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9\"/>
    </mc:Choice>
  </mc:AlternateContent>
  <xr:revisionPtr revIDLastSave="0" documentId="13_ncr:1_{B48EE0B6-59DD-444C-B7AE-EE62808F8246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85" state="hidden" r:id="rId1"/>
    <sheet name="20.02.69" sheetId="2" r:id="rId2"/>
  </sheets>
  <definedNames>
    <definedName name="_xlnm.Print_Area" localSheetId="1">'20.02.69'!$A$1:$Z$94</definedName>
    <definedName name="_xlnm.Print_Titles" localSheetId="1">'20.02.69'!$1:$4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C5" i="2" l="1"/>
  <c r="R5" i="2"/>
  <c r="K5" i="2"/>
  <c r="Z5" i="2"/>
  <c r="J5" i="2"/>
  <c r="M5" i="2"/>
  <c r="E5" i="2"/>
  <c r="X5" i="2"/>
  <c r="W5" i="2"/>
  <c r="I5" i="2"/>
  <c r="L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<sst xmlns="http://schemas.openxmlformats.org/spreadsheetml/2006/main" count="233" uniqueCount="134">
  <si>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</si>
  <si>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</si>
  <si>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</si>
  <si>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</si>
  <si>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</si>
  <si>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</si>
  <si>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</si>
  <si>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</si>
  <si>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</si>
  <si>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</si>
  <si>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</si>
  <si>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</si>
  <si>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</si>
  <si>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</si>
  <si>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</si>
  <si>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</si>
  <si>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</si>
  <si>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</si>
  <si>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</si>
  <si>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</si>
  <si>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</si>
  <si>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</si>
  <si>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</si>
  <si>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</si>
  <si>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</si>
  <si>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</si>
  <si>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</si>
  <si>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</si>
  <si>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</si>
  <si>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</si>
  <si>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</si>
  <si>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</si>
  <si>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</si>
  <si>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</si>
  <si>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</si>
  <si>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</si>
  <si>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</si>
  <si>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</si>
  <si>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</si>
  <si>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</si>
  <si>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</si>
  <si>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</si>
  <si>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</si>
  <si>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</si>
  <si>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</si>
  <si>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</si>
  <si>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</si>
  <si>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</si>
  <si>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</si>
  <si>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</si>
  <si>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</si>
  <si>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</si>
  <si>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</si>
  <si>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</si>
  <si>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</si>
  <si>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</si>
  <si>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</si>
  <si>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</si>
  <si>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</si>
  <si>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</si>
  <si>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</si>
  <si>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</si>
  <si>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</si>
  <si>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</si>
  <si>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</si>
  <si>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</si>
  <si>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</si>
  <si>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</si>
  <si>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</si>
  <si>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</si>
  <si>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</si>
  <si>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</si>
  <si>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</si>
  <si>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</si>
  <si>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</si>
  <si>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</si>
  <si>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</si>
  <si>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</si>
  <si>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</si>
  <si>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</si>
  <si>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</si>
  <si>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</si>
  <si>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</si>
  <si>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</si>
  <si>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</si>
  <si>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</si>
  <si>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</si>
  <si>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</si>
  <si>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</si>
  <si>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</si>
  <si>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</si>
  <si>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</si>
  <si>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</si>
  <si>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</si>
  <si>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</si>
  <si>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</si>
  <si>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</si>
  <si>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</si>
  <si>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</si>
  <si>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</si>
  <si>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</si>
  <si>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</si>
  <si>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</si>
  <si>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</si>
  <si>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</si>
  <si>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</si>
  <si>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</si>
  <si>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</si>
  <si>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</si>
  <si>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</si>
  <si>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</si>
  <si>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</si>
  <si>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</si>
  <si>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</si>
  <si>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</si>
  <si>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</si>
  <si>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</si>
  <si>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</si>
  <si>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</si>
  <si>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</si>
  <si>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</si>
  <si>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</si>
  <si>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</si>
  <si>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</si>
  <si>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</si>
  <si>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</si>
  <si>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</si>
  <si>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</si>
  <si>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</si>
  <si>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</si>
  <si>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</si>
  <si>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</si>
  <si>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ข้อมูลจำนวนเกษตรกรผู้เลี้ยงสัตว์และปศุสัตว์ ปีงบประมาณ 2569</t>
  </si>
  <si>
    <t>ข้อมูล ณ วันที่ 20 กุมภาพันธ์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</si>
</sst>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71379-B25E-4AF9-9941-733A9E29C7E0}">
  <dimension ref="A1:Z78"/>
  <sheetViews>
    <sheetView workbookViewId="0">
      <selection activeCell="I1" sqref="I1"/>
    </sheetView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4482</v>
      </c>
      <c r="C2">
        <v>6522</v>
      </c>
      <c r="D2">
        <v>684</v>
      </c>
      <c r="E2">
        <v>79</v>
      </c>
      <c r="F2">
        <v>6</v>
      </c>
      <c r="G2">
        <v>520</v>
      </c>
      <c r="H2">
        <v>59</v>
      </c>
      <c r="I2">
        <v>65</v>
      </c>
      <c r="J2">
        <v>8</v>
      </c>
      <c r="K2">
        <v>94479</v>
      </c>
      <c r="L2">
        <v>3513</v>
      </c>
      <c r="M2">
        <v>33801</v>
      </c>
      <c r="N2">
        <v>122</v>
      </c>
      <c r="O2">
        <v>11103</v>
      </c>
      <c r="P2">
        <v>191</v>
      </c>
      <c r="Q2">
        <v>3479</v>
      </c>
      <c r="R2">
        <v>197</v>
      </c>
      <c r="S2">
        <v>2212</v>
      </c>
      <c r="T2">
        <v>101</v>
      </c>
      <c r="U2">
        <v>74336</v>
      </c>
      <c r="V2">
        <v>102</v>
      </c>
      <c r="W2">
        <v>11760</v>
      </c>
      <c r="X2">
        <v>477</v>
      </c>
      <c r="Y2">
        <v>1900</v>
      </c>
      <c r="Z2">
        <v>87</v>
      </c>
    </row>
    <row r="3" spans="1:26" x14ac:dyDescent="0.2">
      <c r="A3" t="s">
        <v>17</v>
      </c>
      <c r="B3">
        <v>19817</v>
      </c>
      <c r="C3">
        <v>50951</v>
      </c>
      <c r="D3">
        <v>3474</v>
      </c>
      <c r="E3">
        <v>896</v>
      </c>
      <c r="F3">
        <v>32</v>
      </c>
      <c r="G3">
        <v>13806</v>
      </c>
      <c r="H3">
        <v>1414</v>
      </c>
      <c r="I3">
        <v>266343</v>
      </c>
      <c r="J3">
        <v>651</v>
      </c>
      <c r="K3">
        <v>938210</v>
      </c>
      <c r="L3">
        <v>15884</v>
      </c>
      <c r="M3">
        <v>5671925</v>
      </c>
      <c r="N3">
        <v>140</v>
      </c>
      <c r="O3">
        <v>87756</v>
      </c>
      <c r="P3">
        <v>1418</v>
      </c>
      <c r="Q3">
        <v>24593</v>
      </c>
      <c r="R3">
        <v>788</v>
      </c>
      <c r="S3">
        <v>31637</v>
      </c>
      <c r="T3">
        <v>212</v>
      </c>
      <c r="U3">
        <v>848743</v>
      </c>
      <c r="V3">
        <v>1440</v>
      </c>
      <c r="W3">
        <v>29384</v>
      </c>
      <c r="X3">
        <v>929</v>
      </c>
      <c r="Y3">
        <v>3652</v>
      </c>
      <c r="Z3">
        <v>136</v>
      </c>
    </row>
    <row r="4" spans="1:26" x14ac:dyDescent="0.2">
      <c r="A4" t="s">
        <v>11</v>
      </c>
      <c r="B4">
        <v>3767</v>
      </c>
      <c r="C4">
        <v>1749</v>
      </c>
      <c r="D4">
        <v>256</v>
      </c>
      <c r="E4">
        <v>0</v>
      </c>
      <c r="F4">
        <v>0</v>
      </c>
      <c r="G4">
        <v>265</v>
      </c>
      <c r="H4">
        <v>39</v>
      </c>
      <c r="I4">
        <v>2</v>
      </c>
      <c r="J4">
        <v>1</v>
      </c>
      <c r="K4">
        <v>94630</v>
      </c>
      <c r="L4">
        <v>3355</v>
      </c>
      <c r="M4">
        <v>2605</v>
      </c>
      <c r="N4">
        <v>3</v>
      </c>
      <c r="O4">
        <v>5588</v>
      </c>
      <c r="P4">
        <v>158</v>
      </c>
      <c r="Q4">
        <v>2832</v>
      </c>
      <c r="R4">
        <v>127</v>
      </c>
      <c r="S4">
        <v>813</v>
      </c>
      <c r="T4">
        <v>40</v>
      </c>
      <c r="U4">
        <v>37761</v>
      </c>
      <c r="V4">
        <v>92</v>
      </c>
      <c r="W4">
        <v>3381</v>
      </c>
      <c r="X4">
        <v>222</v>
      </c>
      <c r="Y4">
        <v>148</v>
      </c>
      <c r="Z4">
        <v>17</v>
      </c>
    </row>
    <row r="5" spans="1:26" x14ac:dyDescent="0.2">
      <c r="A5" t="s">
        <v>12</v>
      </c>
      <c r="B5">
        <v>5874</v>
      </c>
      <c r="C5">
        <v>4581</v>
      </c>
      <c r="D5">
        <v>277</v>
      </c>
      <c r="E5">
        <v>0</v>
      </c>
      <c r="F5">
        <v>0</v>
      </c>
      <c r="G5">
        <v>1271</v>
      </c>
      <c r="H5">
        <v>89</v>
      </c>
      <c r="I5">
        <v>0</v>
      </c>
      <c r="J5">
        <v>0</v>
      </c>
      <c r="K5">
        <v>345630</v>
      </c>
      <c r="L5">
        <v>4971</v>
      </c>
      <c r="M5">
        <v>234628</v>
      </c>
      <c r="N5">
        <v>72</v>
      </c>
      <c r="O5">
        <v>109465</v>
      </c>
      <c r="P5">
        <v>1378</v>
      </c>
      <c r="Q5">
        <v>16499</v>
      </c>
      <c r="R5">
        <v>449</v>
      </c>
      <c r="S5">
        <v>85705</v>
      </c>
      <c r="T5">
        <v>115</v>
      </c>
      <c r="U5">
        <v>207907</v>
      </c>
      <c r="V5">
        <v>412</v>
      </c>
      <c r="W5">
        <v>3217</v>
      </c>
      <c r="X5">
        <v>111</v>
      </c>
      <c r="Y5">
        <v>218</v>
      </c>
      <c r="Z5">
        <v>14</v>
      </c>
    </row>
    <row r="6" spans="1:26" x14ac:dyDescent="0.2">
      <c r="A6" t="s">
        <v>13</v>
      </c>
      <c r="B6">
        <v>13393</v>
      </c>
      <c r="C6">
        <v>7511</v>
      </c>
      <c r="D6">
        <v>862</v>
      </c>
      <c r="E6">
        <v>0</v>
      </c>
      <c r="F6">
        <v>0</v>
      </c>
      <c r="G6">
        <v>2612</v>
      </c>
      <c r="H6">
        <v>271</v>
      </c>
      <c r="I6">
        <v>23040</v>
      </c>
      <c r="J6">
        <v>28</v>
      </c>
      <c r="K6">
        <v>533894</v>
      </c>
      <c r="L6">
        <v>11594</v>
      </c>
      <c r="M6">
        <v>2674259</v>
      </c>
      <c r="N6">
        <v>64</v>
      </c>
      <c r="O6">
        <v>3707097</v>
      </c>
      <c r="P6">
        <v>1106</v>
      </c>
      <c r="Q6">
        <v>19993</v>
      </c>
      <c r="R6">
        <v>599</v>
      </c>
      <c r="S6">
        <v>36350</v>
      </c>
      <c r="T6">
        <v>187</v>
      </c>
      <c r="U6">
        <v>420852</v>
      </c>
      <c r="V6">
        <v>1233</v>
      </c>
      <c r="W6">
        <v>7831</v>
      </c>
      <c r="X6">
        <v>374</v>
      </c>
      <c r="Y6">
        <v>307</v>
      </c>
      <c r="Z6">
        <v>19</v>
      </c>
    </row>
    <row r="7" spans="1:26" x14ac:dyDescent="0.2">
      <c r="A7" t="s">
        <v>15</v>
      </c>
      <c r="B7">
        <v>24511</v>
      </c>
      <c r="C7">
        <v>72949</v>
      </c>
      <c r="D7">
        <v>3626</v>
      </c>
      <c r="E7">
        <v>62243</v>
      </c>
      <c r="F7">
        <v>1790</v>
      </c>
      <c r="G7">
        <v>5412</v>
      </c>
      <c r="H7">
        <v>351</v>
      </c>
      <c r="I7">
        <v>704447</v>
      </c>
      <c r="J7">
        <v>923</v>
      </c>
      <c r="K7">
        <v>801155</v>
      </c>
      <c r="L7">
        <v>19171</v>
      </c>
      <c r="M7">
        <v>55695857</v>
      </c>
      <c r="N7">
        <v>354</v>
      </c>
      <c r="O7">
        <v>231970</v>
      </c>
      <c r="P7">
        <v>997</v>
      </c>
      <c r="Q7">
        <v>29452</v>
      </c>
      <c r="R7">
        <v>1137</v>
      </c>
      <c r="S7">
        <v>420833</v>
      </c>
      <c r="T7">
        <v>204</v>
      </c>
      <c r="U7">
        <v>623051</v>
      </c>
      <c r="V7">
        <v>858</v>
      </c>
      <c r="W7">
        <v>34117</v>
      </c>
      <c r="X7">
        <v>1059</v>
      </c>
      <c r="Y7">
        <v>4735</v>
      </c>
      <c r="Z7">
        <v>111</v>
      </c>
    </row>
    <row r="8" spans="1:26" x14ac:dyDescent="0.2">
      <c r="A8" t="s">
        <v>18</v>
      </c>
      <c r="B8">
        <v>15019</v>
      </c>
      <c r="C8">
        <v>29136</v>
      </c>
      <c r="D8">
        <v>1918</v>
      </c>
      <c r="E8">
        <v>122460</v>
      </c>
      <c r="F8">
        <v>3636</v>
      </c>
      <c r="G8">
        <v>9940</v>
      </c>
      <c r="H8">
        <v>697</v>
      </c>
      <c r="I8">
        <v>126700</v>
      </c>
      <c r="J8">
        <v>130</v>
      </c>
      <c r="K8">
        <v>419152</v>
      </c>
      <c r="L8">
        <v>9606</v>
      </c>
      <c r="M8">
        <v>25281680</v>
      </c>
      <c r="N8">
        <v>158</v>
      </c>
      <c r="O8">
        <v>2290647</v>
      </c>
      <c r="P8">
        <v>684</v>
      </c>
      <c r="Q8">
        <v>7475</v>
      </c>
      <c r="R8">
        <v>352</v>
      </c>
      <c r="S8">
        <v>688301</v>
      </c>
      <c r="T8">
        <v>106</v>
      </c>
      <c r="U8">
        <v>116881</v>
      </c>
      <c r="V8">
        <v>440</v>
      </c>
      <c r="W8">
        <v>22620</v>
      </c>
      <c r="X8">
        <v>685</v>
      </c>
      <c r="Y8">
        <v>2245</v>
      </c>
      <c r="Z8">
        <v>64</v>
      </c>
    </row>
    <row r="9" spans="1:26" x14ac:dyDescent="0.2">
      <c r="A9" t="s">
        <v>16</v>
      </c>
      <c r="B9">
        <v>4130</v>
      </c>
      <c r="C9">
        <v>2895</v>
      </c>
      <c r="D9">
        <v>361</v>
      </c>
      <c r="E9">
        <v>68</v>
      </c>
      <c r="F9">
        <v>2</v>
      </c>
      <c r="G9">
        <v>471</v>
      </c>
      <c r="H9">
        <v>78</v>
      </c>
      <c r="I9">
        <v>20435</v>
      </c>
      <c r="J9">
        <v>162</v>
      </c>
      <c r="K9">
        <v>151526</v>
      </c>
      <c r="L9">
        <v>3414</v>
      </c>
      <c r="M9">
        <v>2032045</v>
      </c>
      <c r="N9">
        <v>37</v>
      </c>
      <c r="O9">
        <v>51897</v>
      </c>
      <c r="P9">
        <v>241</v>
      </c>
      <c r="Q9">
        <v>3488</v>
      </c>
      <c r="R9">
        <v>174</v>
      </c>
      <c r="S9">
        <v>564</v>
      </c>
      <c r="T9">
        <v>22</v>
      </c>
      <c r="U9">
        <v>83260</v>
      </c>
      <c r="V9">
        <v>273</v>
      </c>
      <c r="W9">
        <v>7093</v>
      </c>
      <c r="X9">
        <v>197</v>
      </c>
      <c r="Y9">
        <v>358</v>
      </c>
      <c r="Z9">
        <v>14</v>
      </c>
    </row>
    <row r="10" spans="1:26" x14ac:dyDescent="0.2">
      <c r="A10" t="s">
        <v>14</v>
      </c>
      <c r="B10">
        <v>14903</v>
      </c>
      <c r="C10">
        <v>11677</v>
      </c>
      <c r="D10">
        <v>1396</v>
      </c>
      <c r="E10">
        <v>0</v>
      </c>
      <c r="F10">
        <v>0</v>
      </c>
      <c r="G10">
        <v>900</v>
      </c>
      <c r="H10">
        <v>87</v>
      </c>
      <c r="I10">
        <v>79978</v>
      </c>
      <c r="J10">
        <v>529</v>
      </c>
      <c r="K10">
        <v>842810</v>
      </c>
      <c r="L10">
        <v>12989</v>
      </c>
      <c r="M10">
        <v>1321683</v>
      </c>
      <c r="N10">
        <v>28</v>
      </c>
      <c r="O10">
        <v>824278</v>
      </c>
      <c r="P10">
        <v>546</v>
      </c>
      <c r="Q10">
        <v>21253</v>
      </c>
      <c r="R10">
        <v>599</v>
      </c>
      <c r="S10">
        <v>4327</v>
      </c>
      <c r="T10">
        <v>39</v>
      </c>
      <c r="U10">
        <v>1429112</v>
      </c>
      <c r="V10">
        <v>1434</v>
      </c>
      <c r="W10">
        <v>5066</v>
      </c>
      <c r="X10">
        <v>228</v>
      </c>
      <c r="Y10">
        <v>752</v>
      </c>
      <c r="Z10">
        <v>18</v>
      </c>
    </row>
    <row r="11" spans="1:26" x14ac:dyDescent="0.2">
      <c r="A11" t="s">
        <v>22</v>
      </c>
      <c r="B11">
        <v>8653</v>
      </c>
      <c r="C11">
        <v>2577</v>
      </c>
      <c r="D11">
        <v>262</v>
      </c>
      <c r="E11">
        <v>3427</v>
      </c>
      <c r="F11">
        <v>63</v>
      </c>
      <c r="G11">
        <v>523</v>
      </c>
      <c r="H11">
        <v>46</v>
      </c>
      <c r="I11">
        <v>78514</v>
      </c>
      <c r="J11">
        <v>103</v>
      </c>
      <c r="K11">
        <v>241442</v>
      </c>
      <c r="L11">
        <v>7455</v>
      </c>
      <c r="M11">
        <v>3618955</v>
      </c>
      <c r="N11">
        <v>242</v>
      </c>
      <c r="O11">
        <v>696435</v>
      </c>
      <c r="P11">
        <v>516</v>
      </c>
      <c r="Q11">
        <v>4114</v>
      </c>
      <c r="R11">
        <v>181</v>
      </c>
      <c r="S11">
        <v>14059</v>
      </c>
      <c r="T11">
        <v>134</v>
      </c>
      <c r="U11">
        <v>13194</v>
      </c>
      <c r="V11">
        <v>120</v>
      </c>
      <c r="W11">
        <v>349</v>
      </c>
      <c r="X11">
        <v>28</v>
      </c>
      <c r="Y11">
        <v>134</v>
      </c>
      <c r="Z11">
        <v>7</v>
      </c>
    </row>
    <row r="12" spans="1:26" x14ac:dyDescent="0.2">
      <c r="A12" t="s">
        <v>24</v>
      </c>
      <c r="B12">
        <v>15291</v>
      </c>
      <c r="C12">
        <v>21769</v>
      </c>
      <c r="D12">
        <v>2510</v>
      </c>
      <c r="E12">
        <v>128</v>
      </c>
      <c r="F12">
        <v>4</v>
      </c>
      <c r="G12">
        <v>3864</v>
      </c>
      <c r="H12">
        <v>340</v>
      </c>
      <c r="I12">
        <v>298734</v>
      </c>
      <c r="J12">
        <v>219</v>
      </c>
      <c r="K12">
        <v>378919</v>
      </c>
      <c r="L12">
        <v>11740</v>
      </c>
      <c r="M12">
        <v>4373209</v>
      </c>
      <c r="N12">
        <v>248</v>
      </c>
      <c r="O12">
        <v>8125524</v>
      </c>
      <c r="P12">
        <v>735</v>
      </c>
      <c r="Q12">
        <v>22201</v>
      </c>
      <c r="R12">
        <v>844</v>
      </c>
      <c r="S12">
        <v>664487</v>
      </c>
      <c r="T12">
        <v>553</v>
      </c>
      <c r="U12">
        <v>271105</v>
      </c>
      <c r="V12">
        <v>1325</v>
      </c>
      <c r="W12">
        <v>7244</v>
      </c>
      <c r="X12">
        <v>360</v>
      </c>
      <c r="Y12">
        <v>2117</v>
      </c>
      <c r="Z12">
        <v>93</v>
      </c>
    </row>
    <row r="13" spans="1:26" x14ac:dyDescent="0.2">
      <c r="A13" t="s">
        <v>20</v>
      </c>
      <c r="B13">
        <v>12431</v>
      </c>
      <c r="C13">
        <v>19636</v>
      </c>
      <c r="D13">
        <v>1435</v>
      </c>
      <c r="E13">
        <v>847</v>
      </c>
      <c r="F13">
        <v>34</v>
      </c>
      <c r="G13">
        <v>9977</v>
      </c>
      <c r="H13">
        <v>939</v>
      </c>
      <c r="I13">
        <v>301660</v>
      </c>
      <c r="J13">
        <v>160</v>
      </c>
      <c r="K13">
        <v>450927</v>
      </c>
      <c r="L13">
        <v>10348</v>
      </c>
      <c r="M13">
        <v>36295517</v>
      </c>
      <c r="N13">
        <v>337</v>
      </c>
      <c r="O13">
        <v>6259084</v>
      </c>
      <c r="P13">
        <v>493</v>
      </c>
      <c r="Q13">
        <v>18928</v>
      </c>
      <c r="R13">
        <v>315</v>
      </c>
      <c r="S13">
        <v>190173</v>
      </c>
      <c r="T13">
        <v>85</v>
      </c>
      <c r="U13">
        <v>161518</v>
      </c>
      <c r="V13">
        <v>173</v>
      </c>
      <c r="W13">
        <v>6420</v>
      </c>
      <c r="X13">
        <v>306</v>
      </c>
      <c r="Y13">
        <v>2094</v>
      </c>
      <c r="Z13">
        <v>91</v>
      </c>
    </row>
    <row r="14" spans="1:26" x14ac:dyDescent="0.2">
      <c r="A14" t="s">
        <v>23</v>
      </c>
      <c r="B14">
        <v>3870</v>
      </c>
      <c r="C14">
        <v>1312</v>
      </c>
      <c r="D14">
        <v>114</v>
      </c>
      <c r="E14">
        <v>0</v>
      </c>
      <c r="F14">
        <v>0</v>
      </c>
      <c r="G14">
        <v>445</v>
      </c>
      <c r="H14">
        <v>46</v>
      </c>
      <c r="I14">
        <v>86670</v>
      </c>
      <c r="J14">
        <v>62</v>
      </c>
      <c r="K14">
        <v>88201</v>
      </c>
      <c r="L14">
        <v>3396</v>
      </c>
      <c r="M14">
        <v>406513</v>
      </c>
      <c r="N14">
        <v>8</v>
      </c>
      <c r="O14">
        <v>29189</v>
      </c>
      <c r="P14">
        <v>50</v>
      </c>
      <c r="Q14">
        <v>678</v>
      </c>
      <c r="R14">
        <v>30</v>
      </c>
      <c r="S14">
        <v>265</v>
      </c>
      <c r="T14">
        <v>13</v>
      </c>
      <c r="U14">
        <v>6254</v>
      </c>
      <c r="V14">
        <v>29</v>
      </c>
      <c r="W14">
        <v>386</v>
      </c>
      <c r="X14">
        <v>18</v>
      </c>
      <c r="Y14">
        <v>64</v>
      </c>
      <c r="Z14">
        <v>3</v>
      </c>
    </row>
    <row r="15" spans="1:26" x14ac:dyDescent="0.2">
      <c r="A15" t="s">
        <v>26</v>
      </c>
      <c r="B15">
        <v>9613</v>
      </c>
      <c r="C15">
        <v>11507</v>
      </c>
      <c r="D15">
        <v>944</v>
      </c>
      <c r="E15">
        <v>27</v>
      </c>
      <c r="F15">
        <v>1</v>
      </c>
      <c r="G15">
        <v>13495</v>
      </c>
      <c r="H15">
        <v>1036</v>
      </c>
      <c r="I15">
        <v>88773</v>
      </c>
      <c r="J15">
        <v>52</v>
      </c>
      <c r="K15">
        <v>294084</v>
      </c>
      <c r="L15">
        <v>7754</v>
      </c>
      <c r="M15">
        <v>2639198</v>
      </c>
      <c r="N15">
        <v>236</v>
      </c>
      <c r="O15">
        <v>8363904</v>
      </c>
      <c r="P15">
        <v>770</v>
      </c>
      <c r="Q15">
        <v>19679</v>
      </c>
      <c r="R15">
        <v>622</v>
      </c>
      <c r="S15">
        <v>587406</v>
      </c>
      <c r="T15">
        <v>278</v>
      </c>
      <c r="U15">
        <v>59610</v>
      </c>
      <c r="V15">
        <v>322</v>
      </c>
      <c r="W15">
        <v>3308</v>
      </c>
      <c r="X15">
        <v>125</v>
      </c>
      <c r="Y15">
        <v>1152</v>
      </c>
      <c r="Z15">
        <v>25</v>
      </c>
    </row>
    <row r="16" spans="1:26" x14ac:dyDescent="0.2">
      <c r="A16" t="s">
        <v>25</v>
      </c>
      <c r="B16">
        <v>18354</v>
      </c>
      <c r="C16">
        <v>17297</v>
      </c>
      <c r="D16">
        <v>1902</v>
      </c>
      <c r="E16">
        <v>171</v>
      </c>
      <c r="F16">
        <v>2</v>
      </c>
      <c r="G16">
        <v>11707</v>
      </c>
      <c r="H16">
        <v>933</v>
      </c>
      <c r="I16">
        <v>372008</v>
      </c>
      <c r="J16">
        <v>510</v>
      </c>
      <c r="K16">
        <v>633631</v>
      </c>
      <c r="L16">
        <v>15756</v>
      </c>
      <c r="M16">
        <v>26857093</v>
      </c>
      <c r="N16">
        <v>630</v>
      </c>
      <c r="O16">
        <v>2274858</v>
      </c>
      <c r="P16">
        <v>663</v>
      </c>
      <c r="Q16">
        <v>37428</v>
      </c>
      <c r="R16">
        <v>648</v>
      </c>
      <c r="S16">
        <v>1075867</v>
      </c>
      <c r="T16">
        <v>149</v>
      </c>
      <c r="U16">
        <v>50215</v>
      </c>
      <c r="V16">
        <v>384</v>
      </c>
      <c r="W16">
        <v>1665</v>
      </c>
      <c r="X16">
        <v>96</v>
      </c>
      <c r="Y16">
        <v>654</v>
      </c>
      <c r="Z16">
        <v>30</v>
      </c>
    </row>
    <row r="17" spans="1:26" x14ac:dyDescent="0.2">
      <c r="A17" t="s">
        <v>21</v>
      </c>
      <c r="B17">
        <v>9763</v>
      </c>
      <c r="C17">
        <v>14416</v>
      </c>
      <c r="D17">
        <v>1453</v>
      </c>
      <c r="E17">
        <v>1</v>
      </c>
      <c r="F17">
        <v>1</v>
      </c>
      <c r="G17">
        <v>1162</v>
      </c>
      <c r="H17">
        <v>125</v>
      </c>
      <c r="I17">
        <v>139650</v>
      </c>
      <c r="J17">
        <v>106</v>
      </c>
      <c r="K17">
        <v>442191</v>
      </c>
      <c r="L17">
        <v>8502</v>
      </c>
      <c r="M17">
        <v>4326802</v>
      </c>
      <c r="N17">
        <v>150</v>
      </c>
      <c r="O17">
        <v>374970</v>
      </c>
      <c r="P17">
        <v>335</v>
      </c>
      <c r="Q17">
        <v>5590</v>
      </c>
      <c r="R17">
        <v>172</v>
      </c>
      <c r="S17">
        <v>365161</v>
      </c>
      <c r="T17">
        <v>60</v>
      </c>
      <c r="U17">
        <v>12003</v>
      </c>
      <c r="V17">
        <v>117</v>
      </c>
      <c r="W17">
        <v>851</v>
      </c>
      <c r="X17">
        <v>43</v>
      </c>
      <c r="Y17">
        <v>343</v>
      </c>
      <c r="Z17">
        <v>7</v>
      </c>
    </row>
    <row r="18" spans="1:26" x14ac:dyDescent="0.2">
      <c r="A18" t="s">
        <v>19</v>
      </c>
      <c r="B18">
        <v>2117</v>
      </c>
      <c r="C18">
        <v>998</v>
      </c>
      <c r="D18">
        <v>58</v>
      </c>
      <c r="E18">
        <v>0</v>
      </c>
      <c r="F18">
        <v>0</v>
      </c>
      <c r="G18">
        <v>82</v>
      </c>
      <c r="H18">
        <v>13</v>
      </c>
      <c r="I18">
        <v>0</v>
      </c>
      <c r="J18">
        <v>0</v>
      </c>
      <c r="K18">
        <v>48595</v>
      </c>
      <c r="L18">
        <v>1845</v>
      </c>
      <c r="M18">
        <v>223</v>
      </c>
      <c r="N18">
        <v>11</v>
      </c>
      <c r="O18">
        <v>2529</v>
      </c>
      <c r="P18">
        <v>81</v>
      </c>
      <c r="Q18">
        <v>1696</v>
      </c>
      <c r="R18">
        <v>136</v>
      </c>
      <c r="S18">
        <v>1279</v>
      </c>
      <c r="T18">
        <v>84</v>
      </c>
      <c r="U18">
        <v>5866</v>
      </c>
      <c r="V18">
        <v>176</v>
      </c>
      <c r="W18">
        <v>379</v>
      </c>
      <c r="X18">
        <v>29</v>
      </c>
      <c r="Y18">
        <v>424</v>
      </c>
      <c r="Z18">
        <v>12</v>
      </c>
    </row>
    <row r="19" spans="1:26" x14ac:dyDescent="0.2">
      <c r="A19" t="s">
        <v>27</v>
      </c>
      <c r="B19">
        <v>32072</v>
      </c>
      <c r="C19">
        <v>92872</v>
      </c>
      <c r="D19">
        <v>9528</v>
      </c>
      <c r="E19">
        <v>19151</v>
      </c>
      <c r="F19">
        <v>444</v>
      </c>
      <c r="G19">
        <v>13761</v>
      </c>
      <c r="H19">
        <v>1315</v>
      </c>
      <c r="I19">
        <v>31349</v>
      </c>
      <c r="J19">
        <v>721</v>
      </c>
      <c r="K19">
        <v>1126593</v>
      </c>
      <c r="L19">
        <v>28413</v>
      </c>
      <c r="M19">
        <v>328486</v>
      </c>
      <c r="N19">
        <v>663</v>
      </c>
      <c r="O19">
        <v>355891</v>
      </c>
      <c r="P19">
        <v>2426</v>
      </c>
      <c r="Q19">
        <v>73060</v>
      </c>
      <c r="R19">
        <v>3322</v>
      </c>
      <c r="S19">
        <v>17001</v>
      </c>
      <c r="T19">
        <v>355</v>
      </c>
      <c r="U19">
        <v>21692</v>
      </c>
      <c r="V19">
        <v>789</v>
      </c>
      <c r="W19">
        <v>12015</v>
      </c>
      <c r="X19">
        <v>493</v>
      </c>
      <c r="Y19">
        <v>1012</v>
      </c>
      <c r="Z19">
        <v>39</v>
      </c>
    </row>
    <row r="20" spans="1:26" x14ac:dyDescent="0.2">
      <c r="A20" t="s">
        <v>34</v>
      </c>
      <c r="B20">
        <v>76828</v>
      </c>
      <c r="C20">
        <v>107842</v>
      </c>
      <c r="D20">
        <v>15630</v>
      </c>
      <c r="E20">
        <v>6778</v>
      </c>
      <c r="F20">
        <v>205</v>
      </c>
      <c r="G20">
        <v>18938</v>
      </c>
      <c r="H20">
        <v>2975</v>
      </c>
      <c r="I20">
        <v>199630</v>
      </c>
      <c r="J20">
        <v>2581</v>
      </c>
      <c r="K20">
        <v>2597135</v>
      </c>
      <c r="L20">
        <v>70210</v>
      </c>
      <c r="M20">
        <v>4932347</v>
      </c>
      <c r="N20">
        <v>260</v>
      </c>
      <c r="O20">
        <v>1502338</v>
      </c>
      <c r="P20">
        <v>1990</v>
      </c>
      <c r="Q20">
        <v>150455</v>
      </c>
      <c r="R20">
        <v>7664</v>
      </c>
      <c r="S20">
        <v>201921</v>
      </c>
      <c r="T20">
        <v>537</v>
      </c>
      <c r="U20">
        <v>256792</v>
      </c>
      <c r="V20">
        <v>1531</v>
      </c>
      <c r="W20">
        <v>21664</v>
      </c>
      <c r="X20">
        <v>912</v>
      </c>
      <c r="Y20">
        <v>1460</v>
      </c>
      <c r="Z20">
        <v>66</v>
      </c>
    </row>
    <row r="21" spans="1:26" x14ac:dyDescent="0.2">
      <c r="A21" t="s">
        <v>28</v>
      </c>
      <c r="B21">
        <v>181889</v>
      </c>
      <c r="C21">
        <v>531202</v>
      </c>
      <c r="D21">
        <v>64670</v>
      </c>
      <c r="E21">
        <v>88611</v>
      </c>
      <c r="F21">
        <v>2591</v>
      </c>
      <c r="G21">
        <v>85963</v>
      </c>
      <c r="H21">
        <v>12315</v>
      </c>
      <c r="I21">
        <v>373610</v>
      </c>
      <c r="J21">
        <v>5594</v>
      </c>
      <c r="K21">
        <v>5037348</v>
      </c>
      <c r="L21">
        <v>149643</v>
      </c>
      <c r="M21">
        <v>22605412</v>
      </c>
      <c r="N21">
        <v>2162</v>
      </c>
      <c r="O21">
        <v>934171</v>
      </c>
      <c r="P21">
        <v>8228</v>
      </c>
      <c r="Q21">
        <v>139398</v>
      </c>
      <c r="R21">
        <v>7946</v>
      </c>
      <c r="S21">
        <v>310561</v>
      </c>
      <c r="T21">
        <v>2318</v>
      </c>
      <c r="U21">
        <v>569745</v>
      </c>
      <c r="V21">
        <v>5589</v>
      </c>
      <c r="W21">
        <v>105664</v>
      </c>
      <c r="X21">
        <v>3909</v>
      </c>
      <c r="Y21">
        <v>4680</v>
      </c>
      <c r="Z21">
        <v>155</v>
      </c>
    </row>
    <row r="22" spans="1:26" x14ac:dyDescent="0.2">
      <c r="A22" t="s">
        <v>29</v>
      </c>
      <c r="B22">
        <v>148113</v>
      </c>
      <c r="C22">
        <v>511162</v>
      </c>
      <c r="D22">
        <v>78220</v>
      </c>
      <c r="E22">
        <v>4200</v>
      </c>
      <c r="F22">
        <v>105</v>
      </c>
      <c r="G22">
        <v>151998</v>
      </c>
      <c r="H22">
        <v>25449</v>
      </c>
      <c r="I22">
        <v>261854</v>
      </c>
      <c r="J22">
        <v>8455</v>
      </c>
      <c r="K22">
        <v>5169723</v>
      </c>
      <c r="L22">
        <v>111807</v>
      </c>
      <c r="M22">
        <v>7472555</v>
      </c>
      <c r="N22">
        <v>950</v>
      </c>
      <c r="O22">
        <v>217459</v>
      </c>
      <c r="P22">
        <v>4927</v>
      </c>
      <c r="Q22">
        <v>163675</v>
      </c>
      <c r="R22">
        <v>9540</v>
      </c>
      <c r="S22">
        <v>60345</v>
      </c>
      <c r="T22">
        <v>773</v>
      </c>
      <c r="U22">
        <v>217412</v>
      </c>
      <c r="V22">
        <v>5065</v>
      </c>
      <c r="W22">
        <v>16983</v>
      </c>
      <c r="X22">
        <v>923</v>
      </c>
      <c r="Y22">
        <v>1559</v>
      </c>
      <c r="Z22">
        <v>100</v>
      </c>
    </row>
    <row r="23" spans="1:26" x14ac:dyDescent="0.2">
      <c r="A23" t="s">
        <v>33</v>
      </c>
      <c r="B23">
        <v>48281</v>
      </c>
      <c r="C23">
        <v>157919</v>
      </c>
      <c r="D23">
        <v>33033</v>
      </c>
      <c r="E23">
        <v>0</v>
      </c>
      <c r="F23">
        <v>0</v>
      </c>
      <c r="G23">
        <v>27508</v>
      </c>
      <c r="H23">
        <v>6391</v>
      </c>
      <c r="I23">
        <v>53762</v>
      </c>
      <c r="J23">
        <v>913</v>
      </c>
      <c r="K23">
        <v>1266103</v>
      </c>
      <c r="L23">
        <v>33436</v>
      </c>
      <c r="M23">
        <v>316478</v>
      </c>
      <c r="N23">
        <v>135</v>
      </c>
      <c r="O23">
        <v>19445</v>
      </c>
      <c r="P23">
        <v>828</v>
      </c>
      <c r="Q23">
        <v>99448</v>
      </c>
      <c r="R23">
        <v>4688</v>
      </c>
      <c r="S23">
        <v>15183</v>
      </c>
      <c r="T23">
        <v>138</v>
      </c>
      <c r="U23">
        <v>20569</v>
      </c>
      <c r="V23">
        <v>467</v>
      </c>
      <c r="W23">
        <v>553</v>
      </c>
      <c r="X23">
        <v>60</v>
      </c>
      <c r="Y23">
        <v>12</v>
      </c>
      <c r="Z23">
        <v>1</v>
      </c>
    </row>
    <row r="24" spans="1:26" x14ac:dyDescent="0.2">
      <c r="A24" t="s">
        <v>31</v>
      </c>
      <c r="B24">
        <v>134260</v>
      </c>
      <c r="C24">
        <v>485666</v>
      </c>
      <c r="D24">
        <v>95089</v>
      </c>
      <c r="E24">
        <v>3239</v>
      </c>
      <c r="F24">
        <v>108</v>
      </c>
      <c r="G24">
        <v>88695</v>
      </c>
      <c r="H24">
        <v>20764</v>
      </c>
      <c r="I24">
        <v>111950</v>
      </c>
      <c r="J24">
        <v>3868</v>
      </c>
      <c r="K24">
        <v>2972834</v>
      </c>
      <c r="L24">
        <v>85618</v>
      </c>
      <c r="M24">
        <v>1056155</v>
      </c>
      <c r="N24">
        <v>1556</v>
      </c>
      <c r="O24">
        <v>68165</v>
      </c>
      <c r="P24">
        <v>2066</v>
      </c>
      <c r="Q24">
        <v>236455</v>
      </c>
      <c r="R24">
        <v>15533</v>
      </c>
      <c r="S24">
        <v>29200</v>
      </c>
      <c r="T24">
        <v>1779</v>
      </c>
      <c r="U24">
        <v>63671</v>
      </c>
      <c r="V24">
        <v>1748</v>
      </c>
      <c r="W24">
        <v>4278</v>
      </c>
      <c r="X24">
        <v>268</v>
      </c>
      <c r="Y24">
        <v>653</v>
      </c>
      <c r="Z24">
        <v>17</v>
      </c>
    </row>
    <row r="25" spans="1:26" x14ac:dyDescent="0.2">
      <c r="A25" t="s">
        <v>30</v>
      </c>
      <c r="B25">
        <v>164323</v>
      </c>
      <c r="C25">
        <v>624680</v>
      </c>
      <c r="D25">
        <v>106952</v>
      </c>
      <c r="E25">
        <v>491</v>
      </c>
      <c r="F25">
        <v>17</v>
      </c>
      <c r="G25">
        <v>155817</v>
      </c>
      <c r="H25">
        <v>31570</v>
      </c>
      <c r="I25">
        <v>136688</v>
      </c>
      <c r="J25">
        <v>7305</v>
      </c>
      <c r="K25">
        <v>5227590</v>
      </c>
      <c r="L25">
        <v>111567</v>
      </c>
      <c r="M25">
        <v>695938</v>
      </c>
      <c r="N25">
        <v>434</v>
      </c>
      <c r="O25">
        <v>239599</v>
      </c>
      <c r="P25">
        <v>3799</v>
      </c>
      <c r="Q25">
        <v>251142</v>
      </c>
      <c r="R25">
        <v>13835</v>
      </c>
      <c r="S25">
        <v>52244</v>
      </c>
      <c r="T25">
        <v>855</v>
      </c>
      <c r="U25">
        <v>196258</v>
      </c>
      <c r="V25">
        <v>5738</v>
      </c>
      <c r="W25">
        <v>4173</v>
      </c>
      <c r="X25">
        <v>299</v>
      </c>
      <c r="Y25">
        <v>501</v>
      </c>
      <c r="Z25">
        <v>30</v>
      </c>
    </row>
    <row r="26" spans="1:26" x14ac:dyDescent="0.2">
      <c r="A26" t="s">
        <v>35</v>
      </c>
      <c r="B26">
        <v>36633</v>
      </c>
      <c r="C26">
        <v>114067</v>
      </c>
      <c r="D26">
        <v>26266</v>
      </c>
      <c r="E26">
        <v>0</v>
      </c>
      <c r="F26">
        <v>0</v>
      </c>
      <c r="G26">
        <v>17328</v>
      </c>
      <c r="H26">
        <v>4251</v>
      </c>
      <c r="I26">
        <v>50869</v>
      </c>
      <c r="J26">
        <v>893</v>
      </c>
      <c r="K26">
        <v>1211818</v>
      </c>
      <c r="L26">
        <v>26541</v>
      </c>
      <c r="M26">
        <v>408039</v>
      </c>
      <c r="N26">
        <v>57</v>
      </c>
      <c r="O26">
        <v>36739</v>
      </c>
      <c r="P26">
        <v>1272</v>
      </c>
      <c r="Q26">
        <v>40726</v>
      </c>
      <c r="R26">
        <v>2634</v>
      </c>
      <c r="S26">
        <v>3240</v>
      </c>
      <c r="T26">
        <v>127</v>
      </c>
      <c r="U26">
        <v>15377</v>
      </c>
      <c r="V26">
        <v>156</v>
      </c>
      <c r="W26">
        <v>1391</v>
      </c>
      <c r="X26">
        <v>88</v>
      </c>
      <c r="Y26">
        <v>121</v>
      </c>
      <c r="Z26">
        <v>6</v>
      </c>
    </row>
    <row r="27" spans="1:26" x14ac:dyDescent="0.2">
      <c r="A27" t="s">
        <v>32</v>
      </c>
      <c r="B27">
        <v>177691</v>
      </c>
      <c r="C27">
        <v>547174</v>
      </c>
      <c r="D27">
        <v>116688</v>
      </c>
      <c r="E27">
        <v>157</v>
      </c>
      <c r="F27">
        <v>12</v>
      </c>
      <c r="G27">
        <v>137230</v>
      </c>
      <c r="H27">
        <v>34906</v>
      </c>
      <c r="I27">
        <v>157377</v>
      </c>
      <c r="J27">
        <v>4919</v>
      </c>
      <c r="K27">
        <v>4077660</v>
      </c>
      <c r="L27">
        <v>106042</v>
      </c>
      <c r="M27">
        <v>2467879</v>
      </c>
      <c r="N27">
        <v>947</v>
      </c>
      <c r="O27">
        <v>794353</v>
      </c>
      <c r="P27">
        <v>4618</v>
      </c>
      <c r="Q27">
        <v>336298</v>
      </c>
      <c r="R27">
        <v>16442</v>
      </c>
      <c r="S27">
        <v>27359</v>
      </c>
      <c r="T27">
        <v>802</v>
      </c>
      <c r="U27">
        <v>79015</v>
      </c>
      <c r="V27">
        <v>1039</v>
      </c>
      <c r="W27">
        <v>7606</v>
      </c>
      <c r="X27">
        <v>575</v>
      </c>
      <c r="Y27">
        <v>304</v>
      </c>
      <c r="Z27">
        <v>34</v>
      </c>
    </row>
    <row r="28" spans="1:26" x14ac:dyDescent="0.2">
      <c r="A28" t="s">
        <v>40</v>
      </c>
      <c r="B28">
        <v>39425</v>
      </c>
      <c r="C28">
        <v>48148</v>
      </c>
      <c r="D28">
        <v>5155</v>
      </c>
      <c r="E28">
        <v>5806</v>
      </c>
      <c r="F28">
        <v>61</v>
      </c>
      <c r="G28">
        <v>14975</v>
      </c>
      <c r="H28">
        <v>1788</v>
      </c>
      <c r="I28">
        <v>63331</v>
      </c>
      <c r="J28">
        <v>1047</v>
      </c>
      <c r="K28">
        <v>1396015</v>
      </c>
      <c r="L28">
        <v>35652</v>
      </c>
      <c r="M28">
        <v>132657</v>
      </c>
      <c r="N28">
        <v>65</v>
      </c>
      <c r="O28">
        <v>67871</v>
      </c>
      <c r="P28">
        <v>635</v>
      </c>
      <c r="Q28">
        <v>180770</v>
      </c>
      <c r="R28">
        <v>8025</v>
      </c>
      <c r="S28">
        <v>3769</v>
      </c>
      <c r="T28">
        <v>66</v>
      </c>
      <c r="U28">
        <v>14907</v>
      </c>
      <c r="V28">
        <v>122</v>
      </c>
      <c r="W28">
        <v>4434</v>
      </c>
      <c r="X28">
        <v>151</v>
      </c>
      <c r="Y28">
        <v>131</v>
      </c>
      <c r="Z28">
        <v>9</v>
      </c>
    </row>
    <row r="29" spans="1:26" x14ac:dyDescent="0.2">
      <c r="A29" t="s">
        <v>44</v>
      </c>
      <c r="B29">
        <v>82367</v>
      </c>
      <c r="C29">
        <v>156216</v>
      </c>
      <c r="D29">
        <v>30498</v>
      </c>
      <c r="E29">
        <v>279</v>
      </c>
      <c r="F29">
        <v>12</v>
      </c>
      <c r="G29">
        <v>43167</v>
      </c>
      <c r="H29">
        <v>8503</v>
      </c>
      <c r="I29">
        <v>88302</v>
      </c>
      <c r="J29">
        <v>3524</v>
      </c>
      <c r="K29">
        <v>2455362</v>
      </c>
      <c r="L29">
        <v>70403</v>
      </c>
      <c r="M29">
        <v>649295</v>
      </c>
      <c r="N29">
        <v>26</v>
      </c>
      <c r="O29">
        <v>107049</v>
      </c>
      <c r="P29">
        <v>9</v>
      </c>
      <c r="Q29">
        <v>166408</v>
      </c>
      <c r="R29">
        <v>8697</v>
      </c>
      <c r="S29">
        <v>333</v>
      </c>
      <c r="T29">
        <v>3</v>
      </c>
      <c r="U29">
        <v>98980</v>
      </c>
      <c r="V29">
        <v>35</v>
      </c>
      <c r="W29">
        <v>2822</v>
      </c>
      <c r="X29">
        <v>207</v>
      </c>
      <c r="Y29">
        <v>37</v>
      </c>
      <c r="Z29">
        <v>8</v>
      </c>
    </row>
    <row r="30" spans="1:26" x14ac:dyDescent="0.2">
      <c r="A30" t="s">
        <v>38</v>
      </c>
      <c r="B30">
        <v>97964</v>
      </c>
      <c r="C30">
        <v>291105</v>
      </c>
      <c r="D30">
        <v>51570</v>
      </c>
      <c r="E30">
        <v>30295</v>
      </c>
      <c r="F30">
        <v>804</v>
      </c>
      <c r="G30">
        <v>42763</v>
      </c>
      <c r="H30">
        <v>8134</v>
      </c>
      <c r="I30">
        <v>140202</v>
      </c>
      <c r="J30">
        <v>3480</v>
      </c>
      <c r="K30">
        <v>3322576</v>
      </c>
      <c r="L30">
        <v>67972</v>
      </c>
      <c r="M30">
        <v>2244439</v>
      </c>
      <c r="N30">
        <v>1631</v>
      </c>
      <c r="O30">
        <v>1061001</v>
      </c>
      <c r="P30">
        <v>3581</v>
      </c>
      <c r="Q30">
        <v>219551</v>
      </c>
      <c r="R30">
        <v>9087</v>
      </c>
      <c r="S30">
        <v>108497</v>
      </c>
      <c r="T30">
        <v>1964</v>
      </c>
      <c r="U30">
        <v>246816</v>
      </c>
      <c r="V30">
        <v>1820</v>
      </c>
      <c r="W30">
        <v>14579</v>
      </c>
      <c r="X30">
        <v>665</v>
      </c>
      <c r="Y30">
        <v>149</v>
      </c>
      <c r="Z30">
        <v>14</v>
      </c>
    </row>
    <row r="31" spans="1:26" x14ac:dyDescent="0.2">
      <c r="A31" t="s">
        <v>46</v>
      </c>
      <c r="B31">
        <v>69174</v>
      </c>
      <c r="C31">
        <v>156572</v>
      </c>
      <c r="D31">
        <v>30826</v>
      </c>
      <c r="E31">
        <v>5</v>
      </c>
      <c r="F31">
        <v>1</v>
      </c>
      <c r="G31">
        <v>82985</v>
      </c>
      <c r="H31">
        <v>14816</v>
      </c>
      <c r="I31">
        <v>87691</v>
      </c>
      <c r="J31">
        <v>3388</v>
      </c>
      <c r="K31">
        <v>1754546</v>
      </c>
      <c r="L31">
        <v>50415</v>
      </c>
      <c r="M31">
        <v>16661</v>
      </c>
      <c r="N31">
        <v>412</v>
      </c>
      <c r="O31">
        <v>358763</v>
      </c>
      <c r="P31">
        <v>2493</v>
      </c>
      <c r="Q31">
        <v>101343</v>
      </c>
      <c r="R31">
        <v>5728</v>
      </c>
      <c r="S31">
        <v>9058</v>
      </c>
      <c r="T31">
        <v>360</v>
      </c>
      <c r="U31">
        <v>43648</v>
      </c>
      <c r="V31">
        <v>266</v>
      </c>
      <c r="W31">
        <v>6118</v>
      </c>
      <c r="X31">
        <v>333</v>
      </c>
      <c r="Y31">
        <v>0</v>
      </c>
      <c r="Z31">
        <v>0</v>
      </c>
    </row>
    <row r="32" spans="1:26" x14ac:dyDescent="0.2">
      <c r="A32" t="s">
        <v>36</v>
      </c>
      <c r="B32">
        <v>24597</v>
      </c>
      <c r="C32">
        <v>49652</v>
      </c>
      <c r="D32">
        <v>6585</v>
      </c>
      <c r="E32">
        <v>1544</v>
      </c>
      <c r="F32">
        <v>1</v>
      </c>
      <c r="G32">
        <v>25131</v>
      </c>
      <c r="H32">
        <v>3090</v>
      </c>
      <c r="I32">
        <v>29060</v>
      </c>
      <c r="J32">
        <v>1106</v>
      </c>
      <c r="K32">
        <v>1486793</v>
      </c>
      <c r="L32">
        <v>20225</v>
      </c>
      <c r="M32">
        <v>13525</v>
      </c>
      <c r="N32">
        <v>110</v>
      </c>
      <c r="O32">
        <v>55116</v>
      </c>
      <c r="P32">
        <v>755</v>
      </c>
      <c r="Q32">
        <v>164129</v>
      </c>
      <c r="R32">
        <v>4518</v>
      </c>
      <c r="S32">
        <v>8829</v>
      </c>
      <c r="T32">
        <v>122</v>
      </c>
      <c r="U32">
        <v>25057</v>
      </c>
      <c r="V32">
        <v>127</v>
      </c>
      <c r="W32">
        <v>3617</v>
      </c>
      <c r="X32">
        <v>165</v>
      </c>
      <c r="Y32">
        <v>165</v>
      </c>
      <c r="Z32">
        <v>4</v>
      </c>
    </row>
    <row r="33" spans="1:26" x14ac:dyDescent="0.2">
      <c r="A33" t="s">
        <v>42</v>
      </c>
      <c r="B33">
        <v>98532</v>
      </c>
      <c r="C33">
        <v>344301</v>
      </c>
      <c r="D33">
        <v>63931</v>
      </c>
      <c r="E33">
        <v>7323</v>
      </c>
      <c r="F33">
        <v>222</v>
      </c>
      <c r="G33">
        <v>70532</v>
      </c>
      <c r="H33">
        <v>14006</v>
      </c>
      <c r="I33">
        <v>143630</v>
      </c>
      <c r="J33">
        <v>2861</v>
      </c>
      <c r="K33">
        <v>3566671</v>
      </c>
      <c r="L33">
        <v>78283</v>
      </c>
      <c r="M33">
        <v>604451</v>
      </c>
      <c r="N33">
        <v>1295</v>
      </c>
      <c r="O33">
        <v>640223</v>
      </c>
      <c r="P33">
        <v>3577</v>
      </c>
      <c r="Q33">
        <v>176437</v>
      </c>
      <c r="R33">
        <v>8525</v>
      </c>
      <c r="S33">
        <v>73686</v>
      </c>
      <c r="T33">
        <v>2654</v>
      </c>
      <c r="U33">
        <v>162434</v>
      </c>
      <c r="V33">
        <v>2401</v>
      </c>
      <c r="W33">
        <v>5011</v>
      </c>
      <c r="X33">
        <v>224</v>
      </c>
      <c r="Y33">
        <v>553</v>
      </c>
      <c r="Z33">
        <v>16</v>
      </c>
    </row>
    <row r="34" spans="1:26" x14ac:dyDescent="0.2">
      <c r="A34" t="s">
        <v>47</v>
      </c>
      <c r="B34">
        <v>25820</v>
      </c>
      <c r="C34">
        <v>82099</v>
      </c>
      <c r="D34">
        <v>17765</v>
      </c>
      <c r="E34">
        <v>11</v>
      </c>
      <c r="F34">
        <v>2</v>
      </c>
      <c r="G34">
        <v>18421</v>
      </c>
      <c r="H34">
        <v>3883</v>
      </c>
      <c r="I34">
        <v>34995</v>
      </c>
      <c r="J34">
        <v>1224</v>
      </c>
      <c r="K34">
        <v>785178</v>
      </c>
      <c r="L34">
        <v>18172</v>
      </c>
      <c r="M34">
        <v>149671</v>
      </c>
      <c r="N34">
        <v>110</v>
      </c>
      <c r="O34">
        <v>12614</v>
      </c>
      <c r="P34">
        <v>386</v>
      </c>
      <c r="Q34">
        <v>25349</v>
      </c>
      <c r="R34">
        <v>1465</v>
      </c>
      <c r="S34">
        <v>3324</v>
      </c>
      <c r="T34">
        <v>104</v>
      </c>
      <c r="U34">
        <v>4473</v>
      </c>
      <c r="V34">
        <v>139</v>
      </c>
      <c r="W34">
        <v>1769</v>
      </c>
      <c r="X34">
        <v>120</v>
      </c>
      <c r="Y34">
        <v>36</v>
      </c>
      <c r="Z34">
        <v>4</v>
      </c>
    </row>
    <row r="35" spans="1:26" x14ac:dyDescent="0.2">
      <c r="A35" t="s">
        <v>43</v>
      </c>
      <c r="B35">
        <v>131204</v>
      </c>
      <c r="C35">
        <v>531653</v>
      </c>
      <c r="D35">
        <v>87728</v>
      </c>
      <c r="E35">
        <v>499</v>
      </c>
      <c r="F35">
        <v>28</v>
      </c>
      <c r="G35">
        <v>76504</v>
      </c>
      <c r="H35">
        <v>19298</v>
      </c>
      <c r="I35">
        <v>150719</v>
      </c>
      <c r="J35">
        <v>4301</v>
      </c>
      <c r="K35">
        <v>2939806</v>
      </c>
      <c r="L35">
        <v>91628</v>
      </c>
      <c r="M35">
        <v>134999</v>
      </c>
      <c r="N35">
        <v>1000</v>
      </c>
      <c r="O35">
        <v>921168</v>
      </c>
      <c r="P35">
        <v>7309</v>
      </c>
      <c r="Q35">
        <v>262927</v>
      </c>
      <c r="R35">
        <v>16980</v>
      </c>
      <c r="S35">
        <v>80133</v>
      </c>
      <c r="T35">
        <v>1923</v>
      </c>
      <c r="U35">
        <v>259033</v>
      </c>
      <c r="V35">
        <v>3495</v>
      </c>
      <c r="W35">
        <v>4794</v>
      </c>
      <c r="X35">
        <v>288</v>
      </c>
      <c r="Y35">
        <v>277</v>
      </c>
      <c r="Z35">
        <v>29</v>
      </c>
    </row>
    <row r="36" spans="1:26" x14ac:dyDescent="0.2">
      <c r="A36" t="s">
        <v>45</v>
      </c>
      <c r="B36">
        <v>98385</v>
      </c>
      <c r="C36">
        <v>262598</v>
      </c>
      <c r="D36">
        <v>50820</v>
      </c>
      <c r="E36">
        <v>3308</v>
      </c>
      <c r="F36">
        <v>134</v>
      </c>
      <c r="G36">
        <v>89633</v>
      </c>
      <c r="H36">
        <v>16703</v>
      </c>
      <c r="I36">
        <v>106745</v>
      </c>
      <c r="J36">
        <v>3783</v>
      </c>
      <c r="K36">
        <v>2173361</v>
      </c>
      <c r="L36">
        <v>69918</v>
      </c>
      <c r="M36">
        <v>170112</v>
      </c>
      <c r="N36">
        <v>386</v>
      </c>
      <c r="O36">
        <v>116655</v>
      </c>
      <c r="P36">
        <v>1860</v>
      </c>
      <c r="Q36">
        <v>191346</v>
      </c>
      <c r="R36">
        <v>12460</v>
      </c>
      <c r="S36">
        <v>10354</v>
      </c>
      <c r="T36">
        <v>310</v>
      </c>
      <c r="U36">
        <v>28531</v>
      </c>
      <c r="V36">
        <v>542</v>
      </c>
      <c r="W36">
        <v>3854</v>
      </c>
      <c r="X36">
        <v>264</v>
      </c>
      <c r="Y36">
        <v>286</v>
      </c>
      <c r="Z36">
        <v>20</v>
      </c>
    </row>
    <row r="37" spans="1:26" x14ac:dyDescent="0.2">
      <c r="A37" t="s">
        <v>41</v>
      </c>
      <c r="B37">
        <v>30013</v>
      </c>
      <c r="C37">
        <v>64010</v>
      </c>
      <c r="D37">
        <v>9312</v>
      </c>
      <c r="E37">
        <v>0</v>
      </c>
      <c r="F37">
        <v>0</v>
      </c>
      <c r="G37">
        <v>17560</v>
      </c>
      <c r="H37">
        <v>2757</v>
      </c>
      <c r="I37">
        <v>121342</v>
      </c>
      <c r="J37">
        <v>1198</v>
      </c>
      <c r="K37">
        <v>1179910</v>
      </c>
      <c r="L37">
        <v>26587</v>
      </c>
      <c r="M37">
        <v>13342</v>
      </c>
      <c r="N37">
        <v>80</v>
      </c>
      <c r="O37">
        <v>689705</v>
      </c>
      <c r="P37">
        <v>830</v>
      </c>
      <c r="Q37">
        <v>118319</v>
      </c>
      <c r="R37">
        <v>5727</v>
      </c>
      <c r="S37">
        <v>7440</v>
      </c>
      <c r="T37">
        <v>176</v>
      </c>
      <c r="U37">
        <v>22303</v>
      </c>
      <c r="V37">
        <v>280</v>
      </c>
      <c r="W37">
        <v>4828</v>
      </c>
      <c r="X37">
        <v>201</v>
      </c>
      <c r="Y37">
        <v>143</v>
      </c>
      <c r="Z37">
        <v>10</v>
      </c>
    </row>
    <row r="38" spans="1:26" x14ac:dyDescent="0.2">
      <c r="A38" t="s">
        <v>37</v>
      </c>
      <c r="B38">
        <v>30364</v>
      </c>
      <c r="C38">
        <v>57748</v>
      </c>
      <c r="D38">
        <v>8679</v>
      </c>
      <c r="E38">
        <v>1785</v>
      </c>
      <c r="F38">
        <v>34</v>
      </c>
      <c r="G38">
        <v>21175</v>
      </c>
      <c r="H38">
        <v>3279</v>
      </c>
      <c r="I38">
        <v>95859</v>
      </c>
      <c r="J38">
        <v>1515</v>
      </c>
      <c r="K38">
        <v>1372999</v>
      </c>
      <c r="L38">
        <v>26441</v>
      </c>
      <c r="M38">
        <v>306899</v>
      </c>
      <c r="N38">
        <v>161</v>
      </c>
      <c r="O38">
        <v>53753</v>
      </c>
      <c r="P38">
        <v>501</v>
      </c>
      <c r="Q38">
        <v>149576</v>
      </c>
      <c r="R38">
        <v>6671</v>
      </c>
      <c r="S38">
        <v>10057</v>
      </c>
      <c r="T38">
        <v>100</v>
      </c>
      <c r="U38">
        <v>32770</v>
      </c>
      <c r="V38">
        <v>303</v>
      </c>
      <c r="W38">
        <v>9351</v>
      </c>
      <c r="X38">
        <v>394</v>
      </c>
      <c r="Y38">
        <v>181</v>
      </c>
      <c r="Z38">
        <v>6</v>
      </c>
    </row>
    <row r="39" spans="1:26" x14ac:dyDescent="0.2">
      <c r="A39" t="s">
        <v>39</v>
      </c>
      <c r="B39">
        <v>102216</v>
      </c>
      <c r="C39">
        <v>195340</v>
      </c>
      <c r="D39">
        <v>32265</v>
      </c>
      <c r="E39">
        <v>5739</v>
      </c>
      <c r="F39">
        <v>134</v>
      </c>
      <c r="G39">
        <v>74937</v>
      </c>
      <c r="H39">
        <v>13761</v>
      </c>
      <c r="I39">
        <v>242736</v>
      </c>
      <c r="J39">
        <v>2809</v>
      </c>
      <c r="K39">
        <v>4049135</v>
      </c>
      <c r="L39">
        <v>88597</v>
      </c>
      <c r="M39">
        <v>202972</v>
      </c>
      <c r="N39">
        <v>608</v>
      </c>
      <c r="O39">
        <v>218708</v>
      </c>
      <c r="P39">
        <v>3264</v>
      </c>
      <c r="Q39">
        <v>312324</v>
      </c>
      <c r="R39">
        <v>13840</v>
      </c>
      <c r="S39">
        <v>13660</v>
      </c>
      <c r="T39">
        <v>406</v>
      </c>
      <c r="U39">
        <v>63186</v>
      </c>
      <c r="V39">
        <v>1096</v>
      </c>
      <c r="W39">
        <v>9404</v>
      </c>
      <c r="X39">
        <v>441</v>
      </c>
      <c r="Y39">
        <v>424</v>
      </c>
      <c r="Z39">
        <v>12</v>
      </c>
    </row>
    <row r="40" spans="1:26" x14ac:dyDescent="0.2">
      <c r="A40" t="s">
        <v>48</v>
      </c>
      <c r="B40">
        <v>73209</v>
      </c>
      <c r="C40">
        <v>180882</v>
      </c>
      <c r="D40">
        <v>16877</v>
      </c>
      <c r="E40">
        <v>44376</v>
      </c>
      <c r="F40">
        <v>717</v>
      </c>
      <c r="G40">
        <v>57828</v>
      </c>
      <c r="H40">
        <v>5806</v>
      </c>
      <c r="I40">
        <v>325691</v>
      </c>
      <c r="J40">
        <v>11343</v>
      </c>
      <c r="K40">
        <v>2586604</v>
      </c>
      <c r="L40">
        <v>61594</v>
      </c>
      <c r="M40">
        <v>1368474</v>
      </c>
      <c r="N40">
        <v>586</v>
      </c>
      <c r="O40">
        <v>2572883</v>
      </c>
      <c r="P40">
        <v>1900</v>
      </c>
      <c r="Q40">
        <v>21997</v>
      </c>
      <c r="R40">
        <v>992</v>
      </c>
      <c r="S40">
        <v>6218</v>
      </c>
      <c r="T40">
        <v>187</v>
      </c>
      <c r="U40">
        <v>47664</v>
      </c>
      <c r="V40">
        <v>596</v>
      </c>
      <c r="W40">
        <v>5299</v>
      </c>
      <c r="X40">
        <v>280</v>
      </c>
      <c r="Y40">
        <v>716</v>
      </c>
      <c r="Z40">
        <v>44</v>
      </c>
    </row>
    <row r="41" spans="1:26" x14ac:dyDescent="0.2">
      <c r="A41" t="s">
        <v>54</v>
      </c>
      <c r="B41">
        <v>75865</v>
      </c>
      <c r="C41">
        <v>62831</v>
      </c>
      <c r="D41">
        <v>7559</v>
      </c>
      <c r="E41">
        <v>2434</v>
      </c>
      <c r="F41">
        <v>71</v>
      </c>
      <c r="G41">
        <v>19078</v>
      </c>
      <c r="H41">
        <v>2317</v>
      </c>
      <c r="I41">
        <v>91654</v>
      </c>
      <c r="J41">
        <v>3558</v>
      </c>
      <c r="K41">
        <v>4234633</v>
      </c>
      <c r="L41">
        <v>72314</v>
      </c>
      <c r="M41">
        <v>575609</v>
      </c>
      <c r="N41">
        <v>68</v>
      </c>
      <c r="O41">
        <v>1543347</v>
      </c>
      <c r="P41">
        <v>2388</v>
      </c>
      <c r="Q41">
        <v>86732</v>
      </c>
      <c r="R41">
        <v>3678</v>
      </c>
      <c r="S41">
        <v>6731</v>
      </c>
      <c r="T41">
        <v>152</v>
      </c>
      <c r="U41">
        <v>56209</v>
      </c>
      <c r="V41">
        <v>916</v>
      </c>
      <c r="W41">
        <v>4915</v>
      </c>
      <c r="X41">
        <v>240</v>
      </c>
      <c r="Y41">
        <v>1035</v>
      </c>
      <c r="Z41">
        <v>32</v>
      </c>
    </row>
    <row r="42" spans="1:26" x14ac:dyDescent="0.2">
      <c r="A42" t="s">
        <v>51</v>
      </c>
      <c r="B42">
        <v>28200</v>
      </c>
      <c r="C42">
        <v>52701</v>
      </c>
      <c r="D42">
        <v>5203</v>
      </c>
      <c r="E42">
        <v>125</v>
      </c>
      <c r="F42">
        <v>9</v>
      </c>
      <c r="G42">
        <v>14219</v>
      </c>
      <c r="H42">
        <v>1471</v>
      </c>
      <c r="I42">
        <v>50921</v>
      </c>
      <c r="J42">
        <v>1345</v>
      </c>
      <c r="K42">
        <v>1248991</v>
      </c>
      <c r="L42">
        <v>24689</v>
      </c>
      <c r="M42">
        <v>113376</v>
      </c>
      <c r="N42">
        <v>116</v>
      </c>
      <c r="O42">
        <v>358501</v>
      </c>
      <c r="P42">
        <v>697</v>
      </c>
      <c r="Q42">
        <v>18173</v>
      </c>
      <c r="R42">
        <v>668</v>
      </c>
      <c r="S42">
        <v>2907</v>
      </c>
      <c r="T42">
        <v>75</v>
      </c>
      <c r="U42">
        <v>7247</v>
      </c>
      <c r="V42">
        <v>96</v>
      </c>
      <c r="W42">
        <v>1816</v>
      </c>
      <c r="X42">
        <v>73</v>
      </c>
      <c r="Y42">
        <v>25</v>
      </c>
      <c r="Z42">
        <v>3</v>
      </c>
    </row>
    <row r="43" spans="1:26" x14ac:dyDescent="0.2">
      <c r="A43" t="s">
        <v>55</v>
      </c>
      <c r="B43">
        <v>22489</v>
      </c>
      <c r="C43">
        <v>84715</v>
      </c>
      <c r="D43">
        <v>8276</v>
      </c>
      <c r="E43">
        <v>0</v>
      </c>
      <c r="F43">
        <v>0</v>
      </c>
      <c r="G43">
        <v>45904</v>
      </c>
      <c r="H43">
        <v>5130</v>
      </c>
      <c r="I43">
        <v>52158</v>
      </c>
      <c r="J43">
        <v>9619</v>
      </c>
      <c r="K43">
        <v>711774</v>
      </c>
      <c r="L43">
        <v>19246</v>
      </c>
      <c r="M43">
        <v>270</v>
      </c>
      <c r="N43">
        <v>2</v>
      </c>
      <c r="O43">
        <v>35970</v>
      </c>
      <c r="P43">
        <v>169</v>
      </c>
      <c r="Q43">
        <v>6932</v>
      </c>
      <c r="R43">
        <v>550</v>
      </c>
      <c r="S43">
        <v>338</v>
      </c>
      <c r="T43">
        <v>18</v>
      </c>
      <c r="U43">
        <v>4294</v>
      </c>
      <c r="V43">
        <v>88</v>
      </c>
      <c r="W43">
        <v>3014</v>
      </c>
      <c r="X43">
        <v>269</v>
      </c>
      <c r="Y43">
        <v>60</v>
      </c>
      <c r="Z43">
        <v>6</v>
      </c>
    </row>
    <row r="44" spans="1:26" x14ac:dyDescent="0.2">
      <c r="A44" t="s">
        <v>52</v>
      </c>
      <c r="B44">
        <v>43897</v>
      </c>
      <c r="C44">
        <v>61431</v>
      </c>
      <c r="D44">
        <v>8994</v>
      </c>
      <c r="E44">
        <v>38</v>
      </c>
      <c r="F44">
        <v>4</v>
      </c>
      <c r="G44">
        <v>10782</v>
      </c>
      <c r="H44">
        <v>1637</v>
      </c>
      <c r="I44">
        <v>77591</v>
      </c>
      <c r="J44">
        <v>4240</v>
      </c>
      <c r="K44">
        <v>1785358</v>
      </c>
      <c r="L44">
        <v>40715</v>
      </c>
      <c r="M44">
        <v>53963</v>
      </c>
      <c r="N44">
        <v>144</v>
      </c>
      <c r="O44">
        <v>111664</v>
      </c>
      <c r="P44">
        <v>986</v>
      </c>
      <c r="Q44">
        <v>29711</v>
      </c>
      <c r="R44">
        <v>1756</v>
      </c>
      <c r="S44">
        <v>1634</v>
      </c>
      <c r="T44">
        <v>94</v>
      </c>
      <c r="U44">
        <v>32384</v>
      </c>
      <c r="V44">
        <v>230</v>
      </c>
      <c r="W44">
        <v>2441</v>
      </c>
      <c r="X44">
        <v>206</v>
      </c>
      <c r="Y44">
        <v>361</v>
      </c>
      <c r="Z44">
        <v>15</v>
      </c>
    </row>
    <row r="45" spans="1:26" x14ac:dyDescent="0.2">
      <c r="A45" t="s">
        <v>53</v>
      </c>
      <c r="B45">
        <v>41781</v>
      </c>
      <c r="C45">
        <v>45280</v>
      </c>
      <c r="D45">
        <v>5175</v>
      </c>
      <c r="E45">
        <v>130</v>
      </c>
      <c r="F45">
        <v>5</v>
      </c>
      <c r="G45">
        <v>7822</v>
      </c>
      <c r="H45">
        <v>857</v>
      </c>
      <c r="I45">
        <v>19197</v>
      </c>
      <c r="J45">
        <v>500</v>
      </c>
      <c r="K45">
        <v>2336379</v>
      </c>
      <c r="L45">
        <v>40632</v>
      </c>
      <c r="M45">
        <v>57170</v>
      </c>
      <c r="N45">
        <v>36</v>
      </c>
      <c r="O45">
        <v>102803</v>
      </c>
      <c r="P45">
        <v>620</v>
      </c>
      <c r="Q45">
        <v>26919</v>
      </c>
      <c r="R45">
        <v>1433</v>
      </c>
      <c r="S45">
        <v>798</v>
      </c>
      <c r="T45">
        <v>28</v>
      </c>
      <c r="U45">
        <v>35826</v>
      </c>
      <c r="V45">
        <v>142</v>
      </c>
      <c r="W45">
        <v>1458</v>
      </c>
      <c r="X45">
        <v>74</v>
      </c>
      <c r="Y45">
        <v>258</v>
      </c>
      <c r="Z45">
        <v>14</v>
      </c>
    </row>
    <row r="46" spans="1:26" x14ac:dyDescent="0.2">
      <c r="A46" t="s">
        <v>50</v>
      </c>
      <c r="B46">
        <v>46522</v>
      </c>
      <c r="C46">
        <v>132201</v>
      </c>
      <c r="D46">
        <v>13581</v>
      </c>
      <c r="E46">
        <v>1614</v>
      </c>
      <c r="F46">
        <v>31</v>
      </c>
      <c r="G46">
        <v>16293</v>
      </c>
      <c r="H46">
        <v>1663</v>
      </c>
      <c r="I46">
        <v>164974</v>
      </c>
      <c r="J46">
        <v>2430</v>
      </c>
      <c r="K46">
        <v>1302803</v>
      </c>
      <c r="L46">
        <v>38426</v>
      </c>
      <c r="M46">
        <v>2919285</v>
      </c>
      <c r="N46">
        <v>226</v>
      </c>
      <c r="O46">
        <v>1319167</v>
      </c>
      <c r="P46">
        <v>1398</v>
      </c>
      <c r="Q46">
        <v>11968</v>
      </c>
      <c r="R46">
        <v>623</v>
      </c>
      <c r="S46">
        <v>1454</v>
      </c>
      <c r="T46">
        <v>65</v>
      </c>
      <c r="U46">
        <v>15753</v>
      </c>
      <c r="V46">
        <v>263</v>
      </c>
      <c r="W46">
        <v>4915</v>
      </c>
      <c r="X46">
        <v>179</v>
      </c>
      <c r="Y46">
        <v>799</v>
      </c>
      <c r="Z46">
        <v>24</v>
      </c>
    </row>
    <row r="47" spans="1:26" x14ac:dyDescent="0.2">
      <c r="A47" t="s">
        <v>49</v>
      </c>
      <c r="B47">
        <v>34750</v>
      </c>
      <c r="C47">
        <v>39834</v>
      </c>
      <c r="D47">
        <v>3513</v>
      </c>
      <c r="E47">
        <v>21525</v>
      </c>
      <c r="F47">
        <v>335</v>
      </c>
      <c r="G47">
        <v>6508</v>
      </c>
      <c r="H47">
        <v>572</v>
      </c>
      <c r="I47">
        <v>97459</v>
      </c>
      <c r="J47">
        <v>2427</v>
      </c>
      <c r="K47">
        <v>1733435</v>
      </c>
      <c r="L47">
        <v>32714</v>
      </c>
      <c r="M47">
        <v>1493595</v>
      </c>
      <c r="N47">
        <v>158</v>
      </c>
      <c r="O47">
        <v>1037671</v>
      </c>
      <c r="P47">
        <v>668</v>
      </c>
      <c r="Q47">
        <v>4288</v>
      </c>
      <c r="R47">
        <v>167</v>
      </c>
      <c r="S47">
        <v>904</v>
      </c>
      <c r="T47">
        <v>35</v>
      </c>
      <c r="U47">
        <v>15180</v>
      </c>
      <c r="V47">
        <v>231</v>
      </c>
      <c r="W47">
        <v>140</v>
      </c>
      <c r="X47">
        <v>13</v>
      </c>
      <c r="Y47">
        <v>32</v>
      </c>
      <c r="Z47">
        <v>4</v>
      </c>
    </row>
    <row r="48" spans="1:26" x14ac:dyDescent="0.2">
      <c r="A48" t="s">
        <v>64</v>
      </c>
      <c r="B48">
        <v>46494</v>
      </c>
      <c r="C48">
        <v>77192</v>
      </c>
      <c r="D48">
        <v>5333</v>
      </c>
      <c r="E48">
        <v>1331</v>
      </c>
      <c r="F48">
        <v>41</v>
      </c>
      <c r="G48">
        <v>12010</v>
      </c>
      <c r="H48">
        <v>1104</v>
      </c>
      <c r="I48">
        <v>158331</v>
      </c>
      <c r="J48">
        <v>1036</v>
      </c>
      <c r="K48">
        <v>2078379</v>
      </c>
      <c r="L48">
        <v>43403</v>
      </c>
      <c r="M48">
        <v>4100015</v>
      </c>
      <c r="N48">
        <v>223</v>
      </c>
      <c r="O48">
        <v>344379</v>
      </c>
      <c r="P48">
        <v>1473</v>
      </c>
      <c r="Q48">
        <v>46092</v>
      </c>
      <c r="R48">
        <v>2302</v>
      </c>
      <c r="S48">
        <v>769840</v>
      </c>
      <c r="T48">
        <v>211</v>
      </c>
      <c r="U48">
        <v>73025</v>
      </c>
      <c r="V48">
        <v>445</v>
      </c>
      <c r="W48">
        <v>42469</v>
      </c>
      <c r="X48">
        <v>1183</v>
      </c>
      <c r="Y48">
        <v>10005</v>
      </c>
      <c r="Z48">
        <v>245</v>
      </c>
    </row>
    <row r="49" spans="1:26" x14ac:dyDescent="0.2">
      <c r="A49" t="s">
        <v>59</v>
      </c>
      <c r="B49">
        <v>39190</v>
      </c>
      <c r="C49">
        <v>157882</v>
      </c>
      <c r="D49">
        <v>2315</v>
      </c>
      <c r="E49">
        <v>48</v>
      </c>
      <c r="F49">
        <v>2</v>
      </c>
      <c r="G49">
        <v>13871</v>
      </c>
      <c r="H49">
        <v>1152</v>
      </c>
      <c r="I49">
        <v>258064</v>
      </c>
      <c r="J49">
        <v>3125</v>
      </c>
      <c r="K49">
        <v>1785700</v>
      </c>
      <c r="L49">
        <v>36905</v>
      </c>
      <c r="M49">
        <v>1804056</v>
      </c>
      <c r="N49">
        <v>276</v>
      </c>
      <c r="O49">
        <v>174712</v>
      </c>
      <c r="P49">
        <v>1563</v>
      </c>
      <c r="Q49">
        <v>34841</v>
      </c>
      <c r="R49">
        <v>1618</v>
      </c>
      <c r="S49">
        <v>10051</v>
      </c>
      <c r="T49">
        <v>177</v>
      </c>
      <c r="U49">
        <v>177317</v>
      </c>
      <c r="V49">
        <v>801</v>
      </c>
      <c r="W49">
        <v>6609</v>
      </c>
      <c r="X49">
        <v>244</v>
      </c>
      <c r="Y49">
        <v>1183</v>
      </c>
      <c r="Z49">
        <v>30</v>
      </c>
    </row>
    <row r="50" spans="1:26" x14ac:dyDescent="0.2">
      <c r="A50" t="s">
        <v>60</v>
      </c>
      <c r="B50">
        <v>34312</v>
      </c>
      <c r="C50">
        <v>261564</v>
      </c>
      <c r="D50">
        <v>17642</v>
      </c>
      <c r="E50">
        <v>13</v>
      </c>
      <c r="F50">
        <v>1</v>
      </c>
      <c r="G50">
        <v>33813</v>
      </c>
      <c r="H50">
        <v>2717</v>
      </c>
      <c r="I50">
        <v>81646</v>
      </c>
      <c r="J50">
        <v>2491</v>
      </c>
      <c r="K50">
        <v>1067141</v>
      </c>
      <c r="L50">
        <v>22803</v>
      </c>
      <c r="M50">
        <v>461608</v>
      </c>
      <c r="N50">
        <v>72</v>
      </c>
      <c r="O50">
        <v>21812</v>
      </c>
      <c r="P50">
        <v>447</v>
      </c>
      <c r="Q50">
        <v>25323</v>
      </c>
      <c r="R50">
        <v>1327</v>
      </c>
      <c r="S50">
        <v>1363</v>
      </c>
      <c r="T50">
        <v>106</v>
      </c>
      <c r="U50">
        <v>8301</v>
      </c>
      <c r="V50">
        <v>178</v>
      </c>
      <c r="W50">
        <v>17560</v>
      </c>
      <c r="X50">
        <v>575</v>
      </c>
      <c r="Y50">
        <v>1726</v>
      </c>
      <c r="Z50">
        <v>29</v>
      </c>
    </row>
    <row r="51" spans="1:26" x14ac:dyDescent="0.2">
      <c r="A51" t="s">
        <v>57</v>
      </c>
      <c r="B51">
        <v>38538</v>
      </c>
      <c r="C51">
        <v>80099</v>
      </c>
      <c r="D51">
        <v>4532</v>
      </c>
      <c r="E51">
        <v>729</v>
      </c>
      <c r="F51">
        <v>23</v>
      </c>
      <c r="G51">
        <v>14633</v>
      </c>
      <c r="H51">
        <v>1140</v>
      </c>
      <c r="I51">
        <v>309050</v>
      </c>
      <c r="J51">
        <v>1102</v>
      </c>
      <c r="K51">
        <v>1942331</v>
      </c>
      <c r="L51">
        <v>34195</v>
      </c>
      <c r="M51">
        <v>5638836</v>
      </c>
      <c r="N51">
        <v>224</v>
      </c>
      <c r="O51">
        <v>240616</v>
      </c>
      <c r="P51">
        <v>2444</v>
      </c>
      <c r="Q51">
        <v>31681</v>
      </c>
      <c r="R51">
        <v>1334</v>
      </c>
      <c r="S51">
        <v>26377</v>
      </c>
      <c r="T51">
        <v>203</v>
      </c>
      <c r="U51">
        <v>699720</v>
      </c>
      <c r="V51">
        <v>1846</v>
      </c>
      <c r="W51">
        <v>21132</v>
      </c>
      <c r="X51">
        <v>552</v>
      </c>
      <c r="Y51">
        <v>4647</v>
      </c>
      <c r="Z51">
        <v>123</v>
      </c>
    </row>
    <row r="52" spans="1:26" x14ac:dyDescent="0.2">
      <c r="A52" t="s">
        <v>63</v>
      </c>
      <c r="B52">
        <v>26634</v>
      </c>
      <c r="C52">
        <v>13478</v>
      </c>
      <c r="D52">
        <v>990</v>
      </c>
      <c r="E52">
        <v>216</v>
      </c>
      <c r="F52">
        <v>9</v>
      </c>
      <c r="G52">
        <v>11092</v>
      </c>
      <c r="H52">
        <v>774</v>
      </c>
      <c r="I52">
        <v>123402</v>
      </c>
      <c r="J52">
        <v>1041</v>
      </c>
      <c r="K52">
        <v>1552386</v>
      </c>
      <c r="L52">
        <v>24914</v>
      </c>
      <c r="M52">
        <v>3480946</v>
      </c>
      <c r="N52">
        <v>72</v>
      </c>
      <c r="O52">
        <v>937156</v>
      </c>
      <c r="P52">
        <v>1219</v>
      </c>
      <c r="Q52">
        <v>31439</v>
      </c>
      <c r="R52">
        <v>1067</v>
      </c>
      <c r="S52">
        <v>6419</v>
      </c>
      <c r="T52">
        <v>78</v>
      </c>
      <c r="U52">
        <v>728521</v>
      </c>
      <c r="V52">
        <v>906</v>
      </c>
      <c r="W52">
        <v>4149</v>
      </c>
      <c r="X52">
        <v>131</v>
      </c>
      <c r="Y52">
        <v>959</v>
      </c>
      <c r="Z52">
        <v>26</v>
      </c>
    </row>
    <row r="53" spans="1:26" x14ac:dyDescent="0.2">
      <c r="A53" t="s">
        <v>62</v>
      </c>
      <c r="B53">
        <v>35928</v>
      </c>
      <c r="C53">
        <v>53590</v>
      </c>
      <c r="D53">
        <v>4776</v>
      </c>
      <c r="E53">
        <v>46</v>
      </c>
      <c r="F53">
        <v>3</v>
      </c>
      <c r="G53">
        <v>29735</v>
      </c>
      <c r="H53">
        <v>2952</v>
      </c>
      <c r="I53">
        <v>243334</v>
      </c>
      <c r="J53">
        <v>2518</v>
      </c>
      <c r="K53">
        <v>1852569</v>
      </c>
      <c r="L53">
        <v>30970</v>
      </c>
      <c r="M53">
        <v>2168042</v>
      </c>
      <c r="N53">
        <v>196</v>
      </c>
      <c r="O53">
        <v>560979</v>
      </c>
      <c r="P53">
        <v>1679</v>
      </c>
      <c r="Q53">
        <v>43429</v>
      </c>
      <c r="R53">
        <v>1697</v>
      </c>
      <c r="S53">
        <v>36679</v>
      </c>
      <c r="T53">
        <v>162</v>
      </c>
      <c r="U53">
        <v>825000</v>
      </c>
      <c r="V53">
        <v>989</v>
      </c>
      <c r="W53">
        <v>12672</v>
      </c>
      <c r="X53">
        <v>363</v>
      </c>
      <c r="Y53">
        <v>2265</v>
      </c>
      <c r="Z53">
        <v>73</v>
      </c>
    </row>
    <row r="54" spans="1:26" x14ac:dyDescent="0.2">
      <c r="A54" t="s">
        <v>61</v>
      </c>
      <c r="B54">
        <v>33323</v>
      </c>
      <c r="C54">
        <v>110671</v>
      </c>
      <c r="D54">
        <v>8340</v>
      </c>
      <c r="E54">
        <v>2567</v>
      </c>
      <c r="F54">
        <v>70</v>
      </c>
      <c r="G54">
        <v>8944</v>
      </c>
      <c r="H54">
        <v>778</v>
      </c>
      <c r="I54">
        <v>95835</v>
      </c>
      <c r="J54">
        <v>1961</v>
      </c>
      <c r="K54">
        <v>1046142</v>
      </c>
      <c r="L54">
        <v>29227</v>
      </c>
      <c r="M54">
        <v>216173</v>
      </c>
      <c r="N54">
        <v>91</v>
      </c>
      <c r="O54">
        <v>415183</v>
      </c>
      <c r="P54">
        <v>878</v>
      </c>
      <c r="Q54">
        <v>10051</v>
      </c>
      <c r="R54">
        <v>628</v>
      </c>
      <c r="S54">
        <v>4138</v>
      </c>
      <c r="T54">
        <v>75</v>
      </c>
      <c r="U54">
        <v>218396</v>
      </c>
      <c r="V54">
        <v>403</v>
      </c>
      <c r="W54">
        <v>6937</v>
      </c>
      <c r="X54">
        <v>193</v>
      </c>
      <c r="Y54">
        <v>1271</v>
      </c>
      <c r="Z54">
        <v>31</v>
      </c>
    </row>
    <row r="55" spans="1:26" x14ac:dyDescent="0.2">
      <c r="A55" t="s">
        <v>56</v>
      </c>
      <c r="B55">
        <v>24186</v>
      </c>
      <c r="C55">
        <v>37546</v>
      </c>
      <c r="D55">
        <v>3023</v>
      </c>
      <c r="E55">
        <v>12</v>
      </c>
      <c r="F55">
        <v>1</v>
      </c>
      <c r="G55">
        <v>24219</v>
      </c>
      <c r="H55">
        <v>1735</v>
      </c>
      <c r="I55">
        <v>96060</v>
      </c>
      <c r="J55">
        <v>816</v>
      </c>
      <c r="K55">
        <v>764731</v>
      </c>
      <c r="L55">
        <v>22405</v>
      </c>
      <c r="M55">
        <v>109584</v>
      </c>
      <c r="N55">
        <v>68</v>
      </c>
      <c r="O55">
        <v>2773324</v>
      </c>
      <c r="P55">
        <v>257</v>
      </c>
      <c r="Q55">
        <v>7189</v>
      </c>
      <c r="R55">
        <v>369</v>
      </c>
      <c r="S55">
        <v>3102</v>
      </c>
      <c r="T55">
        <v>31</v>
      </c>
      <c r="U55">
        <v>98364</v>
      </c>
      <c r="V55">
        <v>72</v>
      </c>
      <c r="W55">
        <v>646</v>
      </c>
      <c r="X55">
        <v>19</v>
      </c>
      <c r="Y55">
        <v>143</v>
      </c>
      <c r="Z55">
        <v>7</v>
      </c>
    </row>
    <row r="56" spans="1:26" x14ac:dyDescent="0.2">
      <c r="A56" t="s">
        <v>58</v>
      </c>
      <c r="B56">
        <v>22271</v>
      </c>
      <c r="C56">
        <v>13080</v>
      </c>
      <c r="D56">
        <v>923</v>
      </c>
      <c r="E56">
        <v>25</v>
      </c>
      <c r="F56">
        <v>2</v>
      </c>
      <c r="G56">
        <v>36051</v>
      </c>
      <c r="H56">
        <v>3094</v>
      </c>
      <c r="I56">
        <v>55998</v>
      </c>
      <c r="J56">
        <v>1004</v>
      </c>
      <c r="K56">
        <v>779067</v>
      </c>
      <c r="L56">
        <v>19559</v>
      </c>
      <c r="M56">
        <v>969909</v>
      </c>
      <c r="N56">
        <v>73</v>
      </c>
      <c r="O56">
        <v>83204</v>
      </c>
      <c r="P56">
        <v>1830</v>
      </c>
      <c r="Q56">
        <v>17247</v>
      </c>
      <c r="R56">
        <v>856</v>
      </c>
      <c r="S56">
        <v>8857</v>
      </c>
      <c r="T56">
        <v>129</v>
      </c>
      <c r="U56">
        <v>163889</v>
      </c>
      <c r="V56">
        <v>1923</v>
      </c>
      <c r="W56">
        <v>12605</v>
      </c>
      <c r="X56">
        <v>458</v>
      </c>
      <c r="Y56">
        <v>1874</v>
      </c>
      <c r="Z56">
        <v>63</v>
      </c>
    </row>
    <row r="57" spans="1:26" x14ac:dyDescent="0.2">
      <c r="A57" t="s">
        <v>71</v>
      </c>
      <c r="B57">
        <v>18786</v>
      </c>
      <c r="C57">
        <v>241381</v>
      </c>
      <c r="D57">
        <v>13080</v>
      </c>
      <c r="E57">
        <v>11696</v>
      </c>
      <c r="F57">
        <v>306</v>
      </c>
      <c r="G57">
        <v>907</v>
      </c>
      <c r="H57">
        <v>143</v>
      </c>
      <c r="I57">
        <v>103036</v>
      </c>
      <c r="J57">
        <v>1072</v>
      </c>
      <c r="K57">
        <v>371723</v>
      </c>
      <c r="L57">
        <v>9316</v>
      </c>
      <c r="M57">
        <v>2398194</v>
      </c>
      <c r="N57">
        <v>214</v>
      </c>
      <c r="O57">
        <v>253674</v>
      </c>
      <c r="P57">
        <v>820</v>
      </c>
      <c r="Q57">
        <v>9828</v>
      </c>
      <c r="R57">
        <v>374</v>
      </c>
      <c r="S57">
        <v>3942</v>
      </c>
      <c r="T57">
        <v>138</v>
      </c>
      <c r="U57">
        <v>310529</v>
      </c>
      <c r="V57">
        <v>522</v>
      </c>
      <c r="W57">
        <v>35535</v>
      </c>
      <c r="X57">
        <v>695</v>
      </c>
      <c r="Y57">
        <v>1439</v>
      </c>
      <c r="Z57">
        <v>37</v>
      </c>
    </row>
    <row r="58" spans="1:26" x14ac:dyDescent="0.2">
      <c r="A58" t="s">
        <v>66</v>
      </c>
      <c r="B58">
        <v>33293</v>
      </c>
      <c r="C58">
        <v>384901</v>
      </c>
      <c r="D58">
        <v>14650</v>
      </c>
      <c r="E58">
        <v>18622</v>
      </c>
      <c r="F58">
        <v>701</v>
      </c>
      <c r="G58">
        <v>22099</v>
      </c>
      <c r="H58">
        <v>1040</v>
      </c>
      <c r="I58">
        <v>776388</v>
      </c>
      <c r="J58">
        <v>1435</v>
      </c>
      <c r="K58">
        <v>1182850</v>
      </c>
      <c r="L58">
        <v>20039</v>
      </c>
      <c r="M58">
        <v>36886111</v>
      </c>
      <c r="N58">
        <v>537</v>
      </c>
      <c r="O58">
        <v>242641</v>
      </c>
      <c r="P58">
        <v>805</v>
      </c>
      <c r="Q58">
        <v>16102</v>
      </c>
      <c r="R58">
        <v>903</v>
      </c>
      <c r="S58">
        <v>431234</v>
      </c>
      <c r="T58">
        <v>200</v>
      </c>
      <c r="U58">
        <v>487718</v>
      </c>
      <c r="V58">
        <v>543</v>
      </c>
      <c r="W58">
        <v>115412</v>
      </c>
      <c r="X58">
        <v>3016</v>
      </c>
      <c r="Y58">
        <v>33916</v>
      </c>
      <c r="Z58">
        <v>456</v>
      </c>
    </row>
    <row r="59" spans="1:26" x14ac:dyDescent="0.2">
      <c r="A59" t="s">
        <v>68</v>
      </c>
      <c r="B59">
        <v>11030</v>
      </c>
      <c r="C59">
        <v>38501</v>
      </c>
      <c r="D59">
        <v>1841</v>
      </c>
      <c r="E59">
        <v>24686</v>
      </c>
      <c r="F59">
        <v>856</v>
      </c>
      <c r="G59">
        <v>553</v>
      </c>
      <c r="H59">
        <v>61</v>
      </c>
      <c r="I59">
        <v>96810</v>
      </c>
      <c r="J59">
        <v>123</v>
      </c>
      <c r="K59">
        <v>516790</v>
      </c>
      <c r="L59">
        <v>8429</v>
      </c>
      <c r="M59">
        <v>3385017</v>
      </c>
      <c r="N59">
        <v>138</v>
      </c>
      <c r="O59">
        <v>2838794</v>
      </c>
      <c r="P59">
        <v>469</v>
      </c>
      <c r="Q59">
        <v>10276</v>
      </c>
      <c r="R59">
        <v>281</v>
      </c>
      <c r="S59">
        <v>891974</v>
      </c>
      <c r="T59">
        <v>178</v>
      </c>
      <c r="U59">
        <v>848688</v>
      </c>
      <c r="V59">
        <v>553</v>
      </c>
      <c r="W59">
        <v>11380</v>
      </c>
      <c r="X59">
        <v>273</v>
      </c>
      <c r="Y59">
        <v>3098</v>
      </c>
      <c r="Z59">
        <v>62</v>
      </c>
    </row>
    <row r="60" spans="1:26" x14ac:dyDescent="0.2">
      <c r="A60" t="s">
        <v>72</v>
      </c>
      <c r="B60">
        <v>24937</v>
      </c>
      <c r="C60">
        <v>206674</v>
      </c>
      <c r="D60">
        <v>15630</v>
      </c>
      <c r="E60">
        <v>27473</v>
      </c>
      <c r="F60">
        <v>644</v>
      </c>
      <c r="G60">
        <v>1196</v>
      </c>
      <c r="H60">
        <v>140</v>
      </c>
      <c r="I60">
        <v>137093</v>
      </c>
      <c r="J60">
        <v>1625</v>
      </c>
      <c r="K60">
        <v>487322</v>
      </c>
      <c r="L60">
        <v>12861</v>
      </c>
      <c r="M60">
        <v>1303994</v>
      </c>
      <c r="N60">
        <v>137</v>
      </c>
      <c r="O60">
        <v>210859</v>
      </c>
      <c r="P60">
        <v>995</v>
      </c>
      <c r="Q60">
        <v>11039</v>
      </c>
      <c r="R60">
        <v>622</v>
      </c>
      <c r="S60">
        <v>4159</v>
      </c>
      <c r="T60">
        <v>107</v>
      </c>
      <c r="U60">
        <v>55786</v>
      </c>
      <c r="V60">
        <v>406</v>
      </c>
      <c r="W60">
        <v>77782</v>
      </c>
      <c r="X60">
        <v>1211</v>
      </c>
      <c r="Y60">
        <v>3263</v>
      </c>
      <c r="Z60">
        <v>42</v>
      </c>
    </row>
    <row r="61" spans="1:26" x14ac:dyDescent="0.2">
      <c r="A61" t="s">
        <v>65</v>
      </c>
      <c r="B61">
        <v>22409</v>
      </c>
      <c r="C61">
        <v>127167</v>
      </c>
      <c r="D61">
        <v>8920</v>
      </c>
      <c r="E61">
        <v>30565</v>
      </c>
      <c r="F61">
        <v>1429</v>
      </c>
      <c r="G61">
        <v>775</v>
      </c>
      <c r="H61">
        <v>108</v>
      </c>
      <c r="I61">
        <v>1232367</v>
      </c>
      <c r="J61">
        <v>727</v>
      </c>
      <c r="K61">
        <v>518365</v>
      </c>
      <c r="L61">
        <v>15156</v>
      </c>
      <c r="M61">
        <v>15028645</v>
      </c>
      <c r="N61">
        <v>227</v>
      </c>
      <c r="O61">
        <v>468363</v>
      </c>
      <c r="P61">
        <v>587</v>
      </c>
      <c r="Q61">
        <v>9904</v>
      </c>
      <c r="R61">
        <v>466</v>
      </c>
      <c r="S61">
        <v>668836</v>
      </c>
      <c r="T61">
        <v>108</v>
      </c>
      <c r="U61">
        <v>296627</v>
      </c>
      <c r="V61">
        <v>464</v>
      </c>
      <c r="W61">
        <v>19381</v>
      </c>
      <c r="X61">
        <v>615</v>
      </c>
      <c r="Y61">
        <v>2139</v>
      </c>
      <c r="Z61">
        <v>60</v>
      </c>
    </row>
    <row r="62" spans="1:26" x14ac:dyDescent="0.2">
      <c r="A62" t="s">
        <v>70</v>
      </c>
      <c r="B62">
        <v>2086</v>
      </c>
      <c r="C62">
        <v>1535</v>
      </c>
      <c r="D62">
        <v>96</v>
      </c>
      <c r="E62">
        <v>0</v>
      </c>
      <c r="F62">
        <v>0</v>
      </c>
      <c r="G62">
        <v>25</v>
      </c>
      <c r="H62">
        <v>5</v>
      </c>
      <c r="I62">
        <v>793</v>
      </c>
      <c r="J62">
        <v>4</v>
      </c>
      <c r="K62">
        <v>30679</v>
      </c>
      <c r="L62">
        <v>1598</v>
      </c>
      <c r="M62">
        <v>166</v>
      </c>
      <c r="N62">
        <v>15</v>
      </c>
      <c r="O62">
        <v>41301</v>
      </c>
      <c r="P62">
        <v>351</v>
      </c>
      <c r="Q62">
        <v>660</v>
      </c>
      <c r="R62">
        <v>60</v>
      </c>
      <c r="S62">
        <v>152</v>
      </c>
      <c r="T62">
        <v>17</v>
      </c>
      <c r="U62">
        <v>3691</v>
      </c>
      <c r="V62">
        <v>184</v>
      </c>
      <c r="W62">
        <v>305</v>
      </c>
      <c r="X62">
        <v>16</v>
      </c>
      <c r="Y62">
        <v>12</v>
      </c>
      <c r="Z62">
        <v>1</v>
      </c>
    </row>
    <row r="63" spans="1:26" x14ac:dyDescent="0.2">
      <c r="A63" t="s">
        <v>69</v>
      </c>
      <c r="B63">
        <v>2332</v>
      </c>
      <c r="C63">
        <v>830</v>
      </c>
      <c r="D63">
        <v>63</v>
      </c>
      <c r="E63">
        <v>0</v>
      </c>
      <c r="F63">
        <v>0</v>
      </c>
      <c r="G63">
        <v>57</v>
      </c>
      <c r="H63">
        <v>11</v>
      </c>
      <c r="I63">
        <v>228</v>
      </c>
      <c r="J63">
        <v>2</v>
      </c>
      <c r="K63">
        <v>56624</v>
      </c>
      <c r="L63">
        <v>2088</v>
      </c>
      <c r="M63">
        <v>27016</v>
      </c>
      <c r="N63">
        <v>3</v>
      </c>
      <c r="O63">
        <v>10986</v>
      </c>
      <c r="P63">
        <v>187</v>
      </c>
      <c r="Q63">
        <v>1064</v>
      </c>
      <c r="R63">
        <v>33</v>
      </c>
      <c r="S63">
        <v>24</v>
      </c>
      <c r="T63">
        <v>3</v>
      </c>
      <c r="U63">
        <v>4575</v>
      </c>
      <c r="V63">
        <v>83</v>
      </c>
      <c r="W63">
        <v>325</v>
      </c>
      <c r="X63">
        <v>19</v>
      </c>
      <c r="Y63">
        <v>4</v>
      </c>
      <c r="Z63">
        <v>1</v>
      </c>
    </row>
    <row r="64" spans="1:26" x14ac:dyDescent="0.2">
      <c r="A64" t="s">
        <v>67</v>
      </c>
      <c r="B64">
        <v>32938</v>
      </c>
      <c r="C64">
        <v>235011</v>
      </c>
      <c r="D64">
        <v>8817</v>
      </c>
      <c r="E64">
        <v>1545</v>
      </c>
      <c r="F64">
        <v>21</v>
      </c>
      <c r="G64">
        <v>9268</v>
      </c>
      <c r="H64">
        <v>707</v>
      </c>
      <c r="I64">
        <v>551472</v>
      </c>
      <c r="J64">
        <v>1575</v>
      </c>
      <c r="K64">
        <v>1169958</v>
      </c>
      <c r="L64">
        <v>24545</v>
      </c>
      <c r="M64">
        <v>13984627</v>
      </c>
      <c r="N64">
        <v>263</v>
      </c>
      <c r="O64">
        <v>3839335</v>
      </c>
      <c r="P64">
        <v>1036</v>
      </c>
      <c r="Q64">
        <v>40016</v>
      </c>
      <c r="R64">
        <v>1339</v>
      </c>
      <c r="S64">
        <v>156192</v>
      </c>
      <c r="T64">
        <v>236</v>
      </c>
      <c r="U64">
        <v>3428893</v>
      </c>
      <c r="V64">
        <v>1605</v>
      </c>
      <c r="W64">
        <v>32318</v>
      </c>
      <c r="X64">
        <v>1006</v>
      </c>
      <c r="Y64">
        <v>4695</v>
      </c>
      <c r="Z64">
        <v>133</v>
      </c>
    </row>
    <row r="65" spans="1:26" x14ac:dyDescent="0.2">
      <c r="A65" t="s">
        <v>74</v>
      </c>
      <c r="B65">
        <v>16489</v>
      </c>
      <c r="C65">
        <v>66725</v>
      </c>
      <c r="D65">
        <v>8672</v>
      </c>
      <c r="E65">
        <v>0</v>
      </c>
      <c r="F65">
        <v>0</v>
      </c>
      <c r="G65">
        <v>975</v>
      </c>
      <c r="H65">
        <v>164</v>
      </c>
      <c r="I65">
        <v>91507</v>
      </c>
      <c r="J65">
        <v>638</v>
      </c>
      <c r="K65">
        <v>459687</v>
      </c>
      <c r="L65">
        <v>11193</v>
      </c>
      <c r="M65">
        <v>1892222</v>
      </c>
      <c r="N65">
        <v>332</v>
      </c>
      <c r="O65">
        <v>195283</v>
      </c>
      <c r="P65">
        <v>447</v>
      </c>
      <c r="Q65">
        <v>35957</v>
      </c>
      <c r="R65">
        <v>1316</v>
      </c>
      <c r="S65">
        <v>4099</v>
      </c>
      <c r="T65">
        <v>131</v>
      </c>
      <c r="U65">
        <v>15596</v>
      </c>
      <c r="V65">
        <v>272</v>
      </c>
      <c r="W65">
        <v>34724</v>
      </c>
      <c r="X65">
        <v>1693</v>
      </c>
      <c r="Y65">
        <v>252</v>
      </c>
      <c r="Z65">
        <v>25</v>
      </c>
    </row>
    <row r="66" spans="1:26" x14ac:dyDescent="0.2">
      <c r="A66" t="s">
        <v>79</v>
      </c>
      <c r="B66">
        <v>23537</v>
      </c>
      <c r="C66">
        <v>41218</v>
      </c>
      <c r="D66">
        <v>6852</v>
      </c>
      <c r="E66">
        <v>481</v>
      </c>
      <c r="F66">
        <v>13</v>
      </c>
      <c r="G66">
        <v>724</v>
      </c>
      <c r="H66">
        <v>149</v>
      </c>
      <c r="I66">
        <v>85768</v>
      </c>
      <c r="J66">
        <v>1625</v>
      </c>
      <c r="K66">
        <v>544928</v>
      </c>
      <c r="L66">
        <v>20079</v>
      </c>
      <c r="M66">
        <v>449914</v>
      </c>
      <c r="N66">
        <v>118</v>
      </c>
      <c r="O66">
        <v>246361</v>
      </c>
      <c r="P66">
        <v>1210</v>
      </c>
      <c r="Q66">
        <v>15653</v>
      </c>
      <c r="R66">
        <v>644</v>
      </c>
      <c r="S66">
        <v>3089</v>
      </c>
      <c r="T66">
        <v>108</v>
      </c>
      <c r="U66">
        <v>36122</v>
      </c>
      <c r="V66">
        <v>392</v>
      </c>
      <c r="W66">
        <v>6641</v>
      </c>
      <c r="X66">
        <v>255</v>
      </c>
      <c r="Y66">
        <v>140</v>
      </c>
      <c r="Z66">
        <v>11</v>
      </c>
    </row>
    <row r="67" spans="1:26" x14ac:dyDescent="0.2">
      <c r="A67" t="s">
        <v>80</v>
      </c>
      <c r="B67">
        <v>28198</v>
      </c>
      <c r="C67">
        <v>77610</v>
      </c>
      <c r="D67">
        <v>12107</v>
      </c>
      <c r="E67">
        <v>0</v>
      </c>
      <c r="F67">
        <v>0</v>
      </c>
      <c r="G67">
        <v>323</v>
      </c>
      <c r="H67">
        <v>94</v>
      </c>
      <c r="I67">
        <v>80566</v>
      </c>
      <c r="J67">
        <v>674</v>
      </c>
      <c r="K67">
        <v>612527</v>
      </c>
      <c r="L67">
        <v>20995</v>
      </c>
      <c r="M67">
        <v>1063901</v>
      </c>
      <c r="N67">
        <v>174</v>
      </c>
      <c r="O67">
        <v>581216</v>
      </c>
      <c r="P67">
        <v>565</v>
      </c>
      <c r="Q67">
        <v>23762</v>
      </c>
      <c r="R67">
        <v>1094</v>
      </c>
      <c r="S67">
        <v>5220</v>
      </c>
      <c r="T67">
        <v>162</v>
      </c>
      <c r="U67">
        <v>44850</v>
      </c>
      <c r="V67">
        <v>314</v>
      </c>
      <c r="W67">
        <v>13193</v>
      </c>
      <c r="X67">
        <v>877</v>
      </c>
      <c r="Y67">
        <v>97</v>
      </c>
      <c r="Z67">
        <v>12</v>
      </c>
    </row>
    <row r="68" spans="1:26" x14ac:dyDescent="0.2">
      <c r="A68" t="s">
        <v>73</v>
      </c>
      <c r="B68">
        <v>85700</v>
      </c>
      <c r="C68">
        <v>195719</v>
      </c>
      <c r="D68">
        <v>37847</v>
      </c>
      <c r="E68">
        <v>89</v>
      </c>
      <c r="F68">
        <v>5</v>
      </c>
      <c r="G68">
        <v>2199</v>
      </c>
      <c r="H68">
        <v>192</v>
      </c>
      <c r="I68">
        <v>293556</v>
      </c>
      <c r="J68">
        <v>3760</v>
      </c>
      <c r="K68">
        <v>2344979</v>
      </c>
      <c r="L68">
        <v>62262</v>
      </c>
      <c r="M68">
        <v>2554377</v>
      </c>
      <c r="N68">
        <v>665</v>
      </c>
      <c r="O68">
        <v>775770</v>
      </c>
      <c r="P68">
        <v>4367</v>
      </c>
      <c r="Q68">
        <v>198863</v>
      </c>
      <c r="R68">
        <v>6867</v>
      </c>
      <c r="S68">
        <v>17929</v>
      </c>
      <c r="T68">
        <v>353</v>
      </c>
      <c r="U68">
        <v>335048</v>
      </c>
      <c r="V68">
        <v>2832</v>
      </c>
      <c r="W68">
        <v>42204</v>
      </c>
      <c r="X68">
        <v>1930</v>
      </c>
      <c r="Y68">
        <v>1025</v>
      </c>
      <c r="Z68">
        <v>48</v>
      </c>
    </row>
    <row r="69" spans="1:26" x14ac:dyDescent="0.2">
      <c r="A69" t="s">
        <v>75</v>
      </c>
      <c r="B69">
        <v>9373</v>
      </c>
      <c r="C69">
        <v>10257</v>
      </c>
      <c r="D69">
        <v>1270</v>
      </c>
      <c r="E69">
        <v>0</v>
      </c>
      <c r="F69">
        <v>0</v>
      </c>
      <c r="G69">
        <v>1819</v>
      </c>
      <c r="H69">
        <v>223</v>
      </c>
      <c r="I69">
        <v>44962</v>
      </c>
      <c r="J69">
        <v>240</v>
      </c>
      <c r="K69">
        <v>268976</v>
      </c>
      <c r="L69">
        <v>7952</v>
      </c>
      <c r="M69">
        <v>491067</v>
      </c>
      <c r="N69">
        <v>59</v>
      </c>
      <c r="O69">
        <v>503575</v>
      </c>
      <c r="P69">
        <v>466</v>
      </c>
      <c r="Q69">
        <v>16841</v>
      </c>
      <c r="R69">
        <v>717</v>
      </c>
      <c r="S69">
        <v>2098</v>
      </c>
      <c r="T69">
        <v>71</v>
      </c>
      <c r="U69">
        <v>10002</v>
      </c>
      <c r="V69">
        <v>168</v>
      </c>
      <c r="W69">
        <v>10051</v>
      </c>
      <c r="X69">
        <v>554</v>
      </c>
      <c r="Y69">
        <v>186</v>
      </c>
      <c r="Z69">
        <v>14</v>
      </c>
    </row>
    <row r="70" spans="1:26" x14ac:dyDescent="0.2">
      <c r="A70" t="s">
        <v>81</v>
      </c>
      <c r="B70">
        <v>55371</v>
      </c>
      <c r="C70">
        <v>154391</v>
      </c>
      <c r="D70">
        <v>27950</v>
      </c>
      <c r="E70">
        <v>3024</v>
      </c>
      <c r="F70">
        <v>103</v>
      </c>
      <c r="G70">
        <v>4313</v>
      </c>
      <c r="H70">
        <v>374</v>
      </c>
      <c r="I70">
        <v>447792</v>
      </c>
      <c r="J70">
        <v>3886</v>
      </c>
      <c r="K70">
        <v>2140269</v>
      </c>
      <c r="L70">
        <v>45817</v>
      </c>
      <c r="M70">
        <v>6463099</v>
      </c>
      <c r="N70">
        <v>818</v>
      </c>
      <c r="O70">
        <v>1147898</v>
      </c>
      <c r="P70">
        <v>2447</v>
      </c>
      <c r="Q70">
        <v>191677</v>
      </c>
      <c r="R70">
        <v>5905</v>
      </c>
      <c r="S70">
        <v>99151</v>
      </c>
      <c r="T70">
        <v>1172</v>
      </c>
      <c r="U70">
        <v>196962</v>
      </c>
      <c r="V70">
        <v>1560</v>
      </c>
      <c r="W70">
        <v>21624</v>
      </c>
      <c r="X70">
        <v>1613</v>
      </c>
      <c r="Y70">
        <v>824</v>
      </c>
      <c r="Z70">
        <v>51</v>
      </c>
    </row>
    <row r="71" spans="1:26" x14ac:dyDescent="0.2">
      <c r="A71" t="s">
        <v>76</v>
      </c>
      <c r="B71">
        <v>2827</v>
      </c>
      <c r="C71">
        <v>2217</v>
      </c>
      <c r="D71">
        <v>312</v>
      </c>
      <c r="E71">
        <v>0</v>
      </c>
      <c r="F71">
        <v>0</v>
      </c>
      <c r="G71">
        <v>501</v>
      </c>
      <c r="H71">
        <v>82</v>
      </c>
      <c r="I71">
        <v>42</v>
      </c>
      <c r="J71">
        <v>3</v>
      </c>
      <c r="K71">
        <v>85465</v>
      </c>
      <c r="L71">
        <v>2283</v>
      </c>
      <c r="M71">
        <v>42069</v>
      </c>
      <c r="N71">
        <v>5</v>
      </c>
      <c r="O71">
        <v>171102</v>
      </c>
      <c r="P71">
        <v>70</v>
      </c>
      <c r="Q71">
        <v>11007</v>
      </c>
      <c r="R71">
        <v>371</v>
      </c>
      <c r="S71">
        <v>7532</v>
      </c>
      <c r="T71">
        <v>7</v>
      </c>
      <c r="U71">
        <v>15476</v>
      </c>
      <c r="V71">
        <v>34</v>
      </c>
      <c r="W71">
        <v>1304</v>
      </c>
      <c r="X71">
        <v>66</v>
      </c>
      <c r="Y71">
        <v>138</v>
      </c>
      <c r="Z71">
        <v>5</v>
      </c>
    </row>
    <row r="72" spans="1:26" x14ac:dyDescent="0.2">
      <c r="A72" t="s">
        <v>78</v>
      </c>
      <c r="B72">
        <v>6845</v>
      </c>
      <c r="C72">
        <v>8502</v>
      </c>
      <c r="D72">
        <v>1084</v>
      </c>
      <c r="E72">
        <v>0</v>
      </c>
      <c r="F72">
        <v>0</v>
      </c>
      <c r="G72">
        <v>1497</v>
      </c>
      <c r="H72">
        <v>169</v>
      </c>
      <c r="I72">
        <v>12058</v>
      </c>
      <c r="J72">
        <v>236</v>
      </c>
      <c r="K72">
        <v>164346</v>
      </c>
      <c r="L72">
        <v>5741</v>
      </c>
      <c r="M72">
        <v>33072</v>
      </c>
      <c r="N72">
        <v>21</v>
      </c>
      <c r="O72">
        <v>98966</v>
      </c>
      <c r="P72">
        <v>621</v>
      </c>
      <c r="Q72">
        <v>10524</v>
      </c>
      <c r="R72">
        <v>543</v>
      </c>
      <c r="S72">
        <v>505</v>
      </c>
      <c r="T72">
        <v>13</v>
      </c>
      <c r="U72">
        <v>16972</v>
      </c>
      <c r="V72">
        <v>120</v>
      </c>
      <c r="W72">
        <v>7660</v>
      </c>
      <c r="X72">
        <v>443</v>
      </c>
      <c r="Y72">
        <v>112</v>
      </c>
      <c r="Z72">
        <v>9</v>
      </c>
    </row>
    <row r="73" spans="1:26" x14ac:dyDescent="0.2">
      <c r="A73" t="s">
        <v>77</v>
      </c>
      <c r="B73">
        <v>44247</v>
      </c>
      <c r="C73">
        <v>74126</v>
      </c>
      <c r="D73">
        <v>12234</v>
      </c>
      <c r="E73">
        <v>38</v>
      </c>
      <c r="F73">
        <v>4</v>
      </c>
      <c r="G73">
        <v>2918</v>
      </c>
      <c r="H73">
        <v>333</v>
      </c>
      <c r="I73">
        <v>139788</v>
      </c>
      <c r="J73">
        <v>1356</v>
      </c>
      <c r="K73">
        <v>1562823</v>
      </c>
      <c r="L73">
        <v>36745</v>
      </c>
      <c r="M73">
        <v>2167324</v>
      </c>
      <c r="N73">
        <v>260</v>
      </c>
      <c r="O73">
        <v>380427</v>
      </c>
      <c r="P73">
        <v>1930</v>
      </c>
      <c r="Q73">
        <v>60721</v>
      </c>
      <c r="R73">
        <v>2652</v>
      </c>
      <c r="S73">
        <v>7833</v>
      </c>
      <c r="T73">
        <v>155</v>
      </c>
      <c r="U73">
        <v>176214</v>
      </c>
      <c r="V73">
        <v>1641</v>
      </c>
      <c r="W73">
        <v>18744</v>
      </c>
      <c r="X73">
        <v>645</v>
      </c>
      <c r="Y73">
        <v>615</v>
      </c>
      <c r="Z73">
        <v>35</v>
      </c>
    </row>
    <row r="74" spans="1:26" x14ac:dyDescent="0.2">
      <c r="A74" t="s">
        <v>86</v>
      </c>
      <c r="B74">
        <v>54389</v>
      </c>
      <c r="C74">
        <v>102319</v>
      </c>
      <c r="D74">
        <v>23899</v>
      </c>
      <c r="E74">
        <v>10</v>
      </c>
      <c r="F74">
        <v>1</v>
      </c>
      <c r="G74">
        <v>2778</v>
      </c>
      <c r="H74">
        <v>450</v>
      </c>
      <c r="I74">
        <v>7052</v>
      </c>
      <c r="J74">
        <v>165</v>
      </c>
      <c r="K74">
        <v>888478</v>
      </c>
      <c r="L74">
        <v>43847</v>
      </c>
      <c r="M74">
        <v>207714</v>
      </c>
      <c r="N74">
        <v>94</v>
      </c>
      <c r="O74">
        <v>30958</v>
      </c>
      <c r="P74">
        <v>758</v>
      </c>
      <c r="Q74">
        <v>226291</v>
      </c>
      <c r="R74">
        <v>16854</v>
      </c>
      <c r="S74">
        <v>4005</v>
      </c>
      <c r="T74">
        <v>252</v>
      </c>
      <c r="U74">
        <v>18599</v>
      </c>
      <c r="V74">
        <v>854</v>
      </c>
      <c r="W74">
        <v>46094</v>
      </c>
      <c r="X74">
        <v>9456</v>
      </c>
      <c r="Y74">
        <v>3708</v>
      </c>
      <c r="Z74">
        <v>597</v>
      </c>
    </row>
    <row r="75" spans="1:26" x14ac:dyDescent="0.2">
      <c r="A75" t="s">
        <v>84</v>
      </c>
      <c r="B75">
        <v>37268</v>
      </c>
      <c r="C75">
        <v>76212</v>
      </c>
      <c r="D75">
        <v>18069</v>
      </c>
      <c r="E75">
        <v>25</v>
      </c>
      <c r="F75">
        <v>3</v>
      </c>
      <c r="G75">
        <v>1528</v>
      </c>
      <c r="H75">
        <v>239</v>
      </c>
      <c r="I75">
        <v>4620</v>
      </c>
      <c r="J75">
        <v>93</v>
      </c>
      <c r="K75">
        <v>786316</v>
      </c>
      <c r="L75">
        <v>29345</v>
      </c>
      <c r="M75">
        <v>427592</v>
      </c>
      <c r="N75">
        <v>157</v>
      </c>
      <c r="O75">
        <v>58713</v>
      </c>
      <c r="P75">
        <v>700</v>
      </c>
      <c r="Q75">
        <v>239158</v>
      </c>
      <c r="R75">
        <v>12636</v>
      </c>
      <c r="S75">
        <v>13721</v>
      </c>
      <c r="T75">
        <v>380</v>
      </c>
      <c r="U75">
        <v>50854</v>
      </c>
      <c r="V75">
        <v>1265</v>
      </c>
      <c r="W75">
        <v>51576</v>
      </c>
      <c r="X75">
        <v>9383</v>
      </c>
      <c r="Y75">
        <v>17128</v>
      </c>
      <c r="Z75">
        <v>3480</v>
      </c>
    </row>
    <row r="76" spans="1:26" x14ac:dyDescent="0.2">
      <c r="A76" t="s">
        <v>85</v>
      </c>
      <c r="B76">
        <v>44042</v>
      </c>
      <c r="C76">
        <v>64948</v>
      </c>
      <c r="D76">
        <v>17670</v>
      </c>
      <c r="E76">
        <v>0</v>
      </c>
      <c r="F76">
        <v>0</v>
      </c>
      <c r="G76">
        <v>2002</v>
      </c>
      <c r="H76">
        <v>332</v>
      </c>
      <c r="I76">
        <v>4601</v>
      </c>
      <c r="J76">
        <v>53</v>
      </c>
      <c r="K76">
        <v>788060</v>
      </c>
      <c r="L76">
        <v>35572</v>
      </c>
      <c r="M76">
        <v>74800</v>
      </c>
      <c r="N76">
        <v>670</v>
      </c>
      <c r="O76">
        <v>62819</v>
      </c>
      <c r="P76">
        <v>538</v>
      </c>
      <c r="Q76">
        <v>209867</v>
      </c>
      <c r="R76">
        <v>14305</v>
      </c>
      <c r="S76">
        <v>15906</v>
      </c>
      <c r="T76">
        <v>935</v>
      </c>
      <c r="U76">
        <v>24985</v>
      </c>
      <c r="V76">
        <v>1219</v>
      </c>
      <c r="W76">
        <v>63444</v>
      </c>
      <c r="X76">
        <v>12923</v>
      </c>
      <c r="Y76">
        <v>3567</v>
      </c>
      <c r="Z76">
        <v>679</v>
      </c>
    </row>
    <row r="77" spans="1:26" x14ac:dyDescent="0.2">
      <c r="A77" t="s">
        <v>82</v>
      </c>
      <c r="B77">
        <v>58616</v>
      </c>
      <c r="C77">
        <v>158285</v>
      </c>
      <c r="D77">
        <v>25916</v>
      </c>
      <c r="E77">
        <v>1270</v>
      </c>
      <c r="F77">
        <v>14</v>
      </c>
      <c r="G77">
        <v>5154</v>
      </c>
      <c r="H77">
        <v>320</v>
      </c>
      <c r="I77">
        <v>85065</v>
      </c>
      <c r="J77">
        <v>820</v>
      </c>
      <c r="K77">
        <v>1637011</v>
      </c>
      <c r="L77">
        <v>43160</v>
      </c>
      <c r="M77">
        <v>4509596</v>
      </c>
      <c r="N77">
        <v>669</v>
      </c>
      <c r="O77">
        <v>868734</v>
      </c>
      <c r="P77">
        <v>1926</v>
      </c>
      <c r="Q77">
        <v>223954</v>
      </c>
      <c r="R77">
        <v>6781</v>
      </c>
      <c r="S77">
        <v>66473</v>
      </c>
      <c r="T77">
        <v>716</v>
      </c>
      <c r="U77">
        <v>289106</v>
      </c>
      <c r="V77">
        <v>1622</v>
      </c>
      <c r="W77">
        <v>47756</v>
      </c>
      <c r="X77">
        <v>5118</v>
      </c>
      <c r="Y77">
        <v>2289</v>
      </c>
      <c r="Z77">
        <v>216</v>
      </c>
    </row>
    <row r="78" spans="1:26" x14ac:dyDescent="0.2">
      <c r="A78" t="s">
        <v>83</v>
      </c>
      <c r="B78">
        <v>21750</v>
      </c>
      <c r="C78">
        <v>29808</v>
      </c>
      <c r="D78">
        <v>7697</v>
      </c>
      <c r="E78">
        <v>0</v>
      </c>
      <c r="F78">
        <v>0</v>
      </c>
      <c r="G78">
        <v>95</v>
      </c>
      <c r="H78">
        <v>21</v>
      </c>
      <c r="I78">
        <v>14098</v>
      </c>
      <c r="J78">
        <v>80</v>
      </c>
      <c r="K78">
        <v>400462</v>
      </c>
      <c r="L78">
        <v>17555</v>
      </c>
      <c r="M78">
        <v>949632</v>
      </c>
      <c r="N78">
        <v>46</v>
      </c>
      <c r="O78">
        <v>278862</v>
      </c>
      <c r="P78">
        <v>258</v>
      </c>
      <c r="Q78">
        <v>61370</v>
      </c>
      <c r="R78">
        <v>4450</v>
      </c>
      <c r="S78">
        <v>3315</v>
      </c>
      <c r="T78">
        <v>126</v>
      </c>
      <c r="U78">
        <v>7969</v>
      </c>
      <c r="V78">
        <v>382</v>
      </c>
      <c r="W78">
        <v>23814</v>
      </c>
      <c r="X78">
        <v>4634</v>
      </c>
      <c r="Y78">
        <v>538</v>
      </c>
      <c r="Z78">
        <v>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132</v>
      </c>
      <c r="B1" s="1"/>
      <c r="C1" s="1"/>
      <c r="D1" s="2"/>
      <c r="E1" s="1"/>
      <c r="F1" s="1"/>
      <c r="G1" s="18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Z1" s="4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กุมภาพันธ์ 2569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3320191</v>
      </c>
      <c r="C5" s="10">
        <f t="shared" ref="C5:Z5" si="0">SUM(C6,C16,C26,C35,C48,C57,C67,C76,C86)</f>
        <v>9452823</v>
      </c>
      <c r="D5" s="10">
        <f t="shared" si="0"/>
        <v>1344470</v>
      </c>
      <c r="E5" s="10">
        <f t="shared" si="0"/>
        <v>564321</v>
      </c>
      <c r="F5" s="10">
        <f t="shared" si="0"/>
        <v>15910</v>
      </c>
      <c r="G5" s="10">
        <f t="shared" si="0"/>
        <v>1775981</v>
      </c>
      <c r="H5" s="10">
        <f t="shared" si="0"/>
        <v>296773</v>
      </c>
      <c r="I5" s="10">
        <f t="shared" si="0"/>
        <v>11779747</v>
      </c>
      <c r="J5" s="10">
        <f t="shared" si="0"/>
        <v>139877</v>
      </c>
      <c r="K5" s="10">
        <f t="shared" si="0"/>
        <v>107795693</v>
      </c>
      <c r="L5" s="10">
        <f t="shared" si="0"/>
        <v>2590152</v>
      </c>
      <c r="M5" s="10">
        <f t="shared" si="0"/>
        <v>336259365</v>
      </c>
      <c r="N5" s="10">
        <f t="shared" si="0"/>
        <v>24141</v>
      </c>
      <c r="O5" s="10">
        <f t="shared" si="0"/>
        <v>67857088</v>
      </c>
      <c r="P5" s="10">
        <f t="shared" si="0"/>
        <v>107885</v>
      </c>
      <c r="Q5" s="10">
        <f t="shared" si="0"/>
        <v>5877060</v>
      </c>
      <c r="R5" s="10">
        <f t="shared" si="0"/>
        <v>290975</v>
      </c>
      <c r="S5" s="10">
        <f t="shared" si="0"/>
        <v>8510832</v>
      </c>
      <c r="T5" s="10">
        <f t="shared" si="0"/>
        <v>25648</v>
      </c>
      <c r="U5" s="10">
        <f t="shared" si="0"/>
        <v>16746689</v>
      </c>
      <c r="V5" s="10">
        <f t="shared" si="0"/>
        <v>68838</v>
      </c>
      <c r="W5" s="10">
        <f t="shared" si="0"/>
        <v>1220023</v>
      </c>
      <c r="X5" s="10">
        <f t="shared" si="0"/>
        <v>77760</v>
      </c>
      <c r="Y5" s="10">
        <f t="shared" si="0"/>
        <v>140525</v>
      </c>
      <c r="Z5" s="10">
        <f t="shared" si="0"/>
        <v>8144</v>
      </c>
    </row>
    <row r="6" spans="1:27" ht="21.75" x14ac:dyDescent="0.2">
      <c r="A6" s="12" t="s">
        <v>1</v>
      </c>
      <c r="B6" s="13">
        <f>SUM(B7:B15)</f>
        <v>105896</v>
      </c>
      <c r="C6" s="13">
        <f t="shared" ref="C6:Z6" si="1">SUM(C7:C15)</f>
        <v>187971</v>
      </c>
      <c r="D6" s="13">
        <f t="shared" si="1"/>
        <v>12854</v>
      </c>
      <c r="E6" s="13">
        <f t="shared" si="1"/>
        <v>185746</v>
      </c>
      <c r="F6" s="13">
        <f t="shared" si="1"/>
        <v>5466</v>
      </c>
      <c r="G6" s="13">
        <f t="shared" si="1"/>
        <v>35197</v>
      </c>
      <c r="H6" s="13">
        <f t="shared" si="1"/>
        <v>3085</v>
      </c>
      <c r="I6" s="13">
        <f t="shared" si="1"/>
        <v>1221010</v>
      </c>
      <c r="J6" s="13">
        <f t="shared" si="1"/>
        <v>2432</v>
      </c>
      <c r="K6" s="13">
        <f t="shared" si="1"/>
        <v>4221486</v>
      </c>
      <c r="L6" s="13">
        <f t="shared" si="1"/>
        <v>84497</v>
      </c>
      <c r="M6" s="13">
        <f t="shared" si="1"/>
        <v>92948483</v>
      </c>
      <c r="N6" s="13">
        <f t="shared" si="1"/>
        <v>978</v>
      </c>
      <c r="O6" s="13">
        <f t="shared" si="1"/>
        <v>7319801</v>
      </c>
      <c r="P6" s="13">
        <f t="shared" si="1"/>
        <v>6719</v>
      </c>
      <c r="Q6" s="13">
        <f t="shared" si="1"/>
        <v>129064</v>
      </c>
      <c r="R6" s="13">
        <f t="shared" si="1"/>
        <v>4422</v>
      </c>
      <c r="S6" s="13">
        <f t="shared" si="1"/>
        <v>1270742</v>
      </c>
      <c r="T6" s="13">
        <f t="shared" si="1"/>
        <v>1026</v>
      </c>
      <c r="U6" s="13">
        <f t="shared" si="1"/>
        <v>3841903</v>
      </c>
      <c r="V6" s="13">
        <f t="shared" si="1"/>
        <v>6284</v>
      </c>
      <c r="W6" s="13">
        <f t="shared" si="1"/>
        <v>124469</v>
      </c>
      <c r="X6" s="13">
        <f t="shared" si="1"/>
        <v>4282</v>
      </c>
      <c r="Y6" s="13">
        <f t="shared" si="1"/>
        <v>14315</v>
      </c>
      <c r="Z6" s="13">
        <f t="shared" si="1"/>
        <v>480</v>
      </c>
    </row>
    <row r="7" spans="1:27" ht="21.75" x14ac:dyDescent="0.2">
      <c r="A7" s="14" t="s">
        <v>10</v>
      </c>
      <c r="B7" s="15">
        <f>VLOOKUP($A$7:$A$91,data!$A$2:$Z$78,2,FALSE)</f>
        <v>4482</v>
      </c>
      <c r="C7" s="15">
        <f>VLOOKUP($A$7:$A$91,data!$A$2:$Z$78,3,FALSE)</f>
        <v>6522</v>
      </c>
      <c r="D7" s="15">
        <f>VLOOKUP($A$7:$A$91,data!$A$2:$Z$78,4,FALSE)</f>
        <v>684</v>
      </c>
      <c r="E7" s="15">
        <f>VLOOKUP($A$7:$A$91,data!$A$2:$Z$78,5,FALSE)</f>
        <v>79</v>
      </c>
      <c r="F7" s="15">
        <f>VLOOKUP($A$7:$A$91,data!$A$2:$Z$78,6,FALSE)</f>
        <v>6</v>
      </c>
      <c r="G7" s="15">
        <f>VLOOKUP($A$7:$A$91,data!$A$2:$Z$78,7,FALSE)</f>
        <v>520</v>
      </c>
      <c r="H7" s="15">
        <f>VLOOKUP($A$7:$A$91,data!$A$2:$Z$78,8,FALSE)</f>
        <v>59</v>
      </c>
      <c r="I7" s="15">
        <f>VLOOKUP($A$7:$A$91,data!$A$2:$Z$78,9,FALSE)</f>
        <v>65</v>
      </c>
      <c r="J7" s="15">
        <f>VLOOKUP($A$7:$A$91,data!$A$2:$Z$78,10,FALSE)</f>
        <v>8</v>
      </c>
      <c r="K7" s="15">
        <f>VLOOKUP($A$7:$A$91,data!$A$2:$Z$78,11,FALSE)</f>
        <v>94479</v>
      </c>
      <c r="L7" s="15">
        <f>VLOOKUP($A$7:$A$91,data!$A$2:$Z$78,12,FALSE)</f>
        <v>3513</v>
      </c>
      <c r="M7" s="15">
        <f>VLOOKUP($A$7:$A$91,data!$A$2:$Z$78,13,FALSE)</f>
        <v>33801</v>
      </c>
      <c r="N7" s="15">
        <f>VLOOKUP($A$7:$A$91,data!$A$2:$Z$78,14,FALSE)</f>
        <v>122</v>
      </c>
      <c r="O7" s="15">
        <f>VLOOKUP($A$7:$A$91,data!$A$2:$Z$78,15,FALSE)</f>
        <v>11103</v>
      </c>
      <c r="P7" s="15">
        <f>VLOOKUP($A$7:$A$91,data!$A$2:$Z$78,16,FALSE)</f>
        <v>191</v>
      </c>
      <c r="Q7" s="15">
        <f>VLOOKUP($A$7:$A$91,data!$A$2:$Z$78,17,FALSE)</f>
        <v>3479</v>
      </c>
      <c r="R7" s="15">
        <f>VLOOKUP($A$7:$A$91,data!$A$2:$Z$78,18,FALSE)</f>
        <v>197</v>
      </c>
      <c r="S7" s="15">
        <f>VLOOKUP($A$7:$A$91,data!$A$2:$Z$78,19,FALSE)</f>
        <v>2212</v>
      </c>
      <c r="T7" s="15">
        <f>VLOOKUP($A$7:$A$91,data!$A$2:$Z$78,20,FALSE)</f>
        <v>101</v>
      </c>
      <c r="U7" s="15">
        <f>VLOOKUP($A$7:$A$91,data!$A$2:$Z$78,21,FALSE)</f>
        <v>74336</v>
      </c>
      <c r="V7" s="15">
        <f>VLOOKUP($A$7:$A$91,data!$A$2:$Z$78,22,FALSE)</f>
        <v>102</v>
      </c>
      <c r="W7" s="15">
        <f>VLOOKUP($A$7:$A$91,data!$A$2:$Z$78,23,FALSE)</f>
        <v>11760</v>
      </c>
      <c r="X7" s="15">
        <f>VLOOKUP($A$7:$A$91,data!$A$2:$Z$78,24,FALSE)</f>
        <v>477</v>
      </c>
      <c r="Y7" s="15">
        <f>VLOOKUP($A$7:$A$91,data!$A$2:$Z$78,25,FALSE)</f>
        <v>1900</v>
      </c>
      <c r="Z7" s="15">
        <f>VLOOKUP($A$7:$A$91,data!$A$2:$Z$78,26,FALSE)</f>
        <v>87</v>
      </c>
    </row>
    <row r="8" spans="1:27" ht="21.75" x14ac:dyDescent="0.2">
      <c r="A8" s="14" t="s">
        <v>11</v>
      </c>
      <c r="B8" s="15">
        <f>VLOOKUP($A$7:$A$91,data!$A$2:$Z$78,2,FALSE)</f>
        <v>3767</v>
      </c>
      <c r="C8" s="15">
        <f>VLOOKUP($A$7:$A$91,data!$A$2:$Z$78,3,FALSE)</f>
        <v>1749</v>
      </c>
      <c r="D8" s="15">
        <f>VLOOKUP($A$7:$A$91,data!$A$2:$Z$78,4,FALSE)</f>
        <v>256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265</v>
      </c>
      <c r="H8" s="15">
        <f>VLOOKUP($A$7:$A$91,data!$A$2:$Z$78,8,FALSE)</f>
        <v>39</v>
      </c>
      <c r="I8" s="15">
        <f>VLOOKUP($A$7:$A$91,data!$A$2:$Z$78,9,FALSE)</f>
        <v>2</v>
      </c>
      <c r="J8" s="15">
        <f>VLOOKUP($A$7:$A$91,data!$A$2:$Z$78,10,FALSE)</f>
        <v>1</v>
      </c>
      <c r="K8" s="15">
        <f>VLOOKUP($A$7:$A$91,data!$A$2:$Z$78,11,FALSE)</f>
        <v>94630</v>
      </c>
      <c r="L8" s="15">
        <f>VLOOKUP($A$7:$A$91,data!$A$2:$Z$78,12,FALSE)</f>
        <v>3355</v>
      </c>
      <c r="M8" s="15">
        <f>VLOOKUP($A$7:$A$91,data!$A$2:$Z$78,13,FALSE)</f>
        <v>2605</v>
      </c>
      <c r="N8" s="15">
        <f>VLOOKUP($A$7:$A$91,data!$A$2:$Z$78,14,FALSE)</f>
        <v>3</v>
      </c>
      <c r="O8" s="15">
        <f>VLOOKUP($A$7:$A$91,data!$A$2:$Z$78,15,FALSE)</f>
        <v>5588</v>
      </c>
      <c r="P8" s="15">
        <f>VLOOKUP($A$7:$A$91,data!$A$2:$Z$78,16,FALSE)</f>
        <v>158</v>
      </c>
      <c r="Q8" s="15">
        <f>VLOOKUP($A$7:$A$91,data!$A$2:$Z$78,17,FALSE)</f>
        <v>2832</v>
      </c>
      <c r="R8" s="15">
        <f>VLOOKUP($A$7:$A$91,data!$A$2:$Z$78,18,FALSE)</f>
        <v>127</v>
      </c>
      <c r="S8" s="15">
        <f>VLOOKUP($A$7:$A$91,data!$A$2:$Z$78,19,FALSE)</f>
        <v>813</v>
      </c>
      <c r="T8" s="15">
        <f>VLOOKUP($A$7:$A$91,data!$A$2:$Z$78,20,FALSE)</f>
        <v>40</v>
      </c>
      <c r="U8" s="15">
        <f>VLOOKUP($A$7:$A$91,data!$A$2:$Z$78,21,FALSE)</f>
        <v>37761</v>
      </c>
      <c r="V8" s="15">
        <f>VLOOKUP($A$7:$A$91,data!$A$2:$Z$78,22,FALSE)</f>
        <v>92</v>
      </c>
      <c r="W8" s="15">
        <f>VLOOKUP($A$7:$A$91,data!$A$2:$Z$78,23,FALSE)</f>
        <v>3381</v>
      </c>
      <c r="X8" s="15">
        <f>VLOOKUP($A$7:$A$91,data!$A$2:$Z$78,24,FALSE)</f>
        <v>222</v>
      </c>
      <c r="Y8" s="15">
        <f>VLOOKUP($A$7:$A$91,data!$A$2:$Z$78,25,FALSE)</f>
        <v>148</v>
      </c>
      <c r="Z8" s="15">
        <f>VLOOKUP($A$7:$A$91,data!$A$2:$Z$78,26,FALSE)</f>
        <v>17</v>
      </c>
    </row>
    <row r="9" spans="1:27" ht="21.75" x14ac:dyDescent="0.2">
      <c r="A9" s="14" t="s">
        <v>12</v>
      </c>
      <c r="B9" s="15">
        <f>VLOOKUP($A$7:$A$91,data!$A$2:$Z$78,2,FALSE)</f>
        <v>5874</v>
      </c>
      <c r="C9" s="15">
        <f>VLOOKUP($A$7:$A$91,data!$A$2:$Z$78,3,FALSE)</f>
        <v>4581</v>
      </c>
      <c r="D9" s="15">
        <f>VLOOKUP($A$7:$A$91,data!$A$2:$Z$78,4,FALSE)</f>
        <v>277</v>
      </c>
      <c r="E9" s="15">
        <f>VLOOKUP($A$7:$A$91,data!$A$2:$Z$78,5,FALSE)</f>
        <v>0</v>
      </c>
      <c r="F9" s="15">
        <f>VLOOKUP($A$7:$A$91,data!$A$2:$Z$78,6,FALSE)</f>
        <v>0</v>
      </c>
      <c r="G9" s="15">
        <f>VLOOKUP($A$7:$A$91,data!$A$2:$Z$78,7,FALSE)</f>
        <v>1271</v>
      </c>
      <c r="H9" s="15">
        <f>VLOOKUP($A$7:$A$91,data!$A$2:$Z$78,8,FALSE)</f>
        <v>89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345630</v>
      </c>
      <c r="L9" s="15">
        <f>VLOOKUP($A$7:$A$91,data!$A$2:$Z$78,12,FALSE)</f>
        <v>4971</v>
      </c>
      <c r="M9" s="15">
        <f>VLOOKUP($A$7:$A$91,data!$A$2:$Z$78,13,FALSE)</f>
        <v>234628</v>
      </c>
      <c r="N9" s="15">
        <f>VLOOKUP($A$7:$A$91,data!$A$2:$Z$78,14,FALSE)</f>
        <v>72</v>
      </c>
      <c r="O9" s="15">
        <f>VLOOKUP($A$7:$A$91,data!$A$2:$Z$78,15,FALSE)</f>
        <v>109465</v>
      </c>
      <c r="P9" s="15">
        <f>VLOOKUP($A$7:$A$91,data!$A$2:$Z$78,16,FALSE)</f>
        <v>1378</v>
      </c>
      <c r="Q9" s="15">
        <f>VLOOKUP($A$7:$A$91,data!$A$2:$Z$78,17,FALSE)</f>
        <v>16499</v>
      </c>
      <c r="R9" s="15">
        <f>VLOOKUP($A$7:$A$91,data!$A$2:$Z$78,18,FALSE)</f>
        <v>449</v>
      </c>
      <c r="S9" s="15">
        <f>VLOOKUP($A$7:$A$91,data!$A$2:$Z$78,19,FALSE)</f>
        <v>85705</v>
      </c>
      <c r="T9" s="15">
        <f>VLOOKUP($A$7:$A$91,data!$A$2:$Z$78,20,FALSE)</f>
        <v>115</v>
      </c>
      <c r="U9" s="15">
        <f>VLOOKUP($A$7:$A$91,data!$A$2:$Z$78,21,FALSE)</f>
        <v>207907</v>
      </c>
      <c r="V9" s="15">
        <f>VLOOKUP($A$7:$A$91,data!$A$2:$Z$78,22,FALSE)</f>
        <v>412</v>
      </c>
      <c r="W9" s="15">
        <f>VLOOKUP($A$7:$A$91,data!$A$2:$Z$78,23,FALSE)</f>
        <v>3217</v>
      </c>
      <c r="X9" s="15">
        <f>VLOOKUP($A$7:$A$91,data!$A$2:$Z$78,24,FALSE)</f>
        <v>111</v>
      </c>
      <c r="Y9" s="15">
        <f>VLOOKUP($A$7:$A$91,data!$A$2:$Z$78,25,FALSE)</f>
        <v>218</v>
      </c>
      <c r="Z9" s="15">
        <f>VLOOKUP($A$7:$A$91,data!$A$2:$Z$78,26,FALSE)</f>
        <v>14</v>
      </c>
    </row>
    <row r="10" spans="1:27" ht="21.75" x14ac:dyDescent="0.2">
      <c r="A10" s="14" t="s">
        <v>13</v>
      </c>
      <c r="B10" s="15">
        <f>VLOOKUP($A$7:$A$91,data!$A$2:$Z$78,2,FALSE)</f>
        <v>13393</v>
      </c>
      <c r="C10" s="15">
        <f>VLOOKUP($A$7:$A$91,data!$A$2:$Z$78,3,FALSE)</f>
        <v>7511</v>
      </c>
      <c r="D10" s="15">
        <f>VLOOKUP($A$7:$A$91,data!$A$2:$Z$78,4,FALSE)</f>
        <v>862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2612</v>
      </c>
      <c r="H10" s="15">
        <f>VLOOKUP($A$7:$A$91,data!$A$2:$Z$78,8,FALSE)</f>
        <v>271</v>
      </c>
      <c r="I10" s="15">
        <f>VLOOKUP($A$7:$A$91,data!$A$2:$Z$78,9,FALSE)</f>
        <v>23040</v>
      </c>
      <c r="J10" s="15">
        <f>VLOOKUP($A$7:$A$91,data!$A$2:$Z$78,10,FALSE)</f>
        <v>28</v>
      </c>
      <c r="K10" s="15">
        <f>VLOOKUP($A$7:$A$91,data!$A$2:$Z$78,11,FALSE)</f>
        <v>533894</v>
      </c>
      <c r="L10" s="15">
        <f>VLOOKUP($A$7:$A$91,data!$A$2:$Z$78,12,FALSE)</f>
        <v>11594</v>
      </c>
      <c r="M10" s="15">
        <f>VLOOKUP($A$7:$A$91,data!$A$2:$Z$78,13,FALSE)</f>
        <v>2674259</v>
      </c>
      <c r="N10" s="15">
        <f>VLOOKUP($A$7:$A$91,data!$A$2:$Z$78,14,FALSE)</f>
        <v>64</v>
      </c>
      <c r="O10" s="15">
        <f>VLOOKUP($A$7:$A$91,data!$A$2:$Z$78,15,FALSE)</f>
        <v>3707097</v>
      </c>
      <c r="P10" s="15">
        <f>VLOOKUP($A$7:$A$91,data!$A$2:$Z$78,16,FALSE)</f>
        <v>1106</v>
      </c>
      <c r="Q10" s="15">
        <f>VLOOKUP($A$7:$A$91,data!$A$2:$Z$78,17,FALSE)</f>
        <v>19993</v>
      </c>
      <c r="R10" s="15">
        <f>VLOOKUP($A$7:$A$91,data!$A$2:$Z$78,18,FALSE)</f>
        <v>599</v>
      </c>
      <c r="S10" s="15">
        <f>VLOOKUP($A$7:$A$91,data!$A$2:$Z$78,19,FALSE)</f>
        <v>36350</v>
      </c>
      <c r="T10" s="15">
        <f>VLOOKUP($A$7:$A$91,data!$A$2:$Z$78,20,FALSE)</f>
        <v>187</v>
      </c>
      <c r="U10" s="15">
        <f>VLOOKUP($A$7:$A$91,data!$A$2:$Z$78,21,FALSE)</f>
        <v>420852</v>
      </c>
      <c r="V10" s="15">
        <f>VLOOKUP($A$7:$A$91,data!$A$2:$Z$78,22,FALSE)</f>
        <v>1233</v>
      </c>
      <c r="W10" s="15">
        <f>VLOOKUP($A$7:$A$91,data!$A$2:$Z$78,23,FALSE)</f>
        <v>7831</v>
      </c>
      <c r="X10" s="15">
        <f>VLOOKUP($A$7:$A$91,data!$A$2:$Z$78,24,FALSE)</f>
        <v>374</v>
      </c>
      <c r="Y10" s="15">
        <f>VLOOKUP($A$7:$A$91,data!$A$2:$Z$78,25,FALSE)</f>
        <v>307</v>
      </c>
      <c r="Z10" s="15">
        <f>VLOOKUP($A$7:$A$91,data!$A$2:$Z$78,26,FALSE)</f>
        <v>19</v>
      </c>
    </row>
    <row r="11" spans="1:27" ht="21.75" x14ac:dyDescent="0.2">
      <c r="A11" s="14" t="s">
        <v>14</v>
      </c>
      <c r="B11" s="15">
        <f>VLOOKUP($A$7:$A$91,data!$A$2:$Z$78,2,FALSE)</f>
        <v>14903</v>
      </c>
      <c r="C11" s="15">
        <f>VLOOKUP($A$7:$A$91,data!$A$2:$Z$78,3,FALSE)</f>
        <v>11677</v>
      </c>
      <c r="D11" s="15">
        <f>VLOOKUP($A$7:$A$91,data!$A$2:$Z$78,4,FALSE)</f>
        <v>1396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900</v>
      </c>
      <c r="H11" s="15">
        <f>VLOOKUP($A$7:$A$91,data!$A$2:$Z$78,8,FALSE)</f>
        <v>87</v>
      </c>
      <c r="I11" s="15">
        <f>VLOOKUP($A$7:$A$91,data!$A$2:$Z$78,9,FALSE)</f>
        <v>79978</v>
      </c>
      <c r="J11" s="15">
        <f>VLOOKUP($A$7:$A$91,data!$A$2:$Z$78,10,FALSE)</f>
        <v>529</v>
      </c>
      <c r="K11" s="15">
        <f>VLOOKUP($A$7:$A$91,data!$A$2:$Z$78,11,FALSE)</f>
        <v>842810</v>
      </c>
      <c r="L11" s="15">
        <f>VLOOKUP($A$7:$A$91,data!$A$2:$Z$78,12,FALSE)</f>
        <v>12989</v>
      </c>
      <c r="M11" s="15">
        <f>VLOOKUP($A$7:$A$91,data!$A$2:$Z$78,13,FALSE)</f>
        <v>1321683</v>
      </c>
      <c r="N11" s="15">
        <f>VLOOKUP($A$7:$A$91,data!$A$2:$Z$78,14,FALSE)</f>
        <v>28</v>
      </c>
      <c r="O11" s="15">
        <f>VLOOKUP($A$7:$A$91,data!$A$2:$Z$78,15,FALSE)</f>
        <v>824278</v>
      </c>
      <c r="P11" s="15">
        <f>VLOOKUP($A$7:$A$91,data!$A$2:$Z$78,16,FALSE)</f>
        <v>546</v>
      </c>
      <c r="Q11" s="15">
        <f>VLOOKUP($A$7:$A$91,data!$A$2:$Z$78,17,FALSE)</f>
        <v>21253</v>
      </c>
      <c r="R11" s="15">
        <f>VLOOKUP($A$7:$A$91,data!$A$2:$Z$78,18,FALSE)</f>
        <v>599</v>
      </c>
      <c r="S11" s="15">
        <f>VLOOKUP($A$7:$A$91,data!$A$2:$Z$78,19,FALSE)</f>
        <v>4327</v>
      </c>
      <c r="T11" s="15">
        <f>VLOOKUP($A$7:$A$91,data!$A$2:$Z$78,20,FALSE)</f>
        <v>39</v>
      </c>
      <c r="U11" s="15">
        <f>VLOOKUP($A$7:$A$91,data!$A$2:$Z$78,21,FALSE)</f>
        <v>1429112</v>
      </c>
      <c r="V11" s="15">
        <f>VLOOKUP($A$7:$A$91,data!$A$2:$Z$78,22,FALSE)</f>
        <v>1434</v>
      </c>
      <c r="W11" s="15">
        <f>VLOOKUP($A$7:$A$91,data!$A$2:$Z$78,23,FALSE)</f>
        <v>5066</v>
      </c>
      <c r="X11" s="15">
        <f>VLOOKUP($A$7:$A$91,data!$A$2:$Z$78,24,FALSE)</f>
        <v>228</v>
      </c>
      <c r="Y11" s="15">
        <f>VLOOKUP($A$7:$A$91,data!$A$2:$Z$78,25,FALSE)</f>
        <v>752</v>
      </c>
      <c r="Z11" s="15">
        <f>VLOOKUP($A$7:$A$91,data!$A$2:$Z$78,26,FALSE)</f>
        <v>18</v>
      </c>
    </row>
    <row r="12" spans="1:27" ht="21.75" x14ac:dyDescent="0.2">
      <c r="A12" s="14" t="s">
        <v>15</v>
      </c>
      <c r="B12" s="15">
        <f>VLOOKUP($A$7:$A$91,data!$A$2:$Z$78,2,FALSE)</f>
        <v>24511</v>
      </c>
      <c r="C12" s="15">
        <f>VLOOKUP($A$7:$A$91,data!$A$2:$Z$78,3,FALSE)</f>
        <v>72949</v>
      </c>
      <c r="D12" s="15">
        <f>VLOOKUP($A$7:$A$91,data!$A$2:$Z$78,4,FALSE)</f>
        <v>3626</v>
      </c>
      <c r="E12" s="15">
        <f>VLOOKUP($A$7:$A$91,data!$A$2:$Z$78,5,FALSE)</f>
        <v>62243</v>
      </c>
      <c r="F12" s="15">
        <f>VLOOKUP($A$7:$A$91,data!$A$2:$Z$78,6,FALSE)</f>
        <v>1790</v>
      </c>
      <c r="G12" s="15">
        <f>VLOOKUP($A$7:$A$91,data!$A$2:$Z$78,7,FALSE)</f>
        <v>5412</v>
      </c>
      <c r="H12" s="15">
        <f>VLOOKUP($A$7:$A$91,data!$A$2:$Z$78,8,FALSE)</f>
        <v>351</v>
      </c>
      <c r="I12" s="15">
        <f>VLOOKUP($A$7:$A$91,data!$A$2:$Z$78,9,FALSE)</f>
        <v>704447</v>
      </c>
      <c r="J12" s="15">
        <f>VLOOKUP($A$7:$A$91,data!$A$2:$Z$78,10,FALSE)</f>
        <v>923</v>
      </c>
      <c r="K12" s="15">
        <f>VLOOKUP($A$7:$A$91,data!$A$2:$Z$78,11,FALSE)</f>
        <v>801155</v>
      </c>
      <c r="L12" s="15">
        <f>VLOOKUP($A$7:$A$91,data!$A$2:$Z$78,12,FALSE)</f>
        <v>19171</v>
      </c>
      <c r="M12" s="15">
        <f>VLOOKUP($A$7:$A$91,data!$A$2:$Z$78,13,FALSE)</f>
        <v>55695857</v>
      </c>
      <c r="N12" s="15">
        <f>VLOOKUP($A$7:$A$91,data!$A$2:$Z$78,14,FALSE)</f>
        <v>354</v>
      </c>
      <c r="O12" s="15">
        <f>VLOOKUP($A$7:$A$91,data!$A$2:$Z$78,15,FALSE)</f>
        <v>231970</v>
      </c>
      <c r="P12" s="15">
        <f>VLOOKUP($A$7:$A$91,data!$A$2:$Z$78,16,FALSE)</f>
        <v>997</v>
      </c>
      <c r="Q12" s="15">
        <f>VLOOKUP($A$7:$A$91,data!$A$2:$Z$78,17,FALSE)</f>
        <v>29452</v>
      </c>
      <c r="R12" s="15">
        <f>VLOOKUP($A$7:$A$91,data!$A$2:$Z$78,18,FALSE)</f>
        <v>1137</v>
      </c>
      <c r="S12" s="15">
        <f>VLOOKUP($A$7:$A$91,data!$A$2:$Z$78,19,FALSE)</f>
        <v>420833</v>
      </c>
      <c r="T12" s="15">
        <f>VLOOKUP($A$7:$A$91,data!$A$2:$Z$78,20,FALSE)</f>
        <v>204</v>
      </c>
      <c r="U12" s="15">
        <f>VLOOKUP($A$7:$A$91,data!$A$2:$Z$78,21,FALSE)</f>
        <v>623051</v>
      </c>
      <c r="V12" s="15">
        <f>VLOOKUP($A$7:$A$91,data!$A$2:$Z$78,22,FALSE)</f>
        <v>858</v>
      </c>
      <c r="W12" s="15">
        <f>VLOOKUP($A$7:$A$91,data!$A$2:$Z$78,23,FALSE)</f>
        <v>34117</v>
      </c>
      <c r="X12" s="15">
        <f>VLOOKUP($A$7:$A$91,data!$A$2:$Z$78,24,FALSE)</f>
        <v>1059</v>
      </c>
      <c r="Y12" s="15">
        <f>VLOOKUP($A$7:$A$91,data!$A$2:$Z$78,25,FALSE)</f>
        <v>4735</v>
      </c>
      <c r="Z12" s="15">
        <f>VLOOKUP($A$7:$A$91,data!$A$2:$Z$78,26,FALSE)</f>
        <v>111</v>
      </c>
    </row>
    <row r="13" spans="1:27" ht="21.75" x14ac:dyDescent="0.2">
      <c r="A13" s="14" t="s">
        <v>16</v>
      </c>
      <c r="B13" s="15">
        <f>VLOOKUP($A$7:$A$91,data!$A$2:$Z$78,2,FALSE)</f>
        <v>4130</v>
      </c>
      <c r="C13" s="15">
        <f>VLOOKUP($A$7:$A$91,data!$A$2:$Z$78,3,FALSE)</f>
        <v>2895</v>
      </c>
      <c r="D13" s="15">
        <f>VLOOKUP($A$7:$A$91,data!$A$2:$Z$78,4,FALSE)</f>
        <v>361</v>
      </c>
      <c r="E13" s="15">
        <f>VLOOKUP($A$7:$A$91,data!$A$2:$Z$78,5,FALSE)</f>
        <v>68</v>
      </c>
      <c r="F13" s="15">
        <f>VLOOKUP($A$7:$A$91,data!$A$2:$Z$78,6,FALSE)</f>
        <v>2</v>
      </c>
      <c r="G13" s="15">
        <f>VLOOKUP($A$7:$A$91,data!$A$2:$Z$78,7,FALSE)</f>
        <v>471</v>
      </c>
      <c r="H13" s="15">
        <f>VLOOKUP($A$7:$A$91,data!$A$2:$Z$78,8,FALSE)</f>
        <v>78</v>
      </c>
      <c r="I13" s="15">
        <f>VLOOKUP($A$7:$A$91,data!$A$2:$Z$78,9,FALSE)</f>
        <v>20435</v>
      </c>
      <c r="J13" s="15">
        <f>VLOOKUP($A$7:$A$91,data!$A$2:$Z$78,10,FALSE)</f>
        <v>162</v>
      </c>
      <c r="K13" s="15">
        <f>VLOOKUP($A$7:$A$91,data!$A$2:$Z$78,11,FALSE)</f>
        <v>151526</v>
      </c>
      <c r="L13" s="15">
        <f>VLOOKUP($A$7:$A$91,data!$A$2:$Z$78,12,FALSE)</f>
        <v>3414</v>
      </c>
      <c r="M13" s="15">
        <f>VLOOKUP($A$7:$A$91,data!$A$2:$Z$78,13,FALSE)</f>
        <v>2032045</v>
      </c>
      <c r="N13" s="15">
        <f>VLOOKUP($A$7:$A$91,data!$A$2:$Z$78,14,FALSE)</f>
        <v>37</v>
      </c>
      <c r="O13" s="15">
        <f>VLOOKUP($A$7:$A$91,data!$A$2:$Z$78,15,FALSE)</f>
        <v>51897</v>
      </c>
      <c r="P13" s="15">
        <f>VLOOKUP($A$7:$A$91,data!$A$2:$Z$78,16,FALSE)</f>
        <v>241</v>
      </c>
      <c r="Q13" s="15">
        <f>VLOOKUP($A$7:$A$91,data!$A$2:$Z$78,17,FALSE)</f>
        <v>3488</v>
      </c>
      <c r="R13" s="15">
        <f>VLOOKUP($A$7:$A$91,data!$A$2:$Z$78,18,FALSE)</f>
        <v>174</v>
      </c>
      <c r="S13" s="15">
        <f>VLOOKUP($A$7:$A$91,data!$A$2:$Z$78,19,FALSE)</f>
        <v>564</v>
      </c>
      <c r="T13" s="15">
        <f>VLOOKUP($A$7:$A$91,data!$A$2:$Z$78,20,FALSE)</f>
        <v>22</v>
      </c>
      <c r="U13" s="15">
        <f>VLOOKUP($A$7:$A$91,data!$A$2:$Z$78,21,FALSE)</f>
        <v>83260</v>
      </c>
      <c r="V13" s="15">
        <f>VLOOKUP($A$7:$A$91,data!$A$2:$Z$78,22,FALSE)</f>
        <v>273</v>
      </c>
      <c r="W13" s="15">
        <f>VLOOKUP($A$7:$A$91,data!$A$2:$Z$78,23,FALSE)</f>
        <v>7093</v>
      </c>
      <c r="X13" s="15">
        <f>VLOOKUP($A$7:$A$91,data!$A$2:$Z$78,24,FALSE)</f>
        <v>197</v>
      </c>
      <c r="Y13" s="15">
        <f>VLOOKUP($A$7:$A$91,data!$A$2:$Z$78,25,FALSE)</f>
        <v>358</v>
      </c>
      <c r="Z13" s="15">
        <f>VLOOKUP($A$7:$A$91,data!$A$2:$Z$78,26,FALSE)</f>
        <v>14</v>
      </c>
    </row>
    <row r="14" spans="1:27" ht="21.75" x14ac:dyDescent="0.2">
      <c r="A14" s="14" t="s">
        <v>17</v>
      </c>
      <c r="B14" s="15">
        <f>VLOOKUP($A$7:$A$91,data!$A$2:$Z$78,2,FALSE)</f>
        <v>19817</v>
      </c>
      <c r="C14" s="15">
        <f>VLOOKUP($A$7:$A$91,data!$A$2:$Z$78,3,FALSE)</f>
        <v>50951</v>
      </c>
      <c r="D14" s="15">
        <f>VLOOKUP($A$7:$A$91,data!$A$2:$Z$78,4,FALSE)</f>
        <v>3474</v>
      </c>
      <c r="E14" s="15">
        <f>VLOOKUP($A$7:$A$91,data!$A$2:$Z$78,5,FALSE)</f>
        <v>896</v>
      </c>
      <c r="F14" s="15">
        <f>VLOOKUP($A$7:$A$91,data!$A$2:$Z$78,6,FALSE)</f>
        <v>32</v>
      </c>
      <c r="G14" s="15">
        <f>VLOOKUP($A$7:$A$91,data!$A$2:$Z$78,7,FALSE)</f>
        <v>13806</v>
      </c>
      <c r="H14" s="15">
        <f>VLOOKUP($A$7:$A$91,data!$A$2:$Z$78,8,FALSE)</f>
        <v>1414</v>
      </c>
      <c r="I14" s="15">
        <f>VLOOKUP($A$7:$A$91,data!$A$2:$Z$78,9,FALSE)</f>
        <v>266343</v>
      </c>
      <c r="J14" s="15">
        <f>VLOOKUP($A$7:$A$91,data!$A$2:$Z$78,10,FALSE)</f>
        <v>651</v>
      </c>
      <c r="K14" s="15">
        <f>VLOOKUP($A$7:$A$91,data!$A$2:$Z$78,11,FALSE)</f>
        <v>938210</v>
      </c>
      <c r="L14" s="15">
        <f>VLOOKUP($A$7:$A$91,data!$A$2:$Z$78,12,FALSE)</f>
        <v>15884</v>
      </c>
      <c r="M14" s="15">
        <f>VLOOKUP($A$7:$A$91,data!$A$2:$Z$78,13,FALSE)</f>
        <v>5671925</v>
      </c>
      <c r="N14" s="15">
        <f>VLOOKUP($A$7:$A$91,data!$A$2:$Z$78,14,FALSE)</f>
        <v>140</v>
      </c>
      <c r="O14" s="15">
        <f>VLOOKUP($A$7:$A$91,data!$A$2:$Z$78,15,FALSE)</f>
        <v>87756</v>
      </c>
      <c r="P14" s="15">
        <f>VLOOKUP($A$7:$A$91,data!$A$2:$Z$78,16,FALSE)</f>
        <v>1418</v>
      </c>
      <c r="Q14" s="15">
        <f>VLOOKUP($A$7:$A$91,data!$A$2:$Z$78,17,FALSE)</f>
        <v>24593</v>
      </c>
      <c r="R14" s="15">
        <f>VLOOKUP($A$7:$A$91,data!$A$2:$Z$78,18,FALSE)</f>
        <v>788</v>
      </c>
      <c r="S14" s="15">
        <f>VLOOKUP($A$7:$A$91,data!$A$2:$Z$78,19,FALSE)</f>
        <v>31637</v>
      </c>
      <c r="T14" s="15">
        <f>VLOOKUP($A$7:$A$91,data!$A$2:$Z$78,20,FALSE)</f>
        <v>212</v>
      </c>
      <c r="U14" s="15">
        <f>VLOOKUP($A$7:$A$91,data!$A$2:$Z$78,21,FALSE)</f>
        <v>848743</v>
      </c>
      <c r="V14" s="15">
        <f>VLOOKUP($A$7:$A$91,data!$A$2:$Z$78,22,FALSE)</f>
        <v>1440</v>
      </c>
      <c r="W14" s="15">
        <f>VLOOKUP($A$7:$A$91,data!$A$2:$Z$78,23,FALSE)</f>
        <v>29384</v>
      </c>
      <c r="X14" s="15">
        <f>VLOOKUP($A$7:$A$91,data!$A$2:$Z$78,24,FALSE)</f>
        <v>929</v>
      </c>
      <c r="Y14" s="15">
        <f>VLOOKUP($A$7:$A$91,data!$A$2:$Z$78,25,FALSE)</f>
        <v>3652</v>
      </c>
      <c r="Z14" s="15">
        <f>VLOOKUP($A$7:$A$91,data!$A$2:$Z$78,26,FALSE)</f>
        <v>136</v>
      </c>
    </row>
    <row r="15" spans="1:27" ht="21.75" x14ac:dyDescent="0.2">
      <c r="A15" s="14" t="s">
        <v>18</v>
      </c>
      <c r="B15" s="15">
        <f>VLOOKUP($A$7:$A$91,data!$A$2:$Z$78,2,FALSE)</f>
        <v>15019</v>
      </c>
      <c r="C15" s="15">
        <f>VLOOKUP($A$7:$A$91,data!$A$2:$Z$78,3,FALSE)</f>
        <v>29136</v>
      </c>
      <c r="D15" s="15">
        <f>VLOOKUP($A$7:$A$91,data!$A$2:$Z$78,4,FALSE)</f>
        <v>1918</v>
      </c>
      <c r="E15" s="15">
        <f>VLOOKUP($A$7:$A$91,data!$A$2:$Z$78,5,FALSE)</f>
        <v>122460</v>
      </c>
      <c r="F15" s="15">
        <f>VLOOKUP($A$7:$A$91,data!$A$2:$Z$78,6,FALSE)</f>
        <v>3636</v>
      </c>
      <c r="G15" s="15">
        <f>VLOOKUP($A$7:$A$91,data!$A$2:$Z$78,7,FALSE)</f>
        <v>9940</v>
      </c>
      <c r="H15" s="15">
        <f>VLOOKUP($A$7:$A$91,data!$A$2:$Z$78,8,FALSE)</f>
        <v>697</v>
      </c>
      <c r="I15" s="15">
        <f>VLOOKUP($A$7:$A$91,data!$A$2:$Z$78,9,FALSE)</f>
        <v>126700</v>
      </c>
      <c r="J15" s="15">
        <f>VLOOKUP($A$7:$A$91,data!$A$2:$Z$78,10,FALSE)</f>
        <v>130</v>
      </c>
      <c r="K15" s="15">
        <f>VLOOKUP($A$7:$A$91,data!$A$2:$Z$78,11,FALSE)</f>
        <v>419152</v>
      </c>
      <c r="L15" s="15">
        <f>VLOOKUP($A$7:$A$91,data!$A$2:$Z$78,12,FALSE)</f>
        <v>9606</v>
      </c>
      <c r="M15" s="15">
        <f>VLOOKUP($A$7:$A$91,data!$A$2:$Z$78,13,FALSE)</f>
        <v>25281680</v>
      </c>
      <c r="N15" s="15">
        <f>VLOOKUP($A$7:$A$91,data!$A$2:$Z$78,14,FALSE)</f>
        <v>158</v>
      </c>
      <c r="O15" s="15">
        <f>VLOOKUP($A$7:$A$91,data!$A$2:$Z$78,15,FALSE)</f>
        <v>2290647</v>
      </c>
      <c r="P15" s="15">
        <f>VLOOKUP($A$7:$A$91,data!$A$2:$Z$78,16,FALSE)</f>
        <v>684</v>
      </c>
      <c r="Q15" s="15">
        <f>VLOOKUP($A$7:$A$91,data!$A$2:$Z$78,17,FALSE)</f>
        <v>7475</v>
      </c>
      <c r="R15" s="15">
        <f>VLOOKUP($A$7:$A$91,data!$A$2:$Z$78,18,FALSE)</f>
        <v>352</v>
      </c>
      <c r="S15" s="15">
        <f>VLOOKUP($A$7:$A$91,data!$A$2:$Z$78,19,FALSE)</f>
        <v>688301</v>
      </c>
      <c r="T15" s="15">
        <f>VLOOKUP($A$7:$A$91,data!$A$2:$Z$78,20,FALSE)</f>
        <v>106</v>
      </c>
      <c r="U15" s="15">
        <f>VLOOKUP($A$7:$A$91,data!$A$2:$Z$78,21,FALSE)</f>
        <v>116881</v>
      </c>
      <c r="V15" s="15">
        <f>VLOOKUP($A$7:$A$91,data!$A$2:$Z$78,22,FALSE)</f>
        <v>440</v>
      </c>
      <c r="W15" s="15">
        <f>VLOOKUP($A$7:$A$91,data!$A$2:$Z$78,23,FALSE)</f>
        <v>22620</v>
      </c>
      <c r="X15" s="15">
        <f>VLOOKUP($A$7:$A$91,data!$A$2:$Z$78,24,FALSE)</f>
        <v>685</v>
      </c>
      <c r="Y15" s="15">
        <f>VLOOKUP($A$7:$A$91,data!$A$2:$Z$78,25,FALSE)</f>
        <v>2245</v>
      </c>
      <c r="Z15" s="15">
        <f>VLOOKUP($A$7:$A$91,data!$A$2:$Z$78,26,FALSE)</f>
        <v>64</v>
      </c>
    </row>
    <row r="16" spans="1:27" ht="21.75" x14ac:dyDescent="0.2">
      <c r="A16" s="12" t="s">
        <v>2</v>
      </c>
      <c r="B16" s="13">
        <f t="shared" ref="B16:Z16" si="2">SUM(B17:B25)</f>
        <v>112164</v>
      </c>
      <c r="C16" s="13">
        <f t="shared" si="2"/>
        <v>182384</v>
      </c>
      <c r="D16" s="13">
        <f t="shared" si="2"/>
        <v>18206</v>
      </c>
      <c r="E16" s="13">
        <f t="shared" si="2"/>
        <v>23752</v>
      </c>
      <c r="F16" s="13">
        <f t="shared" si="2"/>
        <v>549</v>
      </c>
      <c r="G16" s="13">
        <f t="shared" si="2"/>
        <v>55016</v>
      </c>
      <c r="H16" s="13">
        <f t="shared" si="2"/>
        <v>4793</v>
      </c>
      <c r="I16" s="13">
        <f t="shared" si="2"/>
        <v>1397358</v>
      </c>
      <c r="J16" s="13">
        <f t="shared" si="2"/>
        <v>1933</v>
      </c>
      <c r="K16" s="13">
        <f t="shared" si="2"/>
        <v>3704583</v>
      </c>
      <c r="L16" s="13">
        <f t="shared" si="2"/>
        <v>95209</v>
      </c>
      <c r="M16" s="13">
        <f t="shared" si="2"/>
        <v>78845996</v>
      </c>
      <c r="N16" s="13">
        <f t="shared" si="2"/>
        <v>2525</v>
      </c>
      <c r="O16" s="13">
        <f t="shared" si="2"/>
        <v>26482384</v>
      </c>
      <c r="P16" s="13">
        <f t="shared" si="2"/>
        <v>6069</v>
      </c>
      <c r="Q16" s="13">
        <f t="shared" si="2"/>
        <v>183374</v>
      </c>
      <c r="R16" s="13">
        <f t="shared" si="2"/>
        <v>6270</v>
      </c>
      <c r="S16" s="13">
        <f t="shared" si="2"/>
        <v>2915698</v>
      </c>
      <c r="T16" s="13">
        <f t="shared" si="2"/>
        <v>1711</v>
      </c>
      <c r="U16" s="13">
        <f t="shared" si="2"/>
        <v>601457</v>
      </c>
      <c r="V16" s="13">
        <f t="shared" si="2"/>
        <v>3435</v>
      </c>
      <c r="W16" s="13">
        <f t="shared" si="2"/>
        <v>32617</v>
      </c>
      <c r="X16" s="13">
        <f t="shared" si="2"/>
        <v>1498</v>
      </c>
      <c r="Y16" s="13">
        <f t="shared" si="2"/>
        <v>7994</v>
      </c>
      <c r="Z16" s="13">
        <f t="shared" si="2"/>
        <v>307</v>
      </c>
    </row>
    <row r="17" spans="1:26" ht="21.75" x14ac:dyDescent="0.2">
      <c r="A17" s="14" t="s">
        <v>19</v>
      </c>
      <c r="B17" s="15">
        <f>VLOOKUP($A$7:$A$91,data!$A$2:$Z$78,2,FALSE)</f>
        <v>2117</v>
      </c>
      <c r="C17" s="15">
        <f>VLOOKUP($A$7:$A$91,data!$A$2:$Z$78,3,FALSE)</f>
        <v>998</v>
      </c>
      <c r="D17" s="15">
        <f>VLOOKUP($A$7:$A$91,data!$A$2:$Z$78,4,FALSE)</f>
        <v>58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82</v>
      </c>
      <c r="H17" s="15">
        <f>VLOOKUP($A$7:$A$91,data!$A$2:$Z$78,8,FALSE)</f>
        <v>13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48595</v>
      </c>
      <c r="L17" s="15">
        <f>VLOOKUP($A$7:$A$91,data!$A$2:$Z$78,12,FALSE)</f>
        <v>1845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2529</v>
      </c>
      <c r="P17" s="15">
        <f>VLOOKUP($A$7:$A$91,data!$A$2:$Z$78,16,FALSE)</f>
        <v>81</v>
      </c>
      <c r="Q17" s="15">
        <f>VLOOKUP($A$7:$A$91,data!$A$2:$Z$78,17,FALSE)</f>
        <v>1696</v>
      </c>
      <c r="R17" s="15">
        <f>VLOOKUP($A$7:$A$91,data!$A$2:$Z$78,18,FALSE)</f>
        <v>136</v>
      </c>
      <c r="S17" s="15">
        <f>VLOOKUP($A$7:$A$91,data!$A$2:$Z$78,19,FALSE)</f>
        <v>1279</v>
      </c>
      <c r="T17" s="15">
        <f>VLOOKUP($A$7:$A$91,data!$A$2:$Z$78,20,FALSE)</f>
        <v>84</v>
      </c>
      <c r="U17" s="15">
        <f>VLOOKUP($A$7:$A$91,data!$A$2:$Z$78,21,FALSE)</f>
        <v>5866</v>
      </c>
      <c r="V17" s="15">
        <f>VLOOKUP($A$7:$A$91,data!$A$2:$Z$78,22,FALSE)</f>
        <v>176</v>
      </c>
      <c r="W17" s="15">
        <f>VLOOKUP($A$7:$A$91,data!$A$2:$Z$78,23,FALSE)</f>
        <v>379</v>
      </c>
      <c r="X17" s="15">
        <f>VLOOKUP($A$7:$A$91,data!$A$2:$Z$78,24,FALSE)</f>
        <v>29</v>
      </c>
      <c r="Y17" s="15">
        <f>VLOOKUP($A$7:$A$91,data!$A$2:$Z$78,25,FALSE)</f>
        <v>424</v>
      </c>
      <c r="Z17" s="15">
        <f>VLOOKUP($A$7:$A$91,data!$A$2:$Z$78,26,FALSE)</f>
        <v>12</v>
      </c>
    </row>
    <row r="18" spans="1:26" ht="21.75" x14ac:dyDescent="0.2">
      <c r="A18" s="14" t="s">
        <v>20</v>
      </c>
      <c r="B18" s="15">
        <f>VLOOKUP($A$7:$A$91,data!$A$2:$Z$78,2,FALSE)</f>
        <v>12431</v>
      </c>
      <c r="C18" s="15">
        <f>VLOOKUP($A$7:$A$91,data!$A$2:$Z$78,3,FALSE)</f>
        <v>19636</v>
      </c>
      <c r="D18" s="15">
        <f>VLOOKUP($A$7:$A$91,data!$A$2:$Z$78,4,FALSE)</f>
        <v>1435</v>
      </c>
      <c r="E18" s="15">
        <f>VLOOKUP($A$7:$A$91,data!$A$2:$Z$78,5,FALSE)</f>
        <v>847</v>
      </c>
      <c r="F18" s="15">
        <f>VLOOKUP($A$7:$A$91,data!$A$2:$Z$78,6,FALSE)</f>
        <v>34</v>
      </c>
      <c r="G18" s="15">
        <f>VLOOKUP($A$7:$A$91,data!$A$2:$Z$78,7,FALSE)</f>
        <v>9977</v>
      </c>
      <c r="H18" s="15">
        <f>VLOOKUP($A$7:$A$91,data!$A$2:$Z$78,8,FALSE)</f>
        <v>939</v>
      </c>
      <c r="I18" s="15">
        <f>VLOOKUP($A$7:$A$91,data!$A$2:$Z$78,9,FALSE)</f>
        <v>301660</v>
      </c>
      <c r="J18" s="15">
        <f>VLOOKUP($A$7:$A$91,data!$A$2:$Z$78,10,FALSE)</f>
        <v>160</v>
      </c>
      <c r="K18" s="15">
        <f>VLOOKUP($A$7:$A$91,data!$A$2:$Z$78,11,FALSE)</f>
        <v>450927</v>
      </c>
      <c r="L18" s="15">
        <f>VLOOKUP($A$7:$A$91,data!$A$2:$Z$78,12,FALSE)</f>
        <v>10348</v>
      </c>
      <c r="M18" s="15">
        <f>VLOOKUP($A$7:$A$91,data!$A$2:$Z$78,13,FALSE)</f>
        <v>36295517</v>
      </c>
      <c r="N18" s="15">
        <f>VLOOKUP($A$7:$A$91,data!$A$2:$Z$78,14,FALSE)</f>
        <v>337</v>
      </c>
      <c r="O18" s="15">
        <f>VLOOKUP($A$7:$A$91,data!$A$2:$Z$78,15,FALSE)</f>
        <v>6259084</v>
      </c>
      <c r="P18" s="15">
        <f>VLOOKUP($A$7:$A$91,data!$A$2:$Z$78,16,FALSE)</f>
        <v>493</v>
      </c>
      <c r="Q18" s="15">
        <f>VLOOKUP($A$7:$A$91,data!$A$2:$Z$78,17,FALSE)</f>
        <v>18928</v>
      </c>
      <c r="R18" s="15">
        <f>VLOOKUP($A$7:$A$91,data!$A$2:$Z$78,18,FALSE)</f>
        <v>315</v>
      </c>
      <c r="S18" s="15">
        <f>VLOOKUP($A$7:$A$91,data!$A$2:$Z$78,19,FALSE)</f>
        <v>190173</v>
      </c>
      <c r="T18" s="15">
        <f>VLOOKUP($A$7:$A$91,data!$A$2:$Z$78,20,FALSE)</f>
        <v>85</v>
      </c>
      <c r="U18" s="15">
        <f>VLOOKUP($A$7:$A$91,data!$A$2:$Z$78,21,FALSE)</f>
        <v>161518</v>
      </c>
      <c r="V18" s="15">
        <f>VLOOKUP($A$7:$A$91,data!$A$2:$Z$78,22,FALSE)</f>
        <v>173</v>
      </c>
      <c r="W18" s="15">
        <f>VLOOKUP($A$7:$A$91,data!$A$2:$Z$78,23,FALSE)</f>
        <v>6420</v>
      </c>
      <c r="X18" s="15">
        <f>VLOOKUP($A$7:$A$91,data!$A$2:$Z$78,24,FALSE)</f>
        <v>306</v>
      </c>
      <c r="Y18" s="15">
        <f>VLOOKUP($A$7:$A$91,data!$A$2:$Z$78,25,FALSE)</f>
        <v>2094</v>
      </c>
      <c r="Z18" s="15">
        <f>VLOOKUP($A$7:$A$91,data!$A$2:$Z$78,26,FALSE)</f>
        <v>91</v>
      </c>
    </row>
    <row r="19" spans="1:26" ht="21.75" x14ac:dyDescent="0.2">
      <c r="A19" s="14" t="s">
        <v>21</v>
      </c>
      <c r="B19" s="15">
        <f>VLOOKUP($A$7:$A$91,data!$A$2:$Z$78,2,FALSE)</f>
        <v>9763</v>
      </c>
      <c r="C19" s="15">
        <f>VLOOKUP($A$7:$A$91,data!$A$2:$Z$78,3,FALSE)</f>
        <v>14416</v>
      </c>
      <c r="D19" s="15">
        <f>VLOOKUP($A$7:$A$91,data!$A$2:$Z$78,4,FALSE)</f>
        <v>1453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1162</v>
      </c>
      <c r="H19" s="15">
        <f>VLOOKUP($A$7:$A$91,data!$A$2:$Z$78,8,FALSE)</f>
        <v>125</v>
      </c>
      <c r="I19" s="15">
        <f>VLOOKUP($A$7:$A$91,data!$A$2:$Z$78,9,FALSE)</f>
        <v>139650</v>
      </c>
      <c r="J19" s="15">
        <f>VLOOKUP($A$7:$A$91,data!$A$2:$Z$78,10,FALSE)</f>
        <v>106</v>
      </c>
      <c r="K19" s="15">
        <f>VLOOKUP($A$7:$A$91,data!$A$2:$Z$78,11,FALSE)</f>
        <v>442191</v>
      </c>
      <c r="L19" s="15">
        <f>VLOOKUP($A$7:$A$91,data!$A$2:$Z$78,12,FALSE)</f>
        <v>8502</v>
      </c>
      <c r="M19" s="15">
        <f>VLOOKUP($A$7:$A$91,data!$A$2:$Z$78,13,FALSE)</f>
        <v>4326802</v>
      </c>
      <c r="N19" s="15">
        <f>VLOOKUP($A$7:$A$91,data!$A$2:$Z$78,14,FALSE)</f>
        <v>150</v>
      </c>
      <c r="O19" s="15">
        <f>VLOOKUP($A$7:$A$91,data!$A$2:$Z$78,15,FALSE)</f>
        <v>374970</v>
      </c>
      <c r="P19" s="15">
        <f>VLOOKUP($A$7:$A$91,data!$A$2:$Z$78,16,FALSE)</f>
        <v>335</v>
      </c>
      <c r="Q19" s="15">
        <f>VLOOKUP($A$7:$A$91,data!$A$2:$Z$78,17,FALSE)</f>
        <v>5590</v>
      </c>
      <c r="R19" s="15">
        <f>VLOOKUP($A$7:$A$91,data!$A$2:$Z$78,18,FALSE)</f>
        <v>172</v>
      </c>
      <c r="S19" s="15">
        <f>VLOOKUP($A$7:$A$91,data!$A$2:$Z$78,19,FALSE)</f>
        <v>365161</v>
      </c>
      <c r="T19" s="15">
        <f>VLOOKUP($A$7:$A$91,data!$A$2:$Z$78,20,FALSE)</f>
        <v>60</v>
      </c>
      <c r="U19" s="15">
        <f>VLOOKUP($A$7:$A$91,data!$A$2:$Z$78,21,FALSE)</f>
        <v>12003</v>
      </c>
      <c r="V19" s="15">
        <f>VLOOKUP($A$7:$A$91,data!$A$2:$Z$78,22,FALSE)</f>
        <v>117</v>
      </c>
      <c r="W19" s="15">
        <f>VLOOKUP($A$7:$A$91,data!$A$2:$Z$78,23,FALSE)</f>
        <v>851</v>
      </c>
      <c r="X19" s="15">
        <f>VLOOKUP($A$7:$A$91,data!$A$2:$Z$78,24,FALSE)</f>
        <v>43</v>
      </c>
      <c r="Y19" s="15">
        <f>VLOOKUP($A$7:$A$91,data!$A$2:$Z$78,25,FALSE)</f>
        <v>343</v>
      </c>
      <c r="Z19" s="15">
        <f>VLOOKUP($A$7:$A$91,data!$A$2:$Z$78,26,FALSE)</f>
        <v>7</v>
      </c>
    </row>
    <row r="20" spans="1:26" ht="21.75" x14ac:dyDescent="0.2">
      <c r="A20" s="14" t="s">
        <v>22</v>
      </c>
      <c r="B20" s="15">
        <f>VLOOKUP($A$7:$A$91,data!$A$2:$Z$78,2,FALSE)</f>
        <v>8653</v>
      </c>
      <c r="C20" s="15">
        <f>VLOOKUP($A$7:$A$91,data!$A$2:$Z$78,3,FALSE)</f>
        <v>2577</v>
      </c>
      <c r="D20" s="15">
        <f>VLOOKUP($A$7:$A$91,data!$A$2:$Z$78,4,FALSE)</f>
        <v>262</v>
      </c>
      <c r="E20" s="15">
        <f>VLOOKUP($A$7:$A$91,data!$A$2:$Z$78,5,FALSE)</f>
        <v>3427</v>
      </c>
      <c r="F20" s="15">
        <f>VLOOKUP($A$7:$A$91,data!$A$2:$Z$78,6,FALSE)</f>
        <v>63</v>
      </c>
      <c r="G20" s="15">
        <f>VLOOKUP($A$7:$A$91,data!$A$2:$Z$78,7,FALSE)</f>
        <v>523</v>
      </c>
      <c r="H20" s="15">
        <f>VLOOKUP($A$7:$A$91,data!$A$2:$Z$78,8,FALSE)</f>
        <v>46</v>
      </c>
      <c r="I20" s="15">
        <f>VLOOKUP($A$7:$A$91,data!$A$2:$Z$78,9,FALSE)</f>
        <v>78514</v>
      </c>
      <c r="J20" s="15">
        <f>VLOOKUP($A$7:$A$91,data!$A$2:$Z$78,10,FALSE)</f>
        <v>103</v>
      </c>
      <c r="K20" s="15">
        <f>VLOOKUP($A$7:$A$91,data!$A$2:$Z$78,11,FALSE)</f>
        <v>241442</v>
      </c>
      <c r="L20" s="15">
        <f>VLOOKUP($A$7:$A$91,data!$A$2:$Z$78,12,FALSE)</f>
        <v>7455</v>
      </c>
      <c r="M20" s="15">
        <f>VLOOKUP($A$7:$A$91,data!$A$2:$Z$78,13,FALSE)</f>
        <v>3618955</v>
      </c>
      <c r="N20" s="15">
        <f>VLOOKUP($A$7:$A$91,data!$A$2:$Z$78,14,FALSE)</f>
        <v>242</v>
      </c>
      <c r="O20" s="15">
        <f>VLOOKUP($A$7:$A$91,data!$A$2:$Z$78,15,FALSE)</f>
        <v>696435</v>
      </c>
      <c r="P20" s="15">
        <f>VLOOKUP($A$7:$A$91,data!$A$2:$Z$78,16,FALSE)</f>
        <v>516</v>
      </c>
      <c r="Q20" s="15">
        <f>VLOOKUP($A$7:$A$91,data!$A$2:$Z$78,17,FALSE)</f>
        <v>4114</v>
      </c>
      <c r="R20" s="15">
        <f>VLOOKUP($A$7:$A$91,data!$A$2:$Z$78,18,FALSE)</f>
        <v>181</v>
      </c>
      <c r="S20" s="15">
        <f>VLOOKUP($A$7:$A$91,data!$A$2:$Z$78,19,FALSE)</f>
        <v>14059</v>
      </c>
      <c r="T20" s="15">
        <f>VLOOKUP($A$7:$A$91,data!$A$2:$Z$78,20,FALSE)</f>
        <v>134</v>
      </c>
      <c r="U20" s="15">
        <f>VLOOKUP($A$7:$A$91,data!$A$2:$Z$78,21,FALSE)</f>
        <v>13194</v>
      </c>
      <c r="V20" s="15">
        <f>VLOOKUP($A$7:$A$91,data!$A$2:$Z$78,22,FALSE)</f>
        <v>120</v>
      </c>
      <c r="W20" s="15">
        <f>VLOOKUP($A$7:$A$91,data!$A$2:$Z$78,23,FALSE)</f>
        <v>349</v>
      </c>
      <c r="X20" s="15">
        <f>VLOOKUP($A$7:$A$91,data!$A$2:$Z$78,24,FALSE)</f>
        <v>28</v>
      </c>
      <c r="Y20" s="15">
        <f>VLOOKUP($A$7:$A$91,data!$A$2:$Z$78,25,FALSE)</f>
        <v>134</v>
      </c>
      <c r="Z20" s="15">
        <f>VLOOKUP($A$7:$A$91,data!$A$2:$Z$78,26,FALSE)</f>
        <v>7</v>
      </c>
    </row>
    <row r="21" spans="1:26" ht="21.75" x14ac:dyDescent="0.2">
      <c r="A21" s="14" t="s">
        <v>23</v>
      </c>
      <c r="B21" s="15">
        <f>VLOOKUP($A$7:$A$91,data!$A$2:$Z$78,2,FALSE)</f>
        <v>3870</v>
      </c>
      <c r="C21" s="15">
        <f>VLOOKUP($A$7:$A$91,data!$A$2:$Z$78,3,FALSE)</f>
        <v>1312</v>
      </c>
      <c r="D21" s="15">
        <f>VLOOKUP($A$7:$A$91,data!$A$2:$Z$78,4,FALSE)</f>
        <v>114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445</v>
      </c>
      <c r="H21" s="15">
        <f>VLOOKUP($A$7:$A$91,data!$A$2:$Z$78,8,FALSE)</f>
        <v>46</v>
      </c>
      <c r="I21" s="15">
        <f>VLOOKUP($A$7:$A$91,data!$A$2:$Z$78,9,FALSE)</f>
        <v>86670</v>
      </c>
      <c r="J21" s="15">
        <f>VLOOKUP($A$7:$A$91,data!$A$2:$Z$78,10,FALSE)</f>
        <v>62</v>
      </c>
      <c r="K21" s="15">
        <f>VLOOKUP($A$7:$A$91,data!$A$2:$Z$78,11,FALSE)</f>
        <v>88201</v>
      </c>
      <c r="L21" s="15">
        <f>VLOOKUP($A$7:$A$91,data!$A$2:$Z$78,12,FALSE)</f>
        <v>3396</v>
      </c>
      <c r="M21" s="15">
        <f>VLOOKUP($A$7:$A$91,data!$A$2:$Z$78,13,FALSE)</f>
        <v>406513</v>
      </c>
      <c r="N21" s="15">
        <f>VLOOKUP($A$7:$A$91,data!$A$2:$Z$78,14,FALSE)</f>
        <v>8</v>
      </c>
      <c r="O21" s="15">
        <f>VLOOKUP($A$7:$A$91,data!$A$2:$Z$78,15,FALSE)</f>
        <v>29189</v>
      </c>
      <c r="P21" s="15">
        <f>VLOOKUP($A$7:$A$91,data!$A$2:$Z$78,16,FALSE)</f>
        <v>50</v>
      </c>
      <c r="Q21" s="15">
        <f>VLOOKUP($A$7:$A$91,data!$A$2:$Z$78,17,FALSE)</f>
        <v>678</v>
      </c>
      <c r="R21" s="15">
        <f>VLOOKUP($A$7:$A$91,data!$A$2:$Z$78,18,FALSE)</f>
        <v>30</v>
      </c>
      <c r="S21" s="15">
        <f>VLOOKUP($A$7:$A$91,data!$A$2:$Z$78,19,FALSE)</f>
        <v>265</v>
      </c>
      <c r="T21" s="15">
        <f>VLOOKUP($A$7:$A$91,data!$A$2:$Z$78,20,FALSE)</f>
        <v>13</v>
      </c>
      <c r="U21" s="15">
        <f>VLOOKUP($A$7:$A$91,data!$A$2:$Z$78,21,FALSE)</f>
        <v>6254</v>
      </c>
      <c r="V21" s="15">
        <f>VLOOKUP($A$7:$A$91,data!$A$2:$Z$78,22,FALSE)</f>
        <v>29</v>
      </c>
      <c r="W21" s="15">
        <f>VLOOKUP($A$7:$A$91,data!$A$2:$Z$78,23,FALSE)</f>
        <v>386</v>
      </c>
      <c r="X21" s="15">
        <f>VLOOKUP($A$7:$A$91,data!$A$2:$Z$78,24,FALSE)</f>
        <v>18</v>
      </c>
      <c r="Y21" s="15">
        <f>VLOOKUP($A$7:$A$91,data!$A$2:$Z$78,25,FALSE)</f>
        <v>64</v>
      </c>
      <c r="Z21" s="15">
        <f>VLOOKUP($A$7:$A$91,data!$A$2:$Z$78,26,FALSE)</f>
        <v>3</v>
      </c>
    </row>
    <row r="22" spans="1:26" ht="21.75" x14ac:dyDescent="0.2">
      <c r="A22" s="14" t="s">
        <v>24</v>
      </c>
      <c r="B22" s="15">
        <f>VLOOKUP($A$7:$A$91,data!$A$2:$Z$78,2,FALSE)</f>
        <v>15291</v>
      </c>
      <c r="C22" s="15">
        <f>VLOOKUP($A$7:$A$91,data!$A$2:$Z$78,3,FALSE)</f>
        <v>21769</v>
      </c>
      <c r="D22" s="15">
        <f>VLOOKUP($A$7:$A$91,data!$A$2:$Z$78,4,FALSE)</f>
        <v>2510</v>
      </c>
      <c r="E22" s="15">
        <f>VLOOKUP($A$7:$A$91,data!$A$2:$Z$78,5,FALSE)</f>
        <v>128</v>
      </c>
      <c r="F22" s="15">
        <f>VLOOKUP($A$7:$A$91,data!$A$2:$Z$78,6,FALSE)</f>
        <v>4</v>
      </c>
      <c r="G22" s="15">
        <f>VLOOKUP($A$7:$A$91,data!$A$2:$Z$78,7,FALSE)</f>
        <v>3864</v>
      </c>
      <c r="H22" s="15">
        <f>VLOOKUP($A$7:$A$91,data!$A$2:$Z$78,8,FALSE)</f>
        <v>340</v>
      </c>
      <c r="I22" s="15">
        <f>VLOOKUP($A$7:$A$91,data!$A$2:$Z$78,9,FALSE)</f>
        <v>298734</v>
      </c>
      <c r="J22" s="15">
        <f>VLOOKUP($A$7:$A$91,data!$A$2:$Z$78,10,FALSE)</f>
        <v>219</v>
      </c>
      <c r="K22" s="15">
        <f>VLOOKUP($A$7:$A$91,data!$A$2:$Z$78,11,FALSE)</f>
        <v>378919</v>
      </c>
      <c r="L22" s="15">
        <f>VLOOKUP($A$7:$A$91,data!$A$2:$Z$78,12,FALSE)</f>
        <v>11740</v>
      </c>
      <c r="M22" s="15">
        <f>VLOOKUP($A$7:$A$91,data!$A$2:$Z$78,13,FALSE)</f>
        <v>4373209</v>
      </c>
      <c r="N22" s="15">
        <f>VLOOKUP($A$7:$A$91,data!$A$2:$Z$78,14,FALSE)</f>
        <v>248</v>
      </c>
      <c r="O22" s="15">
        <f>VLOOKUP($A$7:$A$91,data!$A$2:$Z$78,15,FALSE)</f>
        <v>8125524</v>
      </c>
      <c r="P22" s="15">
        <f>VLOOKUP($A$7:$A$91,data!$A$2:$Z$78,16,FALSE)</f>
        <v>735</v>
      </c>
      <c r="Q22" s="15">
        <f>VLOOKUP($A$7:$A$91,data!$A$2:$Z$78,17,FALSE)</f>
        <v>22201</v>
      </c>
      <c r="R22" s="15">
        <f>VLOOKUP($A$7:$A$91,data!$A$2:$Z$78,18,FALSE)</f>
        <v>844</v>
      </c>
      <c r="S22" s="15">
        <f>VLOOKUP($A$7:$A$91,data!$A$2:$Z$78,19,FALSE)</f>
        <v>664487</v>
      </c>
      <c r="T22" s="15">
        <f>VLOOKUP($A$7:$A$91,data!$A$2:$Z$78,20,FALSE)</f>
        <v>553</v>
      </c>
      <c r="U22" s="15">
        <f>VLOOKUP($A$7:$A$91,data!$A$2:$Z$78,21,FALSE)</f>
        <v>271105</v>
      </c>
      <c r="V22" s="15">
        <f>VLOOKUP($A$7:$A$91,data!$A$2:$Z$78,22,FALSE)</f>
        <v>1325</v>
      </c>
      <c r="W22" s="15">
        <f>VLOOKUP($A$7:$A$91,data!$A$2:$Z$78,23,FALSE)</f>
        <v>7244</v>
      </c>
      <c r="X22" s="15">
        <f>VLOOKUP($A$7:$A$91,data!$A$2:$Z$78,24,FALSE)</f>
        <v>360</v>
      </c>
      <c r="Y22" s="15">
        <f>VLOOKUP($A$7:$A$91,data!$A$2:$Z$78,25,FALSE)</f>
        <v>2117</v>
      </c>
      <c r="Z22" s="15">
        <f>VLOOKUP($A$7:$A$91,data!$A$2:$Z$78,26,FALSE)</f>
        <v>93</v>
      </c>
    </row>
    <row r="23" spans="1:26" ht="21.75" x14ac:dyDescent="0.2">
      <c r="A23" s="14" t="s">
        <v>25</v>
      </c>
      <c r="B23" s="15">
        <f>VLOOKUP($A$7:$A$91,data!$A$2:$Z$78,2,FALSE)</f>
        <v>18354</v>
      </c>
      <c r="C23" s="15">
        <f>VLOOKUP($A$7:$A$91,data!$A$2:$Z$78,3,FALSE)</f>
        <v>17297</v>
      </c>
      <c r="D23" s="15">
        <f>VLOOKUP($A$7:$A$91,data!$A$2:$Z$78,4,FALSE)</f>
        <v>1902</v>
      </c>
      <c r="E23" s="15">
        <f>VLOOKUP($A$7:$A$91,data!$A$2:$Z$78,5,FALSE)</f>
        <v>171</v>
      </c>
      <c r="F23" s="15">
        <f>VLOOKUP($A$7:$A$91,data!$A$2:$Z$78,6,FALSE)</f>
        <v>2</v>
      </c>
      <c r="G23" s="15">
        <f>VLOOKUP($A$7:$A$91,data!$A$2:$Z$78,7,FALSE)</f>
        <v>11707</v>
      </c>
      <c r="H23" s="15">
        <f>VLOOKUP($A$7:$A$91,data!$A$2:$Z$78,8,FALSE)</f>
        <v>933</v>
      </c>
      <c r="I23" s="15">
        <f>VLOOKUP($A$7:$A$91,data!$A$2:$Z$78,9,FALSE)</f>
        <v>372008</v>
      </c>
      <c r="J23" s="15">
        <f>VLOOKUP($A$7:$A$91,data!$A$2:$Z$78,10,FALSE)</f>
        <v>510</v>
      </c>
      <c r="K23" s="15">
        <f>VLOOKUP($A$7:$A$91,data!$A$2:$Z$78,11,FALSE)</f>
        <v>633631</v>
      </c>
      <c r="L23" s="15">
        <f>VLOOKUP($A$7:$A$91,data!$A$2:$Z$78,12,FALSE)</f>
        <v>15756</v>
      </c>
      <c r="M23" s="15">
        <f>VLOOKUP($A$7:$A$91,data!$A$2:$Z$78,13,FALSE)</f>
        <v>26857093</v>
      </c>
      <c r="N23" s="15">
        <f>VLOOKUP($A$7:$A$91,data!$A$2:$Z$78,14,FALSE)</f>
        <v>630</v>
      </c>
      <c r="O23" s="15">
        <f>VLOOKUP($A$7:$A$91,data!$A$2:$Z$78,15,FALSE)</f>
        <v>2274858</v>
      </c>
      <c r="P23" s="15">
        <f>VLOOKUP($A$7:$A$91,data!$A$2:$Z$78,16,FALSE)</f>
        <v>663</v>
      </c>
      <c r="Q23" s="15">
        <f>VLOOKUP($A$7:$A$91,data!$A$2:$Z$78,17,FALSE)</f>
        <v>37428</v>
      </c>
      <c r="R23" s="15">
        <f>VLOOKUP($A$7:$A$91,data!$A$2:$Z$78,18,FALSE)</f>
        <v>648</v>
      </c>
      <c r="S23" s="15">
        <f>VLOOKUP($A$7:$A$91,data!$A$2:$Z$78,19,FALSE)</f>
        <v>1075867</v>
      </c>
      <c r="T23" s="15">
        <f>VLOOKUP($A$7:$A$91,data!$A$2:$Z$78,20,FALSE)</f>
        <v>149</v>
      </c>
      <c r="U23" s="15">
        <f>VLOOKUP($A$7:$A$91,data!$A$2:$Z$78,21,FALSE)</f>
        <v>50215</v>
      </c>
      <c r="V23" s="15">
        <f>VLOOKUP($A$7:$A$91,data!$A$2:$Z$78,22,FALSE)</f>
        <v>384</v>
      </c>
      <c r="W23" s="15">
        <f>VLOOKUP($A$7:$A$91,data!$A$2:$Z$78,23,FALSE)</f>
        <v>1665</v>
      </c>
      <c r="X23" s="15">
        <f>VLOOKUP($A$7:$A$91,data!$A$2:$Z$78,24,FALSE)</f>
        <v>96</v>
      </c>
      <c r="Y23" s="15">
        <f>VLOOKUP($A$7:$A$91,data!$A$2:$Z$78,25,FALSE)</f>
        <v>654</v>
      </c>
      <c r="Z23" s="15">
        <f>VLOOKUP($A$7:$A$91,data!$A$2:$Z$78,26,FALSE)</f>
        <v>30</v>
      </c>
    </row>
    <row r="24" spans="1:26" ht="21.75" x14ac:dyDescent="0.2">
      <c r="A24" s="14" t="s">
        <v>26</v>
      </c>
      <c r="B24" s="15">
        <f>VLOOKUP($A$7:$A$91,data!$A$2:$Z$78,2,FALSE)</f>
        <v>9613</v>
      </c>
      <c r="C24" s="15">
        <f>VLOOKUP($A$7:$A$91,data!$A$2:$Z$78,3,FALSE)</f>
        <v>11507</v>
      </c>
      <c r="D24" s="15">
        <f>VLOOKUP($A$7:$A$91,data!$A$2:$Z$78,4,FALSE)</f>
        <v>944</v>
      </c>
      <c r="E24" s="15">
        <f>VLOOKUP($A$7:$A$91,data!$A$2:$Z$78,5,FALSE)</f>
        <v>27</v>
      </c>
      <c r="F24" s="15">
        <f>VLOOKUP($A$7:$A$91,data!$A$2:$Z$78,6,FALSE)</f>
        <v>1</v>
      </c>
      <c r="G24" s="15">
        <f>VLOOKUP($A$7:$A$91,data!$A$2:$Z$78,7,FALSE)</f>
        <v>13495</v>
      </c>
      <c r="H24" s="15">
        <f>VLOOKUP($A$7:$A$91,data!$A$2:$Z$78,8,FALSE)</f>
        <v>1036</v>
      </c>
      <c r="I24" s="15">
        <f>VLOOKUP($A$7:$A$91,data!$A$2:$Z$78,9,FALSE)</f>
        <v>88773</v>
      </c>
      <c r="J24" s="15">
        <f>VLOOKUP($A$7:$A$91,data!$A$2:$Z$78,10,FALSE)</f>
        <v>52</v>
      </c>
      <c r="K24" s="15">
        <f>VLOOKUP($A$7:$A$91,data!$A$2:$Z$78,11,FALSE)</f>
        <v>294084</v>
      </c>
      <c r="L24" s="15">
        <f>VLOOKUP($A$7:$A$91,data!$A$2:$Z$78,12,FALSE)</f>
        <v>7754</v>
      </c>
      <c r="M24" s="15">
        <f>VLOOKUP($A$7:$A$91,data!$A$2:$Z$78,13,FALSE)</f>
        <v>2639198</v>
      </c>
      <c r="N24" s="15">
        <f>VLOOKUP($A$7:$A$91,data!$A$2:$Z$78,14,FALSE)</f>
        <v>236</v>
      </c>
      <c r="O24" s="15">
        <f>VLOOKUP($A$7:$A$91,data!$A$2:$Z$78,15,FALSE)</f>
        <v>8363904</v>
      </c>
      <c r="P24" s="15">
        <f>VLOOKUP($A$7:$A$91,data!$A$2:$Z$78,16,FALSE)</f>
        <v>770</v>
      </c>
      <c r="Q24" s="15">
        <f>VLOOKUP($A$7:$A$91,data!$A$2:$Z$78,17,FALSE)</f>
        <v>19679</v>
      </c>
      <c r="R24" s="15">
        <f>VLOOKUP($A$7:$A$91,data!$A$2:$Z$78,18,FALSE)</f>
        <v>622</v>
      </c>
      <c r="S24" s="15">
        <f>VLOOKUP($A$7:$A$91,data!$A$2:$Z$78,19,FALSE)</f>
        <v>587406</v>
      </c>
      <c r="T24" s="15">
        <f>VLOOKUP($A$7:$A$91,data!$A$2:$Z$78,20,FALSE)</f>
        <v>278</v>
      </c>
      <c r="U24" s="15">
        <f>VLOOKUP($A$7:$A$91,data!$A$2:$Z$78,21,FALSE)</f>
        <v>59610</v>
      </c>
      <c r="V24" s="15">
        <f>VLOOKUP($A$7:$A$91,data!$A$2:$Z$78,22,FALSE)</f>
        <v>322</v>
      </c>
      <c r="W24" s="15">
        <f>VLOOKUP($A$7:$A$91,data!$A$2:$Z$78,23,FALSE)</f>
        <v>3308</v>
      </c>
      <c r="X24" s="15">
        <f>VLOOKUP($A$7:$A$91,data!$A$2:$Z$78,24,FALSE)</f>
        <v>125</v>
      </c>
      <c r="Y24" s="15">
        <f>VLOOKUP($A$7:$A$91,data!$A$2:$Z$78,25,FALSE)</f>
        <v>1152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32072</v>
      </c>
      <c r="C25" s="15">
        <f>VLOOKUP($A$7:$A$91,data!$A$2:$Z$78,3,FALSE)</f>
        <v>92872</v>
      </c>
      <c r="D25" s="15">
        <f>VLOOKUP($A$7:$A$91,data!$A$2:$Z$78,4,FALSE)</f>
        <v>9528</v>
      </c>
      <c r="E25" s="15">
        <f>VLOOKUP($A$7:$A$91,data!$A$2:$Z$78,5,FALSE)</f>
        <v>19151</v>
      </c>
      <c r="F25" s="15">
        <f>VLOOKUP($A$7:$A$91,data!$A$2:$Z$78,6,FALSE)</f>
        <v>444</v>
      </c>
      <c r="G25" s="15">
        <f>VLOOKUP($A$7:$A$91,data!$A$2:$Z$78,7,FALSE)</f>
        <v>13761</v>
      </c>
      <c r="H25" s="15">
        <f>VLOOKUP($A$7:$A$91,data!$A$2:$Z$78,8,FALSE)</f>
        <v>1315</v>
      </c>
      <c r="I25" s="15">
        <f>VLOOKUP($A$7:$A$91,data!$A$2:$Z$78,9,FALSE)</f>
        <v>31349</v>
      </c>
      <c r="J25" s="15">
        <f>VLOOKUP($A$7:$A$91,data!$A$2:$Z$78,10,FALSE)</f>
        <v>721</v>
      </c>
      <c r="K25" s="15">
        <f>VLOOKUP($A$7:$A$91,data!$A$2:$Z$78,11,FALSE)</f>
        <v>1126593</v>
      </c>
      <c r="L25" s="15">
        <f>VLOOKUP($A$7:$A$91,data!$A$2:$Z$78,12,FALSE)</f>
        <v>28413</v>
      </c>
      <c r="M25" s="15">
        <f>VLOOKUP($A$7:$A$91,data!$A$2:$Z$78,13,FALSE)</f>
        <v>328486</v>
      </c>
      <c r="N25" s="15">
        <f>VLOOKUP($A$7:$A$91,data!$A$2:$Z$78,14,FALSE)</f>
        <v>663</v>
      </c>
      <c r="O25" s="15">
        <f>VLOOKUP($A$7:$A$91,data!$A$2:$Z$78,15,FALSE)</f>
        <v>355891</v>
      </c>
      <c r="P25" s="15">
        <f>VLOOKUP($A$7:$A$91,data!$A$2:$Z$78,16,FALSE)</f>
        <v>2426</v>
      </c>
      <c r="Q25" s="15">
        <f>VLOOKUP($A$7:$A$91,data!$A$2:$Z$78,17,FALSE)</f>
        <v>73060</v>
      </c>
      <c r="R25" s="15">
        <f>VLOOKUP($A$7:$A$91,data!$A$2:$Z$78,18,FALSE)</f>
        <v>3322</v>
      </c>
      <c r="S25" s="15">
        <f>VLOOKUP($A$7:$A$91,data!$A$2:$Z$78,19,FALSE)</f>
        <v>17001</v>
      </c>
      <c r="T25" s="15">
        <f>VLOOKUP($A$7:$A$91,data!$A$2:$Z$78,20,FALSE)</f>
        <v>355</v>
      </c>
      <c r="U25" s="15">
        <f>VLOOKUP($A$7:$A$91,data!$A$2:$Z$78,21,FALSE)</f>
        <v>21692</v>
      </c>
      <c r="V25" s="15">
        <f>VLOOKUP($A$7:$A$91,data!$A$2:$Z$78,22,FALSE)</f>
        <v>789</v>
      </c>
      <c r="W25" s="15">
        <f>VLOOKUP($A$7:$A$91,data!$A$2:$Z$78,23,FALSE)</f>
        <v>12015</v>
      </c>
      <c r="X25" s="15">
        <f>VLOOKUP($A$7:$A$91,data!$A$2:$Z$78,24,FALSE)</f>
        <v>493</v>
      </c>
      <c r="Y25" s="15">
        <f>VLOOKUP($A$7:$A$91,data!$A$2:$Z$78,25,FALSE)</f>
        <v>1012</v>
      </c>
      <c r="Z25" s="15">
        <f>VLOOKUP($A$7:$A$91,data!$A$2:$Z$78,26,FALSE)</f>
        <v>39</v>
      </c>
    </row>
    <row r="26" spans="1:26" ht="21.75" x14ac:dyDescent="0.2">
      <c r="A26" s="12" t="s">
        <v>3</v>
      </c>
      <c r="B26" s="13">
        <f>SUM(B27:B34)</f>
        <v>968018</v>
      </c>
      <c r="C26" s="13">
        <f t="shared" ref="C26:Z26" si="3">SUM(C27:C34)</f>
        <v>3079712</v>
      </c>
      <c r="D26" s="13">
        <f t="shared" si="3"/>
        <v>536548</v>
      </c>
      <c r="E26" s="13">
        <f t="shared" si="3"/>
        <v>103476</v>
      </c>
      <c r="F26" s="13">
        <f t="shared" si="3"/>
        <v>3038</v>
      </c>
      <c r="G26" s="13">
        <f t="shared" si="3"/>
        <v>683477</v>
      </c>
      <c r="H26" s="13">
        <f t="shared" si="3"/>
        <v>138621</v>
      </c>
      <c r="I26" s="13">
        <f t="shared" si="3"/>
        <v>1345740</v>
      </c>
      <c r="J26" s="13">
        <f t="shared" si="3"/>
        <v>34528</v>
      </c>
      <c r="K26" s="13">
        <f t="shared" si="3"/>
        <v>27560211</v>
      </c>
      <c r="L26" s="13">
        <f t="shared" si="3"/>
        <v>694864</v>
      </c>
      <c r="M26" s="13">
        <f t="shared" si="3"/>
        <v>39954803</v>
      </c>
      <c r="N26" s="13">
        <f t="shared" si="3"/>
        <v>6501</v>
      </c>
      <c r="O26" s="13">
        <f t="shared" si="3"/>
        <v>3812269</v>
      </c>
      <c r="P26" s="13">
        <f t="shared" si="3"/>
        <v>27728</v>
      </c>
      <c r="Q26" s="13">
        <f t="shared" si="3"/>
        <v>1417597</v>
      </c>
      <c r="R26" s="13">
        <f t="shared" si="3"/>
        <v>78282</v>
      </c>
      <c r="S26" s="13">
        <f t="shared" si="3"/>
        <v>700053</v>
      </c>
      <c r="T26" s="13">
        <f t="shared" si="3"/>
        <v>7329</v>
      </c>
      <c r="U26" s="13">
        <f t="shared" si="3"/>
        <v>1418839</v>
      </c>
      <c r="V26" s="13">
        <f t="shared" si="3"/>
        <v>21333</v>
      </c>
      <c r="W26" s="13">
        <f t="shared" si="3"/>
        <v>162312</v>
      </c>
      <c r="X26" s="13">
        <f t="shared" si="3"/>
        <v>7034</v>
      </c>
      <c r="Y26" s="13">
        <f t="shared" si="3"/>
        <v>9290</v>
      </c>
      <c r="Z26" s="13">
        <f t="shared" si="3"/>
        <v>409</v>
      </c>
    </row>
    <row r="27" spans="1:26" ht="21.75" x14ac:dyDescent="0.2">
      <c r="A27" s="14" t="s">
        <v>28</v>
      </c>
      <c r="B27" s="15">
        <f>VLOOKUP($A$7:$A$91,data!$A$2:$Z$78,2,FALSE)</f>
        <v>181889</v>
      </c>
      <c r="C27" s="15">
        <f>VLOOKUP($A$7:$A$91,data!$A$2:$Z$78,3,FALSE)</f>
        <v>531202</v>
      </c>
      <c r="D27" s="15">
        <f>VLOOKUP($A$7:$A$91,data!$A$2:$Z$78,4,FALSE)</f>
        <v>64670</v>
      </c>
      <c r="E27" s="15">
        <f>VLOOKUP($A$7:$A$91,data!$A$2:$Z$78,5,FALSE)</f>
        <v>88611</v>
      </c>
      <c r="F27" s="15">
        <f>VLOOKUP($A$7:$A$91,data!$A$2:$Z$78,6,FALSE)</f>
        <v>2591</v>
      </c>
      <c r="G27" s="15">
        <f>VLOOKUP($A$7:$A$91,data!$A$2:$Z$78,7,FALSE)</f>
        <v>85963</v>
      </c>
      <c r="H27" s="15">
        <f>VLOOKUP($A$7:$A$91,data!$A$2:$Z$78,8,FALSE)</f>
        <v>12315</v>
      </c>
      <c r="I27" s="15">
        <f>VLOOKUP($A$7:$A$91,data!$A$2:$Z$78,9,FALSE)</f>
        <v>373610</v>
      </c>
      <c r="J27" s="15">
        <f>VLOOKUP($A$7:$A$91,data!$A$2:$Z$78,10,FALSE)</f>
        <v>5594</v>
      </c>
      <c r="K27" s="15">
        <f>VLOOKUP($A$7:$A$91,data!$A$2:$Z$78,11,FALSE)</f>
        <v>5037348</v>
      </c>
      <c r="L27" s="15">
        <f>VLOOKUP($A$7:$A$91,data!$A$2:$Z$78,12,FALSE)</f>
        <v>149643</v>
      </c>
      <c r="M27" s="15">
        <f>VLOOKUP($A$7:$A$91,data!$A$2:$Z$78,13,FALSE)</f>
        <v>22605412</v>
      </c>
      <c r="N27" s="15">
        <f>VLOOKUP($A$7:$A$91,data!$A$2:$Z$78,14,FALSE)</f>
        <v>2162</v>
      </c>
      <c r="O27" s="15">
        <f>VLOOKUP($A$7:$A$91,data!$A$2:$Z$78,15,FALSE)</f>
        <v>934171</v>
      </c>
      <c r="P27" s="15">
        <f>VLOOKUP($A$7:$A$91,data!$A$2:$Z$78,16,FALSE)</f>
        <v>8228</v>
      </c>
      <c r="Q27" s="15">
        <f>VLOOKUP($A$7:$A$91,data!$A$2:$Z$78,17,FALSE)</f>
        <v>139398</v>
      </c>
      <c r="R27" s="15">
        <f>VLOOKUP($A$7:$A$91,data!$A$2:$Z$78,18,FALSE)</f>
        <v>7946</v>
      </c>
      <c r="S27" s="15">
        <f>VLOOKUP($A$7:$A$91,data!$A$2:$Z$78,19,FALSE)</f>
        <v>310561</v>
      </c>
      <c r="T27" s="15">
        <f>VLOOKUP($A$7:$A$91,data!$A$2:$Z$78,20,FALSE)</f>
        <v>2318</v>
      </c>
      <c r="U27" s="15">
        <f>VLOOKUP($A$7:$A$91,data!$A$2:$Z$78,21,FALSE)</f>
        <v>569745</v>
      </c>
      <c r="V27" s="15">
        <f>VLOOKUP($A$7:$A$91,data!$A$2:$Z$78,22,FALSE)</f>
        <v>5589</v>
      </c>
      <c r="W27" s="15">
        <f>VLOOKUP($A$7:$A$91,data!$A$2:$Z$78,23,FALSE)</f>
        <v>105664</v>
      </c>
      <c r="X27" s="15">
        <f>VLOOKUP($A$7:$A$91,data!$A$2:$Z$78,24,FALSE)</f>
        <v>3909</v>
      </c>
      <c r="Y27" s="15">
        <f>VLOOKUP($A$7:$A$91,data!$A$2:$Z$78,25,FALSE)</f>
        <v>4680</v>
      </c>
      <c r="Z27" s="15">
        <f>VLOOKUP($A$7:$A$91,data!$A$2:$Z$78,26,FALSE)</f>
        <v>155</v>
      </c>
    </row>
    <row r="28" spans="1:26" ht="21.75" x14ac:dyDescent="0.2">
      <c r="A28" s="14" t="s">
        <v>29</v>
      </c>
      <c r="B28" s="15">
        <f>VLOOKUP($A$7:$A$91,data!$A$2:$Z$78,2,FALSE)</f>
        <v>148113</v>
      </c>
      <c r="C28" s="15">
        <f>VLOOKUP($A$7:$A$91,data!$A$2:$Z$78,3,FALSE)</f>
        <v>511162</v>
      </c>
      <c r="D28" s="15">
        <f>VLOOKUP($A$7:$A$91,data!$A$2:$Z$78,4,FALSE)</f>
        <v>78220</v>
      </c>
      <c r="E28" s="15">
        <f>VLOOKUP($A$7:$A$91,data!$A$2:$Z$78,5,FALSE)</f>
        <v>4200</v>
      </c>
      <c r="F28" s="15">
        <f>VLOOKUP($A$7:$A$91,data!$A$2:$Z$78,6,FALSE)</f>
        <v>105</v>
      </c>
      <c r="G28" s="15">
        <f>VLOOKUP($A$7:$A$91,data!$A$2:$Z$78,7,FALSE)</f>
        <v>151998</v>
      </c>
      <c r="H28" s="15">
        <f>VLOOKUP($A$7:$A$91,data!$A$2:$Z$78,8,FALSE)</f>
        <v>25449</v>
      </c>
      <c r="I28" s="15">
        <f>VLOOKUP($A$7:$A$91,data!$A$2:$Z$78,9,FALSE)</f>
        <v>261854</v>
      </c>
      <c r="J28" s="15">
        <f>VLOOKUP($A$7:$A$91,data!$A$2:$Z$78,10,FALSE)</f>
        <v>8455</v>
      </c>
      <c r="K28" s="15">
        <f>VLOOKUP($A$7:$A$91,data!$A$2:$Z$78,11,FALSE)</f>
        <v>5169723</v>
      </c>
      <c r="L28" s="15">
        <f>VLOOKUP($A$7:$A$91,data!$A$2:$Z$78,12,FALSE)</f>
        <v>111807</v>
      </c>
      <c r="M28" s="15">
        <f>VLOOKUP($A$7:$A$91,data!$A$2:$Z$78,13,FALSE)</f>
        <v>7472555</v>
      </c>
      <c r="N28" s="15">
        <f>VLOOKUP($A$7:$A$91,data!$A$2:$Z$78,14,FALSE)</f>
        <v>950</v>
      </c>
      <c r="O28" s="15">
        <f>VLOOKUP($A$7:$A$91,data!$A$2:$Z$78,15,FALSE)</f>
        <v>217459</v>
      </c>
      <c r="P28" s="15">
        <f>VLOOKUP($A$7:$A$91,data!$A$2:$Z$78,16,FALSE)</f>
        <v>4927</v>
      </c>
      <c r="Q28" s="15">
        <f>VLOOKUP($A$7:$A$91,data!$A$2:$Z$78,17,FALSE)</f>
        <v>163675</v>
      </c>
      <c r="R28" s="15">
        <f>VLOOKUP($A$7:$A$91,data!$A$2:$Z$78,18,FALSE)</f>
        <v>9540</v>
      </c>
      <c r="S28" s="15">
        <f>VLOOKUP($A$7:$A$91,data!$A$2:$Z$78,19,FALSE)</f>
        <v>60345</v>
      </c>
      <c r="T28" s="15">
        <f>VLOOKUP($A$7:$A$91,data!$A$2:$Z$78,20,FALSE)</f>
        <v>773</v>
      </c>
      <c r="U28" s="15">
        <f>VLOOKUP($A$7:$A$91,data!$A$2:$Z$78,21,FALSE)</f>
        <v>217412</v>
      </c>
      <c r="V28" s="15">
        <f>VLOOKUP($A$7:$A$91,data!$A$2:$Z$78,22,FALSE)</f>
        <v>5065</v>
      </c>
      <c r="W28" s="15">
        <f>VLOOKUP($A$7:$A$91,data!$A$2:$Z$78,23,FALSE)</f>
        <v>16983</v>
      </c>
      <c r="X28" s="15">
        <f>VLOOKUP($A$7:$A$91,data!$A$2:$Z$78,24,FALSE)</f>
        <v>923</v>
      </c>
      <c r="Y28" s="15">
        <f>VLOOKUP($A$7:$A$91,data!$A$2:$Z$78,25,FALSE)</f>
        <v>1559</v>
      </c>
      <c r="Z28" s="15">
        <f>VLOOKUP($A$7:$A$91,data!$A$2:$Z$78,26,FALSE)</f>
        <v>100</v>
      </c>
    </row>
    <row r="29" spans="1:26" ht="21.75" x14ac:dyDescent="0.2">
      <c r="A29" s="14" t="s">
        <v>30</v>
      </c>
      <c r="B29" s="15">
        <f>VLOOKUP($A$7:$A$91,data!$A$2:$Z$78,2,FALSE)</f>
        <v>164323</v>
      </c>
      <c r="C29" s="15">
        <f>VLOOKUP($A$7:$A$91,data!$A$2:$Z$78,3,FALSE)</f>
        <v>624680</v>
      </c>
      <c r="D29" s="15">
        <f>VLOOKUP($A$7:$A$91,data!$A$2:$Z$78,4,FALSE)</f>
        <v>106952</v>
      </c>
      <c r="E29" s="15">
        <f>VLOOKUP($A$7:$A$91,data!$A$2:$Z$78,5,FALSE)</f>
        <v>491</v>
      </c>
      <c r="F29" s="15">
        <f>VLOOKUP($A$7:$A$91,data!$A$2:$Z$78,6,FALSE)</f>
        <v>17</v>
      </c>
      <c r="G29" s="15">
        <f>VLOOKUP($A$7:$A$91,data!$A$2:$Z$78,7,FALSE)</f>
        <v>155817</v>
      </c>
      <c r="H29" s="15">
        <f>VLOOKUP($A$7:$A$91,data!$A$2:$Z$78,8,FALSE)</f>
        <v>31570</v>
      </c>
      <c r="I29" s="15">
        <f>VLOOKUP($A$7:$A$91,data!$A$2:$Z$78,9,FALSE)</f>
        <v>136688</v>
      </c>
      <c r="J29" s="15">
        <f>VLOOKUP($A$7:$A$91,data!$A$2:$Z$78,10,FALSE)</f>
        <v>7305</v>
      </c>
      <c r="K29" s="15">
        <f>VLOOKUP($A$7:$A$91,data!$A$2:$Z$78,11,FALSE)</f>
        <v>5227590</v>
      </c>
      <c r="L29" s="15">
        <f>VLOOKUP($A$7:$A$91,data!$A$2:$Z$78,12,FALSE)</f>
        <v>111567</v>
      </c>
      <c r="M29" s="15">
        <f>VLOOKUP($A$7:$A$91,data!$A$2:$Z$78,13,FALSE)</f>
        <v>695938</v>
      </c>
      <c r="N29" s="15">
        <f>VLOOKUP($A$7:$A$91,data!$A$2:$Z$78,14,FALSE)</f>
        <v>434</v>
      </c>
      <c r="O29" s="15">
        <f>VLOOKUP($A$7:$A$91,data!$A$2:$Z$78,15,FALSE)</f>
        <v>239599</v>
      </c>
      <c r="P29" s="15">
        <f>VLOOKUP($A$7:$A$91,data!$A$2:$Z$78,16,FALSE)</f>
        <v>3799</v>
      </c>
      <c r="Q29" s="15">
        <f>VLOOKUP($A$7:$A$91,data!$A$2:$Z$78,17,FALSE)</f>
        <v>251142</v>
      </c>
      <c r="R29" s="15">
        <f>VLOOKUP($A$7:$A$91,data!$A$2:$Z$78,18,FALSE)</f>
        <v>13835</v>
      </c>
      <c r="S29" s="15">
        <f>VLOOKUP($A$7:$A$91,data!$A$2:$Z$78,19,FALSE)</f>
        <v>52244</v>
      </c>
      <c r="T29" s="15">
        <f>VLOOKUP($A$7:$A$91,data!$A$2:$Z$78,20,FALSE)</f>
        <v>855</v>
      </c>
      <c r="U29" s="15">
        <f>VLOOKUP($A$7:$A$91,data!$A$2:$Z$78,21,FALSE)</f>
        <v>196258</v>
      </c>
      <c r="V29" s="15">
        <f>VLOOKUP($A$7:$A$91,data!$A$2:$Z$78,22,FALSE)</f>
        <v>5738</v>
      </c>
      <c r="W29" s="15">
        <f>VLOOKUP($A$7:$A$91,data!$A$2:$Z$78,23,FALSE)</f>
        <v>4173</v>
      </c>
      <c r="X29" s="15">
        <f>VLOOKUP($A$7:$A$91,data!$A$2:$Z$78,24,FALSE)</f>
        <v>299</v>
      </c>
      <c r="Y29" s="15">
        <f>VLOOKUP($A$7:$A$91,data!$A$2:$Z$78,25,FALSE)</f>
        <v>501</v>
      </c>
      <c r="Z29" s="15">
        <f>VLOOKUP($A$7:$A$91,data!$A$2:$Z$78,26,FALSE)</f>
        <v>30</v>
      </c>
    </row>
    <row r="30" spans="1:26" ht="21.75" x14ac:dyDescent="0.2">
      <c r="A30" s="14" t="s">
        <v>31</v>
      </c>
      <c r="B30" s="15">
        <f>VLOOKUP($A$7:$A$91,data!$A$2:$Z$78,2,FALSE)</f>
        <v>134260</v>
      </c>
      <c r="C30" s="15">
        <f>VLOOKUP($A$7:$A$91,data!$A$2:$Z$78,3,FALSE)</f>
        <v>485666</v>
      </c>
      <c r="D30" s="15">
        <f>VLOOKUP($A$7:$A$91,data!$A$2:$Z$78,4,FALSE)</f>
        <v>95089</v>
      </c>
      <c r="E30" s="15">
        <f>VLOOKUP($A$7:$A$91,data!$A$2:$Z$78,5,FALSE)</f>
        <v>3239</v>
      </c>
      <c r="F30" s="15">
        <f>VLOOKUP($A$7:$A$91,data!$A$2:$Z$78,6,FALSE)</f>
        <v>108</v>
      </c>
      <c r="G30" s="15">
        <f>VLOOKUP($A$7:$A$91,data!$A$2:$Z$78,7,FALSE)</f>
        <v>88695</v>
      </c>
      <c r="H30" s="15">
        <f>VLOOKUP($A$7:$A$91,data!$A$2:$Z$78,8,FALSE)</f>
        <v>20764</v>
      </c>
      <c r="I30" s="15">
        <f>VLOOKUP($A$7:$A$91,data!$A$2:$Z$78,9,FALSE)</f>
        <v>111950</v>
      </c>
      <c r="J30" s="15">
        <f>VLOOKUP($A$7:$A$91,data!$A$2:$Z$78,10,FALSE)</f>
        <v>3868</v>
      </c>
      <c r="K30" s="15">
        <f>VLOOKUP($A$7:$A$91,data!$A$2:$Z$78,11,FALSE)</f>
        <v>2972834</v>
      </c>
      <c r="L30" s="15">
        <f>VLOOKUP($A$7:$A$91,data!$A$2:$Z$78,12,FALSE)</f>
        <v>85618</v>
      </c>
      <c r="M30" s="15">
        <f>VLOOKUP($A$7:$A$91,data!$A$2:$Z$78,13,FALSE)</f>
        <v>1056155</v>
      </c>
      <c r="N30" s="15">
        <f>VLOOKUP($A$7:$A$91,data!$A$2:$Z$78,14,FALSE)</f>
        <v>1556</v>
      </c>
      <c r="O30" s="15">
        <f>VLOOKUP($A$7:$A$91,data!$A$2:$Z$78,15,FALSE)</f>
        <v>68165</v>
      </c>
      <c r="P30" s="15">
        <f>VLOOKUP($A$7:$A$91,data!$A$2:$Z$78,16,FALSE)</f>
        <v>2066</v>
      </c>
      <c r="Q30" s="15">
        <f>VLOOKUP($A$7:$A$91,data!$A$2:$Z$78,17,FALSE)</f>
        <v>236455</v>
      </c>
      <c r="R30" s="15">
        <f>VLOOKUP($A$7:$A$91,data!$A$2:$Z$78,18,FALSE)</f>
        <v>15533</v>
      </c>
      <c r="S30" s="15">
        <f>VLOOKUP($A$7:$A$91,data!$A$2:$Z$78,19,FALSE)</f>
        <v>29200</v>
      </c>
      <c r="T30" s="15">
        <f>VLOOKUP($A$7:$A$91,data!$A$2:$Z$78,20,FALSE)</f>
        <v>1779</v>
      </c>
      <c r="U30" s="15">
        <f>VLOOKUP($A$7:$A$91,data!$A$2:$Z$78,21,FALSE)</f>
        <v>63671</v>
      </c>
      <c r="V30" s="15">
        <f>VLOOKUP($A$7:$A$91,data!$A$2:$Z$78,22,FALSE)</f>
        <v>1748</v>
      </c>
      <c r="W30" s="15">
        <f>VLOOKUP($A$7:$A$91,data!$A$2:$Z$78,23,FALSE)</f>
        <v>4278</v>
      </c>
      <c r="X30" s="15">
        <f>VLOOKUP($A$7:$A$91,data!$A$2:$Z$78,24,FALSE)</f>
        <v>268</v>
      </c>
      <c r="Y30" s="15">
        <f>VLOOKUP($A$7:$A$91,data!$A$2:$Z$78,25,FALSE)</f>
        <v>653</v>
      </c>
      <c r="Z30" s="15">
        <f>VLOOKUP($A$7:$A$91,data!$A$2:$Z$78,26,FALSE)</f>
        <v>17</v>
      </c>
    </row>
    <row r="31" spans="1:26" ht="21.75" x14ac:dyDescent="0.2">
      <c r="A31" s="14" t="s">
        <v>32</v>
      </c>
      <c r="B31" s="15">
        <f>VLOOKUP($A$7:$A$91,data!$A$2:$Z$78,2,FALSE)</f>
        <v>177691</v>
      </c>
      <c r="C31" s="15">
        <f>VLOOKUP($A$7:$A$91,data!$A$2:$Z$78,3,FALSE)</f>
        <v>547174</v>
      </c>
      <c r="D31" s="15">
        <f>VLOOKUP($A$7:$A$91,data!$A$2:$Z$78,4,FALSE)</f>
        <v>116688</v>
      </c>
      <c r="E31" s="15">
        <f>VLOOKUP($A$7:$A$91,data!$A$2:$Z$78,5,FALSE)</f>
        <v>157</v>
      </c>
      <c r="F31" s="15">
        <f>VLOOKUP($A$7:$A$91,data!$A$2:$Z$78,6,FALSE)</f>
        <v>12</v>
      </c>
      <c r="G31" s="15">
        <f>VLOOKUP($A$7:$A$91,data!$A$2:$Z$78,7,FALSE)</f>
        <v>137230</v>
      </c>
      <c r="H31" s="15">
        <f>VLOOKUP($A$7:$A$91,data!$A$2:$Z$78,8,FALSE)</f>
        <v>34906</v>
      </c>
      <c r="I31" s="15">
        <f>VLOOKUP($A$7:$A$91,data!$A$2:$Z$78,9,FALSE)</f>
        <v>157377</v>
      </c>
      <c r="J31" s="15">
        <f>VLOOKUP($A$7:$A$91,data!$A$2:$Z$78,10,FALSE)</f>
        <v>4919</v>
      </c>
      <c r="K31" s="15">
        <f>VLOOKUP($A$7:$A$91,data!$A$2:$Z$78,11,FALSE)</f>
        <v>4077660</v>
      </c>
      <c r="L31" s="15">
        <f>VLOOKUP($A$7:$A$91,data!$A$2:$Z$78,12,FALSE)</f>
        <v>106042</v>
      </c>
      <c r="M31" s="15">
        <f>VLOOKUP($A$7:$A$91,data!$A$2:$Z$78,13,FALSE)</f>
        <v>2467879</v>
      </c>
      <c r="N31" s="15">
        <f>VLOOKUP($A$7:$A$91,data!$A$2:$Z$78,14,FALSE)</f>
        <v>947</v>
      </c>
      <c r="O31" s="15">
        <f>VLOOKUP($A$7:$A$91,data!$A$2:$Z$78,15,FALSE)</f>
        <v>794353</v>
      </c>
      <c r="P31" s="15">
        <f>VLOOKUP($A$7:$A$91,data!$A$2:$Z$78,16,FALSE)</f>
        <v>4618</v>
      </c>
      <c r="Q31" s="15">
        <f>VLOOKUP($A$7:$A$91,data!$A$2:$Z$78,17,FALSE)</f>
        <v>336298</v>
      </c>
      <c r="R31" s="15">
        <f>VLOOKUP($A$7:$A$91,data!$A$2:$Z$78,18,FALSE)</f>
        <v>16442</v>
      </c>
      <c r="S31" s="15">
        <f>VLOOKUP($A$7:$A$91,data!$A$2:$Z$78,19,FALSE)</f>
        <v>27359</v>
      </c>
      <c r="T31" s="15">
        <f>VLOOKUP($A$7:$A$91,data!$A$2:$Z$78,20,FALSE)</f>
        <v>802</v>
      </c>
      <c r="U31" s="15">
        <f>VLOOKUP($A$7:$A$91,data!$A$2:$Z$78,21,FALSE)</f>
        <v>79015</v>
      </c>
      <c r="V31" s="15">
        <f>VLOOKUP($A$7:$A$91,data!$A$2:$Z$78,22,FALSE)</f>
        <v>1039</v>
      </c>
      <c r="W31" s="15">
        <f>VLOOKUP($A$7:$A$91,data!$A$2:$Z$78,23,FALSE)</f>
        <v>7606</v>
      </c>
      <c r="X31" s="15">
        <f>VLOOKUP($A$7:$A$91,data!$A$2:$Z$78,24,FALSE)</f>
        <v>575</v>
      </c>
      <c r="Y31" s="15">
        <f>VLOOKUP($A$7:$A$91,data!$A$2:$Z$78,25,FALSE)</f>
        <v>304</v>
      </c>
      <c r="Z31" s="15">
        <f>VLOOKUP($A$7:$A$91,data!$A$2:$Z$78,26,FALSE)</f>
        <v>34</v>
      </c>
    </row>
    <row r="32" spans="1:26" ht="21.75" x14ac:dyDescent="0.2">
      <c r="A32" s="14" t="s">
        <v>33</v>
      </c>
      <c r="B32" s="15">
        <f>VLOOKUP($A$7:$A$91,data!$A$2:$Z$78,2,FALSE)</f>
        <v>48281</v>
      </c>
      <c r="C32" s="15">
        <f>VLOOKUP($A$7:$A$91,data!$A$2:$Z$78,3,FALSE)</f>
        <v>157919</v>
      </c>
      <c r="D32" s="15">
        <f>VLOOKUP($A$7:$A$91,data!$A$2:$Z$78,4,FALSE)</f>
        <v>33033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27508</v>
      </c>
      <c r="H32" s="15">
        <f>VLOOKUP($A$7:$A$91,data!$A$2:$Z$78,8,FALSE)</f>
        <v>6391</v>
      </c>
      <c r="I32" s="15">
        <f>VLOOKUP($A$7:$A$91,data!$A$2:$Z$78,9,FALSE)</f>
        <v>53762</v>
      </c>
      <c r="J32" s="15">
        <f>VLOOKUP($A$7:$A$91,data!$A$2:$Z$78,10,FALSE)</f>
        <v>913</v>
      </c>
      <c r="K32" s="15">
        <f>VLOOKUP($A$7:$A$91,data!$A$2:$Z$78,11,FALSE)</f>
        <v>1266103</v>
      </c>
      <c r="L32" s="15">
        <f>VLOOKUP($A$7:$A$91,data!$A$2:$Z$78,12,FALSE)</f>
        <v>33436</v>
      </c>
      <c r="M32" s="15">
        <f>VLOOKUP($A$7:$A$91,data!$A$2:$Z$78,13,FALSE)</f>
        <v>316478</v>
      </c>
      <c r="N32" s="15">
        <f>VLOOKUP($A$7:$A$91,data!$A$2:$Z$78,14,FALSE)</f>
        <v>135</v>
      </c>
      <c r="O32" s="15">
        <f>VLOOKUP($A$7:$A$91,data!$A$2:$Z$78,15,FALSE)</f>
        <v>19445</v>
      </c>
      <c r="P32" s="15">
        <f>VLOOKUP($A$7:$A$91,data!$A$2:$Z$78,16,FALSE)</f>
        <v>828</v>
      </c>
      <c r="Q32" s="15">
        <f>VLOOKUP($A$7:$A$91,data!$A$2:$Z$78,17,FALSE)</f>
        <v>99448</v>
      </c>
      <c r="R32" s="15">
        <f>VLOOKUP($A$7:$A$91,data!$A$2:$Z$78,18,FALSE)</f>
        <v>4688</v>
      </c>
      <c r="S32" s="15">
        <f>VLOOKUP($A$7:$A$91,data!$A$2:$Z$78,19,FALSE)</f>
        <v>15183</v>
      </c>
      <c r="T32" s="15">
        <f>VLOOKUP($A$7:$A$91,data!$A$2:$Z$78,20,FALSE)</f>
        <v>138</v>
      </c>
      <c r="U32" s="15">
        <f>VLOOKUP($A$7:$A$91,data!$A$2:$Z$78,21,FALSE)</f>
        <v>20569</v>
      </c>
      <c r="V32" s="15">
        <f>VLOOKUP($A$7:$A$91,data!$A$2:$Z$78,22,FALSE)</f>
        <v>467</v>
      </c>
      <c r="W32" s="15">
        <f>VLOOKUP($A$7:$A$91,data!$A$2:$Z$78,23,FALSE)</f>
        <v>553</v>
      </c>
      <c r="X32" s="15">
        <f>VLOOKUP($A$7:$A$91,data!$A$2:$Z$78,24,FALSE)</f>
        <v>60</v>
      </c>
      <c r="Y32" s="15">
        <f>VLOOKUP($A$7:$A$91,data!$A$2:$Z$78,25,FALSE)</f>
        <v>12</v>
      </c>
      <c r="Z32" s="15">
        <f>VLOOKUP($A$7:$A$91,data!$A$2:$Z$78,26,FALSE)</f>
        <v>1</v>
      </c>
    </row>
    <row r="33" spans="1:26" ht="21.75" x14ac:dyDescent="0.2">
      <c r="A33" s="14" t="s">
        <v>34</v>
      </c>
      <c r="B33" s="15">
        <f>VLOOKUP($A$7:$A$91,data!$A$2:$Z$78,2,FALSE)</f>
        <v>76828</v>
      </c>
      <c r="C33" s="15">
        <f>VLOOKUP($A$7:$A$91,data!$A$2:$Z$78,3,FALSE)</f>
        <v>107842</v>
      </c>
      <c r="D33" s="15">
        <f>VLOOKUP($A$7:$A$91,data!$A$2:$Z$78,4,FALSE)</f>
        <v>15630</v>
      </c>
      <c r="E33" s="15">
        <f>VLOOKUP($A$7:$A$91,data!$A$2:$Z$78,5,FALSE)</f>
        <v>6778</v>
      </c>
      <c r="F33" s="15">
        <f>VLOOKUP($A$7:$A$91,data!$A$2:$Z$78,6,FALSE)</f>
        <v>205</v>
      </c>
      <c r="G33" s="15">
        <f>VLOOKUP($A$7:$A$91,data!$A$2:$Z$78,7,FALSE)</f>
        <v>18938</v>
      </c>
      <c r="H33" s="15">
        <f>VLOOKUP($A$7:$A$91,data!$A$2:$Z$78,8,FALSE)</f>
        <v>2975</v>
      </c>
      <c r="I33" s="15">
        <f>VLOOKUP($A$7:$A$91,data!$A$2:$Z$78,9,FALSE)</f>
        <v>199630</v>
      </c>
      <c r="J33" s="15">
        <f>VLOOKUP($A$7:$A$91,data!$A$2:$Z$78,10,FALSE)</f>
        <v>2581</v>
      </c>
      <c r="K33" s="15">
        <f>VLOOKUP($A$7:$A$91,data!$A$2:$Z$78,11,FALSE)</f>
        <v>2597135</v>
      </c>
      <c r="L33" s="15">
        <f>VLOOKUP($A$7:$A$91,data!$A$2:$Z$78,12,FALSE)</f>
        <v>70210</v>
      </c>
      <c r="M33" s="15">
        <f>VLOOKUP($A$7:$A$91,data!$A$2:$Z$78,13,FALSE)</f>
        <v>4932347</v>
      </c>
      <c r="N33" s="15">
        <f>VLOOKUP($A$7:$A$91,data!$A$2:$Z$78,14,FALSE)</f>
        <v>260</v>
      </c>
      <c r="O33" s="15">
        <f>VLOOKUP($A$7:$A$91,data!$A$2:$Z$78,15,FALSE)</f>
        <v>1502338</v>
      </c>
      <c r="P33" s="15">
        <f>VLOOKUP($A$7:$A$91,data!$A$2:$Z$78,16,FALSE)</f>
        <v>1990</v>
      </c>
      <c r="Q33" s="15">
        <f>VLOOKUP($A$7:$A$91,data!$A$2:$Z$78,17,FALSE)</f>
        <v>150455</v>
      </c>
      <c r="R33" s="15">
        <f>VLOOKUP($A$7:$A$91,data!$A$2:$Z$78,18,FALSE)</f>
        <v>7664</v>
      </c>
      <c r="S33" s="15">
        <f>VLOOKUP($A$7:$A$91,data!$A$2:$Z$78,19,FALSE)</f>
        <v>201921</v>
      </c>
      <c r="T33" s="15">
        <f>VLOOKUP($A$7:$A$91,data!$A$2:$Z$78,20,FALSE)</f>
        <v>537</v>
      </c>
      <c r="U33" s="15">
        <f>VLOOKUP($A$7:$A$91,data!$A$2:$Z$78,21,FALSE)</f>
        <v>256792</v>
      </c>
      <c r="V33" s="15">
        <f>VLOOKUP($A$7:$A$91,data!$A$2:$Z$78,22,FALSE)</f>
        <v>1531</v>
      </c>
      <c r="W33" s="15">
        <f>VLOOKUP($A$7:$A$91,data!$A$2:$Z$78,23,FALSE)</f>
        <v>21664</v>
      </c>
      <c r="X33" s="15">
        <f>VLOOKUP($A$7:$A$91,data!$A$2:$Z$78,24,FALSE)</f>
        <v>912</v>
      </c>
      <c r="Y33" s="15">
        <f>VLOOKUP($A$7:$A$91,data!$A$2:$Z$78,25,FALSE)</f>
        <v>1460</v>
      </c>
      <c r="Z33" s="15">
        <f>VLOOKUP($A$7:$A$91,data!$A$2:$Z$78,26,FALSE)</f>
        <v>66</v>
      </c>
    </row>
    <row r="34" spans="1:26" ht="21.75" x14ac:dyDescent="0.2">
      <c r="A34" s="14" t="s">
        <v>35</v>
      </c>
      <c r="B34" s="15">
        <f>VLOOKUP($A$7:$A$91,data!$A$2:$Z$78,2,FALSE)</f>
        <v>36633</v>
      </c>
      <c r="C34" s="15">
        <f>VLOOKUP($A$7:$A$91,data!$A$2:$Z$78,3,FALSE)</f>
        <v>114067</v>
      </c>
      <c r="D34" s="15">
        <f>VLOOKUP($A$7:$A$91,data!$A$2:$Z$78,4,FALSE)</f>
        <v>26266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17328</v>
      </c>
      <c r="H34" s="15">
        <f>VLOOKUP($A$7:$A$91,data!$A$2:$Z$78,8,FALSE)</f>
        <v>4251</v>
      </c>
      <c r="I34" s="15">
        <f>VLOOKUP($A$7:$A$91,data!$A$2:$Z$78,9,FALSE)</f>
        <v>50869</v>
      </c>
      <c r="J34" s="15">
        <f>VLOOKUP($A$7:$A$91,data!$A$2:$Z$78,10,FALSE)</f>
        <v>893</v>
      </c>
      <c r="K34" s="15">
        <f>VLOOKUP($A$7:$A$91,data!$A$2:$Z$78,11,FALSE)</f>
        <v>1211818</v>
      </c>
      <c r="L34" s="15">
        <f>VLOOKUP($A$7:$A$91,data!$A$2:$Z$78,12,FALSE)</f>
        <v>26541</v>
      </c>
      <c r="M34" s="15">
        <f>VLOOKUP($A$7:$A$91,data!$A$2:$Z$78,13,FALSE)</f>
        <v>408039</v>
      </c>
      <c r="N34" s="15">
        <f>VLOOKUP($A$7:$A$91,data!$A$2:$Z$78,14,FALSE)</f>
        <v>57</v>
      </c>
      <c r="O34" s="15">
        <f>VLOOKUP($A$7:$A$91,data!$A$2:$Z$78,15,FALSE)</f>
        <v>36739</v>
      </c>
      <c r="P34" s="15">
        <f>VLOOKUP($A$7:$A$91,data!$A$2:$Z$78,16,FALSE)</f>
        <v>1272</v>
      </c>
      <c r="Q34" s="15">
        <f>VLOOKUP($A$7:$A$91,data!$A$2:$Z$78,17,FALSE)</f>
        <v>40726</v>
      </c>
      <c r="R34" s="15">
        <f>VLOOKUP($A$7:$A$91,data!$A$2:$Z$78,18,FALSE)</f>
        <v>2634</v>
      </c>
      <c r="S34" s="15">
        <f>VLOOKUP($A$7:$A$91,data!$A$2:$Z$78,19,FALSE)</f>
        <v>3240</v>
      </c>
      <c r="T34" s="15">
        <f>VLOOKUP($A$7:$A$91,data!$A$2:$Z$78,20,FALSE)</f>
        <v>127</v>
      </c>
      <c r="U34" s="15">
        <f>VLOOKUP($A$7:$A$91,data!$A$2:$Z$78,21,FALSE)</f>
        <v>15377</v>
      </c>
      <c r="V34" s="15">
        <f>VLOOKUP($A$7:$A$91,data!$A$2:$Z$78,22,FALSE)</f>
        <v>156</v>
      </c>
      <c r="W34" s="15">
        <f>VLOOKUP($A$7:$A$91,data!$A$2:$Z$78,23,FALSE)</f>
        <v>1391</v>
      </c>
      <c r="X34" s="15">
        <f>VLOOKUP($A$7:$A$91,data!$A$2:$Z$78,24,FALSE)</f>
        <v>88</v>
      </c>
      <c r="Y34" s="15">
        <f>VLOOKUP($A$7:$A$91,data!$A$2:$Z$78,25,FALSE)</f>
        <v>121</v>
      </c>
      <c r="Z34" s="15">
        <f>VLOOKUP($A$7:$A$91,data!$A$2:$Z$78,26,FALSE)</f>
        <v>6</v>
      </c>
    </row>
    <row r="35" spans="1:26" ht="21.75" x14ac:dyDescent="0.2">
      <c r="A35" s="12" t="s">
        <v>4</v>
      </c>
      <c r="B35" s="13">
        <f>SUM(B36:B47)</f>
        <v>830061</v>
      </c>
      <c r="C35" s="13">
        <f t="shared" ref="C35:Z35" si="4">SUM(C36:C47)</f>
        <v>2239442</v>
      </c>
      <c r="D35" s="13">
        <f t="shared" si="4"/>
        <v>395134</v>
      </c>
      <c r="E35" s="13">
        <f t="shared" si="4"/>
        <v>56594</v>
      </c>
      <c r="F35" s="13">
        <f t="shared" si="4"/>
        <v>1433</v>
      </c>
      <c r="G35" s="13">
        <f t="shared" si="4"/>
        <v>577783</v>
      </c>
      <c r="H35" s="13">
        <f t="shared" si="4"/>
        <v>110018</v>
      </c>
      <c r="I35" s="13">
        <f t="shared" si="4"/>
        <v>1304612</v>
      </c>
      <c r="J35" s="13">
        <f t="shared" si="4"/>
        <v>30236</v>
      </c>
      <c r="K35" s="13">
        <f t="shared" si="4"/>
        <v>26482352</v>
      </c>
      <c r="L35" s="13">
        <f t="shared" si="4"/>
        <v>644293</v>
      </c>
      <c r="M35" s="13">
        <f t="shared" si="4"/>
        <v>4639023</v>
      </c>
      <c r="N35" s="13">
        <f t="shared" si="4"/>
        <v>5884</v>
      </c>
      <c r="O35" s="13">
        <f t="shared" si="4"/>
        <v>4302626</v>
      </c>
      <c r="P35" s="13">
        <f t="shared" si="4"/>
        <v>25200</v>
      </c>
      <c r="Q35" s="13">
        <f t="shared" si="4"/>
        <v>2068479</v>
      </c>
      <c r="R35" s="13">
        <f t="shared" si="4"/>
        <v>101723</v>
      </c>
      <c r="S35" s="13">
        <f t="shared" si="4"/>
        <v>329140</v>
      </c>
      <c r="T35" s="13">
        <f t="shared" si="4"/>
        <v>8188</v>
      </c>
      <c r="U35" s="13">
        <f t="shared" si="4"/>
        <v>1002138</v>
      </c>
      <c r="V35" s="13">
        <f t="shared" si="4"/>
        <v>10626</v>
      </c>
      <c r="W35" s="13">
        <f t="shared" si="4"/>
        <v>70581</v>
      </c>
      <c r="X35" s="13">
        <f t="shared" si="4"/>
        <v>3453</v>
      </c>
      <c r="Y35" s="13">
        <f t="shared" si="4"/>
        <v>2382</v>
      </c>
      <c r="Z35" s="13">
        <f t="shared" si="4"/>
        <v>132</v>
      </c>
    </row>
    <row r="36" spans="1:26" ht="21.75" x14ac:dyDescent="0.2">
      <c r="A36" s="14" t="s">
        <v>36</v>
      </c>
      <c r="B36" s="15">
        <f>VLOOKUP($A$7:$A$91,data!$A$2:$Z$78,2,FALSE)</f>
        <v>24597</v>
      </c>
      <c r="C36" s="15">
        <f>VLOOKUP($A$7:$A$91,data!$A$2:$Z$78,3,FALSE)</f>
        <v>49652</v>
      </c>
      <c r="D36" s="15">
        <f>VLOOKUP($A$7:$A$91,data!$A$2:$Z$78,4,FALSE)</f>
        <v>6585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25131</v>
      </c>
      <c r="H36" s="15">
        <f>VLOOKUP($A$7:$A$91,data!$A$2:$Z$78,8,FALSE)</f>
        <v>3090</v>
      </c>
      <c r="I36" s="15">
        <f>VLOOKUP($A$7:$A$91,data!$A$2:$Z$78,9,FALSE)</f>
        <v>29060</v>
      </c>
      <c r="J36" s="15">
        <f>VLOOKUP($A$7:$A$91,data!$A$2:$Z$78,10,FALSE)</f>
        <v>1106</v>
      </c>
      <c r="K36" s="15">
        <f>VLOOKUP($A$7:$A$91,data!$A$2:$Z$78,11,FALSE)</f>
        <v>1486793</v>
      </c>
      <c r="L36" s="15">
        <f>VLOOKUP($A$7:$A$91,data!$A$2:$Z$78,12,FALSE)</f>
        <v>20225</v>
      </c>
      <c r="M36" s="15">
        <f>VLOOKUP($A$7:$A$91,data!$A$2:$Z$78,13,FALSE)</f>
        <v>13525</v>
      </c>
      <c r="N36" s="15">
        <f>VLOOKUP($A$7:$A$91,data!$A$2:$Z$78,14,FALSE)</f>
        <v>110</v>
      </c>
      <c r="O36" s="15">
        <f>VLOOKUP($A$7:$A$91,data!$A$2:$Z$78,15,FALSE)</f>
        <v>55116</v>
      </c>
      <c r="P36" s="15">
        <f>VLOOKUP($A$7:$A$91,data!$A$2:$Z$78,16,FALSE)</f>
        <v>755</v>
      </c>
      <c r="Q36" s="15">
        <f>VLOOKUP($A$7:$A$91,data!$A$2:$Z$78,17,FALSE)</f>
        <v>164129</v>
      </c>
      <c r="R36" s="15">
        <f>VLOOKUP($A$7:$A$91,data!$A$2:$Z$78,18,FALSE)</f>
        <v>4518</v>
      </c>
      <c r="S36" s="15">
        <f>VLOOKUP($A$7:$A$91,data!$A$2:$Z$78,19,FALSE)</f>
        <v>8829</v>
      </c>
      <c r="T36" s="15">
        <f>VLOOKUP($A$7:$A$91,data!$A$2:$Z$78,20,FALSE)</f>
        <v>122</v>
      </c>
      <c r="U36" s="15">
        <f>VLOOKUP($A$7:$A$91,data!$A$2:$Z$78,21,FALSE)</f>
        <v>25057</v>
      </c>
      <c r="V36" s="15">
        <f>VLOOKUP($A$7:$A$91,data!$A$2:$Z$78,22,FALSE)</f>
        <v>127</v>
      </c>
      <c r="W36" s="15">
        <f>VLOOKUP($A$7:$A$91,data!$A$2:$Z$78,23,FALSE)</f>
        <v>3617</v>
      </c>
      <c r="X36" s="15">
        <f>VLOOKUP($A$7:$A$91,data!$A$2:$Z$78,24,FALSE)</f>
        <v>165</v>
      </c>
      <c r="Y36" s="15">
        <f>VLOOKUP($A$7:$A$91,data!$A$2:$Z$78,25,FALSE)</f>
        <v>165</v>
      </c>
      <c r="Z36" s="15">
        <f>VLOOKUP($A$7:$A$91,data!$A$2:$Z$78,26,FALSE)</f>
        <v>4</v>
      </c>
    </row>
    <row r="37" spans="1:26" ht="21.75" x14ac:dyDescent="0.2">
      <c r="A37" s="14" t="s">
        <v>37</v>
      </c>
      <c r="B37" s="15">
        <f>VLOOKUP($A$7:$A$91,data!$A$2:$Z$78,2,FALSE)</f>
        <v>30364</v>
      </c>
      <c r="C37" s="15">
        <f>VLOOKUP($A$7:$A$91,data!$A$2:$Z$78,3,FALSE)</f>
        <v>57748</v>
      </c>
      <c r="D37" s="15">
        <f>VLOOKUP($A$7:$A$91,data!$A$2:$Z$78,4,FALSE)</f>
        <v>8679</v>
      </c>
      <c r="E37" s="15">
        <f>VLOOKUP($A$7:$A$91,data!$A$2:$Z$78,5,FALSE)</f>
        <v>1785</v>
      </c>
      <c r="F37" s="15">
        <f>VLOOKUP($A$7:$A$91,data!$A$2:$Z$78,6,FALSE)</f>
        <v>34</v>
      </c>
      <c r="G37" s="15">
        <f>VLOOKUP($A$7:$A$91,data!$A$2:$Z$78,7,FALSE)</f>
        <v>21175</v>
      </c>
      <c r="H37" s="15">
        <f>VLOOKUP($A$7:$A$91,data!$A$2:$Z$78,8,FALSE)</f>
        <v>3279</v>
      </c>
      <c r="I37" s="15">
        <f>VLOOKUP($A$7:$A$91,data!$A$2:$Z$78,9,FALSE)</f>
        <v>95859</v>
      </c>
      <c r="J37" s="15">
        <f>VLOOKUP($A$7:$A$91,data!$A$2:$Z$78,10,FALSE)</f>
        <v>1515</v>
      </c>
      <c r="K37" s="15">
        <f>VLOOKUP($A$7:$A$91,data!$A$2:$Z$78,11,FALSE)</f>
        <v>1372999</v>
      </c>
      <c r="L37" s="15">
        <f>VLOOKUP($A$7:$A$91,data!$A$2:$Z$78,12,FALSE)</f>
        <v>26441</v>
      </c>
      <c r="M37" s="15">
        <f>VLOOKUP($A$7:$A$91,data!$A$2:$Z$78,13,FALSE)</f>
        <v>306899</v>
      </c>
      <c r="N37" s="15">
        <f>VLOOKUP($A$7:$A$91,data!$A$2:$Z$78,14,FALSE)</f>
        <v>161</v>
      </c>
      <c r="O37" s="15">
        <f>VLOOKUP($A$7:$A$91,data!$A$2:$Z$78,15,FALSE)</f>
        <v>53753</v>
      </c>
      <c r="P37" s="15">
        <f>VLOOKUP($A$7:$A$91,data!$A$2:$Z$78,16,FALSE)</f>
        <v>501</v>
      </c>
      <c r="Q37" s="15">
        <f>VLOOKUP($A$7:$A$91,data!$A$2:$Z$78,17,FALSE)</f>
        <v>149576</v>
      </c>
      <c r="R37" s="15">
        <f>VLOOKUP($A$7:$A$91,data!$A$2:$Z$78,18,FALSE)</f>
        <v>6671</v>
      </c>
      <c r="S37" s="15">
        <f>VLOOKUP($A$7:$A$91,data!$A$2:$Z$78,19,FALSE)</f>
        <v>10057</v>
      </c>
      <c r="T37" s="15">
        <f>VLOOKUP($A$7:$A$91,data!$A$2:$Z$78,20,FALSE)</f>
        <v>100</v>
      </c>
      <c r="U37" s="15">
        <f>VLOOKUP($A$7:$A$91,data!$A$2:$Z$78,21,FALSE)</f>
        <v>32770</v>
      </c>
      <c r="V37" s="15">
        <f>VLOOKUP($A$7:$A$91,data!$A$2:$Z$78,22,FALSE)</f>
        <v>303</v>
      </c>
      <c r="W37" s="15">
        <f>VLOOKUP($A$7:$A$91,data!$A$2:$Z$78,23,FALSE)</f>
        <v>9351</v>
      </c>
      <c r="X37" s="15">
        <f>VLOOKUP($A$7:$A$91,data!$A$2:$Z$78,24,FALSE)</f>
        <v>394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97964</v>
      </c>
      <c r="C38" s="15">
        <f>VLOOKUP($A$7:$A$91,data!$A$2:$Z$78,3,FALSE)</f>
        <v>291105</v>
      </c>
      <c r="D38" s="15">
        <f>VLOOKUP($A$7:$A$91,data!$A$2:$Z$78,4,FALSE)</f>
        <v>51570</v>
      </c>
      <c r="E38" s="15">
        <f>VLOOKUP($A$7:$A$91,data!$A$2:$Z$78,5,FALSE)</f>
        <v>30295</v>
      </c>
      <c r="F38" s="15">
        <f>VLOOKUP($A$7:$A$91,data!$A$2:$Z$78,6,FALSE)</f>
        <v>804</v>
      </c>
      <c r="G38" s="15">
        <f>VLOOKUP($A$7:$A$91,data!$A$2:$Z$78,7,FALSE)</f>
        <v>42763</v>
      </c>
      <c r="H38" s="15">
        <f>VLOOKUP($A$7:$A$91,data!$A$2:$Z$78,8,FALSE)</f>
        <v>8134</v>
      </c>
      <c r="I38" s="15">
        <f>VLOOKUP($A$7:$A$91,data!$A$2:$Z$78,9,FALSE)</f>
        <v>140202</v>
      </c>
      <c r="J38" s="15">
        <f>VLOOKUP($A$7:$A$91,data!$A$2:$Z$78,10,FALSE)</f>
        <v>3480</v>
      </c>
      <c r="K38" s="15">
        <f>VLOOKUP($A$7:$A$91,data!$A$2:$Z$78,11,FALSE)</f>
        <v>3322576</v>
      </c>
      <c r="L38" s="15">
        <f>VLOOKUP($A$7:$A$91,data!$A$2:$Z$78,12,FALSE)</f>
        <v>67972</v>
      </c>
      <c r="M38" s="15">
        <f>VLOOKUP($A$7:$A$91,data!$A$2:$Z$78,13,FALSE)</f>
        <v>2244439</v>
      </c>
      <c r="N38" s="15">
        <f>VLOOKUP($A$7:$A$91,data!$A$2:$Z$78,14,FALSE)</f>
        <v>1631</v>
      </c>
      <c r="O38" s="15">
        <f>VLOOKUP($A$7:$A$91,data!$A$2:$Z$78,15,FALSE)</f>
        <v>1061001</v>
      </c>
      <c r="P38" s="15">
        <f>VLOOKUP($A$7:$A$91,data!$A$2:$Z$78,16,FALSE)</f>
        <v>3581</v>
      </c>
      <c r="Q38" s="15">
        <f>VLOOKUP($A$7:$A$91,data!$A$2:$Z$78,17,FALSE)</f>
        <v>219551</v>
      </c>
      <c r="R38" s="15">
        <f>VLOOKUP($A$7:$A$91,data!$A$2:$Z$78,18,FALSE)</f>
        <v>9087</v>
      </c>
      <c r="S38" s="15">
        <f>VLOOKUP($A$7:$A$91,data!$A$2:$Z$78,19,FALSE)</f>
        <v>108497</v>
      </c>
      <c r="T38" s="15">
        <f>VLOOKUP($A$7:$A$91,data!$A$2:$Z$78,20,FALSE)</f>
        <v>1964</v>
      </c>
      <c r="U38" s="15">
        <f>VLOOKUP($A$7:$A$91,data!$A$2:$Z$78,21,FALSE)</f>
        <v>246816</v>
      </c>
      <c r="V38" s="15">
        <f>VLOOKUP($A$7:$A$91,data!$A$2:$Z$78,22,FALSE)</f>
        <v>1820</v>
      </c>
      <c r="W38" s="15">
        <f>VLOOKUP($A$7:$A$91,data!$A$2:$Z$78,23,FALSE)</f>
        <v>14579</v>
      </c>
      <c r="X38" s="15">
        <f>VLOOKUP($A$7:$A$91,data!$A$2:$Z$78,24,FALSE)</f>
        <v>665</v>
      </c>
      <c r="Y38" s="15">
        <f>VLOOKUP($A$7:$A$91,data!$A$2:$Z$78,25,FALSE)</f>
        <v>149</v>
      </c>
      <c r="Z38" s="15">
        <f>VLOOKUP($A$7:$A$91,data!$A$2:$Z$78,26,FALSE)</f>
        <v>14</v>
      </c>
    </row>
    <row r="39" spans="1:26" ht="21.75" x14ac:dyDescent="0.2">
      <c r="A39" s="14" t="s">
        <v>39</v>
      </c>
      <c r="B39" s="15">
        <f>VLOOKUP($A$7:$A$91,data!$A$2:$Z$78,2,FALSE)</f>
        <v>102216</v>
      </c>
      <c r="C39" s="15">
        <f>VLOOKUP($A$7:$A$91,data!$A$2:$Z$78,3,FALSE)</f>
        <v>195340</v>
      </c>
      <c r="D39" s="15">
        <f>VLOOKUP($A$7:$A$91,data!$A$2:$Z$78,4,FALSE)</f>
        <v>32265</v>
      </c>
      <c r="E39" s="15">
        <f>VLOOKUP($A$7:$A$91,data!$A$2:$Z$78,5,FALSE)</f>
        <v>5739</v>
      </c>
      <c r="F39" s="15">
        <f>VLOOKUP($A$7:$A$91,data!$A$2:$Z$78,6,FALSE)</f>
        <v>134</v>
      </c>
      <c r="G39" s="15">
        <f>VLOOKUP($A$7:$A$91,data!$A$2:$Z$78,7,FALSE)</f>
        <v>74937</v>
      </c>
      <c r="H39" s="15">
        <f>VLOOKUP($A$7:$A$91,data!$A$2:$Z$78,8,FALSE)</f>
        <v>13761</v>
      </c>
      <c r="I39" s="15">
        <f>VLOOKUP($A$7:$A$91,data!$A$2:$Z$78,9,FALSE)</f>
        <v>242736</v>
      </c>
      <c r="J39" s="15">
        <f>VLOOKUP($A$7:$A$91,data!$A$2:$Z$78,10,FALSE)</f>
        <v>2809</v>
      </c>
      <c r="K39" s="15">
        <f>VLOOKUP($A$7:$A$91,data!$A$2:$Z$78,11,FALSE)</f>
        <v>4049135</v>
      </c>
      <c r="L39" s="15">
        <f>VLOOKUP($A$7:$A$91,data!$A$2:$Z$78,12,FALSE)</f>
        <v>88597</v>
      </c>
      <c r="M39" s="15">
        <f>VLOOKUP($A$7:$A$91,data!$A$2:$Z$78,13,FALSE)</f>
        <v>202972</v>
      </c>
      <c r="N39" s="15">
        <f>VLOOKUP($A$7:$A$91,data!$A$2:$Z$78,14,FALSE)</f>
        <v>608</v>
      </c>
      <c r="O39" s="15">
        <f>VLOOKUP($A$7:$A$91,data!$A$2:$Z$78,15,FALSE)</f>
        <v>218708</v>
      </c>
      <c r="P39" s="15">
        <f>VLOOKUP($A$7:$A$91,data!$A$2:$Z$78,16,FALSE)</f>
        <v>3264</v>
      </c>
      <c r="Q39" s="15">
        <f>VLOOKUP($A$7:$A$91,data!$A$2:$Z$78,17,FALSE)</f>
        <v>312324</v>
      </c>
      <c r="R39" s="15">
        <f>VLOOKUP($A$7:$A$91,data!$A$2:$Z$78,18,FALSE)</f>
        <v>13840</v>
      </c>
      <c r="S39" s="15">
        <f>VLOOKUP($A$7:$A$91,data!$A$2:$Z$78,19,FALSE)</f>
        <v>13660</v>
      </c>
      <c r="T39" s="15">
        <f>VLOOKUP($A$7:$A$91,data!$A$2:$Z$78,20,FALSE)</f>
        <v>406</v>
      </c>
      <c r="U39" s="15">
        <f>VLOOKUP($A$7:$A$91,data!$A$2:$Z$78,21,FALSE)</f>
        <v>63186</v>
      </c>
      <c r="V39" s="15">
        <f>VLOOKUP($A$7:$A$91,data!$A$2:$Z$78,22,FALSE)</f>
        <v>1096</v>
      </c>
      <c r="W39" s="15">
        <f>VLOOKUP($A$7:$A$91,data!$A$2:$Z$78,23,FALSE)</f>
        <v>9404</v>
      </c>
      <c r="X39" s="15">
        <f>VLOOKUP($A$7:$A$91,data!$A$2:$Z$78,24,FALSE)</f>
        <v>441</v>
      </c>
      <c r="Y39" s="15">
        <f>VLOOKUP($A$7:$A$91,data!$A$2:$Z$78,25,FALSE)</f>
        <v>424</v>
      </c>
      <c r="Z39" s="15">
        <f>VLOOKUP($A$7:$A$91,data!$A$2:$Z$78,26,FALSE)</f>
        <v>12</v>
      </c>
    </row>
    <row r="40" spans="1:26" ht="21.75" x14ac:dyDescent="0.2">
      <c r="A40" s="14" t="s">
        <v>40</v>
      </c>
      <c r="B40" s="15">
        <f>VLOOKUP($A$7:$A$91,data!$A$2:$Z$78,2,FALSE)</f>
        <v>39425</v>
      </c>
      <c r="C40" s="15">
        <f>VLOOKUP($A$7:$A$91,data!$A$2:$Z$78,3,FALSE)</f>
        <v>48148</v>
      </c>
      <c r="D40" s="15">
        <f>VLOOKUP($A$7:$A$91,data!$A$2:$Z$78,4,FALSE)</f>
        <v>5155</v>
      </c>
      <c r="E40" s="15">
        <f>VLOOKUP($A$7:$A$91,data!$A$2:$Z$78,5,FALSE)</f>
        <v>5806</v>
      </c>
      <c r="F40" s="15">
        <f>VLOOKUP($A$7:$A$91,data!$A$2:$Z$78,6,FALSE)</f>
        <v>61</v>
      </c>
      <c r="G40" s="15">
        <f>VLOOKUP($A$7:$A$91,data!$A$2:$Z$78,7,FALSE)</f>
        <v>14975</v>
      </c>
      <c r="H40" s="15">
        <f>VLOOKUP($A$7:$A$91,data!$A$2:$Z$78,8,FALSE)</f>
        <v>1788</v>
      </c>
      <c r="I40" s="15">
        <f>VLOOKUP($A$7:$A$91,data!$A$2:$Z$78,9,FALSE)</f>
        <v>63331</v>
      </c>
      <c r="J40" s="15">
        <f>VLOOKUP($A$7:$A$91,data!$A$2:$Z$78,10,FALSE)</f>
        <v>1047</v>
      </c>
      <c r="K40" s="15">
        <f>VLOOKUP($A$7:$A$91,data!$A$2:$Z$78,11,FALSE)</f>
        <v>1396015</v>
      </c>
      <c r="L40" s="15">
        <f>VLOOKUP($A$7:$A$91,data!$A$2:$Z$78,12,FALSE)</f>
        <v>35652</v>
      </c>
      <c r="M40" s="15">
        <f>VLOOKUP($A$7:$A$91,data!$A$2:$Z$78,13,FALSE)</f>
        <v>132657</v>
      </c>
      <c r="N40" s="15">
        <f>VLOOKUP($A$7:$A$91,data!$A$2:$Z$78,14,FALSE)</f>
        <v>65</v>
      </c>
      <c r="O40" s="15">
        <f>VLOOKUP($A$7:$A$91,data!$A$2:$Z$78,15,FALSE)</f>
        <v>67871</v>
      </c>
      <c r="P40" s="15">
        <f>VLOOKUP($A$7:$A$91,data!$A$2:$Z$78,16,FALSE)</f>
        <v>635</v>
      </c>
      <c r="Q40" s="15">
        <f>VLOOKUP($A$7:$A$91,data!$A$2:$Z$78,17,FALSE)</f>
        <v>180770</v>
      </c>
      <c r="R40" s="15">
        <f>VLOOKUP($A$7:$A$91,data!$A$2:$Z$78,18,FALSE)</f>
        <v>8025</v>
      </c>
      <c r="S40" s="15">
        <f>VLOOKUP($A$7:$A$91,data!$A$2:$Z$78,19,FALSE)</f>
        <v>3769</v>
      </c>
      <c r="T40" s="15">
        <f>VLOOKUP($A$7:$A$91,data!$A$2:$Z$78,20,FALSE)</f>
        <v>66</v>
      </c>
      <c r="U40" s="15">
        <f>VLOOKUP($A$7:$A$91,data!$A$2:$Z$78,21,FALSE)</f>
        <v>14907</v>
      </c>
      <c r="V40" s="15">
        <f>VLOOKUP($A$7:$A$91,data!$A$2:$Z$78,22,FALSE)</f>
        <v>122</v>
      </c>
      <c r="W40" s="15">
        <f>VLOOKUP($A$7:$A$91,data!$A$2:$Z$78,23,FALSE)</f>
        <v>4434</v>
      </c>
      <c r="X40" s="15">
        <f>VLOOKUP($A$7:$A$91,data!$A$2:$Z$78,24,FALSE)</f>
        <v>151</v>
      </c>
      <c r="Y40" s="15">
        <f>VLOOKUP($A$7:$A$91,data!$A$2:$Z$78,25,FALSE)</f>
        <v>131</v>
      </c>
      <c r="Z40" s="15">
        <f>VLOOKUP($A$7:$A$91,data!$A$2:$Z$78,26,FALSE)</f>
        <v>9</v>
      </c>
    </row>
    <row r="41" spans="1:26" ht="21.75" x14ac:dyDescent="0.2">
      <c r="A41" s="14" t="s">
        <v>41</v>
      </c>
      <c r="B41" s="15">
        <f>VLOOKUP($A$7:$A$91,data!$A$2:$Z$78,2,FALSE)</f>
        <v>30013</v>
      </c>
      <c r="C41" s="15">
        <f>VLOOKUP($A$7:$A$91,data!$A$2:$Z$78,3,FALSE)</f>
        <v>64010</v>
      </c>
      <c r="D41" s="15">
        <f>VLOOKUP($A$7:$A$91,data!$A$2:$Z$78,4,FALSE)</f>
        <v>9312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17560</v>
      </c>
      <c r="H41" s="15">
        <f>VLOOKUP($A$7:$A$91,data!$A$2:$Z$78,8,FALSE)</f>
        <v>2757</v>
      </c>
      <c r="I41" s="15">
        <f>VLOOKUP($A$7:$A$91,data!$A$2:$Z$78,9,FALSE)</f>
        <v>121342</v>
      </c>
      <c r="J41" s="15">
        <f>VLOOKUP($A$7:$A$91,data!$A$2:$Z$78,10,FALSE)</f>
        <v>1198</v>
      </c>
      <c r="K41" s="15">
        <f>VLOOKUP($A$7:$A$91,data!$A$2:$Z$78,11,FALSE)</f>
        <v>1179910</v>
      </c>
      <c r="L41" s="15">
        <f>VLOOKUP($A$7:$A$91,data!$A$2:$Z$78,12,FALSE)</f>
        <v>26587</v>
      </c>
      <c r="M41" s="15">
        <f>VLOOKUP($A$7:$A$91,data!$A$2:$Z$78,13,FALSE)</f>
        <v>13342</v>
      </c>
      <c r="N41" s="15">
        <f>VLOOKUP($A$7:$A$91,data!$A$2:$Z$78,14,FALSE)</f>
        <v>80</v>
      </c>
      <c r="O41" s="15">
        <f>VLOOKUP($A$7:$A$91,data!$A$2:$Z$78,15,FALSE)</f>
        <v>689705</v>
      </c>
      <c r="P41" s="15">
        <f>VLOOKUP($A$7:$A$91,data!$A$2:$Z$78,16,FALSE)</f>
        <v>830</v>
      </c>
      <c r="Q41" s="15">
        <f>VLOOKUP($A$7:$A$91,data!$A$2:$Z$78,17,FALSE)</f>
        <v>118319</v>
      </c>
      <c r="R41" s="15">
        <f>VLOOKUP($A$7:$A$91,data!$A$2:$Z$78,18,FALSE)</f>
        <v>5727</v>
      </c>
      <c r="S41" s="15">
        <f>VLOOKUP($A$7:$A$91,data!$A$2:$Z$78,19,FALSE)</f>
        <v>7440</v>
      </c>
      <c r="T41" s="15">
        <f>VLOOKUP($A$7:$A$91,data!$A$2:$Z$78,20,FALSE)</f>
        <v>176</v>
      </c>
      <c r="U41" s="15">
        <f>VLOOKUP($A$7:$A$91,data!$A$2:$Z$78,21,FALSE)</f>
        <v>22303</v>
      </c>
      <c r="V41" s="15">
        <f>VLOOKUP($A$7:$A$91,data!$A$2:$Z$78,22,FALSE)</f>
        <v>280</v>
      </c>
      <c r="W41" s="15">
        <f>VLOOKUP($A$7:$A$91,data!$A$2:$Z$78,23,FALSE)</f>
        <v>4828</v>
      </c>
      <c r="X41" s="15">
        <f>VLOOKUP($A$7:$A$91,data!$A$2:$Z$78,24,FALSE)</f>
        <v>201</v>
      </c>
      <c r="Y41" s="15">
        <f>VLOOKUP($A$7:$A$91,data!$A$2:$Z$78,25,FALSE)</f>
        <v>143</v>
      </c>
      <c r="Z41" s="15">
        <f>VLOOKUP($A$7:$A$91,data!$A$2:$Z$78,26,FALSE)</f>
        <v>10</v>
      </c>
    </row>
    <row r="42" spans="1:26" ht="21.75" x14ac:dyDescent="0.2">
      <c r="A42" s="14" t="s">
        <v>42</v>
      </c>
      <c r="B42" s="15">
        <f>VLOOKUP($A$7:$A$91,data!$A$2:$Z$78,2,FALSE)</f>
        <v>98532</v>
      </c>
      <c r="C42" s="15">
        <f>VLOOKUP($A$7:$A$91,data!$A$2:$Z$78,3,FALSE)</f>
        <v>344301</v>
      </c>
      <c r="D42" s="15">
        <f>VLOOKUP($A$7:$A$91,data!$A$2:$Z$78,4,FALSE)</f>
        <v>63931</v>
      </c>
      <c r="E42" s="15">
        <f>VLOOKUP($A$7:$A$91,data!$A$2:$Z$78,5,FALSE)</f>
        <v>7323</v>
      </c>
      <c r="F42" s="15">
        <f>VLOOKUP($A$7:$A$91,data!$A$2:$Z$78,6,FALSE)</f>
        <v>222</v>
      </c>
      <c r="G42" s="15">
        <f>VLOOKUP($A$7:$A$91,data!$A$2:$Z$78,7,FALSE)</f>
        <v>70532</v>
      </c>
      <c r="H42" s="15">
        <f>VLOOKUP($A$7:$A$91,data!$A$2:$Z$78,8,FALSE)</f>
        <v>14006</v>
      </c>
      <c r="I42" s="15">
        <f>VLOOKUP($A$7:$A$91,data!$A$2:$Z$78,9,FALSE)</f>
        <v>143630</v>
      </c>
      <c r="J42" s="15">
        <f>VLOOKUP($A$7:$A$91,data!$A$2:$Z$78,10,FALSE)</f>
        <v>2861</v>
      </c>
      <c r="K42" s="15">
        <f>VLOOKUP($A$7:$A$91,data!$A$2:$Z$78,11,FALSE)</f>
        <v>3566671</v>
      </c>
      <c r="L42" s="15">
        <f>VLOOKUP($A$7:$A$91,data!$A$2:$Z$78,12,FALSE)</f>
        <v>78283</v>
      </c>
      <c r="M42" s="15">
        <f>VLOOKUP($A$7:$A$91,data!$A$2:$Z$78,13,FALSE)</f>
        <v>604451</v>
      </c>
      <c r="N42" s="15">
        <f>VLOOKUP($A$7:$A$91,data!$A$2:$Z$78,14,FALSE)</f>
        <v>1295</v>
      </c>
      <c r="O42" s="15">
        <f>VLOOKUP($A$7:$A$91,data!$A$2:$Z$78,15,FALSE)</f>
        <v>640223</v>
      </c>
      <c r="P42" s="15">
        <f>VLOOKUP($A$7:$A$91,data!$A$2:$Z$78,16,FALSE)</f>
        <v>3577</v>
      </c>
      <c r="Q42" s="15">
        <f>VLOOKUP($A$7:$A$91,data!$A$2:$Z$78,17,FALSE)</f>
        <v>176437</v>
      </c>
      <c r="R42" s="15">
        <f>VLOOKUP($A$7:$A$91,data!$A$2:$Z$78,18,FALSE)</f>
        <v>8525</v>
      </c>
      <c r="S42" s="15">
        <f>VLOOKUP($A$7:$A$91,data!$A$2:$Z$78,19,FALSE)</f>
        <v>73686</v>
      </c>
      <c r="T42" s="15">
        <f>VLOOKUP($A$7:$A$91,data!$A$2:$Z$78,20,FALSE)</f>
        <v>2654</v>
      </c>
      <c r="U42" s="15">
        <f>VLOOKUP($A$7:$A$91,data!$A$2:$Z$78,21,FALSE)</f>
        <v>162434</v>
      </c>
      <c r="V42" s="15">
        <f>VLOOKUP($A$7:$A$91,data!$A$2:$Z$78,22,FALSE)</f>
        <v>2401</v>
      </c>
      <c r="W42" s="15">
        <f>VLOOKUP($A$7:$A$91,data!$A$2:$Z$78,23,FALSE)</f>
        <v>5011</v>
      </c>
      <c r="X42" s="15">
        <f>VLOOKUP($A$7:$A$91,data!$A$2:$Z$78,24,FALSE)</f>
        <v>224</v>
      </c>
      <c r="Y42" s="15">
        <f>VLOOKUP($A$7:$A$91,data!$A$2:$Z$78,25,FALSE)</f>
        <v>553</v>
      </c>
      <c r="Z42" s="15">
        <f>VLOOKUP($A$7:$A$91,data!$A$2:$Z$78,26,FALSE)</f>
        <v>16</v>
      </c>
    </row>
    <row r="43" spans="1:26" ht="21.75" x14ac:dyDescent="0.2">
      <c r="A43" s="14" t="s">
        <v>43</v>
      </c>
      <c r="B43" s="15">
        <f>VLOOKUP($A$7:$A$91,data!$A$2:$Z$78,2,FALSE)</f>
        <v>131204</v>
      </c>
      <c r="C43" s="15">
        <f>VLOOKUP($A$7:$A$91,data!$A$2:$Z$78,3,FALSE)</f>
        <v>531653</v>
      </c>
      <c r="D43" s="15">
        <f>VLOOKUP($A$7:$A$91,data!$A$2:$Z$78,4,FALSE)</f>
        <v>87728</v>
      </c>
      <c r="E43" s="15">
        <f>VLOOKUP($A$7:$A$91,data!$A$2:$Z$78,5,FALSE)</f>
        <v>499</v>
      </c>
      <c r="F43" s="15">
        <f>VLOOKUP($A$7:$A$91,data!$A$2:$Z$78,6,FALSE)</f>
        <v>28</v>
      </c>
      <c r="G43" s="15">
        <f>VLOOKUP($A$7:$A$91,data!$A$2:$Z$78,7,FALSE)</f>
        <v>76504</v>
      </c>
      <c r="H43" s="15">
        <f>VLOOKUP($A$7:$A$91,data!$A$2:$Z$78,8,FALSE)</f>
        <v>19298</v>
      </c>
      <c r="I43" s="15">
        <f>VLOOKUP($A$7:$A$91,data!$A$2:$Z$78,9,FALSE)</f>
        <v>150719</v>
      </c>
      <c r="J43" s="15">
        <f>VLOOKUP($A$7:$A$91,data!$A$2:$Z$78,10,FALSE)</f>
        <v>4301</v>
      </c>
      <c r="K43" s="15">
        <f>VLOOKUP($A$7:$A$91,data!$A$2:$Z$78,11,FALSE)</f>
        <v>2939806</v>
      </c>
      <c r="L43" s="15">
        <f>VLOOKUP($A$7:$A$91,data!$A$2:$Z$78,12,FALSE)</f>
        <v>91628</v>
      </c>
      <c r="M43" s="15">
        <f>VLOOKUP($A$7:$A$91,data!$A$2:$Z$78,13,FALSE)</f>
        <v>134999</v>
      </c>
      <c r="N43" s="15">
        <f>VLOOKUP($A$7:$A$91,data!$A$2:$Z$78,14,FALSE)</f>
        <v>1000</v>
      </c>
      <c r="O43" s="15">
        <f>VLOOKUP($A$7:$A$91,data!$A$2:$Z$78,15,FALSE)</f>
        <v>921168</v>
      </c>
      <c r="P43" s="15">
        <f>VLOOKUP($A$7:$A$91,data!$A$2:$Z$78,16,FALSE)</f>
        <v>7309</v>
      </c>
      <c r="Q43" s="15">
        <f>VLOOKUP($A$7:$A$91,data!$A$2:$Z$78,17,FALSE)</f>
        <v>262927</v>
      </c>
      <c r="R43" s="15">
        <f>VLOOKUP($A$7:$A$91,data!$A$2:$Z$78,18,FALSE)</f>
        <v>16980</v>
      </c>
      <c r="S43" s="15">
        <f>VLOOKUP($A$7:$A$91,data!$A$2:$Z$78,19,FALSE)</f>
        <v>80133</v>
      </c>
      <c r="T43" s="15">
        <f>VLOOKUP($A$7:$A$91,data!$A$2:$Z$78,20,FALSE)</f>
        <v>1923</v>
      </c>
      <c r="U43" s="15">
        <f>VLOOKUP($A$7:$A$91,data!$A$2:$Z$78,21,FALSE)</f>
        <v>259033</v>
      </c>
      <c r="V43" s="15">
        <f>VLOOKUP($A$7:$A$91,data!$A$2:$Z$78,22,FALSE)</f>
        <v>3495</v>
      </c>
      <c r="W43" s="15">
        <f>VLOOKUP($A$7:$A$91,data!$A$2:$Z$78,23,FALSE)</f>
        <v>4794</v>
      </c>
      <c r="X43" s="15">
        <f>VLOOKUP($A$7:$A$91,data!$A$2:$Z$78,24,FALSE)</f>
        <v>288</v>
      </c>
      <c r="Y43" s="15">
        <f>VLOOKUP($A$7:$A$91,data!$A$2:$Z$78,25,FALSE)</f>
        <v>277</v>
      </c>
      <c r="Z43" s="15">
        <f>VLOOKUP($A$7:$A$91,data!$A$2:$Z$78,26,FALSE)</f>
        <v>29</v>
      </c>
    </row>
    <row r="44" spans="1:26" ht="21.75" x14ac:dyDescent="0.2">
      <c r="A44" s="14" t="s">
        <v>44</v>
      </c>
      <c r="B44" s="15">
        <f>VLOOKUP($A$7:$A$91,data!$A$2:$Z$78,2,FALSE)</f>
        <v>82367</v>
      </c>
      <c r="C44" s="15">
        <f>VLOOKUP($A$7:$A$91,data!$A$2:$Z$78,3,FALSE)</f>
        <v>156216</v>
      </c>
      <c r="D44" s="15">
        <f>VLOOKUP($A$7:$A$91,data!$A$2:$Z$78,4,FALSE)</f>
        <v>30498</v>
      </c>
      <c r="E44" s="15">
        <f>VLOOKUP($A$7:$A$91,data!$A$2:$Z$78,5,FALSE)</f>
        <v>279</v>
      </c>
      <c r="F44" s="15">
        <f>VLOOKUP($A$7:$A$91,data!$A$2:$Z$78,6,FALSE)</f>
        <v>12</v>
      </c>
      <c r="G44" s="15">
        <f>VLOOKUP($A$7:$A$91,data!$A$2:$Z$78,7,FALSE)</f>
        <v>43167</v>
      </c>
      <c r="H44" s="15">
        <f>VLOOKUP($A$7:$A$91,data!$A$2:$Z$78,8,FALSE)</f>
        <v>8503</v>
      </c>
      <c r="I44" s="15">
        <f>VLOOKUP($A$7:$A$91,data!$A$2:$Z$78,9,FALSE)</f>
        <v>88302</v>
      </c>
      <c r="J44" s="15">
        <f>VLOOKUP($A$7:$A$91,data!$A$2:$Z$78,10,FALSE)</f>
        <v>3524</v>
      </c>
      <c r="K44" s="15">
        <f>VLOOKUP($A$7:$A$91,data!$A$2:$Z$78,11,FALSE)</f>
        <v>2455362</v>
      </c>
      <c r="L44" s="15">
        <f>VLOOKUP($A$7:$A$91,data!$A$2:$Z$78,12,FALSE)</f>
        <v>70403</v>
      </c>
      <c r="M44" s="15">
        <f>VLOOKUP($A$7:$A$91,data!$A$2:$Z$78,13,FALSE)</f>
        <v>649295</v>
      </c>
      <c r="N44" s="15">
        <f>VLOOKUP($A$7:$A$91,data!$A$2:$Z$78,14,FALSE)</f>
        <v>26</v>
      </c>
      <c r="O44" s="15">
        <f>VLOOKUP($A$7:$A$91,data!$A$2:$Z$78,15,FALSE)</f>
        <v>107049</v>
      </c>
      <c r="P44" s="15">
        <f>VLOOKUP($A$7:$A$91,data!$A$2:$Z$78,16,FALSE)</f>
        <v>9</v>
      </c>
      <c r="Q44" s="15">
        <f>VLOOKUP($A$7:$A$91,data!$A$2:$Z$78,17,FALSE)</f>
        <v>166408</v>
      </c>
      <c r="R44" s="15">
        <f>VLOOKUP($A$7:$A$91,data!$A$2:$Z$78,18,FALSE)</f>
        <v>8697</v>
      </c>
      <c r="S44" s="15">
        <f>VLOOKUP($A$7:$A$91,data!$A$2:$Z$78,19,FALSE)</f>
        <v>333</v>
      </c>
      <c r="T44" s="15">
        <f>VLOOKUP($A$7:$A$91,data!$A$2:$Z$78,20,FALSE)</f>
        <v>3</v>
      </c>
      <c r="U44" s="15">
        <f>VLOOKUP($A$7:$A$91,data!$A$2:$Z$78,21,FALSE)</f>
        <v>98980</v>
      </c>
      <c r="V44" s="15">
        <f>VLOOKUP($A$7:$A$91,data!$A$2:$Z$78,22,FALSE)</f>
        <v>35</v>
      </c>
      <c r="W44" s="15">
        <f>VLOOKUP($A$7:$A$91,data!$A$2:$Z$78,23,FALSE)</f>
        <v>2822</v>
      </c>
      <c r="X44" s="15">
        <f>VLOOKUP($A$7:$A$91,data!$A$2:$Z$78,24,FALSE)</f>
        <v>207</v>
      </c>
      <c r="Y44" s="15">
        <f>VLOOKUP($A$7:$A$91,data!$A$2:$Z$78,25,FALSE)</f>
        <v>37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98385</v>
      </c>
      <c r="C45" s="15">
        <f>VLOOKUP($A$7:$A$91,data!$A$2:$Z$78,3,FALSE)</f>
        <v>262598</v>
      </c>
      <c r="D45" s="15">
        <f>VLOOKUP($A$7:$A$91,data!$A$2:$Z$78,4,FALSE)</f>
        <v>50820</v>
      </c>
      <c r="E45" s="15">
        <f>VLOOKUP($A$7:$A$91,data!$A$2:$Z$78,5,FALSE)</f>
        <v>3308</v>
      </c>
      <c r="F45" s="15">
        <f>VLOOKUP($A$7:$A$91,data!$A$2:$Z$78,6,FALSE)</f>
        <v>134</v>
      </c>
      <c r="G45" s="15">
        <f>VLOOKUP($A$7:$A$91,data!$A$2:$Z$78,7,FALSE)</f>
        <v>89633</v>
      </c>
      <c r="H45" s="15">
        <f>VLOOKUP($A$7:$A$91,data!$A$2:$Z$78,8,FALSE)</f>
        <v>16703</v>
      </c>
      <c r="I45" s="15">
        <f>VLOOKUP($A$7:$A$91,data!$A$2:$Z$78,9,FALSE)</f>
        <v>106745</v>
      </c>
      <c r="J45" s="15">
        <f>VLOOKUP($A$7:$A$91,data!$A$2:$Z$78,10,FALSE)</f>
        <v>3783</v>
      </c>
      <c r="K45" s="15">
        <f>VLOOKUP($A$7:$A$91,data!$A$2:$Z$78,11,FALSE)</f>
        <v>2173361</v>
      </c>
      <c r="L45" s="15">
        <f>VLOOKUP($A$7:$A$91,data!$A$2:$Z$78,12,FALSE)</f>
        <v>69918</v>
      </c>
      <c r="M45" s="15">
        <f>VLOOKUP($A$7:$A$91,data!$A$2:$Z$78,13,FALSE)</f>
        <v>170112</v>
      </c>
      <c r="N45" s="15">
        <f>VLOOKUP($A$7:$A$91,data!$A$2:$Z$78,14,FALSE)</f>
        <v>386</v>
      </c>
      <c r="O45" s="15">
        <f>VLOOKUP($A$7:$A$91,data!$A$2:$Z$78,15,FALSE)</f>
        <v>116655</v>
      </c>
      <c r="P45" s="15">
        <f>VLOOKUP($A$7:$A$91,data!$A$2:$Z$78,16,FALSE)</f>
        <v>1860</v>
      </c>
      <c r="Q45" s="15">
        <f>VLOOKUP($A$7:$A$91,data!$A$2:$Z$78,17,FALSE)</f>
        <v>191346</v>
      </c>
      <c r="R45" s="15">
        <f>VLOOKUP($A$7:$A$91,data!$A$2:$Z$78,18,FALSE)</f>
        <v>12460</v>
      </c>
      <c r="S45" s="15">
        <f>VLOOKUP($A$7:$A$91,data!$A$2:$Z$78,19,FALSE)</f>
        <v>10354</v>
      </c>
      <c r="T45" s="15">
        <f>VLOOKUP($A$7:$A$91,data!$A$2:$Z$78,20,FALSE)</f>
        <v>310</v>
      </c>
      <c r="U45" s="15">
        <f>VLOOKUP($A$7:$A$91,data!$A$2:$Z$78,21,FALSE)</f>
        <v>28531</v>
      </c>
      <c r="V45" s="15">
        <f>VLOOKUP($A$7:$A$91,data!$A$2:$Z$78,22,FALSE)</f>
        <v>542</v>
      </c>
      <c r="W45" s="15">
        <f>VLOOKUP($A$7:$A$91,data!$A$2:$Z$78,23,FALSE)</f>
        <v>3854</v>
      </c>
      <c r="X45" s="15">
        <f>VLOOKUP($A$7:$A$91,data!$A$2:$Z$78,24,FALSE)</f>
        <v>264</v>
      </c>
      <c r="Y45" s="15">
        <f>VLOOKUP($A$7:$A$91,data!$A$2:$Z$78,25,FALSE)</f>
        <v>286</v>
      </c>
      <c r="Z45" s="15">
        <f>VLOOKUP($A$7:$A$91,data!$A$2:$Z$78,26,FALSE)</f>
        <v>20</v>
      </c>
    </row>
    <row r="46" spans="1:26" ht="21.75" x14ac:dyDescent="0.2">
      <c r="A46" s="14" t="s">
        <v>46</v>
      </c>
      <c r="B46" s="15">
        <f>VLOOKUP($A$7:$A$91,data!$A$2:$Z$78,2,FALSE)</f>
        <v>69174</v>
      </c>
      <c r="C46" s="15">
        <f>VLOOKUP($A$7:$A$91,data!$A$2:$Z$78,3,FALSE)</f>
        <v>156572</v>
      </c>
      <c r="D46" s="15">
        <f>VLOOKUP($A$7:$A$91,data!$A$2:$Z$78,4,FALSE)</f>
        <v>30826</v>
      </c>
      <c r="E46" s="15">
        <f>VLOOKUP($A$7:$A$91,data!$A$2:$Z$78,5,FALSE)</f>
        <v>5</v>
      </c>
      <c r="F46" s="15">
        <f>VLOOKUP($A$7:$A$91,data!$A$2:$Z$78,6,FALSE)</f>
        <v>1</v>
      </c>
      <c r="G46" s="15">
        <f>VLOOKUP($A$7:$A$91,data!$A$2:$Z$78,7,FALSE)</f>
        <v>82985</v>
      </c>
      <c r="H46" s="15">
        <f>VLOOKUP($A$7:$A$91,data!$A$2:$Z$78,8,FALSE)</f>
        <v>14816</v>
      </c>
      <c r="I46" s="15">
        <f>VLOOKUP($A$7:$A$91,data!$A$2:$Z$78,9,FALSE)</f>
        <v>87691</v>
      </c>
      <c r="J46" s="15">
        <f>VLOOKUP($A$7:$A$91,data!$A$2:$Z$78,10,FALSE)</f>
        <v>3388</v>
      </c>
      <c r="K46" s="15">
        <f>VLOOKUP($A$7:$A$91,data!$A$2:$Z$78,11,FALSE)</f>
        <v>1754546</v>
      </c>
      <c r="L46" s="15">
        <f>VLOOKUP($A$7:$A$91,data!$A$2:$Z$78,12,FALSE)</f>
        <v>50415</v>
      </c>
      <c r="M46" s="15">
        <f>VLOOKUP($A$7:$A$91,data!$A$2:$Z$78,13,FALSE)</f>
        <v>16661</v>
      </c>
      <c r="N46" s="15">
        <f>VLOOKUP($A$7:$A$91,data!$A$2:$Z$78,14,FALSE)</f>
        <v>412</v>
      </c>
      <c r="O46" s="15">
        <f>VLOOKUP($A$7:$A$91,data!$A$2:$Z$78,15,FALSE)</f>
        <v>358763</v>
      </c>
      <c r="P46" s="15">
        <f>VLOOKUP($A$7:$A$91,data!$A$2:$Z$78,16,FALSE)</f>
        <v>2493</v>
      </c>
      <c r="Q46" s="15">
        <f>VLOOKUP($A$7:$A$91,data!$A$2:$Z$78,17,FALSE)</f>
        <v>101343</v>
      </c>
      <c r="R46" s="15">
        <f>VLOOKUP($A$7:$A$91,data!$A$2:$Z$78,18,FALSE)</f>
        <v>5728</v>
      </c>
      <c r="S46" s="15">
        <f>VLOOKUP($A$7:$A$91,data!$A$2:$Z$78,19,FALSE)</f>
        <v>9058</v>
      </c>
      <c r="T46" s="15">
        <f>VLOOKUP($A$7:$A$91,data!$A$2:$Z$78,20,FALSE)</f>
        <v>360</v>
      </c>
      <c r="U46" s="15">
        <f>VLOOKUP($A$7:$A$91,data!$A$2:$Z$78,21,FALSE)</f>
        <v>43648</v>
      </c>
      <c r="V46" s="15">
        <f>VLOOKUP($A$7:$A$91,data!$A$2:$Z$78,22,FALSE)</f>
        <v>266</v>
      </c>
      <c r="W46" s="15">
        <f>VLOOKUP($A$7:$A$91,data!$A$2:$Z$78,23,FALSE)</f>
        <v>6118</v>
      </c>
      <c r="X46" s="15">
        <f>VLOOKUP($A$7:$A$91,data!$A$2:$Z$78,24,FALSE)</f>
        <v>333</v>
      </c>
      <c r="Y46" s="15">
        <f>VLOOKUP($A$7:$A$91,data!$A$2:$Z$78,25,FALSE)</f>
        <v>0</v>
      </c>
      <c r="Z46" s="15">
        <f>VLOOKUP($A$7:$A$91,data!$A$2:$Z$78,26,FALSE)</f>
        <v>0</v>
      </c>
    </row>
    <row r="47" spans="1:26" ht="21.75" x14ac:dyDescent="0.2">
      <c r="A47" s="14" t="s">
        <v>47</v>
      </c>
      <c r="B47" s="15">
        <f>VLOOKUP($A$7:$A$91,data!$A$2:$Z$78,2,FALSE)</f>
        <v>25820</v>
      </c>
      <c r="C47" s="15">
        <f>VLOOKUP($A$7:$A$91,data!$A$2:$Z$78,3,FALSE)</f>
        <v>82099</v>
      </c>
      <c r="D47" s="15">
        <f>VLOOKUP($A$7:$A$91,data!$A$2:$Z$78,4,FALSE)</f>
        <v>17765</v>
      </c>
      <c r="E47" s="15">
        <f>VLOOKUP($A$7:$A$91,data!$A$2:$Z$78,5,FALSE)</f>
        <v>11</v>
      </c>
      <c r="F47" s="15">
        <f>VLOOKUP($A$7:$A$91,data!$A$2:$Z$78,6,FALSE)</f>
        <v>2</v>
      </c>
      <c r="G47" s="15">
        <f>VLOOKUP($A$7:$A$91,data!$A$2:$Z$78,7,FALSE)</f>
        <v>18421</v>
      </c>
      <c r="H47" s="15">
        <f>VLOOKUP($A$7:$A$91,data!$A$2:$Z$78,8,FALSE)</f>
        <v>3883</v>
      </c>
      <c r="I47" s="15">
        <f>VLOOKUP($A$7:$A$91,data!$A$2:$Z$78,9,FALSE)</f>
        <v>34995</v>
      </c>
      <c r="J47" s="15">
        <f>VLOOKUP($A$7:$A$91,data!$A$2:$Z$78,10,FALSE)</f>
        <v>1224</v>
      </c>
      <c r="K47" s="15">
        <f>VLOOKUP($A$7:$A$91,data!$A$2:$Z$78,11,FALSE)</f>
        <v>785178</v>
      </c>
      <c r="L47" s="15">
        <f>VLOOKUP($A$7:$A$91,data!$A$2:$Z$78,12,FALSE)</f>
        <v>18172</v>
      </c>
      <c r="M47" s="15">
        <f>VLOOKUP($A$7:$A$91,data!$A$2:$Z$78,13,FALSE)</f>
        <v>149671</v>
      </c>
      <c r="N47" s="15">
        <f>VLOOKUP($A$7:$A$91,data!$A$2:$Z$78,14,FALSE)</f>
        <v>110</v>
      </c>
      <c r="O47" s="15">
        <f>VLOOKUP($A$7:$A$91,data!$A$2:$Z$78,15,FALSE)</f>
        <v>12614</v>
      </c>
      <c r="P47" s="15">
        <f>VLOOKUP($A$7:$A$91,data!$A$2:$Z$78,16,FALSE)</f>
        <v>386</v>
      </c>
      <c r="Q47" s="15">
        <f>VLOOKUP($A$7:$A$91,data!$A$2:$Z$78,17,FALSE)</f>
        <v>25349</v>
      </c>
      <c r="R47" s="15">
        <f>VLOOKUP($A$7:$A$91,data!$A$2:$Z$78,18,FALSE)</f>
        <v>1465</v>
      </c>
      <c r="S47" s="15">
        <f>VLOOKUP($A$7:$A$91,data!$A$2:$Z$78,19,FALSE)</f>
        <v>3324</v>
      </c>
      <c r="T47" s="15">
        <f>VLOOKUP($A$7:$A$91,data!$A$2:$Z$78,20,FALSE)</f>
        <v>104</v>
      </c>
      <c r="U47" s="15">
        <f>VLOOKUP($A$7:$A$91,data!$A$2:$Z$78,21,FALSE)</f>
        <v>4473</v>
      </c>
      <c r="V47" s="15">
        <f>VLOOKUP($A$7:$A$91,data!$A$2:$Z$78,22,FALSE)</f>
        <v>139</v>
      </c>
      <c r="W47" s="15">
        <f>VLOOKUP($A$7:$A$91,data!$A$2:$Z$78,23,FALSE)</f>
        <v>1769</v>
      </c>
      <c r="X47" s="15">
        <f>VLOOKUP($A$7:$A$91,data!$A$2:$Z$78,24,FALSE)</f>
        <v>120</v>
      </c>
      <c r="Y47" s="15">
        <f>VLOOKUP($A$7:$A$91,data!$A$2:$Z$78,25,FALSE)</f>
        <v>36</v>
      </c>
      <c r="Z47" s="15">
        <f>VLOOKUP($A$7:$A$91,data!$A$2:$Z$78,26,FALSE)</f>
        <v>4</v>
      </c>
    </row>
    <row r="48" spans="1:26" ht="21.75" x14ac:dyDescent="0.2">
      <c r="A48" s="12" t="s">
        <v>5</v>
      </c>
      <c r="B48" s="13">
        <f>SUM(B49:B56)</f>
        <v>366713</v>
      </c>
      <c r="C48" s="13">
        <f t="shared" ref="C48:Z48" si="5">SUM(C49:C56)</f>
        <v>659875</v>
      </c>
      <c r="D48" s="13">
        <f t="shared" si="5"/>
        <v>69178</v>
      </c>
      <c r="E48" s="13">
        <f t="shared" si="5"/>
        <v>70242</v>
      </c>
      <c r="F48" s="13">
        <f t="shared" si="5"/>
        <v>1172</v>
      </c>
      <c r="G48" s="13">
        <f t="shared" si="5"/>
        <v>178434</v>
      </c>
      <c r="H48" s="13">
        <f t="shared" si="5"/>
        <v>19453</v>
      </c>
      <c r="I48" s="13">
        <f t="shared" si="5"/>
        <v>879645</v>
      </c>
      <c r="J48" s="13">
        <f t="shared" si="5"/>
        <v>35462</v>
      </c>
      <c r="K48" s="13">
        <f t="shared" si="5"/>
        <v>15939977</v>
      </c>
      <c r="L48" s="13">
        <f t="shared" si="5"/>
        <v>330330</v>
      </c>
      <c r="M48" s="13">
        <f t="shared" si="5"/>
        <v>6581742</v>
      </c>
      <c r="N48" s="13">
        <f t="shared" si="5"/>
        <v>1336</v>
      </c>
      <c r="O48" s="13">
        <f t="shared" si="5"/>
        <v>7082006</v>
      </c>
      <c r="P48" s="13">
        <f t="shared" si="5"/>
        <v>8826</v>
      </c>
      <c r="Q48" s="13">
        <f t="shared" si="5"/>
        <v>206720</v>
      </c>
      <c r="R48" s="13">
        <f t="shared" si="5"/>
        <v>9867</v>
      </c>
      <c r="S48" s="13">
        <f t="shared" si="5"/>
        <v>20984</v>
      </c>
      <c r="T48" s="13">
        <f t="shared" si="5"/>
        <v>654</v>
      </c>
      <c r="U48" s="13">
        <f t="shared" si="5"/>
        <v>214557</v>
      </c>
      <c r="V48" s="13">
        <f t="shared" si="5"/>
        <v>2562</v>
      </c>
      <c r="W48" s="13">
        <f t="shared" si="5"/>
        <v>23998</v>
      </c>
      <c r="X48" s="13">
        <f t="shared" si="5"/>
        <v>1334</v>
      </c>
      <c r="Y48" s="13">
        <f t="shared" si="5"/>
        <v>3286</v>
      </c>
      <c r="Z48" s="13">
        <f t="shared" si="5"/>
        <v>142</v>
      </c>
    </row>
    <row r="49" spans="1:26" ht="21.75" x14ac:dyDescent="0.2">
      <c r="A49" s="14" t="s">
        <v>48</v>
      </c>
      <c r="B49" s="15">
        <f>VLOOKUP($A$7:$A$91,data!$A$2:$Z$78,2,FALSE)</f>
        <v>73209</v>
      </c>
      <c r="C49" s="15">
        <f>VLOOKUP($A$7:$A$91,data!$A$2:$Z$78,3,FALSE)</f>
        <v>180882</v>
      </c>
      <c r="D49" s="15">
        <f>VLOOKUP($A$7:$A$91,data!$A$2:$Z$78,4,FALSE)</f>
        <v>16877</v>
      </c>
      <c r="E49" s="15">
        <f>VLOOKUP($A$7:$A$91,data!$A$2:$Z$78,5,FALSE)</f>
        <v>44376</v>
      </c>
      <c r="F49" s="15">
        <f>VLOOKUP($A$7:$A$91,data!$A$2:$Z$78,6,FALSE)</f>
        <v>717</v>
      </c>
      <c r="G49" s="15">
        <f>VLOOKUP($A$7:$A$91,data!$A$2:$Z$78,7,FALSE)</f>
        <v>57828</v>
      </c>
      <c r="H49" s="15">
        <f>VLOOKUP($A$7:$A$91,data!$A$2:$Z$78,8,FALSE)</f>
        <v>5806</v>
      </c>
      <c r="I49" s="15">
        <f>VLOOKUP($A$7:$A$91,data!$A$2:$Z$78,9,FALSE)</f>
        <v>325691</v>
      </c>
      <c r="J49" s="15">
        <f>VLOOKUP($A$7:$A$91,data!$A$2:$Z$78,10,FALSE)</f>
        <v>11343</v>
      </c>
      <c r="K49" s="15">
        <f>VLOOKUP($A$7:$A$91,data!$A$2:$Z$78,11,FALSE)</f>
        <v>2586604</v>
      </c>
      <c r="L49" s="15">
        <f>VLOOKUP($A$7:$A$91,data!$A$2:$Z$78,12,FALSE)</f>
        <v>61594</v>
      </c>
      <c r="M49" s="15">
        <f>VLOOKUP($A$7:$A$91,data!$A$2:$Z$78,13,FALSE)</f>
        <v>1368474</v>
      </c>
      <c r="N49" s="15">
        <f>VLOOKUP($A$7:$A$91,data!$A$2:$Z$78,14,FALSE)</f>
        <v>586</v>
      </c>
      <c r="O49" s="15">
        <f>VLOOKUP($A$7:$A$91,data!$A$2:$Z$78,15,FALSE)</f>
        <v>2572883</v>
      </c>
      <c r="P49" s="15">
        <f>VLOOKUP($A$7:$A$91,data!$A$2:$Z$78,16,FALSE)</f>
        <v>1900</v>
      </c>
      <c r="Q49" s="15">
        <f>VLOOKUP($A$7:$A$91,data!$A$2:$Z$78,17,FALSE)</f>
        <v>21997</v>
      </c>
      <c r="R49" s="15">
        <f>VLOOKUP($A$7:$A$91,data!$A$2:$Z$78,18,FALSE)</f>
        <v>992</v>
      </c>
      <c r="S49" s="15">
        <f>VLOOKUP($A$7:$A$91,data!$A$2:$Z$78,19,FALSE)</f>
        <v>6218</v>
      </c>
      <c r="T49" s="15">
        <f>VLOOKUP($A$7:$A$91,data!$A$2:$Z$78,20,FALSE)</f>
        <v>187</v>
      </c>
      <c r="U49" s="15">
        <f>VLOOKUP($A$7:$A$91,data!$A$2:$Z$78,21,FALSE)</f>
        <v>47664</v>
      </c>
      <c r="V49" s="15">
        <f>VLOOKUP($A$7:$A$91,data!$A$2:$Z$78,22,FALSE)</f>
        <v>596</v>
      </c>
      <c r="W49" s="15">
        <f>VLOOKUP($A$7:$A$91,data!$A$2:$Z$78,23,FALSE)</f>
        <v>5299</v>
      </c>
      <c r="X49" s="15">
        <f>VLOOKUP($A$7:$A$91,data!$A$2:$Z$78,24,FALSE)</f>
        <v>280</v>
      </c>
      <c r="Y49" s="15">
        <f>VLOOKUP($A$7:$A$91,data!$A$2:$Z$78,25,FALSE)</f>
        <v>716</v>
      </c>
      <c r="Z49" s="15">
        <f>VLOOKUP($A$7:$A$91,data!$A$2:$Z$78,26,FALSE)</f>
        <v>44</v>
      </c>
    </row>
    <row r="50" spans="1:26" ht="21.75" x14ac:dyDescent="0.2">
      <c r="A50" s="14" t="s">
        <v>49</v>
      </c>
      <c r="B50" s="15">
        <f>VLOOKUP($A$7:$A$91,data!$A$2:$Z$78,2,FALSE)</f>
        <v>34750</v>
      </c>
      <c r="C50" s="15">
        <f>VLOOKUP($A$7:$A$91,data!$A$2:$Z$78,3,FALSE)</f>
        <v>39834</v>
      </c>
      <c r="D50" s="15">
        <f>VLOOKUP($A$7:$A$91,data!$A$2:$Z$78,4,FALSE)</f>
        <v>3513</v>
      </c>
      <c r="E50" s="15">
        <f>VLOOKUP($A$7:$A$91,data!$A$2:$Z$78,5,FALSE)</f>
        <v>21525</v>
      </c>
      <c r="F50" s="15">
        <f>VLOOKUP($A$7:$A$91,data!$A$2:$Z$78,6,FALSE)</f>
        <v>335</v>
      </c>
      <c r="G50" s="15">
        <f>VLOOKUP($A$7:$A$91,data!$A$2:$Z$78,7,FALSE)</f>
        <v>6508</v>
      </c>
      <c r="H50" s="15">
        <f>VLOOKUP($A$7:$A$91,data!$A$2:$Z$78,8,FALSE)</f>
        <v>572</v>
      </c>
      <c r="I50" s="15">
        <f>VLOOKUP($A$7:$A$91,data!$A$2:$Z$78,9,FALSE)</f>
        <v>97459</v>
      </c>
      <c r="J50" s="15">
        <f>VLOOKUP($A$7:$A$91,data!$A$2:$Z$78,10,FALSE)</f>
        <v>2427</v>
      </c>
      <c r="K50" s="15">
        <f>VLOOKUP($A$7:$A$91,data!$A$2:$Z$78,11,FALSE)</f>
        <v>1733435</v>
      </c>
      <c r="L50" s="15">
        <f>VLOOKUP($A$7:$A$91,data!$A$2:$Z$78,12,FALSE)</f>
        <v>32714</v>
      </c>
      <c r="M50" s="15">
        <f>VLOOKUP($A$7:$A$91,data!$A$2:$Z$78,13,FALSE)</f>
        <v>1493595</v>
      </c>
      <c r="N50" s="15">
        <f>VLOOKUP($A$7:$A$91,data!$A$2:$Z$78,14,FALSE)</f>
        <v>158</v>
      </c>
      <c r="O50" s="15">
        <f>VLOOKUP($A$7:$A$91,data!$A$2:$Z$78,15,FALSE)</f>
        <v>1037671</v>
      </c>
      <c r="P50" s="15">
        <f>VLOOKUP($A$7:$A$91,data!$A$2:$Z$78,16,FALSE)</f>
        <v>668</v>
      </c>
      <c r="Q50" s="15">
        <f>VLOOKUP($A$7:$A$91,data!$A$2:$Z$78,17,FALSE)</f>
        <v>4288</v>
      </c>
      <c r="R50" s="15">
        <f>VLOOKUP($A$7:$A$91,data!$A$2:$Z$78,18,FALSE)</f>
        <v>167</v>
      </c>
      <c r="S50" s="15">
        <f>VLOOKUP($A$7:$A$91,data!$A$2:$Z$78,19,FALSE)</f>
        <v>904</v>
      </c>
      <c r="T50" s="15">
        <f>VLOOKUP($A$7:$A$91,data!$A$2:$Z$78,20,FALSE)</f>
        <v>35</v>
      </c>
      <c r="U50" s="15">
        <f>VLOOKUP($A$7:$A$91,data!$A$2:$Z$78,21,FALSE)</f>
        <v>15180</v>
      </c>
      <c r="V50" s="15">
        <f>VLOOKUP($A$7:$A$91,data!$A$2:$Z$78,22,FALSE)</f>
        <v>231</v>
      </c>
      <c r="W50" s="15">
        <f>VLOOKUP($A$7:$A$91,data!$A$2:$Z$78,23,FALSE)</f>
        <v>140</v>
      </c>
      <c r="X50" s="15">
        <f>VLOOKUP($A$7:$A$91,data!$A$2:$Z$78,24,FALSE)</f>
        <v>13</v>
      </c>
      <c r="Y50" s="15">
        <f>VLOOKUP($A$7:$A$91,data!$A$2:$Z$78,25,FALSE)</f>
        <v>32</v>
      </c>
      <c r="Z50" s="15">
        <f>VLOOKUP($A$7:$A$91,data!$A$2:$Z$78,26,FALSE)</f>
        <v>4</v>
      </c>
    </row>
    <row r="51" spans="1:26" ht="21.75" x14ac:dyDescent="0.2">
      <c r="A51" s="14" t="s">
        <v>50</v>
      </c>
      <c r="B51" s="15">
        <f>VLOOKUP($A$7:$A$91,data!$A$2:$Z$78,2,FALSE)</f>
        <v>46522</v>
      </c>
      <c r="C51" s="15">
        <f>VLOOKUP($A$7:$A$91,data!$A$2:$Z$78,3,FALSE)</f>
        <v>132201</v>
      </c>
      <c r="D51" s="15">
        <f>VLOOKUP($A$7:$A$91,data!$A$2:$Z$78,4,FALSE)</f>
        <v>13581</v>
      </c>
      <c r="E51" s="15">
        <f>VLOOKUP($A$7:$A$91,data!$A$2:$Z$78,5,FALSE)</f>
        <v>1614</v>
      </c>
      <c r="F51" s="15">
        <f>VLOOKUP($A$7:$A$91,data!$A$2:$Z$78,6,FALSE)</f>
        <v>31</v>
      </c>
      <c r="G51" s="15">
        <f>VLOOKUP($A$7:$A$91,data!$A$2:$Z$78,7,FALSE)</f>
        <v>16293</v>
      </c>
      <c r="H51" s="15">
        <f>VLOOKUP($A$7:$A$91,data!$A$2:$Z$78,8,FALSE)</f>
        <v>1663</v>
      </c>
      <c r="I51" s="15">
        <f>VLOOKUP($A$7:$A$91,data!$A$2:$Z$78,9,FALSE)</f>
        <v>164974</v>
      </c>
      <c r="J51" s="15">
        <f>VLOOKUP($A$7:$A$91,data!$A$2:$Z$78,10,FALSE)</f>
        <v>2430</v>
      </c>
      <c r="K51" s="15">
        <f>VLOOKUP($A$7:$A$91,data!$A$2:$Z$78,11,FALSE)</f>
        <v>1302803</v>
      </c>
      <c r="L51" s="15">
        <f>VLOOKUP($A$7:$A$91,data!$A$2:$Z$78,12,FALSE)</f>
        <v>38426</v>
      </c>
      <c r="M51" s="15">
        <f>VLOOKUP($A$7:$A$91,data!$A$2:$Z$78,13,FALSE)</f>
        <v>2919285</v>
      </c>
      <c r="N51" s="15">
        <f>VLOOKUP($A$7:$A$91,data!$A$2:$Z$78,14,FALSE)</f>
        <v>226</v>
      </c>
      <c r="O51" s="15">
        <f>VLOOKUP($A$7:$A$91,data!$A$2:$Z$78,15,FALSE)</f>
        <v>1319167</v>
      </c>
      <c r="P51" s="15">
        <f>VLOOKUP($A$7:$A$91,data!$A$2:$Z$78,16,FALSE)</f>
        <v>1398</v>
      </c>
      <c r="Q51" s="15">
        <f>VLOOKUP($A$7:$A$91,data!$A$2:$Z$78,17,FALSE)</f>
        <v>11968</v>
      </c>
      <c r="R51" s="15">
        <f>VLOOKUP($A$7:$A$91,data!$A$2:$Z$78,18,FALSE)</f>
        <v>623</v>
      </c>
      <c r="S51" s="15">
        <f>VLOOKUP($A$7:$A$91,data!$A$2:$Z$78,19,FALSE)</f>
        <v>1454</v>
      </c>
      <c r="T51" s="15">
        <f>VLOOKUP($A$7:$A$91,data!$A$2:$Z$78,20,FALSE)</f>
        <v>65</v>
      </c>
      <c r="U51" s="15">
        <f>VLOOKUP($A$7:$A$91,data!$A$2:$Z$78,21,FALSE)</f>
        <v>15753</v>
      </c>
      <c r="V51" s="15">
        <f>VLOOKUP($A$7:$A$91,data!$A$2:$Z$78,22,FALSE)</f>
        <v>263</v>
      </c>
      <c r="W51" s="15">
        <f>VLOOKUP($A$7:$A$91,data!$A$2:$Z$78,23,FALSE)</f>
        <v>4915</v>
      </c>
      <c r="X51" s="15">
        <f>VLOOKUP($A$7:$A$91,data!$A$2:$Z$78,24,FALSE)</f>
        <v>179</v>
      </c>
      <c r="Y51" s="15">
        <f>VLOOKUP($A$7:$A$91,data!$A$2:$Z$78,25,FALSE)</f>
        <v>799</v>
      </c>
      <c r="Z51" s="15">
        <f>VLOOKUP($A$7:$A$91,data!$A$2:$Z$78,26,FALSE)</f>
        <v>24</v>
      </c>
    </row>
    <row r="52" spans="1:26" ht="21.75" x14ac:dyDescent="0.2">
      <c r="A52" s="14" t="s">
        <v>51</v>
      </c>
      <c r="B52" s="15">
        <f>VLOOKUP($A$7:$A$91,data!$A$2:$Z$78,2,FALSE)</f>
        <v>28200</v>
      </c>
      <c r="C52" s="15">
        <f>VLOOKUP($A$7:$A$91,data!$A$2:$Z$78,3,FALSE)</f>
        <v>52701</v>
      </c>
      <c r="D52" s="15">
        <f>VLOOKUP($A$7:$A$91,data!$A$2:$Z$78,4,FALSE)</f>
        <v>5203</v>
      </c>
      <c r="E52" s="15">
        <f>VLOOKUP($A$7:$A$91,data!$A$2:$Z$78,5,FALSE)</f>
        <v>125</v>
      </c>
      <c r="F52" s="15">
        <f>VLOOKUP($A$7:$A$91,data!$A$2:$Z$78,6,FALSE)</f>
        <v>9</v>
      </c>
      <c r="G52" s="15">
        <f>VLOOKUP($A$7:$A$91,data!$A$2:$Z$78,7,FALSE)</f>
        <v>14219</v>
      </c>
      <c r="H52" s="15">
        <f>VLOOKUP($A$7:$A$91,data!$A$2:$Z$78,8,FALSE)</f>
        <v>1471</v>
      </c>
      <c r="I52" s="15">
        <f>VLOOKUP($A$7:$A$91,data!$A$2:$Z$78,9,FALSE)</f>
        <v>50921</v>
      </c>
      <c r="J52" s="15">
        <f>VLOOKUP($A$7:$A$91,data!$A$2:$Z$78,10,FALSE)</f>
        <v>1345</v>
      </c>
      <c r="K52" s="15">
        <f>VLOOKUP($A$7:$A$91,data!$A$2:$Z$78,11,FALSE)</f>
        <v>1248991</v>
      </c>
      <c r="L52" s="15">
        <f>VLOOKUP($A$7:$A$91,data!$A$2:$Z$78,12,FALSE)</f>
        <v>24689</v>
      </c>
      <c r="M52" s="15">
        <f>VLOOKUP($A$7:$A$91,data!$A$2:$Z$78,13,FALSE)</f>
        <v>113376</v>
      </c>
      <c r="N52" s="15">
        <f>VLOOKUP($A$7:$A$91,data!$A$2:$Z$78,14,FALSE)</f>
        <v>116</v>
      </c>
      <c r="O52" s="15">
        <f>VLOOKUP($A$7:$A$91,data!$A$2:$Z$78,15,FALSE)</f>
        <v>358501</v>
      </c>
      <c r="P52" s="15">
        <f>VLOOKUP($A$7:$A$91,data!$A$2:$Z$78,16,FALSE)</f>
        <v>697</v>
      </c>
      <c r="Q52" s="15">
        <f>VLOOKUP($A$7:$A$91,data!$A$2:$Z$78,17,FALSE)</f>
        <v>18173</v>
      </c>
      <c r="R52" s="15">
        <f>VLOOKUP($A$7:$A$91,data!$A$2:$Z$78,18,FALSE)</f>
        <v>668</v>
      </c>
      <c r="S52" s="15">
        <f>VLOOKUP($A$7:$A$91,data!$A$2:$Z$78,19,FALSE)</f>
        <v>2907</v>
      </c>
      <c r="T52" s="15">
        <f>VLOOKUP($A$7:$A$91,data!$A$2:$Z$78,20,FALSE)</f>
        <v>75</v>
      </c>
      <c r="U52" s="15">
        <f>VLOOKUP($A$7:$A$91,data!$A$2:$Z$78,21,FALSE)</f>
        <v>7247</v>
      </c>
      <c r="V52" s="15">
        <f>VLOOKUP($A$7:$A$91,data!$A$2:$Z$78,22,FALSE)</f>
        <v>96</v>
      </c>
      <c r="W52" s="15">
        <f>VLOOKUP($A$7:$A$91,data!$A$2:$Z$78,23,FALSE)</f>
        <v>1816</v>
      </c>
      <c r="X52" s="15">
        <f>VLOOKUP($A$7:$A$91,data!$A$2:$Z$78,24,FALSE)</f>
        <v>73</v>
      </c>
      <c r="Y52" s="15">
        <f>VLOOKUP($A$7:$A$91,data!$A$2:$Z$78,25,FALSE)</f>
        <v>25</v>
      </c>
      <c r="Z52" s="15">
        <f>VLOOKUP($A$7:$A$91,data!$A$2:$Z$78,26,FALSE)</f>
        <v>3</v>
      </c>
    </row>
    <row r="53" spans="1:26" ht="21.75" x14ac:dyDescent="0.2">
      <c r="A53" s="14" t="s">
        <v>52</v>
      </c>
      <c r="B53" s="15">
        <f>VLOOKUP($A$7:$A$91,data!$A$2:$Z$78,2,FALSE)</f>
        <v>43897</v>
      </c>
      <c r="C53" s="15">
        <f>VLOOKUP($A$7:$A$91,data!$A$2:$Z$78,3,FALSE)</f>
        <v>61431</v>
      </c>
      <c r="D53" s="15">
        <f>VLOOKUP($A$7:$A$91,data!$A$2:$Z$78,4,FALSE)</f>
        <v>8994</v>
      </c>
      <c r="E53" s="15">
        <f>VLOOKUP($A$7:$A$91,data!$A$2:$Z$78,5,FALSE)</f>
        <v>38</v>
      </c>
      <c r="F53" s="15">
        <f>VLOOKUP($A$7:$A$91,data!$A$2:$Z$78,6,FALSE)</f>
        <v>4</v>
      </c>
      <c r="G53" s="15">
        <f>VLOOKUP($A$7:$A$91,data!$A$2:$Z$78,7,FALSE)</f>
        <v>10782</v>
      </c>
      <c r="H53" s="15">
        <f>VLOOKUP($A$7:$A$91,data!$A$2:$Z$78,8,FALSE)</f>
        <v>1637</v>
      </c>
      <c r="I53" s="15">
        <f>VLOOKUP($A$7:$A$91,data!$A$2:$Z$78,9,FALSE)</f>
        <v>77591</v>
      </c>
      <c r="J53" s="15">
        <f>VLOOKUP($A$7:$A$91,data!$A$2:$Z$78,10,FALSE)</f>
        <v>4240</v>
      </c>
      <c r="K53" s="15">
        <f>VLOOKUP($A$7:$A$91,data!$A$2:$Z$78,11,FALSE)</f>
        <v>1785358</v>
      </c>
      <c r="L53" s="15">
        <f>VLOOKUP($A$7:$A$91,data!$A$2:$Z$78,12,FALSE)</f>
        <v>40715</v>
      </c>
      <c r="M53" s="15">
        <f>VLOOKUP($A$7:$A$91,data!$A$2:$Z$78,13,FALSE)</f>
        <v>53963</v>
      </c>
      <c r="N53" s="15">
        <f>VLOOKUP($A$7:$A$91,data!$A$2:$Z$78,14,FALSE)</f>
        <v>144</v>
      </c>
      <c r="O53" s="15">
        <f>VLOOKUP($A$7:$A$91,data!$A$2:$Z$78,15,FALSE)</f>
        <v>111664</v>
      </c>
      <c r="P53" s="15">
        <f>VLOOKUP($A$7:$A$91,data!$A$2:$Z$78,16,FALSE)</f>
        <v>986</v>
      </c>
      <c r="Q53" s="15">
        <f>VLOOKUP($A$7:$A$91,data!$A$2:$Z$78,17,FALSE)</f>
        <v>29711</v>
      </c>
      <c r="R53" s="15">
        <f>VLOOKUP($A$7:$A$91,data!$A$2:$Z$78,18,FALSE)</f>
        <v>1756</v>
      </c>
      <c r="S53" s="15">
        <f>VLOOKUP($A$7:$A$91,data!$A$2:$Z$78,19,FALSE)</f>
        <v>1634</v>
      </c>
      <c r="T53" s="15">
        <f>VLOOKUP($A$7:$A$91,data!$A$2:$Z$78,20,FALSE)</f>
        <v>94</v>
      </c>
      <c r="U53" s="15">
        <f>VLOOKUP($A$7:$A$91,data!$A$2:$Z$78,21,FALSE)</f>
        <v>32384</v>
      </c>
      <c r="V53" s="15">
        <f>VLOOKUP($A$7:$A$91,data!$A$2:$Z$78,22,FALSE)</f>
        <v>230</v>
      </c>
      <c r="W53" s="15">
        <f>VLOOKUP($A$7:$A$91,data!$A$2:$Z$78,23,FALSE)</f>
        <v>2441</v>
      </c>
      <c r="X53" s="15">
        <f>VLOOKUP($A$7:$A$91,data!$A$2:$Z$78,24,FALSE)</f>
        <v>206</v>
      </c>
      <c r="Y53" s="15">
        <f>VLOOKUP($A$7:$A$91,data!$A$2:$Z$78,25,FALSE)</f>
        <v>361</v>
      </c>
      <c r="Z53" s="15">
        <f>VLOOKUP($A$7:$A$91,data!$A$2:$Z$78,26,FALSE)</f>
        <v>15</v>
      </c>
    </row>
    <row r="54" spans="1:26" ht="21.75" x14ac:dyDescent="0.2">
      <c r="A54" s="14" t="s">
        <v>53</v>
      </c>
      <c r="B54" s="15">
        <f>VLOOKUP($A$7:$A$91,data!$A$2:$Z$78,2,FALSE)</f>
        <v>41781</v>
      </c>
      <c r="C54" s="15">
        <f>VLOOKUP($A$7:$A$91,data!$A$2:$Z$78,3,FALSE)</f>
        <v>45280</v>
      </c>
      <c r="D54" s="15">
        <f>VLOOKUP($A$7:$A$91,data!$A$2:$Z$78,4,FALSE)</f>
        <v>5175</v>
      </c>
      <c r="E54" s="15">
        <f>VLOOKUP($A$7:$A$91,data!$A$2:$Z$78,5,FALSE)</f>
        <v>130</v>
      </c>
      <c r="F54" s="15">
        <f>VLOOKUP($A$7:$A$91,data!$A$2:$Z$78,6,FALSE)</f>
        <v>5</v>
      </c>
      <c r="G54" s="15">
        <f>VLOOKUP($A$7:$A$91,data!$A$2:$Z$78,7,FALSE)</f>
        <v>7822</v>
      </c>
      <c r="H54" s="15">
        <f>VLOOKUP($A$7:$A$91,data!$A$2:$Z$78,8,FALSE)</f>
        <v>857</v>
      </c>
      <c r="I54" s="15">
        <f>VLOOKUP($A$7:$A$91,data!$A$2:$Z$78,9,FALSE)</f>
        <v>19197</v>
      </c>
      <c r="J54" s="15">
        <f>VLOOKUP($A$7:$A$91,data!$A$2:$Z$78,10,FALSE)</f>
        <v>500</v>
      </c>
      <c r="K54" s="15">
        <f>VLOOKUP($A$7:$A$91,data!$A$2:$Z$78,11,FALSE)</f>
        <v>2336379</v>
      </c>
      <c r="L54" s="15">
        <f>VLOOKUP($A$7:$A$91,data!$A$2:$Z$78,12,FALSE)</f>
        <v>40632</v>
      </c>
      <c r="M54" s="15">
        <f>VLOOKUP($A$7:$A$91,data!$A$2:$Z$78,13,FALSE)</f>
        <v>57170</v>
      </c>
      <c r="N54" s="15">
        <f>VLOOKUP($A$7:$A$91,data!$A$2:$Z$78,14,FALSE)</f>
        <v>36</v>
      </c>
      <c r="O54" s="15">
        <f>VLOOKUP($A$7:$A$91,data!$A$2:$Z$78,15,FALSE)</f>
        <v>102803</v>
      </c>
      <c r="P54" s="15">
        <f>VLOOKUP($A$7:$A$91,data!$A$2:$Z$78,16,FALSE)</f>
        <v>620</v>
      </c>
      <c r="Q54" s="15">
        <f>VLOOKUP($A$7:$A$91,data!$A$2:$Z$78,17,FALSE)</f>
        <v>26919</v>
      </c>
      <c r="R54" s="15">
        <f>VLOOKUP($A$7:$A$91,data!$A$2:$Z$78,18,FALSE)</f>
        <v>1433</v>
      </c>
      <c r="S54" s="15">
        <f>VLOOKUP($A$7:$A$91,data!$A$2:$Z$78,19,FALSE)</f>
        <v>798</v>
      </c>
      <c r="T54" s="15">
        <f>VLOOKUP($A$7:$A$91,data!$A$2:$Z$78,20,FALSE)</f>
        <v>28</v>
      </c>
      <c r="U54" s="15">
        <f>VLOOKUP($A$7:$A$91,data!$A$2:$Z$78,21,FALSE)</f>
        <v>35826</v>
      </c>
      <c r="V54" s="15">
        <f>VLOOKUP($A$7:$A$91,data!$A$2:$Z$78,22,FALSE)</f>
        <v>142</v>
      </c>
      <c r="W54" s="15">
        <f>VLOOKUP($A$7:$A$91,data!$A$2:$Z$78,23,FALSE)</f>
        <v>1458</v>
      </c>
      <c r="X54" s="15">
        <f>VLOOKUP($A$7:$A$91,data!$A$2:$Z$78,24,FALSE)</f>
        <v>74</v>
      </c>
      <c r="Y54" s="15">
        <f>VLOOKUP($A$7:$A$91,data!$A$2:$Z$78,25,FALSE)</f>
        <v>258</v>
      </c>
      <c r="Z54" s="15">
        <f>VLOOKUP($A$7:$A$91,data!$A$2:$Z$78,26,FALSE)</f>
        <v>14</v>
      </c>
    </row>
    <row r="55" spans="1:26" ht="21.75" x14ac:dyDescent="0.2">
      <c r="A55" s="14" t="s">
        <v>54</v>
      </c>
      <c r="B55" s="15">
        <f>VLOOKUP($A$7:$A$91,data!$A$2:$Z$78,2,FALSE)</f>
        <v>75865</v>
      </c>
      <c r="C55" s="15">
        <f>VLOOKUP($A$7:$A$91,data!$A$2:$Z$78,3,FALSE)</f>
        <v>62831</v>
      </c>
      <c r="D55" s="15">
        <f>VLOOKUP($A$7:$A$91,data!$A$2:$Z$78,4,FALSE)</f>
        <v>7559</v>
      </c>
      <c r="E55" s="15">
        <f>VLOOKUP($A$7:$A$91,data!$A$2:$Z$78,5,FALSE)</f>
        <v>2434</v>
      </c>
      <c r="F55" s="15">
        <f>VLOOKUP($A$7:$A$91,data!$A$2:$Z$78,6,FALSE)</f>
        <v>71</v>
      </c>
      <c r="G55" s="15">
        <f>VLOOKUP($A$7:$A$91,data!$A$2:$Z$78,7,FALSE)</f>
        <v>19078</v>
      </c>
      <c r="H55" s="15">
        <f>VLOOKUP($A$7:$A$91,data!$A$2:$Z$78,8,FALSE)</f>
        <v>2317</v>
      </c>
      <c r="I55" s="15">
        <f>VLOOKUP($A$7:$A$91,data!$A$2:$Z$78,9,FALSE)</f>
        <v>91654</v>
      </c>
      <c r="J55" s="15">
        <f>VLOOKUP($A$7:$A$91,data!$A$2:$Z$78,10,FALSE)</f>
        <v>3558</v>
      </c>
      <c r="K55" s="15">
        <f>VLOOKUP($A$7:$A$91,data!$A$2:$Z$78,11,FALSE)</f>
        <v>4234633</v>
      </c>
      <c r="L55" s="15">
        <f>VLOOKUP($A$7:$A$91,data!$A$2:$Z$78,12,FALSE)</f>
        <v>72314</v>
      </c>
      <c r="M55" s="15">
        <f>VLOOKUP($A$7:$A$91,data!$A$2:$Z$78,13,FALSE)</f>
        <v>575609</v>
      </c>
      <c r="N55" s="15">
        <f>VLOOKUP($A$7:$A$91,data!$A$2:$Z$78,14,FALSE)</f>
        <v>68</v>
      </c>
      <c r="O55" s="15">
        <f>VLOOKUP($A$7:$A$91,data!$A$2:$Z$78,15,FALSE)</f>
        <v>1543347</v>
      </c>
      <c r="P55" s="15">
        <f>VLOOKUP($A$7:$A$91,data!$A$2:$Z$78,16,FALSE)</f>
        <v>2388</v>
      </c>
      <c r="Q55" s="15">
        <f>VLOOKUP($A$7:$A$91,data!$A$2:$Z$78,17,FALSE)</f>
        <v>86732</v>
      </c>
      <c r="R55" s="15">
        <f>VLOOKUP($A$7:$A$91,data!$A$2:$Z$78,18,FALSE)</f>
        <v>3678</v>
      </c>
      <c r="S55" s="15">
        <f>VLOOKUP($A$7:$A$91,data!$A$2:$Z$78,19,FALSE)</f>
        <v>6731</v>
      </c>
      <c r="T55" s="15">
        <f>VLOOKUP($A$7:$A$91,data!$A$2:$Z$78,20,FALSE)</f>
        <v>152</v>
      </c>
      <c r="U55" s="15">
        <f>VLOOKUP($A$7:$A$91,data!$A$2:$Z$78,21,FALSE)</f>
        <v>56209</v>
      </c>
      <c r="V55" s="15">
        <f>VLOOKUP($A$7:$A$91,data!$A$2:$Z$78,22,FALSE)</f>
        <v>916</v>
      </c>
      <c r="W55" s="15">
        <f>VLOOKUP($A$7:$A$91,data!$A$2:$Z$78,23,FALSE)</f>
        <v>4915</v>
      </c>
      <c r="X55" s="15">
        <f>VLOOKUP($A$7:$A$91,data!$A$2:$Z$78,24,FALSE)</f>
        <v>240</v>
      </c>
      <c r="Y55" s="15">
        <f>VLOOKUP($A$7:$A$91,data!$A$2:$Z$78,25,FALSE)</f>
        <v>1035</v>
      </c>
      <c r="Z55" s="15">
        <f>VLOOKUP($A$7:$A$91,data!$A$2:$Z$78,26,FALSE)</f>
        <v>32</v>
      </c>
    </row>
    <row r="56" spans="1:26" ht="21.75" x14ac:dyDescent="0.2">
      <c r="A56" s="14" t="s">
        <v>55</v>
      </c>
      <c r="B56" s="15">
        <f>VLOOKUP($A$7:$A$91,data!$A$2:$Z$78,2,FALSE)</f>
        <v>22489</v>
      </c>
      <c r="C56" s="15">
        <f>VLOOKUP($A$7:$A$91,data!$A$2:$Z$78,3,FALSE)</f>
        <v>84715</v>
      </c>
      <c r="D56" s="15">
        <f>VLOOKUP($A$7:$A$91,data!$A$2:$Z$78,4,FALSE)</f>
        <v>8276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45904</v>
      </c>
      <c r="H56" s="15">
        <f>VLOOKUP($A$7:$A$91,data!$A$2:$Z$78,8,FALSE)</f>
        <v>5130</v>
      </c>
      <c r="I56" s="15">
        <f>VLOOKUP($A$7:$A$91,data!$A$2:$Z$78,9,FALSE)</f>
        <v>52158</v>
      </c>
      <c r="J56" s="15">
        <f>VLOOKUP($A$7:$A$91,data!$A$2:$Z$78,10,FALSE)</f>
        <v>9619</v>
      </c>
      <c r="K56" s="15">
        <f>VLOOKUP($A$7:$A$91,data!$A$2:$Z$78,11,FALSE)</f>
        <v>711774</v>
      </c>
      <c r="L56" s="15">
        <f>VLOOKUP($A$7:$A$91,data!$A$2:$Z$78,12,FALSE)</f>
        <v>19246</v>
      </c>
      <c r="M56" s="15">
        <f>VLOOKUP($A$7:$A$91,data!$A$2:$Z$78,13,FALSE)</f>
        <v>270</v>
      </c>
      <c r="N56" s="15">
        <f>VLOOKUP($A$7:$A$91,data!$A$2:$Z$78,14,FALSE)</f>
        <v>2</v>
      </c>
      <c r="O56" s="15">
        <f>VLOOKUP($A$7:$A$91,data!$A$2:$Z$78,15,FALSE)</f>
        <v>35970</v>
      </c>
      <c r="P56" s="15">
        <f>VLOOKUP($A$7:$A$91,data!$A$2:$Z$78,16,FALSE)</f>
        <v>169</v>
      </c>
      <c r="Q56" s="15">
        <f>VLOOKUP($A$7:$A$91,data!$A$2:$Z$78,17,FALSE)</f>
        <v>6932</v>
      </c>
      <c r="R56" s="15">
        <f>VLOOKUP($A$7:$A$91,data!$A$2:$Z$78,18,FALSE)</f>
        <v>550</v>
      </c>
      <c r="S56" s="15">
        <f>VLOOKUP($A$7:$A$91,data!$A$2:$Z$78,19,FALSE)</f>
        <v>338</v>
      </c>
      <c r="T56" s="15">
        <f>VLOOKUP($A$7:$A$91,data!$A$2:$Z$78,20,FALSE)</f>
        <v>18</v>
      </c>
      <c r="U56" s="15">
        <f>VLOOKUP($A$7:$A$91,data!$A$2:$Z$78,21,FALSE)</f>
        <v>4294</v>
      </c>
      <c r="V56" s="15">
        <f>VLOOKUP($A$7:$A$91,data!$A$2:$Z$78,22,FALSE)</f>
        <v>88</v>
      </c>
      <c r="W56" s="15">
        <f>VLOOKUP($A$7:$A$91,data!$A$2:$Z$78,23,FALSE)</f>
        <v>3014</v>
      </c>
      <c r="X56" s="15">
        <f>VLOOKUP($A$7:$A$91,data!$A$2:$Z$78,24,FALSE)</f>
        <v>269</v>
      </c>
      <c r="Y56" s="15">
        <f>VLOOKUP($A$7:$A$91,data!$A$2:$Z$78,25,FALSE)</f>
        <v>60</v>
      </c>
      <c r="Z56" s="15">
        <f>VLOOKUP($A$7:$A$91,data!$A$2:$Z$78,26,FALSE)</f>
        <v>6</v>
      </c>
    </row>
    <row r="57" spans="1:26" ht="21.75" x14ac:dyDescent="0.2">
      <c r="A57" s="12" t="s">
        <v>6</v>
      </c>
      <c r="B57" s="13">
        <f>SUM(B58:B66)</f>
        <v>300876</v>
      </c>
      <c r="C57" s="13">
        <f t="shared" ref="C57:Z57" si="6">SUM(C58:C66)</f>
        <v>805102</v>
      </c>
      <c r="D57" s="13">
        <f t="shared" si="6"/>
        <v>47874</v>
      </c>
      <c r="E57" s="13">
        <f t="shared" si="6"/>
        <v>4987</v>
      </c>
      <c r="F57" s="13">
        <f t="shared" si="6"/>
        <v>152</v>
      </c>
      <c r="G57" s="13">
        <f t="shared" si="6"/>
        <v>184368</v>
      </c>
      <c r="H57" s="13">
        <f t="shared" si="6"/>
        <v>15446</v>
      </c>
      <c r="I57" s="13">
        <f t="shared" si="6"/>
        <v>1421720</v>
      </c>
      <c r="J57" s="13">
        <f t="shared" si="6"/>
        <v>15094</v>
      </c>
      <c r="K57" s="13">
        <f t="shared" si="6"/>
        <v>12868446</v>
      </c>
      <c r="L57" s="13">
        <f t="shared" si="6"/>
        <v>264381</v>
      </c>
      <c r="M57" s="13">
        <f t="shared" si="6"/>
        <v>18949169</v>
      </c>
      <c r="N57" s="13">
        <f t="shared" si="6"/>
        <v>1295</v>
      </c>
      <c r="O57" s="13">
        <f t="shared" si="6"/>
        <v>5551365</v>
      </c>
      <c r="P57" s="13">
        <f t="shared" si="6"/>
        <v>11790</v>
      </c>
      <c r="Q57" s="13">
        <f t="shared" si="6"/>
        <v>247292</v>
      </c>
      <c r="R57" s="13">
        <f t="shared" si="6"/>
        <v>11198</v>
      </c>
      <c r="S57" s="13">
        <f t="shared" si="6"/>
        <v>866826</v>
      </c>
      <c r="T57" s="13">
        <f t="shared" si="6"/>
        <v>1172</v>
      </c>
      <c r="U57" s="13">
        <f t="shared" si="6"/>
        <v>2992533</v>
      </c>
      <c r="V57" s="13">
        <f t="shared" si="6"/>
        <v>7563</v>
      </c>
      <c r="W57" s="13">
        <f t="shared" si="6"/>
        <v>124779</v>
      </c>
      <c r="X57" s="13">
        <f t="shared" si="6"/>
        <v>3718</v>
      </c>
      <c r="Y57" s="13">
        <f t="shared" si="6"/>
        <v>24073</v>
      </c>
      <c r="Z57" s="13">
        <f t="shared" si="6"/>
        <v>627</v>
      </c>
    </row>
    <row r="58" spans="1:26" ht="21.75" x14ac:dyDescent="0.2">
      <c r="A58" s="14" t="s">
        <v>56</v>
      </c>
      <c r="B58" s="15">
        <f>VLOOKUP($A$7:$A$91,data!$A$2:$Z$78,2,FALSE)</f>
        <v>24186</v>
      </c>
      <c r="C58" s="15">
        <f>VLOOKUP($A$7:$A$91,data!$A$2:$Z$78,3,FALSE)</f>
        <v>37546</v>
      </c>
      <c r="D58" s="15">
        <f>VLOOKUP($A$7:$A$91,data!$A$2:$Z$78,4,FALSE)</f>
        <v>3023</v>
      </c>
      <c r="E58" s="15">
        <f>VLOOKUP($A$7:$A$91,data!$A$2:$Z$78,5,FALSE)</f>
        <v>12</v>
      </c>
      <c r="F58" s="15">
        <f>VLOOKUP($A$7:$A$91,data!$A$2:$Z$78,6,FALSE)</f>
        <v>1</v>
      </c>
      <c r="G58" s="15">
        <f>VLOOKUP($A$7:$A$91,data!$A$2:$Z$78,7,FALSE)</f>
        <v>24219</v>
      </c>
      <c r="H58" s="15">
        <f>VLOOKUP($A$7:$A$91,data!$A$2:$Z$78,8,FALSE)</f>
        <v>1735</v>
      </c>
      <c r="I58" s="15">
        <f>VLOOKUP($A$7:$A$91,data!$A$2:$Z$78,9,FALSE)</f>
        <v>96060</v>
      </c>
      <c r="J58" s="15">
        <f>VLOOKUP($A$7:$A$91,data!$A$2:$Z$78,10,FALSE)</f>
        <v>816</v>
      </c>
      <c r="K58" s="15">
        <f>VLOOKUP($A$7:$A$91,data!$A$2:$Z$78,11,FALSE)</f>
        <v>764731</v>
      </c>
      <c r="L58" s="15">
        <f>VLOOKUP($A$7:$A$91,data!$A$2:$Z$78,12,FALSE)</f>
        <v>22405</v>
      </c>
      <c r="M58" s="15">
        <f>VLOOKUP($A$7:$A$91,data!$A$2:$Z$78,13,FALSE)</f>
        <v>109584</v>
      </c>
      <c r="N58" s="15">
        <f>VLOOKUP($A$7:$A$91,data!$A$2:$Z$78,14,FALSE)</f>
        <v>68</v>
      </c>
      <c r="O58" s="15">
        <f>VLOOKUP($A$7:$A$91,data!$A$2:$Z$78,15,FALSE)</f>
        <v>2773324</v>
      </c>
      <c r="P58" s="15">
        <f>VLOOKUP($A$7:$A$91,data!$A$2:$Z$78,16,FALSE)</f>
        <v>257</v>
      </c>
      <c r="Q58" s="15">
        <f>VLOOKUP($A$7:$A$91,data!$A$2:$Z$78,17,FALSE)</f>
        <v>7189</v>
      </c>
      <c r="R58" s="15">
        <f>VLOOKUP($A$7:$A$91,data!$A$2:$Z$78,18,FALSE)</f>
        <v>369</v>
      </c>
      <c r="S58" s="15">
        <f>VLOOKUP($A$7:$A$91,data!$A$2:$Z$78,19,FALSE)</f>
        <v>3102</v>
      </c>
      <c r="T58" s="15">
        <f>VLOOKUP($A$7:$A$91,data!$A$2:$Z$78,20,FALSE)</f>
        <v>31</v>
      </c>
      <c r="U58" s="15">
        <f>VLOOKUP($A$7:$A$91,data!$A$2:$Z$78,21,FALSE)</f>
        <v>98364</v>
      </c>
      <c r="V58" s="15">
        <f>VLOOKUP($A$7:$A$91,data!$A$2:$Z$78,22,FALSE)</f>
        <v>72</v>
      </c>
      <c r="W58" s="15">
        <f>VLOOKUP($A$7:$A$91,data!$A$2:$Z$78,23,FALSE)</f>
        <v>646</v>
      </c>
      <c r="X58" s="15">
        <f>VLOOKUP($A$7:$A$91,data!$A$2:$Z$78,24,FALSE)</f>
        <v>19</v>
      </c>
      <c r="Y58" s="15">
        <f>VLOOKUP($A$7:$A$91,data!$A$2:$Z$78,25,FALSE)</f>
        <v>143</v>
      </c>
      <c r="Z58" s="15">
        <f>VLOOKUP($A$7:$A$91,data!$A$2:$Z$78,26,FALSE)</f>
        <v>7</v>
      </c>
    </row>
    <row r="59" spans="1:26" ht="21.75" x14ac:dyDescent="0.2">
      <c r="A59" s="14" t="s">
        <v>57</v>
      </c>
      <c r="B59" s="15">
        <f>VLOOKUP($A$7:$A$91,data!$A$2:$Z$78,2,FALSE)</f>
        <v>38538</v>
      </c>
      <c r="C59" s="15">
        <f>VLOOKUP($A$7:$A$91,data!$A$2:$Z$78,3,FALSE)</f>
        <v>80099</v>
      </c>
      <c r="D59" s="15">
        <f>VLOOKUP($A$7:$A$91,data!$A$2:$Z$78,4,FALSE)</f>
        <v>4532</v>
      </c>
      <c r="E59" s="15">
        <f>VLOOKUP($A$7:$A$91,data!$A$2:$Z$78,5,FALSE)</f>
        <v>729</v>
      </c>
      <c r="F59" s="15">
        <f>VLOOKUP($A$7:$A$91,data!$A$2:$Z$78,6,FALSE)</f>
        <v>23</v>
      </c>
      <c r="G59" s="15">
        <f>VLOOKUP($A$7:$A$91,data!$A$2:$Z$78,7,FALSE)</f>
        <v>14633</v>
      </c>
      <c r="H59" s="15">
        <f>VLOOKUP($A$7:$A$91,data!$A$2:$Z$78,8,FALSE)</f>
        <v>1140</v>
      </c>
      <c r="I59" s="15">
        <f>VLOOKUP($A$7:$A$91,data!$A$2:$Z$78,9,FALSE)</f>
        <v>309050</v>
      </c>
      <c r="J59" s="15">
        <f>VLOOKUP($A$7:$A$91,data!$A$2:$Z$78,10,FALSE)</f>
        <v>1102</v>
      </c>
      <c r="K59" s="15">
        <f>VLOOKUP($A$7:$A$91,data!$A$2:$Z$78,11,FALSE)</f>
        <v>1942331</v>
      </c>
      <c r="L59" s="15">
        <f>VLOOKUP($A$7:$A$91,data!$A$2:$Z$78,12,FALSE)</f>
        <v>34195</v>
      </c>
      <c r="M59" s="15">
        <f>VLOOKUP($A$7:$A$91,data!$A$2:$Z$78,13,FALSE)</f>
        <v>5638836</v>
      </c>
      <c r="N59" s="15">
        <f>VLOOKUP($A$7:$A$91,data!$A$2:$Z$78,14,FALSE)</f>
        <v>224</v>
      </c>
      <c r="O59" s="15">
        <f>VLOOKUP($A$7:$A$91,data!$A$2:$Z$78,15,FALSE)</f>
        <v>240616</v>
      </c>
      <c r="P59" s="15">
        <f>VLOOKUP($A$7:$A$91,data!$A$2:$Z$78,16,FALSE)</f>
        <v>2444</v>
      </c>
      <c r="Q59" s="15">
        <f>VLOOKUP($A$7:$A$91,data!$A$2:$Z$78,17,FALSE)</f>
        <v>31681</v>
      </c>
      <c r="R59" s="15">
        <f>VLOOKUP($A$7:$A$91,data!$A$2:$Z$78,18,FALSE)</f>
        <v>1334</v>
      </c>
      <c r="S59" s="15">
        <f>VLOOKUP($A$7:$A$91,data!$A$2:$Z$78,19,FALSE)</f>
        <v>26377</v>
      </c>
      <c r="T59" s="15">
        <f>VLOOKUP($A$7:$A$91,data!$A$2:$Z$78,20,FALSE)</f>
        <v>203</v>
      </c>
      <c r="U59" s="15">
        <f>VLOOKUP($A$7:$A$91,data!$A$2:$Z$78,21,FALSE)</f>
        <v>699720</v>
      </c>
      <c r="V59" s="15">
        <f>VLOOKUP($A$7:$A$91,data!$A$2:$Z$78,22,FALSE)</f>
        <v>1846</v>
      </c>
      <c r="W59" s="15">
        <f>VLOOKUP($A$7:$A$91,data!$A$2:$Z$78,23,FALSE)</f>
        <v>21132</v>
      </c>
      <c r="X59" s="15">
        <f>VLOOKUP($A$7:$A$91,data!$A$2:$Z$78,24,FALSE)</f>
        <v>552</v>
      </c>
      <c r="Y59" s="15">
        <f>VLOOKUP($A$7:$A$91,data!$A$2:$Z$78,25,FALSE)</f>
        <v>4647</v>
      </c>
      <c r="Z59" s="15">
        <f>VLOOKUP($A$7:$A$91,data!$A$2:$Z$78,26,FALSE)</f>
        <v>123</v>
      </c>
    </row>
    <row r="60" spans="1:26" ht="21.75" x14ac:dyDescent="0.2">
      <c r="A60" s="14" t="s">
        <v>58</v>
      </c>
      <c r="B60" s="15">
        <f>VLOOKUP($A$7:$A$91,data!$A$2:$Z$78,2,FALSE)</f>
        <v>22271</v>
      </c>
      <c r="C60" s="15">
        <f>VLOOKUP($A$7:$A$91,data!$A$2:$Z$78,3,FALSE)</f>
        <v>13080</v>
      </c>
      <c r="D60" s="15">
        <f>VLOOKUP($A$7:$A$91,data!$A$2:$Z$78,4,FALSE)</f>
        <v>923</v>
      </c>
      <c r="E60" s="15">
        <f>VLOOKUP($A$7:$A$91,data!$A$2:$Z$78,5,FALSE)</f>
        <v>25</v>
      </c>
      <c r="F60" s="15">
        <f>VLOOKUP($A$7:$A$91,data!$A$2:$Z$78,6,FALSE)</f>
        <v>2</v>
      </c>
      <c r="G60" s="15">
        <f>VLOOKUP($A$7:$A$91,data!$A$2:$Z$78,7,FALSE)</f>
        <v>36051</v>
      </c>
      <c r="H60" s="15">
        <f>VLOOKUP($A$7:$A$91,data!$A$2:$Z$78,8,FALSE)</f>
        <v>3094</v>
      </c>
      <c r="I60" s="15">
        <f>VLOOKUP($A$7:$A$91,data!$A$2:$Z$78,9,FALSE)</f>
        <v>55998</v>
      </c>
      <c r="J60" s="15">
        <f>VLOOKUP($A$7:$A$91,data!$A$2:$Z$78,10,FALSE)</f>
        <v>1004</v>
      </c>
      <c r="K60" s="15">
        <f>VLOOKUP($A$7:$A$91,data!$A$2:$Z$78,11,FALSE)</f>
        <v>779067</v>
      </c>
      <c r="L60" s="15">
        <f>VLOOKUP($A$7:$A$91,data!$A$2:$Z$78,12,FALSE)</f>
        <v>19559</v>
      </c>
      <c r="M60" s="15">
        <f>VLOOKUP($A$7:$A$91,data!$A$2:$Z$78,13,FALSE)</f>
        <v>969909</v>
      </c>
      <c r="N60" s="15">
        <f>VLOOKUP($A$7:$A$91,data!$A$2:$Z$78,14,FALSE)</f>
        <v>73</v>
      </c>
      <c r="O60" s="15">
        <f>VLOOKUP($A$7:$A$91,data!$A$2:$Z$78,15,FALSE)</f>
        <v>83204</v>
      </c>
      <c r="P60" s="15">
        <f>VLOOKUP($A$7:$A$91,data!$A$2:$Z$78,16,FALSE)</f>
        <v>1830</v>
      </c>
      <c r="Q60" s="15">
        <f>VLOOKUP($A$7:$A$91,data!$A$2:$Z$78,17,FALSE)</f>
        <v>17247</v>
      </c>
      <c r="R60" s="15">
        <f>VLOOKUP($A$7:$A$91,data!$A$2:$Z$78,18,FALSE)</f>
        <v>856</v>
      </c>
      <c r="S60" s="15">
        <f>VLOOKUP($A$7:$A$91,data!$A$2:$Z$78,19,FALSE)</f>
        <v>8857</v>
      </c>
      <c r="T60" s="15">
        <f>VLOOKUP($A$7:$A$91,data!$A$2:$Z$78,20,FALSE)</f>
        <v>129</v>
      </c>
      <c r="U60" s="15">
        <f>VLOOKUP($A$7:$A$91,data!$A$2:$Z$78,21,FALSE)</f>
        <v>163889</v>
      </c>
      <c r="V60" s="15">
        <f>VLOOKUP($A$7:$A$91,data!$A$2:$Z$78,22,FALSE)</f>
        <v>1923</v>
      </c>
      <c r="W60" s="15">
        <f>VLOOKUP($A$7:$A$91,data!$A$2:$Z$78,23,FALSE)</f>
        <v>12605</v>
      </c>
      <c r="X60" s="15">
        <f>VLOOKUP($A$7:$A$91,data!$A$2:$Z$78,24,FALSE)</f>
        <v>458</v>
      </c>
      <c r="Y60" s="15">
        <f>VLOOKUP($A$7:$A$91,data!$A$2:$Z$78,25,FALSE)</f>
        <v>1874</v>
      </c>
      <c r="Z60" s="15">
        <f>VLOOKUP($A$7:$A$91,data!$A$2:$Z$78,26,FALSE)</f>
        <v>63</v>
      </c>
    </row>
    <row r="61" spans="1:26" ht="21.75" x14ac:dyDescent="0.2">
      <c r="A61" s="14" t="s">
        <v>59</v>
      </c>
      <c r="B61" s="15">
        <f>VLOOKUP($A$7:$A$91,data!$A$2:$Z$78,2,FALSE)</f>
        <v>39190</v>
      </c>
      <c r="C61" s="15">
        <f>VLOOKUP($A$7:$A$91,data!$A$2:$Z$78,3,FALSE)</f>
        <v>157882</v>
      </c>
      <c r="D61" s="15">
        <f>VLOOKUP($A$7:$A$91,data!$A$2:$Z$78,4,FALSE)</f>
        <v>2315</v>
      </c>
      <c r="E61" s="15">
        <f>VLOOKUP($A$7:$A$91,data!$A$2:$Z$78,5,FALSE)</f>
        <v>48</v>
      </c>
      <c r="F61" s="15">
        <f>VLOOKUP($A$7:$A$91,data!$A$2:$Z$78,6,FALSE)</f>
        <v>2</v>
      </c>
      <c r="G61" s="15">
        <f>VLOOKUP($A$7:$A$91,data!$A$2:$Z$78,7,FALSE)</f>
        <v>13871</v>
      </c>
      <c r="H61" s="15">
        <f>VLOOKUP($A$7:$A$91,data!$A$2:$Z$78,8,FALSE)</f>
        <v>1152</v>
      </c>
      <c r="I61" s="15">
        <f>VLOOKUP($A$7:$A$91,data!$A$2:$Z$78,9,FALSE)</f>
        <v>258064</v>
      </c>
      <c r="J61" s="15">
        <f>VLOOKUP($A$7:$A$91,data!$A$2:$Z$78,10,FALSE)</f>
        <v>3125</v>
      </c>
      <c r="K61" s="15">
        <f>VLOOKUP($A$7:$A$91,data!$A$2:$Z$78,11,FALSE)</f>
        <v>1785700</v>
      </c>
      <c r="L61" s="15">
        <f>VLOOKUP($A$7:$A$91,data!$A$2:$Z$78,12,FALSE)</f>
        <v>36905</v>
      </c>
      <c r="M61" s="15">
        <f>VLOOKUP($A$7:$A$91,data!$A$2:$Z$78,13,FALSE)</f>
        <v>1804056</v>
      </c>
      <c r="N61" s="15">
        <f>VLOOKUP($A$7:$A$91,data!$A$2:$Z$78,14,FALSE)</f>
        <v>276</v>
      </c>
      <c r="O61" s="15">
        <f>VLOOKUP($A$7:$A$91,data!$A$2:$Z$78,15,FALSE)</f>
        <v>174712</v>
      </c>
      <c r="P61" s="15">
        <f>VLOOKUP($A$7:$A$91,data!$A$2:$Z$78,16,FALSE)</f>
        <v>1563</v>
      </c>
      <c r="Q61" s="15">
        <f>VLOOKUP($A$7:$A$91,data!$A$2:$Z$78,17,FALSE)</f>
        <v>34841</v>
      </c>
      <c r="R61" s="15">
        <f>VLOOKUP($A$7:$A$91,data!$A$2:$Z$78,18,FALSE)</f>
        <v>1618</v>
      </c>
      <c r="S61" s="15">
        <f>VLOOKUP($A$7:$A$91,data!$A$2:$Z$78,19,FALSE)</f>
        <v>10051</v>
      </c>
      <c r="T61" s="15">
        <f>VLOOKUP($A$7:$A$91,data!$A$2:$Z$78,20,FALSE)</f>
        <v>177</v>
      </c>
      <c r="U61" s="15">
        <f>VLOOKUP($A$7:$A$91,data!$A$2:$Z$78,21,FALSE)</f>
        <v>177317</v>
      </c>
      <c r="V61" s="15">
        <f>VLOOKUP($A$7:$A$91,data!$A$2:$Z$78,22,FALSE)</f>
        <v>801</v>
      </c>
      <c r="W61" s="15">
        <f>VLOOKUP($A$7:$A$91,data!$A$2:$Z$78,23,FALSE)</f>
        <v>6609</v>
      </c>
      <c r="X61" s="15">
        <f>VLOOKUP($A$7:$A$91,data!$A$2:$Z$78,24,FALSE)</f>
        <v>244</v>
      </c>
      <c r="Y61" s="15">
        <f>VLOOKUP($A$7:$A$91,data!$A$2:$Z$78,25,FALSE)</f>
        <v>1183</v>
      </c>
      <c r="Z61" s="15">
        <f>VLOOKUP($A$7:$A$91,data!$A$2:$Z$78,26,FALSE)</f>
        <v>30</v>
      </c>
    </row>
    <row r="62" spans="1:26" ht="21.75" x14ac:dyDescent="0.2">
      <c r="A62" s="14" t="s">
        <v>60</v>
      </c>
      <c r="B62" s="15">
        <f>VLOOKUP($A$7:$A$91,data!$A$2:$Z$78,2,FALSE)</f>
        <v>34312</v>
      </c>
      <c r="C62" s="15">
        <f>VLOOKUP($A$7:$A$91,data!$A$2:$Z$78,3,FALSE)</f>
        <v>261564</v>
      </c>
      <c r="D62" s="15">
        <f>VLOOKUP($A$7:$A$91,data!$A$2:$Z$78,4,FALSE)</f>
        <v>17642</v>
      </c>
      <c r="E62" s="15">
        <f>VLOOKUP($A$7:$A$91,data!$A$2:$Z$78,5,FALSE)</f>
        <v>13</v>
      </c>
      <c r="F62" s="15">
        <f>VLOOKUP($A$7:$A$91,data!$A$2:$Z$78,6,FALSE)</f>
        <v>1</v>
      </c>
      <c r="G62" s="15">
        <f>VLOOKUP($A$7:$A$91,data!$A$2:$Z$78,7,FALSE)</f>
        <v>33813</v>
      </c>
      <c r="H62" s="15">
        <f>VLOOKUP($A$7:$A$91,data!$A$2:$Z$78,8,FALSE)</f>
        <v>2717</v>
      </c>
      <c r="I62" s="15">
        <f>VLOOKUP($A$7:$A$91,data!$A$2:$Z$78,9,FALSE)</f>
        <v>81646</v>
      </c>
      <c r="J62" s="15">
        <f>VLOOKUP($A$7:$A$91,data!$A$2:$Z$78,10,FALSE)</f>
        <v>2491</v>
      </c>
      <c r="K62" s="15">
        <f>VLOOKUP($A$7:$A$91,data!$A$2:$Z$78,11,FALSE)</f>
        <v>1067141</v>
      </c>
      <c r="L62" s="15">
        <f>VLOOKUP($A$7:$A$91,data!$A$2:$Z$78,12,FALSE)</f>
        <v>22803</v>
      </c>
      <c r="M62" s="15">
        <f>VLOOKUP($A$7:$A$91,data!$A$2:$Z$78,13,FALSE)</f>
        <v>461608</v>
      </c>
      <c r="N62" s="15">
        <f>VLOOKUP($A$7:$A$91,data!$A$2:$Z$78,14,FALSE)</f>
        <v>72</v>
      </c>
      <c r="O62" s="15">
        <f>VLOOKUP($A$7:$A$91,data!$A$2:$Z$78,15,FALSE)</f>
        <v>21812</v>
      </c>
      <c r="P62" s="15">
        <f>VLOOKUP($A$7:$A$91,data!$A$2:$Z$78,16,FALSE)</f>
        <v>447</v>
      </c>
      <c r="Q62" s="15">
        <f>VLOOKUP($A$7:$A$91,data!$A$2:$Z$78,17,FALSE)</f>
        <v>25323</v>
      </c>
      <c r="R62" s="15">
        <f>VLOOKUP($A$7:$A$91,data!$A$2:$Z$78,18,FALSE)</f>
        <v>1327</v>
      </c>
      <c r="S62" s="15">
        <f>VLOOKUP($A$7:$A$91,data!$A$2:$Z$78,19,FALSE)</f>
        <v>1363</v>
      </c>
      <c r="T62" s="15">
        <f>VLOOKUP($A$7:$A$91,data!$A$2:$Z$78,20,FALSE)</f>
        <v>106</v>
      </c>
      <c r="U62" s="15">
        <f>VLOOKUP($A$7:$A$91,data!$A$2:$Z$78,21,FALSE)</f>
        <v>8301</v>
      </c>
      <c r="V62" s="15">
        <f>VLOOKUP($A$7:$A$91,data!$A$2:$Z$78,22,FALSE)</f>
        <v>178</v>
      </c>
      <c r="W62" s="15">
        <f>VLOOKUP($A$7:$A$91,data!$A$2:$Z$78,23,FALSE)</f>
        <v>17560</v>
      </c>
      <c r="X62" s="15">
        <f>VLOOKUP($A$7:$A$91,data!$A$2:$Z$78,24,FALSE)</f>
        <v>575</v>
      </c>
      <c r="Y62" s="15">
        <f>VLOOKUP($A$7:$A$91,data!$A$2:$Z$78,25,FALSE)</f>
        <v>1726</v>
      </c>
      <c r="Z62" s="15">
        <f>VLOOKUP($A$7:$A$91,data!$A$2:$Z$78,26,FALSE)</f>
        <v>29</v>
      </c>
    </row>
    <row r="63" spans="1:26" ht="21.75" x14ac:dyDescent="0.2">
      <c r="A63" s="14" t="s">
        <v>61</v>
      </c>
      <c r="B63" s="15">
        <f>VLOOKUP($A$7:$A$91,data!$A$2:$Z$78,2,FALSE)</f>
        <v>33323</v>
      </c>
      <c r="C63" s="15">
        <f>VLOOKUP($A$7:$A$91,data!$A$2:$Z$78,3,FALSE)</f>
        <v>110671</v>
      </c>
      <c r="D63" s="15">
        <f>VLOOKUP($A$7:$A$91,data!$A$2:$Z$78,4,FALSE)</f>
        <v>8340</v>
      </c>
      <c r="E63" s="15">
        <f>VLOOKUP($A$7:$A$91,data!$A$2:$Z$78,5,FALSE)</f>
        <v>2567</v>
      </c>
      <c r="F63" s="15">
        <f>VLOOKUP($A$7:$A$91,data!$A$2:$Z$78,6,FALSE)</f>
        <v>70</v>
      </c>
      <c r="G63" s="15">
        <f>VLOOKUP($A$7:$A$91,data!$A$2:$Z$78,7,FALSE)</f>
        <v>8944</v>
      </c>
      <c r="H63" s="15">
        <f>VLOOKUP($A$7:$A$91,data!$A$2:$Z$78,8,FALSE)</f>
        <v>778</v>
      </c>
      <c r="I63" s="15">
        <f>VLOOKUP($A$7:$A$91,data!$A$2:$Z$78,9,FALSE)</f>
        <v>95835</v>
      </c>
      <c r="J63" s="15">
        <f>VLOOKUP($A$7:$A$91,data!$A$2:$Z$78,10,FALSE)</f>
        <v>1961</v>
      </c>
      <c r="K63" s="15">
        <f>VLOOKUP($A$7:$A$91,data!$A$2:$Z$78,11,FALSE)</f>
        <v>1046142</v>
      </c>
      <c r="L63" s="15">
        <f>VLOOKUP($A$7:$A$91,data!$A$2:$Z$78,12,FALSE)</f>
        <v>29227</v>
      </c>
      <c r="M63" s="15">
        <f>VLOOKUP($A$7:$A$91,data!$A$2:$Z$78,13,FALSE)</f>
        <v>216173</v>
      </c>
      <c r="N63" s="15">
        <f>VLOOKUP($A$7:$A$91,data!$A$2:$Z$78,14,FALSE)</f>
        <v>91</v>
      </c>
      <c r="O63" s="15">
        <f>VLOOKUP($A$7:$A$91,data!$A$2:$Z$78,15,FALSE)</f>
        <v>415183</v>
      </c>
      <c r="P63" s="15">
        <f>VLOOKUP($A$7:$A$91,data!$A$2:$Z$78,16,FALSE)</f>
        <v>878</v>
      </c>
      <c r="Q63" s="15">
        <f>VLOOKUP($A$7:$A$91,data!$A$2:$Z$78,17,FALSE)</f>
        <v>10051</v>
      </c>
      <c r="R63" s="15">
        <f>VLOOKUP($A$7:$A$91,data!$A$2:$Z$78,18,FALSE)</f>
        <v>628</v>
      </c>
      <c r="S63" s="15">
        <f>VLOOKUP($A$7:$A$91,data!$A$2:$Z$78,19,FALSE)</f>
        <v>4138</v>
      </c>
      <c r="T63" s="15">
        <f>VLOOKUP($A$7:$A$91,data!$A$2:$Z$78,20,FALSE)</f>
        <v>75</v>
      </c>
      <c r="U63" s="15">
        <f>VLOOKUP($A$7:$A$91,data!$A$2:$Z$78,21,FALSE)</f>
        <v>218396</v>
      </c>
      <c r="V63" s="15">
        <f>VLOOKUP($A$7:$A$91,data!$A$2:$Z$78,22,FALSE)</f>
        <v>403</v>
      </c>
      <c r="W63" s="15">
        <f>VLOOKUP($A$7:$A$91,data!$A$2:$Z$78,23,FALSE)</f>
        <v>6937</v>
      </c>
      <c r="X63" s="15">
        <f>VLOOKUP($A$7:$A$91,data!$A$2:$Z$78,24,FALSE)</f>
        <v>193</v>
      </c>
      <c r="Y63" s="15">
        <f>VLOOKUP($A$7:$A$91,data!$A$2:$Z$78,25,FALSE)</f>
        <v>1271</v>
      </c>
      <c r="Z63" s="15">
        <f>VLOOKUP($A$7:$A$91,data!$A$2:$Z$78,26,FALSE)</f>
        <v>31</v>
      </c>
    </row>
    <row r="64" spans="1:26" ht="21.75" x14ac:dyDescent="0.2">
      <c r="A64" s="14" t="s">
        <v>62</v>
      </c>
      <c r="B64" s="15">
        <f>VLOOKUP($A$7:$A$91,data!$A$2:$Z$78,2,FALSE)</f>
        <v>35928</v>
      </c>
      <c r="C64" s="15">
        <f>VLOOKUP($A$7:$A$91,data!$A$2:$Z$78,3,FALSE)</f>
        <v>53590</v>
      </c>
      <c r="D64" s="15">
        <f>VLOOKUP($A$7:$A$91,data!$A$2:$Z$78,4,FALSE)</f>
        <v>4776</v>
      </c>
      <c r="E64" s="15">
        <f>VLOOKUP($A$7:$A$91,data!$A$2:$Z$78,5,FALSE)</f>
        <v>46</v>
      </c>
      <c r="F64" s="15">
        <f>VLOOKUP($A$7:$A$91,data!$A$2:$Z$78,6,FALSE)</f>
        <v>3</v>
      </c>
      <c r="G64" s="15">
        <f>VLOOKUP($A$7:$A$91,data!$A$2:$Z$78,7,FALSE)</f>
        <v>29735</v>
      </c>
      <c r="H64" s="15">
        <f>VLOOKUP($A$7:$A$91,data!$A$2:$Z$78,8,FALSE)</f>
        <v>2952</v>
      </c>
      <c r="I64" s="15">
        <f>VLOOKUP($A$7:$A$91,data!$A$2:$Z$78,9,FALSE)</f>
        <v>243334</v>
      </c>
      <c r="J64" s="15">
        <f>VLOOKUP($A$7:$A$91,data!$A$2:$Z$78,10,FALSE)</f>
        <v>2518</v>
      </c>
      <c r="K64" s="15">
        <f>VLOOKUP($A$7:$A$91,data!$A$2:$Z$78,11,FALSE)</f>
        <v>1852569</v>
      </c>
      <c r="L64" s="15">
        <f>VLOOKUP($A$7:$A$91,data!$A$2:$Z$78,12,FALSE)</f>
        <v>30970</v>
      </c>
      <c r="M64" s="15">
        <f>VLOOKUP($A$7:$A$91,data!$A$2:$Z$78,13,FALSE)</f>
        <v>2168042</v>
      </c>
      <c r="N64" s="15">
        <f>VLOOKUP($A$7:$A$91,data!$A$2:$Z$78,14,FALSE)</f>
        <v>196</v>
      </c>
      <c r="O64" s="15">
        <f>VLOOKUP($A$7:$A$91,data!$A$2:$Z$78,15,FALSE)</f>
        <v>560979</v>
      </c>
      <c r="P64" s="15">
        <f>VLOOKUP($A$7:$A$91,data!$A$2:$Z$78,16,FALSE)</f>
        <v>1679</v>
      </c>
      <c r="Q64" s="15">
        <f>VLOOKUP($A$7:$A$91,data!$A$2:$Z$78,17,FALSE)</f>
        <v>43429</v>
      </c>
      <c r="R64" s="15">
        <f>VLOOKUP($A$7:$A$91,data!$A$2:$Z$78,18,FALSE)</f>
        <v>1697</v>
      </c>
      <c r="S64" s="15">
        <f>VLOOKUP($A$7:$A$91,data!$A$2:$Z$78,19,FALSE)</f>
        <v>36679</v>
      </c>
      <c r="T64" s="15">
        <f>VLOOKUP($A$7:$A$91,data!$A$2:$Z$78,20,FALSE)</f>
        <v>162</v>
      </c>
      <c r="U64" s="15">
        <f>VLOOKUP($A$7:$A$91,data!$A$2:$Z$78,21,FALSE)</f>
        <v>825000</v>
      </c>
      <c r="V64" s="15">
        <f>VLOOKUP($A$7:$A$91,data!$A$2:$Z$78,22,FALSE)</f>
        <v>989</v>
      </c>
      <c r="W64" s="15">
        <f>VLOOKUP($A$7:$A$91,data!$A$2:$Z$78,23,FALSE)</f>
        <v>12672</v>
      </c>
      <c r="X64" s="15">
        <f>VLOOKUP($A$7:$A$91,data!$A$2:$Z$78,24,FALSE)</f>
        <v>363</v>
      </c>
      <c r="Y64" s="15">
        <f>VLOOKUP($A$7:$A$91,data!$A$2:$Z$78,25,FALSE)</f>
        <v>2265</v>
      </c>
      <c r="Z64" s="15">
        <f>VLOOKUP($A$7:$A$91,data!$A$2:$Z$78,26,FALSE)</f>
        <v>73</v>
      </c>
    </row>
    <row r="65" spans="1:26" ht="21.75" x14ac:dyDescent="0.2">
      <c r="A65" s="14" t="s">
        <v>63</v>
      </c>
      <c r="B65" s="15">
        <f>VLOOKUP($A$7:$A$91,data!$A$2:$Z$78,2,FALSE)</f>
        <v>26634</v>
      </c>
      <c r="C65" s="15">
        <f>VLOOKUP($A$7:$A$91,data!$A$2:$Z$78,3,FALSE)</f>
        <v>13478</v>
      </c>
      <c r="D65" s="15">
        <f>VLOOKUP($A$7:$A$91,data!$A$2:$Z$78,4,FALSE)</f>
        <v>990</v>
      </c>
      <c r="E65" s="15">
        <f>VLOOKUP($A$7:$A$91,data!$A$2:$Z$78,5,FALSE)</f>
        <v>216</v>
      </c>
      <c r="F65" s="15">
        <f>VLOOKUP($A$7:$A$91,data!$A$2:$Z$78,6,FALSE)</f>
        <v>9</v>
      </c>
      <c r="G65" s="15">
        <f>VLOOKUP($A$7:$A$91,data!$A$2:$Z$78,7,FALSE)</f>
        <v>11092</v>
      </c>
      <c r="H65" s="15">
        <f>VLOOKUP($A$7:$A$91,data!$A$2:$Z$78,8,FALSE)</f>
        <v>774</v>
      </c>
      <c r="I65" s="15">
        <f>VLOOKUP($A$7:$A$91,data!$A$2:$Z$78,9,FALSE)</f>
        <v>123402</v>
      </c>
      <c r="J65" s="15">
        <f>VLOOKUP($A$7:$A$91,data!$A$2:$Z$78,10,FALSE)</f>
        <v>1041</v>
      </c>
      <c r="K65" s="15">
        <f>VLOOKUP($A$7:$A$91,data!$A$2:$Z$78,11,FALSE)</f>
        <v>1552386</v>
      </c>
      <c r="L65" s="15">
        <f>VLOOKUP($A$7:$A$91,data!$A$2:$Z$78,12,FALSE)</f>
        <v>24914</v>
      </c>
      <c r="M65" s="15">
        <f>VLOOKUP($A$7:$A$91,data!$A$2:$Z$78,13,FALSE)</f>
        <v>3480946</v>
      </c>
      <c r="N65" s="15">
        <f>VLOOKUP($A$7:$A$91,data!$A$2:$Z$78,14,FALSE)</f>
        <v>72</v>
      </c>
      <c r="O65" s="15">
        <f>VLOOKUP($A$7:$A$91,data!$A$2:$Z$78,15,FALSE)</f>
        <v>937156</v>
      </c>
      <c r="P65" s="15">
        <f>VLOOKUP($A$7:$A$91,data!$A$2:$Z$78,16,FALSE)</f>
        <v>1219</v>
      </c>
      <c r="Q65" s="15">
        <f>VLOOKUP($A$7:$A$91,data!$A$2:$Z$78,17,FALSE)</f>
        <v>31439</v>
      </c>
      <c r="R65" s="15">
        <f>VLOOKUP($A$7:$A$91,data!$A$2:$Z$78,18,FALSE)</f>
        <v>1067</v>
      </c>
      <c r="S65" s="15">
        <f>VLOOKUP($A$7:$A$91,data!$A$2:$Z$78,19,FALSE)</f>
        <v>6419</v>
      </c>
      <c r="T65" s="15">
        <f>VLOOKUP($A$7:$A$91,data!$A$2:$Z$78,20,FALSE)</f>
        <v>78</v>
      </c>
      <c r="U65" s="15">
        <f>VLOOKUP($A$7:$A$91,data!$A$2:$Z$78,21,FALSE)</f>
        <v>728521</v>
      </c>
      <c r="V65" s="15">
        <f>VLOOKUP($A$7:$A$91,data!$A$2:$Z$78,22,FALSE)</f>
        <v>906</v>
      </c>
      <c r="W65" s="15">
        <f>VLOOKUP($A$7:$A$91,data!$A$2:$Z$78,23,FALSE)</f>
        <v>4149</v>
      </c>
      <c r="X65" s="15">
        <f>VLOOKUP($A$7:$A$91,data!$A$2:$Z$78,24,FALSE)</f>
        <v>131</v>
      </c>
      <c r="Y65" s="15">
        <f>VLOOKUP($A$7:$A$91,data!$A$2:$Z$78,25,FALSE)</f>
        <v>959</v>
      </c>
      <c r="Z65" s="15">
        <f>VLOOKUP($A$7:$A$91,data!$A$2:$Z$78,26,FALSE)</f>
        <v>26</v>
      </c>
    </row>
    <row r="66" spans="1:26" ht="21.75" x14ac:dyDescent="0.2">
      <c r="A66" s="14" t="s">
        <v>64</v>
      </c>
      <c r="B66" s="15">
        <f>VLOOKUP($A$7:$A$91,data!$A$2:$Z$78,2,FALSE)</f>
        <v>46494</v>
      </c>
      <c r="C66" s="15">
        <f>VLOOKUP($A$7:$A$91,data!$A$2:$Z$78,3,FALSE)</f>
        <v>77192</v>
      </c>
      <c r="D66" s="15">
        <f>VLOOKUP($A$7:$A$91,data!$A$2:$Z$78,4,FALSE)</f>
        <v>5333</v>
      </c>
      <c r="E66" s="15">
        <f>VLOOKUP($A$7:$A$91,data!$A$2:$Z$78,5,FALSE)</f>
        <v>1331</v>
      </c>
      <c r="F66" s="15">
        <f>VLOOKUP($A$7:$A$91,data!$A$2:$Z$78,6,FALSE)</f>
        <v>41</v>
      </c>
      <c r="G66" s="15">
        <f>VLOOKUP($A$7:$A$91,data!$A$2:$Z$78,7,FALSE)</f>
        <v>12010</v>
      </c>
      <c r="H66" s="15">
        <f>VLOOKUP($A$7:$A$91,data!$A$2:$Z$78,8,FALSE)</f>
        <v>1104</v>
      </c>
      <c r="I66" s="15">
        <f>VLOOKUP($A$7:$A$91,data!$A$2:$Z$78,9,FALSE)</f>
        <v>158331</v>
      </c>
      <c r="J66" s="15">
        <f>VLOOKUP($A$7:$A$91,data!$A$2:$Z$78,10,FALSE)</f>
        <v>1036</v>
      </c>
      <c r="K66" s="15">
        <f>VLOOKUP($A$7:$A$91,data!$A$2:$Z$78,11,FALSE)</f>
        <v>2078379</v>
      </c>
      <c r="L66" s="15">
        <f>VLOOKUP($A$7:$A$91,data!$A$2:$Z$78,12,FALSE)</f>
        <v>43403</v>
      </c>
      <c r="M66" s="15">
        <f>VLOOKUP($A$7:$A$91,data!$A$2:$Z$78,13,FALSE)</f>
        <v>4100015</v>
      </c>
      <c r="N66" s="15">
        <f>VLOOKUP($A$7:$A$91,data!$A$2:$Z$78,14,FALSE)</f>
        <v>223</v>
      </c>
      <c r="O66" s="15">
        <f>VLOOKUP($A$7:$A$91,data!$A$2:$Z$78,15,FALSE)</f>
        <v>344379</v>
      </c>
      <c r="P66" s="15">
        <f>VLOOKUP($A$7:$A$91,data!$A$2:$Z$78,16,FALSE)</f>
        <v>1473</v>
      </c>
      <c r="Q66" s="15">
        <f>VLOOKUP($A$7:$A$91,data!$A$2:$Z$78,17,FALSE)</f>
        <v>46092</v>
      </c>
      <c r="R66" s="15">
        <f>VLOOKUP($A$7:$A$91,data!$A$2:$Z$78,18,FALSE)</f>
        <v>2302</v>
      </c>
      <c r="S66" s="15">
        <f>VLOOKUP($A$7:$A$91,data!$A$2:$Z$78,19,FALSE)</f>
        <v>769840</v>
      </c>
      <c r="T66" s="15">
        <f>VLOOKUP($A$7:$A$91,data!$A$2:$Z$78,20,FALSE)</f>
        <v>211</v>
      </c>
      <c r="U66" s="15">
        <f>VLOOKUP($A$7:$A$91,data!$A$2:$Z$78,21,FALSE)</f>
        <v>73025</v>
      </c>
      <c r="V66" s="15">
        <f>VLOOKUP($A$7:$A$91,data!$A$2:$Z$78,22,FALSE)</f>
        <v>445</v>
      </c>
      <c r="W66" s="15">
        <f>VLOOKUP($A$7:$A$91,data!$A$2:$Z$78,23,FALSE)</f>
        <v>42469</v>
      </c>
      <c r="X66" s="15">
        <f>VLOOKUP($A$7:$A$91,data!$A$2:$Z$78,24,FALSE)</f>
        <v>1183</v>
      </c>
      <c r="Y66" s="15">
        <f>VLOOKUP($A$7:$A$91,data!$A$2:$Z$78,25,FALSE)</f>
        <v>10005</v>
      </c>
      <c r="Z66" s="15">
        <f>VLOOKUP($A$7:$A$91,data!$A$2:$Z$78,26,FALSE)</f>
        <v>245</v>
      </c>
    </row>
    <row r="67" spans="1:26" ht="21.75" x14ac:dyDescent="0.2">
      <c r="A67" s="12" t="s">
        <v>7</v>
      </c>
      <c r="B67" s="13">
        <f>SUM(B68:B75)</f>
        <v>147811</v>
      </c>
      <c r="C67" s="13">
        <f t="shared" ref="C67:Z67" si="7">SUM(C68:C75)</f>
        <v>1236000</v>
      </c>
      <c r="D67" s="13">
        <f t="shared" si="7"/>
        <v>63097</v>
      </c>
      <c r="E67" s="13">
        <f t="shared" si="7"/>
        <v>114587</v>
      </c>
      <c r="F67" s="13">
        <f t="shared" si="7"/>
        <v>3957</v>
      </c>
      <c r="G67" s="13">
        <f t="shared" si="7"/>
        <v>34880</v>
      </c>
      <c r="H67" s="13">
        <f t="shared" si="7"/>
        <v>2215</v>
      </c>
      <c r="I67" s="13">
        <f t="shared" si="7"/>
        <v>2898187</v>
      </c>
      <c r="J67" s="13">
        <f t="shared" si="7"/>
        <v>6563</v>
      </c>
      <c r="K67" s="13">
        <f t="shared" si="7"/>
        <v>4334311</v>
      </c>
      <c r="L67" s="13">
        <f t="shared" si="7"/>
        <v>94032</v>
      </c>
      <c r="M67" s="13">
        <f t="shared" si="7"/>
        <v>73013770</v>
      </c>
      <c r="N67" s="13">
        <f t="shared" si="7"/>
        <v>1534</v>
      </c>
      <c r="O67" s="13">
        <f t="shared" si="7"/>
        <v>7905953</v>
      </c>
      <c r="P67" s="13">
        <f t="shared" si="7"/>
        <v>5250</v>
      </c>
      <c r="Q67" s="13">
        <f t="shared" si="7"/>
        <v>98889</v>
      </c>
      <c r="R67" s="13">
        <f t="shared" si="7"/>
        <v>4078</v>
      </c>
      <c r="S67" s="13">
        <f t="shared" si="7"/>
        <v>2156513</v>
      </c>
      <c r="T67" s="13">
        <f t="shared" si="7"/>
        <v>987</v>
      </c>
      <c r="U67" s="13">
        <f t="shared" si="7"/>
        <v>5436507</v>
      </c>
      <c r="V67" s="13">
        <f t="shared" si="7"/>
        <v>4360</v>
      </c>
      <c r="W67" s="13">
        <f t="shared" si="7"/>
        <v>292438</v>
      </c>
      <c r="X67" s="13">
        <f t="shared" si="7"/>
        <v>6851</v>
      </c>
      <c r="Y67" s="13">
        <f t="shared" si="7"/>
        <v>48566</v>
      </c>
      <c r="Z67" s="13">
        <f t="shared" si="7"/>
        <v>792</v>
      </c>
    </row>
    <row r="68" spans="1:26" ht="21.75" x14ac:dyDescent="0.2">
      <c r="A68" s="14" t="s">
        <v>65</v>
      </c>
      <c r="B68" s="15">
        <f>VLOOKUP($A$7:$A$91,data!$A$2:$Z$78,2,FALSE)</f>
        <v>22409</v>
      </c>
      <c r="C68" s="15">
        <f>VLOOKUP($A$7:$A$91,data!$A$2:$Z$78,3,FALSE)</f>
        <v>127167</v>
      </c>
      <c r="D68" s="15">
        <f>VLOOKUP($A$7:$A$91,data!$A$2:$Z$78,4,FALSE)</f>
        <v>8920</v>
      </c>
      <c r="E68" s="15">
        <f>VLOOKUP($A$7:$A$91,data!$A$2:$Z$78,5,FALSE)</f>
        <v>30565</v>
      </c>
      <c r="F68" s="15">
        <f>VLOOKUP($A$7:$A$91,data!$A$2:$Z$78,6,FALSE)</f>
        <v>1429</v>
      </c>
      <c r="G68" s="15">
        <f>VLOOKUP($A$7:$A$91,data!$A$2:$Z$78,7,FALSE)</f>
        <v>775</v>
      </c>
      <c r="H68" s="15">
        <f>VLOOKUP($A$7:$A$91,data!$A$2:$Z$78,8,FALSE)</f>
        <v>108</v>
      </c>
      <c r="I68" s="15">
        <f>VLOOKUP($A$7:$A$91,data!$A$2:$Z$78,9,FALSE)</f>
        <v>1232367</v>
      </c>
      <c r="J68" s="15">
        <f>VLOOKUP($A$7:$A$91,data!$A$2:$Z$78,10,FALSE)</f>
        <v>727</v>
      </c>
      <c r="K68" s="15">
        <f>VLOOKUP($A$7:$A$91,data!$A$2:$Z$78,11,FALSE)</f>
        <v>518365</v>
      </c>
      <c r="L68" s="15">
        <f>VLOOKUP($A$7:$A$91,data!$A$2:$Z$78,12,FALSE)</f>
        <v>15156</v>
      </c>
      <c r="M68" s="15">
        <f>VLOOKUP($A$7:$A$91,data!$A$2:$Z$78,13,FALSE)</f>
        <v>15028645</v>
      </c>
      <c r="N68" s="15">
        <f>VLOOKUP($A$7:$A$91,data!$A$2:$Z$78,14,FALSE)</f>
        <v>227</v>
      </c>
      <c r="O68" s="15">
        <f>VLOOKUP($A$7:$A$91,data!$A$2:$Z$78,15,FALSE)</f>
        <v>468363</v>
      </c>
      <c r="P68" s="15">
        <f>VLOOKUP($A$7:$A$91,data!$A$2:$Z$78,16,FALSE)</f>
        <v>587</v>
      </c>
      <c r="Q68" s="15">
        <f>VLOOKUP($A$7:$A$91,data!$A$2:$Z$78,17,FALSE)</f>
        <v>9904</v>
      </c>
      <c r="R68" s="15">
        <f>VLOOKUP($A$7:$A$91,data!$A$2:$Z$78,18,FALSE)</f>
        <v>466</v>
      </c>
      <c r="S68" s="15">
        <f>VLOOKUP($A$7:$A$91,data!$A$2:$Z$78,19,FALSE)</f>
        <v>668836</v>
      </c>
      <c r="T68" s="15">
        <f>VLOOKUP($A$7:$A$91,data!$A$2:$Z$78,20,FALSE)</f>
        <v>108</v>
      </c>
      <c r="U68" s="15">
        <f>VLOOKUP($A$7:$A$91,data!$A$2:$Z$78,21,FALSE)</f>
        <v>296627</v>
      </c>
      <c r="V68" s="15">
        <f>VLOOKUP($A$7:$A$91,data!$A$2:$Z$78,22,FALSE)</f>
        <v>464</v>
      </c>
      <c r="W68" s="15">
        <f>VLOOKUP($A$7:$A$91,data!$A$2:$Z$78,23,FALSE)</f>
        <v>19381</v>
      </c>
      <c r="X68" s="15">
        <f>VLOOKUP($A$7:$A$91,data!$A$2:$Z$78,24,FALSE)</f>
        <v>615</v>
      </c>
      <c r="Y68" s="15">
        <f>VLOOKUP($A$7:$A$91,data!$A$2:$Z$78,25,FALSE)</f>
        <v>2139</v>
      </c>
      <c r="Z68" s="15">
        <f>VLOOKUP($A$7:$A$91,data!$A$2:$Z$78,26,FALSE)</f>
        <v>60</v>
      </c>
    </row>
    <row r="69" spans="1:26" ht="21.75" x14ac:dyDescent="0.2">
      <c r="A69" s="14" t="s">
        <v>66</v>
      </c>
      <c r="B69" s="15">
        <f>VLOOKUP($A$7:$A$91,data!$A$2:$Z$78,2,FALSE)</f>
        <v>33293</v>
      </c>
      <c r="C69" s="15">
        <f>VLOOKUP($A$7:$A$91,data!$A$2:$Z$78,3,FALSE)</f>
        <v>384901</v>
      </c>
      <c r="D69" s="15">
        <f>VLOOKUP($A$7:$A$91,data!$A$2:$Z$78,4,FALSE)</f>
        <v>14650</v>
      </c>
      <c r="E69" s="15">
        <f>VLOOKUP($A$7:$A$91,data!$A$2:$Z$78,5,FALSE)</f>
        <v>18622</v>
      </c>
      <c r="F69" s="15">
        <f>VLOOKUP($A$7:$A$91,data!$A$2:$Z$78,6,FALSE)</f>
        <v>701</v>
      </c>
      <c r="G69" s="15">
        <f>VLOOKUP($A$7:$A$91,data!$A$2:$Z$78,7,FALSE)</f>
        <v>22099</v>
      </c>
      <c r="H69" s="15">
        <f>VLOOKUP($A$7:$A$91,data!$A$2:$Z$78,8,FALSE)</f>
        <v>1040</v>
      </c>
      <c r="I69" s="15">
        <f>VLOOKUP($A$7:$A$91,data!$A$2:$Z$78,9,FALSE)</f>
        <v>776388</v>
      </c>
      <c r="J69" s="15">
        <f>VLOOKUP($A$7:$A$91,data!$A$2:$Z$78,10,FALSE)</f>
        <v>1435</v>
      </c>
      <c r="K69" s="15">
        <f>VLOOKUP($A$7:$A$91,data!$A$2:$Z$78,11,FALSE)</f>
        <v>1182850</v>
      </c>
      <c r="L69" s="15">
        <f>VLOOKUP($A$7:$A$91,data!$A$2:$Z$78,12,FALSE)</f>
        <v>20039</v>
      </c>
      <c r="M69" s="15">
        <f>VLOOKUP($A$7:$A$91,data!$A$2:$Z$78,13,FALSE)</f>
        <v>36886111</v>
      </c>
      <c r="N69" s="15">
        <f>VLOOKUP($A$7:$A$91,data!$A$2:$Z$78,14,FALSE)</f>
        <v>537</v>
      </c>
      <c r="O69" s="15">
        <f>VLOOKUP($A$7:$A$91,data!$A$2:$Z$78,15,FALSE)</f>
        <v>242641</v>
      </c>
      <c r="P69" s="15">
        <f>VLOOKUP($A$7:$A$91,data!$A$2:$Z$78,16,FALSE)</f>
        <v>805</v>
      </c>
      <c r="Q69" s="15">
        <f>VLOOKUP($A$7:$A$91,data!$A$2:$Z$78,17,FALSE)</f>
        <v>16102</v>
      </c>
      <c r="R69" s="15">
        <f>VLOOKUP($A$7:$A$91,data!$A$2:$Z$78,18,FALSE)</f>
        <v>903</v>
      </c>
      <c r="S69" s="15">
        <f>VLOOKUP($A$7:$A$91,data!$A$2:$Z$78,19,FALSE)</f>
        <v>431234</v>
      </c>
      <c r="T69" s="15">
        <f>VLOOKUP($A$7:$A$91,data!$A$2:$Z$78,20,FALSE)</f>
        <v>200</v>
      </c>
      <c r="U69" s="15">
        <f>VLOOKUP($A$7:$A$91,data!$A$2:$Z$78,21,FALSE)</f>
        <v>487718</v>
      </c>
      <c r="V69" s="15">
        <f>VLOOKUP($A$7:$A$91,data!$A$2:$Z$78,22,FALSE)</f>
        <v>543</v>
      </c>
      <c r="W69" s="15">
        <f>VLOOKUP($A$7:$A$91,data!$A$2:$Z$78,23,FALSE)</f>
        <v>115412</v>
      </c>
      <c r="X69" s="15">
        <f>VLOOKUP($A$7:$A$91,data!$A$2:$Z$78,24,FALSE)</f>
        <v>3016</v>
      </c>
      <c r="Y69" s="15">
        <f>VLOOKUP($A$7:$A$91,data!$A$2:$Z$78,25,FALSE)</f>
        <v>33916</v>
      </c>
      <c r="Z69" s="15">
        <f>VLOOKUP($A$7:$A$91,data!$A$2:$Z$78,26,FALSE)</f>
        <v>456</v>
      </c>
    </row>
    <row r="70" spans="1:26" ht="21.75" x14ac:dyDescent="0.2">
      <c r="A70" s="14" t="s">
        <v>67</v>
      </c>
      <c r="B70" s="15">
        <f>VLOOKUP($A$7:$A$91,data!$A$2:$Z$78,2,FALSE)</f>
        <v>32938</v>
      </c>
      <c r="C70" s="15">
        <f>VLOOKUP($A$7:$A$91,data!$A$2:$Z$78,3,FALSE)</f>
        <v>235011</v>
      </c>
      <c r="D70" s="15">
        <f>VLOOKUP($A$7:$A$91,data!$A$2:$Z$78,4,FALSE)</f>
        <v>8817</v>
      </c>
      <c r="E70" s="15">
        <f>VLOOKUP($A$7:$A$91,data!$A$2:$Z$78,5,FALSE)</f>
        <v>1545</v>
      </c>
      <c r="F70" s="15">
        <f>VLOOKUP($A$7:$A$91,data!$A$2:$Z$78,6,FALSE)</f>
        <v>21</v>
      </c>
      <c r="G70" s="15">
        <f>VLOOKUP($A$7:$A$91,data!$A$2:$Z$78,7,FALSE)</f>
        <v>9268</v>
      </c>
      <c r="H70" s="15">
        <f>VLOOKUP($A$7:$A$91,data!$A$2:$Z$78,8,FALSE)</f>
        <v>707</v>
      </c>
      <c r="I70" s="15">
        <f>VLOOKUP($A$7:$A$91,data!$A$2:$Z$78,9,FALSE)</f>
        <v>551472</v>
      </c>
      <c r="J70" s="15">
        <f>VLOOKUP($A$7:$A$91,data!$A$2:$Z$78,10,FALSE)</f>
        <v>1575</v>
      </c>
      <c r="K70" s="15">
        <f>VLOOKUP($A$7:$A$91,data!$A$2:$Z$78,11,FALSE)</f>
        <v>1169958</v>
      </c>
      <c r="L70" s="15">
        <f>VLOOKUP($A$7:$A$91,data!$A$2:$Z$78,12,FALSE)</f>
        <v>24545</v>
      </c>
      <c r="M70" s="15">
        <f>VLOOKUP($A$7:$A$91,data!$A$2:$Z$78,13,FALSE)</f>
        <v>13984627</v>
      </c>
      <c r="N70" s="15">
        <f>VLOOKUP($A$7:$A$91,data!$A$2:$Z$78,14,FALSE)</f>
        <v>263</v>
      </c>
      <c r="O70" s="15">
        <f>VLOOKUP($A$7:$A$91,data!$A$2:$Z$78,15,FALSE)</f>
        <v>3839335</v>
      </c>
      <c r="P70" s="15">
        <f>VLOOKUP($A$7:$A$91,data!$A$2:$Z$78,16,FALSE)</f>
        <v>1036</v>
      </c>
      <c r="Q70" s="15">
        <f>VLOOKUP($A$7:$A$91,data!$A$2:$Z$78,17,FALSE)</f>
        <v>40016</v>
      </c>
      <c r="R70" s="15">
        <f>VLOOKUP($A$7:$A$91,data!$A$2:$Z$78,18,FALSE)</f>
        <v>1339</v>
      </c>
      <c r="S70" s="15">
        <f>VLOOKUP($A$7:$A$91,data!$A$2:$Z$78,19,FALSE)</f>
        <v>156192</v>
      </c>
      <c r="T70" s="15">
        <f>VLOOKUP($A$7:$A$91,data!$A$2:$Z$78,20,FALSE)</f>
        <v>236</v>
      </c>
      <c r="U70" s="15">
        <f>VLOOKUP($A$7:$A$91,data!$A$2:$Z$78,21,FALSE)</f>
        <v>3428893</v>
      </c>
      <c r="V70" s="15">
        <f>VLOOKUP($A$7:$A$91,data!$A$2:$Z$78,22,FALSE)</f>
        <v>1605</v>
      </c>
      <c r="W70" s="15">
        <f>VLOOKUP($A$7:$A$91,data!$A$2:$Z$78,23,FALSE)</f>
        <v>32318</v>
      </c>
      <c r="X70" s="15">
        <f>VLOOKUP($A$7:$A$91,data!$A$2:$Z$78,24,FALSE)</f>
        <v>1006</v>
      </c>
      <c r="Y70" s="15">
        <f>VLOOKUP($A$7:$A$91,data!$A$2:$Z$78,25,FALSE)</f>
        <v>4695</v>
      </c>
      <c r="Z70" s="15">
        <f>VLOOKUP($A$7:$A$91,data!$A$2:$Z$78,26,FALSE)</f>
        <v>133</v>
      </c>
    </row>
    <row r="71" spans="1:26" ht="21.75" x14ac:dyDescent="0.2">
      <c r="A71" s="14" t="s">
        <v>68</v>
      </c>
      <c r="B71" s="15">
        <f>VLOOKUP($A$7:$A$91,data!$A$2:$Z$78,2,FALSE)</f>
        <v>11030</v>
      </c>
      <c r="C71" s="15">
        <f>VLOOKUP($A$7:$A$91,data!$A$2:$Z$78,3,FALSE)</f>
        <v>38501</v>
      </c>
      <c r="D71" s="15">
        <f>VLOOKUP($A$7:$A$91,data!$A$2:$Z$78,4,FALSE)</f>
        <v>1841</v>
      </c>
      <c r="E71" s="15">
        <f>VLOOKUP($A$7:$A$91,data!$A$2:$Z$78,5,FALSE)</f>
        <v>24686</v>
      </c>
      <c r="F71" s="15">
        <f>VLOOKUP($A$7:$A$91,data!$A$2:$Z$78,6,FALSE)</f>
        <v>856</v>
      </c>
      <c r="G71" s="15">
        <f>VLOOKUP($A$7:$A$91,data!$A$2:$Z$78,7,FALSE)</f>
        <v>553</v>
      </c>
      <c r="H71" s="15">
        <f>VLOOKUP($A$7:$A$91,data!$A$2:$Z$78,8,FALSE)</f>
        <v>61</v>
      </c>
      <c r="I71" s="15">
        <f>VLOOKUP($A$7:$A$91,data!$A$2:$Z$78,9,FALSE)</f>
        <v>96810</v>
      </c>
      <c r="J71" s="15">
        <f>VLOOKUP($A$7:$A$91,data!$A$2:$Z$78,10,FALSE)</f>
        <v>123</v>
      </c>
      <c r="K71" s="15">
        <f>VLOOKUP($A$7:$A$91,data!$A$2:$Z$78,11,FALSE)</f>
        <v>516790</v>
      </c>
      <c r="L71" s="15">
        <f>VLOOKUP($A$7:$A$91,data!$A$2:$Z$78,12,FALSE)</f>
        <v>8429</v>
      </c>
      <c r="M71" s="15">
        <f>VLOOKUP($A$7:$A$91,data!$A$2:$Z$78,13,FALSE)</f>
        <v>3385017</v>
      </c>
      <c r="N71" s="15">
        <f>VLOOKUP($A$7:$A$91,data!$A$2:$Z$78,14,FALSE)</f>
        <v>138</v>
      </c>
      <c r="O71" s="15">
        <f>VLOOKUP($A$7:$A$91,data!$A$2:$Z$78,15,FALSE)</f>
        <v>2838794</v>
      </c>
      <c r="P71" s="15">
        <f>VLOOKUP($A$7:$A$91,data!$A$2:$Z$78,16,FALSE)</f>
        <v>469</v>
      </c>
      <c r="Q71" s="15">
        <f>VLOOKUP($A$7:$A$91,data!$A$2:$Z$78,17,FALSE)</f>
        <v>10276</v>
      </c>
      <c r="R71" s="15">
        <f>VLOOKUP($A$7:$A$91,data!$A$2:$Z$78,18,FALSE)</f>
        <v>281</v>
      </c>
      <c r="S71" s="15">
        <f>VLOOKUP($A$7:$A$91,data!$A$2:$Z$78,19,FALSE)</f>
        <v>891974</v>
      </c>
      <c r="T71" s="15">
        <f>VLOOKUP($A$7:$A$91,data!$A$2:$Z$78,20,FALSE)</f>
        <v>178</v>
      </c>
      <c r="U71" s="15">
        <f>VLOOKUP($A$7:$A$91,data!$A$2:$Z$78,21,FALSE)</f>
        <v>848688</v>
      </c>
      <c r="V71" s="15">
        <f>VLOOKUP($A$7:$A$91,data!$A$2:$Z$78,22,FALSE)</f>
        <v>553</v>
      </c>
      <c r="W71" s="15">
        <f>VLOOKUP($A$7:$A$91,data!$A$2:$Z$78,23,FALSE)</f>
        <v>11380</v>
      </c>
      <c r="X71" s="15">
        <f>VLOOKUP($A$7:$A$91,data!$A$2:$Z$78,24,FALSE)</f>
        <v>273</v>
      </c>
      <c r="Y71" s="15">
        <f>VLOOKUP($A$7:$A$91,data!$A$2:$Z$78,25,FALSE)</f>
        <v>3098</v>
      </c>
      <c r="Z71" s="15">
        <f>VLOOKUP($A$7:$A$91,data!$A$2:$Z$78,26,FALSE)</f>
        <v>62</v>
      </c>
    </row>
    <row r="72" spans="1:26" ht="21.75" x14ac:dyDescent="0.2">
      <c r="A72" s="14" t="s">
        <v>69</v>
      </c>
      <c r="B72" s="15">
        <f>VLOOKUP($A$7:$A$91,data!$A$2:$Z$78,2,FALSE)</f>
        <v>2332</v>
      </c>
      <c r="C72" s="15">
        <f>VLOOKUP($A$7:$A$91,data!$A$2:$Z$78,3,FALSE)</f>
        <v>830</v>
      </c>
      <c r="D72" s="15">
        <f>VLOOKUP($A$7:$A$91,data!$A$2:$Z$78,4,FALSE)</f>
        <v>63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57</v>
      </c>
      <c r="H72" s="15">
        <f>VLOOKUP($A$7:$A$91,data!$A$2:$Z$78,8,FALSE)</f>
        <v>11</v>
      </c>
      <c r="I72" s="15">
        <f>VLOOKUP($A$7:$A$91,data!$A$2:$Z$78,9,FALSE)</f>
        <v>228</v>
      </c>
      <c r="J72" s="15">
        <f>VLOOKUP($A$7:$A$91,data!$A$2:$Z$78,10,FALSE)</f>
        <v>2</v>
      </c>
      <c r="K72" s="15">
        <f>VLOOKUP($A$7:$A$91,data!$A$2:$Z$78,11,FALSE)</f>
        <v>56624</v>
      </c>
      <c r="L72" s="15">
        <f>VLOOKUP($A$7:$A$91,data!$A$2:$Z$78,12,FALSE)</f>
        <v>2088</v>
      </c>
      <c r="M72" s="15">
        <f>VLOOKUP($A$7:$A$91,data!$A$2:$Z$78,13,FALSE)</f>
        <v>27016</v>
      </c>
      <c r="N72" s="15">
        <f>VLOOKUP($A$7:$A$91,data!$A$2:$Z$78,14,FALSE)</f>
        <v>3</v>
      </c>
      <c r="O72" s="15">
        <f>VLOOKUP($A$7:$A$91,data!$A$2:$Z$78,15,FALSE)</f>
        <v>10986</v>
      </c>
      <c r="P72" s="15">
        <f>VLOOKUP($A$7:$A$91,data!$A$2:$Z$78,16,FALSE)</f>
        <v>187</v>
      </c>
      <c r="Q72" s="15">
        <f>VLOOKUP($A$7:$A$91,data!$A$2:$Z$78,17,FALSE)</f>
        <v>1064</v>
      </c>
      <c r="R72" s="15">
        <f>VLOOKUP($A$7:$A$91,data!$A$2:$Z$78,18,FALSE)</f>
        <v>33</v>
      </c>
      <c r="S72" s="15">
        <f>VLOOKUP($A$7:$A$91,data!$A$2:$Z$78,19,FALSE)</f>
        <v>24</v>
      </c>
      <c r="T72" s="15">
        <f>VLOOKUP($A$7:$A$91,data!$A$2:$Z$78,20,FALSE)</f>
        <v>3</v>
      </c>
      <c r="U72" s="15">
        <f>VLOOKUP($A$7:$A$91,data!$A$2:$Z$78,21,FALSE)</f>
        <v>4575</v>
      </c>
      <c r="V72" s="15">
        <f>VLOOKUP($A$7:$A$91,data!$A$2:$Z$78,22,FALSE)</f>
        <v>83</v>
      </c>
      <c r="W72" s="15">
        <f>VLOOKUP($A$7:$A$91,data!$A$2:$Z$78,23,FALSE)</f>
        <v>325</v>
      </c>
      <c r="X72" s="15">
        <f>VLOOKUP($A$7:$A$91,data!$A$2:$Z$78,24,FALSE)</f>
        <v>19</v>
      </c>
      <c r="Y72" s="15">
        <f>VLOOKUP($A$7:$A$91,data!$A$2:$Z$78,25,FALSE)</f>
        <v>4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2086</v>
      </c>
      <c r="C73" s="15">
        <f>VLOOKUP($A$7:$A$91,data!$A$2:$Z$78,3,FALSE)</f>
        <v>1535</v>
      </c>
      <c r="D73" s="15">
        <f>VLOOKUP($A$7:$A$91,data!$A$2:$Z$78,4,FALSE)</f>
        <v>96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25</v>
      </c>
      <c r="H73" s="15">
        <f>VLOOKUP($A$7:$A$91,data!$A$2:$Z$78,8,FALSE)</f>
        <v>5</v>
      </c>
      <c r="I73" s="15">
        <f>VLOOKUP($A$7:$A$91,data!$A$2:$Z$78,9,FALSE)</f>
        <v>793</v>
      </c>
      <c r="J73" s="15">
        <f>VLOOKUP($A$7:$A$91,data!$A$2:$Z$78,10,FALSE)</f>
        <v>4</v>
      </c>
      <c r="K73" s="15">
        <f>VLOOKUP($A$7:$A$91,data!$A$2:$Z$78,11,FALSE)</f>
        <v>30679</v>
      </c>
      <c r="L73" s="15">
        <f>VLOOKUP($A$7:$A$91,data!$A$2:$Z$78,12,FALSE)</f>
        <v>1598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41301</v>
      </c>
      <c r="P73" s="15">
        <f>VLOOKUP($A$7:$A$91,data!$A$2:$Z$78,16,FALSE)</f>
        <v>351</v>
      </c>
      <c r="Q73" s="15">
        <f>VLOOKUP($A$7:$A$91,data!$A$2:$Z$78,17,FALSE)</f>
        <v>660</v>
      </c>
      <c r="R73" s="15">
        <f>VLOOKUP($A$7:$A$91,data!$A$2:$Z$78,18,FALSE)</f>
        <v>60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3691</v>
      </c>
      <c r="V73" s="15">
        <f>VLOOKUP($A$7:$A$91,data!$A$2:$Z$78,22,FALSE)</f>
        <v>184</v>
      </c>
      <c r="W73" s="15">
        <f>VLOOKUP($A$7:$A$91,data!$A$2:$Z$78,23,FALSE)</f>
        <v>305</v>
      </c>
      <c r="X73" s="15">
        <f>VLOOKUP($A$7:$A$91,data!$A$2:$Z$78,24,FALSE)</f>
        <v>16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18786</v>
      </c>
      <c r="C74" s="15">
        <f>VLOOKUP($A$7:$A$91,data!$A$2:$Z$78,3,FALSE)</f>
        <v>241381</v>
      </c>
      <c r="D74" s="15">
        <f>VLOOKUP($A$7:$A$91,data!$A$2:$Z$78,4,FALSE)</f>
        <v>13080</v>
      </c>
      <c r="E74" s="15">
        <f>VLOOKUP($A$7:$A$91,data!$A$2:$Z$78,5,FALSE)</f>
        <v>11696</v>
      </c>
      <c r="F74" s="15">
        <f>VLOOKUP($A$7:$A$91,data!$A$2:$Z$78,6,FALSE)</f>
        <v>306</v>
      </c>
      <c r="G74" s="15">
        <f>VLOOKUP($A$7:$A$91,data!$A$2:$Z$78,7,FALSE)</f>
        <v>907</v>
      </c>
      <c r="H74" s="15">
        <f>VLOOKUP($A$7:$A$91,data!$A$2:$Z$78,8,FALSE)</f>
        <v>143</v>
      </c>
      <c r="I74" s="15">
        <f>VLOOKUP($A$7:$A$91,data!$A$2:$Z$78,9,FALSE)</f>
        <v>103036</v>
      </c>
      <c r="J74" s="15">
        <f>VLOOKUP($A$7:$A$91,data!$A$2:$Z$78,10,FALSE)</f>
        <v>1072</v>
      </c>
      <c r="K74" s="15">
        <f>VLOOKUP($A$7:$A$91,data!$A$2:$Z$78,11,FALSE)</f>
        <v>371723</v>
      </c>
      <c r="L74" s="15">
        <f>VLOOKUP($A$7:$A$91,data!$A$2:$Z$78,12,FALSE)</f>
        <v>9316</v>
      </c>
      <c r="M74" s="15">
        <f>VLOOKUP($A$7:$A$91,data!$A$2:$Z$78,13,FALSE)</f>
        <v>2398194</v>
      </c>
      <c r="N74" s="15">
        <f>VLOOKUP($A$7:$A$91,data!$A$2:$Z$78,14,FALSE)</f>
        <v>214</v>
      </c>
      <c r="O74" s="15">
        <f>VLOOKUP($A$7:$A$91,data!$A$2:$Z$78,15,FALSE)</f>
        <v>253674</v>
      </c>
      <c r="P74" s="15">
        <f>VLOOKUP($A$7:$A$91,data!$A$2:$Z$78,16,FALSE)</f>
        <v>820</v>
      </c>
      <c r="Q74" s="15">
        <f>VLOOKUP($A$7:$A$91,data!$A$2:$Z$78,17,FALSE)</f>
        <v>9828</v>
      </c>
      <c r="R74" s="15">
        <f>VLOOKUP($A$7:$A$91,data!$A$2:$Z$78,18,FALSE)</f>
        <v>374</v>
      </c>
      <c r="S74" s="15">
        <f>VLOOKUP($A$7:$A$91,data!$A$2:$Z$78,19,FALSE)</f>
        <v>3942</v>
      </c>
      <c r="T74" s="15">
        <f>VLOOKUP($A$7:$A$91,data!$A$2:$Z$78,20,FALSE)</f>
        <v>138</v>
      </c>
      <c r="U74" s="15">
        <f>VLOOKUP($A$7:$A$91,data!$A$2:$Z$78,21,FALSE)</f>
        <v>310529</v>
      </c>
      <c r="V74" s="15">
        <f>VLOOKUP($A$7:$A$91,data!$A$2:$Z$78,22,FALSE)</f>
        <v>522</v>
      </c>
      <c r="W74" s="15">
        <f>VLOOKUP($A$7:$A$91,data!$A$2:$Z$78,23,FALSE)</f>
        <v>35535</v>
      </c>
      <c r="X74" s="15">
        <f>VLOOKUP($A$7:$A$91,data!$A$2:$Z$78,24,FALSE)</f>
        <v>695</v>
      </c>
      <c r="Y74" s="15">
        <f>VLOOKUP($A$7:$A$91,data!$A$2:$Z$78,25,FALSE)</f>
        <v>1439</v>
      </c>
      <c r="Z74" s="15">
        <f>VLOOKUP($A$7:$A$91,data!$A$2:$Z$78,26,FALSE)</f>
        <v>37</v>
      </c>
    </row>
    <row r="75" spans="1:26" ht="21.75" x14ac:dyDescent="0.2">
      <c r="A75" s="14" t="s">
        <v>72</v>
      </c>
      <c r="B75" s="15">
        <f>VLOOKUP($A$7:$A$91,data!$A$2:$Z$78,2,FALSE)</f>
        <v>24937</v>
      </c>
      <c r="C75" s="15">
        <f>VLOOKUP($A$7:$A$91,data!$A$2:$Z$78,3,FALSE)</f>
        <v>206674</v>
      </c>
      <c r="D75" s="15">
        <f>VLOOKUP($A$7:$A$91,data!$A$2:$Z$78,4,FALSE)</f>
        <v>15630</v>
      </c>
      <c r="E75" s="15">
        <f>VLOOKUP($A$7:$A$91,data!$A$2:$Z$78,5,FALSE)</f>
        <v>27473</v>
      </c>
      <c r="F75" s="15">
        <f>VLOOKUP($A$7:$A$91,data!$A$2:$Z$78,6,FALSE)</f>
        <v>644</v>
      </c>
      <c r="G75" s="15">
        <f>VLOOKUP($A$7:$A$91,data!$A$2:$Z$78,7,FALSE)</f>
        <v>1196</v>
      </c>
      <c r="H75" s="15">
        <f>VLOOKUP($A$7:$A$91,data!$A$2:$Z$78,8,FALSE)</f>
        <v>140</v>
      </c>
      <c r="I75" s="15">
        <f>VLOOKUP($A$7:$A$91,data!$A$2:$Z$78,9,FALSE)</f>
        <v>137093</v>
      </c>
      <c r="J75" s="15">
        <f>VLOOKUP($A$7:$A$91,data!$A$2:$Z$78,10,FALSE)</f>
        <v>1625</v>
      </c>
      <c r="K75" s="15">
        <f>VLOOKUP($A$7:$A$91,data!$A$2:$Z$78,11,FALSE)</f>
        <v>487322</v>
      </c>
      <c r="L75" s="15">
        <f>VLOOKUP($A$7:$A$91,data!$A$2:$Z$78,12,FALSE)</f>
        <v>12861</v>
      </c>
      <c r="M75" s="15">
        <f>VLOOKUP($A$7:$A$91,data!$A$2:$Z$78,13,FALSE)</f>
        <v>1303994</v>
      </c>
      <c r="N75" s="15">
        <f>VLOOKUP($A$7:$A$91,data!$A$2:$Z$78,14,FALSE)</f>
        <v>137</v>
      </c>
      <c r="O75" s="15">
        <f>VLOOKUP($A$7:$A$91,data!$A$2:$Z$78,15,FALSE)</f>
        <v>210859</v>
      </c>
      <c r="P75" s="15">
        <f>VLOOKUP($A$7:$A$91,data!$A$2:$Z$78,16,FALSE)</f>
        <v>995</v>
      </c>
      <c r="Q75" s="15">
        <f>VLOOKUP($A$7:$A$91,data!$A$2:$Z$78,17,FALSE)</f>
        <v>11039</v>
      </c>
      <c r="R75" s="15">
        <f>VLOOKUP($A$7:$A$91,data!$A$2:$Z$78,18,FALSE)</f>
        <v>622</v>
      </c>
      <c r="S75" s="15">
        <f>VLOOKUP($A$7:$A$91,data!$A$2:$Z$78,19,FALSE)</f>
        <v>4159</v>
      </c>
      <c r="T75" s="15">
        <f>VLOOKUP($A$7:$A$91,data!$A$2:$Z$78,20,FALSE)</f>
        <v>107</v>
      </c>
      <c r="U75" s="15">
        <f>VLOOKUP($A$7:$A$91,data!$A$2:$Z$78,21,FALSE)</f>
        <v>55786</v>
      </c>
      <c r="V75" s="15">
        <f>VLOOKUP($A$7:$A$91,data!$A$2:$Z$78,22,FALSE)</f>
        <v>406</v>
      </c>
      <c r="W75" s="15">
        <f>VLOOKUP($A$7:$A$91,data!$A$2:$Z$78,23,FALSE)</f>
        <v>77782</v>
      </c>
      <c r="X75" s="15">
        <f>VLOOKUP($A$7:$A$91,data!$A$2:$Z$78,24,FALSE)</f>
        <v>1211</v>
      </c>
      <c r="Y75" s="15">
        <f>VLOOKUP($A$7:$A$91,data!$A$2:$Z$78,25,FALSE)</f>
        <v>3263</v>
      </c>
      <c r="Z75" s="15">
        <f>VLOOKUP($A$7:$A$91,data!$A$2:$Z$78,26,FALSE)</f>
        <v>42</v>
      </c>
    </row>
    <row r="76" spans="1:26" ht="21.75" x14ac:dyDescent="0.2">
      <c r="A76" s="12" t="s">
        <v>8</v>
      </c>
      <c r="B76" s="13">
        <f>SUM(B77:B85)</f>
        <v>272587</v>
      </c>
      <c r="C76" s="13">
        <f t="shared" ref="C76:Z76" si="8">SUM(C77:C85)</f>
        <v>630765</v>
      </c>
      <c r="D76" s="13">
        <f t="shared" si="8"/>
        <v>108328</v>
      </c>
      <c r="E76" s="13">
        <f t="shared" si="8"/>
        <v>3632</v>
      </c>
      <c r="F76" s="13">
        <f t="shared" si="8"/>
        <v>125</v>
      </c>
      <c r="G76" s="13">
        <f t="shared" si="8"/>
        <v>15269</v>
      </c>
      <c r="H76" s="13">
        <f t="shared" si="8"/>
        <v>1780</v>
      </c>
      <c r="I76" s="13">
        <f t="shared" si="8"/>
        <v>1196039</v>
      </c>
      <c r="J76" s="13">
        <f t="shared" si="8"/>
        <v>12418</v>
      </c>
      <c r="K76" s="13">
        <f t="shared" si="8"/>
        <v>8184000</v>
      </c>
      <c r="L76" s="13">
        <f t="shared" si="8"/>
        <v>213067</v>
      </c>
      <c r="M76" s="13">
        <f t="shared" si="8"/>
        <v>15157045</v>
      </c>
      <c r="N76" s="13">
        <f t="shared" si="8"/>
        <v>2452</v>
      </c>
      <c r="O76" s="13">
        <f t="shared" si="8"/>
        <v>4100598</v>
      </c>
      <c r="P76" s="13">
        <f t="shared" si="8"/>
        <v>12123</v>
      </c>
      <c r="Q76" s="13">
        <f t="shared" si="8"/>
        <v>565005</v>
      </c>
      <c r="R76" s="13">
        <f t="shared" si="8"/>
        <v>20109</v>
      </c>
      <c r="S76" s="13">
        <f t="shared" si="8"/>
        <v>147456</v>
      </c>
      <c r="T76" s="13">
        <f t="shared" si="8"/>
        <v>2172</v>
      </c>
      <c r="U76" s="13">
        <f t="shared" si="8"/>
        <v>847242</v>
      </c>
      <c r="V76" s="13">
        <f t="shared" si="8"/>
        <v>7333</v>
      </c>
      <c r="W76" s="13">
        <f t="shared" si="8"/>
        <v>156145</v>
      </c>
      <c r="X76" s="13">
        <f t="shared" si="8"/>
        <v>8076</v>
      </c>
      <c r="Y76" s="13">
        <f t="shared" si="8"/>
        <v>3389</v>
      </c>
      <c r="Z76" s="13">
        <f t="shared" si="8"/>
        <v>210</v>
      </c>
    </row>
    <row r="77" spans="1:26" ht="21.75" x14ac:dyDescent="0.2">
      <c r="A77" s="14" t="s">
        <v>73</v>
      </c>
      <c r="B77" s="15">
        <f>VLOOKUP($A$7:$A$91,data!$A$2:$Z$78,2,FALSE)</f>
        <v>85700</v>
      </c>
      <c r="C77" s="15">
        <f>VLOOKUP($A$7:$A$91,data!$A$2:$Z$78,3,FALSE)</f>
        <v>195719</v>
      </c>
      <c r="D77" s="15">
        <f>VLOOKUP($A$7:$A$91,data!$A$2:$Z$78,4,FALSE)</f>
        <v>37847</v>
      </c>
      <c r="E77" s="15">
        <f>VLOOKUP($A$7:$A$91,data!$A$2:$Z$78,5,FALSE)</f>
        <v>89</v>
      </c>
      <c r="F77" s="15">
        <f>VLOOKUP($A$7:$A$91,data!$A$2:$Z$78,6,FALSE)</f>
        <v>5</v>
      </c>
      <c r="G77" s="15">
        <f>VLOOKUP($A$7:$A$91,data!$A$2:$Z$78,7,FALSE)</f>
        <v>2199</v>
      </c>
      <c r="H77" s="15">
        <f>VLOOKUP($A$7:$A$91,data!$A$2:$Z$78,8,FALSE)</f>
        <v>192</v>
      </c>
      <c r="I77" s="15">
        <f>VLOOKUP($A$7:$A$91,data!$A$2:$Z$78,9,FALSE)</f>
        <v>293556</v>
      </c>
      <c r="J77" s="15">
        <f>VLOOKUP($A$7:$A$91,data!$A$2:$Z$78,10,FALSE)</f>
        <v>3760</v>
      </c>
      <c r="K77" s="15">
        <f>VLOOKUP($A$7:$A$91,data!$A$2:$Z$78,11,FALSE)</f>
        <v>2344979</v>
      </c>
      <c r="L77" s="15">
        <f>VLOOKUP($A$7:$A$91,data!$A$2:$Z$78,12,FALSE)</f>
        <v>62262</v>
      </c>
      <c r="M77" s="15">
        <f>VLOOKUP($A$7:$A$91,data!$A$2:$Z$78,13,FALSE)</f>
        <v>2554377</v>
      </c>
      <c r="N77" s="15">
        <f>VLOOKUP($A$7:$A$91,data!$A$2:$Z$78,14,FALSE)</f>
        <v>665</v>
      </c>
      <c r="O77" s="15">
        <f>VLOOKUP($A$7:$A$91,data!$A$2:$Z$78,15,FALSE)</f>
        <v>775770</v>
      </c>
      <c r="P77" s="15">
        <f>VLOOKUP($A$7:$A$91,data!$A$2:$Z$78,16,FALSE)</f>
        <v>4367</v>
      </c>
      <c r="Q77" s="15">
        <f>VLOOKUP($A$7:$A$91,data!$A$2:$Z$78,17,FALSE)</f>
        <v>198863</v>
      </c>
      <c r="R77" s="15">
        <f>VLOOKUP($A$7:$A$91,data!$A$2:$Z$78,18,FALSE)</f>
        <v>6867</v>
      </c>
      <c r="S77" s="15">
        <f>VLOOKUP($A$7:$A$91,data!$A$2:$Z$78,19,FALSE)</f>
        <v>17929</v>
      </c>
      <c r="T77" s="15">
        <f>VLOOKUP($A$7:$A$91,data!$A$2:$Z$78,20,FALSE)</f>
        <v>353</v>
      </c>
      <c r="U77" s="15">
        <f>VLOOKUP($A$7:$A$91,data!$A$2:$Z$78,21,FALSE)</f>
        <v>335048</v>
      </c>
      <c r="V77" s="15">
        <f>VLOOKUP($A$7:$A$91,data!$A$2:$Z$78,22,FALSE)</f>
        <v>2832</v>
      </c>
      <c r="W77" s="15">
        <f>VLOOKUP($A$7:$A$91,data!$A$2:$Z$78,23,FALSE)</f>
        <v>42204</v>
      </c>
      <c r="X77" s="15">
        <f>VLOOKUP($A$7:$A$91,data!$A$2:$Z$78,24,FALSE)</f>
        <v>1930</v>
      </c>
      <c r="Y77" s="15">
        <f>VLOOKUP($A$7:$A$91,data!$A$2:$Z$78,25,FALSE)</f>
        <v>1025</v>
      </c>
      <c r="Z77" s="15">
        <f>VLOOKUP($A$7:$A$91,data!$A$2:$Z$78,26,FALSE)</f>
        <v>48</v>
      </c>
    </row>
    <row r="78" spans="1:26" ht="21.75" x14ac:dyDescent="0.2">
      <c r="A78" s="14" t="s">
        <v>74</v>
      </c>
      <c r="B78" s="15">
        <f>VLOOKUP($A$7:$A$91,data!$A$2:$Z$78,2,FALSE)</f>
        <v>16489</v>
      </c>
      <c r="C78" s="15">
        <f>VLOOKUP($A$7:$A$91,data!$A$2:$Z$78,3,FALSE)</f>
        <v>66725</v>
      </c>
      <c r="D78" s="15">
        <f>VLOOKUP($A$7:$A$91,data!$A$2:$Z$78,4,FALSE)</f>
        <v>8672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975</v>
      </c>
      <c r="H78" s="15">
        <f>VLOOKUP($A$7:$A$91,data!$A$2:$Z$78,8,FALSE)</f>
        <v>164</v>
      </c>
      <c r="I78" s="15">
        <f>VLOOKUP($A$7:$A$91,data!$A$2:$Z$78,9,FALSE)</f>
        <v>91507</v>
      </c>
      <c r="J78" s="15">
        <f>VLOOKUP($A$7:$A$91,data!$A$2:$Z$78,10,FALSE)</f>
        <v>638</v>
      </c>
      <c r="K78" s="15">
        <f>VLOOKUP($A$7:$A$91,data!$A$2:$Z$78,11,FALSE)</f>
        <v>459687</v>
      </c>
      <c r="L78" s="15">
        <f>VLOOKUP($A$7:$A$91,data!$A$2:$Z$78,12,FALSE)</f>
        <v>11193</v>
      </c>
      <c r="M78" s="15">
        <f>VLOOKUP($A$7:$A$91,data!$A$2:$Z$78,13,FALSE)</f>
        <v>1892222</v>
      </c>
      <c r="N78" s="15">
        <f>VLOOKUP($A$7:$A$91,data!$A$2:$Z$78,14,FALSE)</f>
        <v>332</v>
      </c>
      <c r="O78" s="15">
        <f>VLOOKUP($A$7:$A$91,data!$A$2:$Z$78,15,FALSE)</f>
        <v>195283</v>
      </c>
      <c r="P78" s="15">
        <f>VLOOKUP($A$7:$A$91,data!$A$2:$Z$78,16,FALSE)</f>
        <v>447</v>
      </c>
      <c r="Q78" s="15">
        <f>VLOOKUP($A$7:$A$91,data!$A$2:$Z$78,17,FALSE)</f>
        <v>35957</v>
      </c>
      <c r="R78" s="15">
        <f>VLOOKUP($A$7:$A$91,data!$A$2:$Z$78,18,FALSE)</f>
        <v>1316</v>
      </c>
      <c r="S78" s="15">
        <f>VLOOKUP($A$7:$A$91,data!$A$2:$Z$78,19,FALSE)</f>
        <v>4099</v>
      </c>
      <c r="T78" s="15">
        <f>VLOOKUP($A$7:$A$91,data!$A$2:$Z$78,20,FALSE)</f>
        <v>131</v>
      </c>
      <c r="U78" s="15">
        <f>VLOOKUP($A$7:$A$91,data!$A$2:$Z$78,21,FALSE)</f>
        <v>15596</v>
      </c>
      <c r="V78" s="15">
        <f>VLOOKUP($A$7:$A$91,data!$A$2:$Z$78,22,FALSE)</f>
        <v>272</v>
      </c>
      <c r="W78" s="15">
        <f>VLOOKUP($A$7:$A$91,data!$A$2:$Z$78,23,FALSE)</f>
        <v>34724</v>
      </c>
      <c r="X78" s="15">
        <f>VLOOKUP($A$7:$A$91,data!$A$2:$Z$78,24,FALSE)</f>
        <v>1693</v>
      </c>
      <c r="Y78" s="15">
        <f>VLOOKUP($A$7:$A$91,data!$A$2:$Z$78,25,FALSE)</f>
        <v>252</v>
      </c>
      <c r="Z78" s="15">
        <f>VLOOKUP($A$7:$A$91,data!$A$2:$Z$78,26,FALSE)</f>
        <v>25</v>
      </c>
    </row>
    <row r="79" spans="1:26" ht="21.75" x14ac:dyDescent="0.2">
      <c r="A79" s="14" t="s">
        <v>75</v>
      </c>
      <c r="B79" s="15">
        <f>VLOOKUP($A$7:$A$91,data!$A$2:$Z$78,2,FALSE)</f>
        <v>9373</v>
      </c>
      <c r="C79" s="15">
        <f>VLOOKUP($A$7:$A$91,data!$A$2:$Z$78,3,FALSE)</f>
        <v>10257</v>
      </c>
      <c r="D79" s="15">
        <f>VLOOKUP($A$7:$A$91,data!$A$2:$Z$78,4,FALSE)</f>
        <v>1270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1819</v>
      </c>
      <c r="H79" s="15">
        <f>VLOOKUP($A$7:$A$91,data!$A$2:$Z$78,8,FALSE)</f>
        <v>223</v>
      </c>
      <c r="I79" s="15">
        <f>VLOOKUP($A$7:$A$91,data!$A$2:$Z$78,9,FALSE)</f>
        <v>44962</v>
      </c>
      <c r="J79" s="15">
        <f>VLOOKUP($A$7:$A$91,data!$A$2:$Z$78,10,FALSE)</f>
        <v>240</v>
      </c>
      <c r="K79" s="15">
        <f>VLOOKUP($A$7:$A$91,data!$A$2:$Z$78,11,FALSE)</f>
        <v>268976</v>
      </c>
      <c r="L79" s="15">
        <f>VLOOKUP($A$7:$A$91,data!$A$2:$Z$78,12,FALSE)</f>
        <v>7952</v>
      </c>
      <c r="M79" s="15">
        <f>VLOOKUP($A$7:$A$91,data!$A$2:$Z$78,13,FALSE)</f>
        <v>491067</v>
      </c>
      <c r="N79" s="15">
        <f>VLOOKUP($A$7:$A$91,data!$A$2:$Z$78,14,FALSE)</f>
        <v>59</v>
      </c>
      <c r="O79" s="15">
        <f>VLOOKUP($A$7:$A$91,data!$A$2:$Z$78,15,FALSE)</f>
        <v>503575</v>
      </c>
      <c r="P79" s="15">
        <f>VLOOKUP($A$7:$A$91,data!$A$2:$Z$78,16,FALSE)</f>
        <v>466</v>
      </c>
      <c r="Q79" s="15">
        <f>VLOOKUP($A$7:$A$91,data!$A$2:$Z$78,17,FALSE)</f>
        <v>16841</v>
      </c>
      <c r="R79" s="15">
        <f>VLOOKUP($A$7:$A$91,data!$A$2:$Z$78,18,FALSE)</f>
        <v>717</v>
      </c>
      <c r="S79" s="15">
        <f>VLOOKUP($A$7:$A$91,data!$A$2:$Z$78,19,FALSE)</f>
        <v>2098</v>
      </c>
      <c r="T79" s="15">
        <f>VLOOKUP($A$7:$A$91,data!$A$2:$Z$78,20,FALSE)</f>
        <v>71</v>
      </c>
      <c r="U79" s="15">
        <f>VLOOKUP($A$7:$A$91,data!$A$2:$Z$78,21,FALSE)</f>
        <v>10002</v>
      </c>
      <c r="V79" s="15">
        <f>VLOOKUP($A$7:$A$91,data!$A$2:$Z$78,22,FALSE)</f>
        <v>168</v>
      </c>
      <c r="W79" s="15">
        <f>VLOOKUP($A$7:$A$91,data!$A$2:$Z$78,23,FALSE)</f>
        <v>10051</v>
      </c>
      <c r="X79" s="15">
        <f>VLOOKUP($A$7:$A$91,data!$A$2:$Z$78,24,FALSE)</f>
        <v>554</v>
      </c>
      <c r="Y79" s="15">
        <f>VLOOKUP($A$7:$A$91,data!$A$2:$Z$78,25,FALSE)</f>
        <v>186</v>
      </c>
      <c r="Z79" s="15">
        <f>VLOOKUP($A$7:$A$91,data!$A$2:$Z$78,26,FALSE)</f>
        <v>14</v>
      </c>
    </row>
    <row r="80" spans="1:26" ht="21.75" x14ac:dyDescent="0.2">
      <c r="A80" s="14" t="s">
        <v>76</v>
      </c>
      <c r="B80" s="15">
        <f>VLOOKUP($A$7:$A$91,data!$A$2:$Z$78,2,FALSE)</f>
        <v>2827</v>
      </c>
      <c r="C80" s="15">
        <f>VLOOKUP($A$7:$A$91,data!$A$2:$Z$78,3,FALSE)</f>
        <v>2217</v>
      </c>
      <c r="D80" s="15">
        <f>VLOOKUP($A$7:$A$91,data!$A$2:$Z$78,4,FALSE)</f>
        <v>312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501</v>
      </c>
      <c r="H80" s="15">
        <f>VLOOKUP($A$7:$A$91,data!$A$2:$Z$78,8,FALSE)</f>
        <v>82</v>
      </c>
      <c r="I80" s="15">
        <f>VLOOKUP($A$7:$A$91,data!$A$2:$Z$78,9,FALSE)</f>
        <v>42</v>
      </c>
      <c r="J80" s="15">
        <f>VLOOKUP($A$7:$A$91,data!$A$2:$Z$78,10,FALSE)</f>
        <v>3</v>
      </c>
      <c r="K80" s="15">
        <f>VLOOKUP($A$7:$A$91,data!$A$2:$Z$78,11,FALSE)</f>
        <v>85465</v>
      </c>
      <c r="L80" s="15">
        <f>VLOOKUP($A$7:$A$91,data!$A$2:$Z$78,12,FALSE)</f>
        <v>2283</v>
      </c>
      <c r="M80" s="15">
        <f>VLOOKUP($A$7:$A$91,data!$A$2:$Z$78,13,FALSE)</f>
        <v>42069</v>
      </c>
      <c r="N80" s="15">
        <f>VLOOKUP($A$7:$A$91,data!$A$2:$Z$78,14,FALSE)</f>
        <v>5</v>
      </c>
      <c r="O80" s="15">
        <f>VLOOKUP($A$7:$A$91,data!$A$2:$Z$78,15,FALSE)</f>
        <v>171102</v>
      </c>
      <c r="P80" s="15">
        <f>VLOOKUP($A$7:$A$91,data!$A$2:$Z$78,16,FALSE)</f>
        <v>70</v>
      </c>
      <c r="Q80" s="15">
        <f>VLOOKUP($A$7:$A$91,data!$A$2:$Z$78,17,FALSE)</f>
        <v>11007</v>
      </c>
      <c r="R80" s="15">
        <f>VLOOKUP($A$7:$A$91,data!$A$2:$Z$78,18,FALSE)</f>
        <v>371</v>
      </c>
      <c r="S80" s="15">
        <f>VLOOKUP($A$7:$A$91,data!$A$2:$Z$78,19,FALSE)</f>
        <v>7532</v>
      </c>
      <c r="T80" s="15">
        <f>VLOOKUP($A$7:$A$91,data!$A$2:$Z$78,20,FALSE)</f>
        <v>7</v>
      </c>
      <c r="U80" s="15">
        <f>VLOOKUP($A$7:$A$91,data!$A$2:$Z$78,21,FALSE)</f>
        <v>15476</v>
      </c>
      <c r="V80" s="15">
        <f>VLOOKUP($A$7:$A$91,data!$A$2:$Z$78,22,FALSE)</f>
        <v>34</v>
      </c>
      <c r="W80" s="15">
        <f>VLOOKUP($A$7:$A$91,data!$A$2:$Z$78,23,FALSE)</f>
        <v>1304</v>
      </c>
      <c r="X80" s="15">
        <f>VLOOKUP($A$7:$A$91,data!$A$2:$Z$78,24,FALSE)</f>
        <v>66</v>
      </c>
      <c r="Y80" s="15">
        <f>VLOOKUP($A$7:$A$91,data!$A$2:$Z$78,25,FALSE)</f>
        <v>138</v>
      </c>
      <c r="Z80" s="15">
        <f>VLOOKUP($A$7:$A$91,data!$A$2:$Z$78,26,FALSE)</f>
        <v>5</v>
      </c>
    </row>
    <row r="81" spans="1:26" ht="21.75" x14ac:dyDescent="0.2">
      <c r="A81" s="14" t="s">
        <v>77</v>
      </c>
      <c r="B81" s="15">
        <f>VLOOKUP($A$7:$A$91,data!$A$2:$Z$78,2,FALSE)</f>
        <v>44247</v>
      </c>
      <c r="C81" s="15">
        <f>VLOOKUP($A$7:$A$91,data!$A$2:$Z$78,3,FALSE)</f>
        <v>74126</v>
      </c>
      <c r="D81" s="15">
        <f>VLOOKUP($A$7:$A$91,data!$A$2:$Z$78,4,FALSE)</f>
        <v>12234</v>
      </c>
      <c r="E81" s="15">
        <f>VLOOKUP($A$7:$A$91,data!$A$2:$Z$78,5,FALSE)</f>
        <v>38</v>
      </c>
      <c r="F81" s="15">
        <f>VLOOKUP($A$7:$A$91,data!$A$2:$Z$78,6,FALSE)</f>
        <v>4</v>
      </c>
      <c r="G81" s="15">
        <f>VLOOKUP($A$7:$A$91,data!$A$2:$Z$78,7,FALSE)</f>
        <v>2918</v>
      </c>
      <c r="H81" s="15">
        <f>VLOOKUP($A$7:$A$91,data!$A$2:$Z$78,8,FALSE)</f>
        <v>333</v>
      </c>
      <c r="I81" s="15">
        <f>VLOOKUP($A$7:$A$91,data!$A$2:$Z$78,9,FALSE)</f>
        <v>139788</v>
      </c>
      <c r="J81" s="15">
        <f>VLOOKUP($A$7:$A$91,data!$A$2:$Z$78,10,FALSE)</f>
        <v>1356</v>
      </c>
      <c r="K81" s="15">
        <f>VLOOKUP($A$7:$A$91,data!$A$2:$Z$78,11,FALSE)</f>
        <v>1562823</v>
      </c>
      <c r="L81" s="15">
        <f>VLOOKUP($A$7:$A$91,data!$A$2:$Z$78,12,FALSE)</f>
        <v>36745</v>
      </c>
      <c r="M81" s="15">
        <f>VLOOKUP($A$7:$A$91,data!$A$2:$Z$78,13,FALSE)</f>
        <v>2167324</v>
      </c>
      <c r="N81" s="15">
        <f>VLOOKUP($A$7:$A$91,data!$A$2:$Z$78,14,FALSE)</f>
        <v>260</v>
      </c>
      <c r="O81" s="15">
        <f>VLOOKUP($A$7:$A$91,data!$A$2:$Z$78,15,FALSE)</f>
        <v>380427</v>
      </c>
      <c r="P81" s="15">
        <f>VLOOKUP($A$7:$A$91,data!$A$2:$Z$78,16,FALSE)</f>
        <v>1930</v>
      </c>
      <c r="Q81" s="15">
        <f>VLOOKUP($A$7:$A$91,data!$A$2:$Z$78,17,FALSE)</f>
        <v>60721</v>
      </c>
      <c r="R81" s="15">
        <f>VLOOKUP($A$7:$A$91,data!$A$2:$Z$78,18,FALSE)</f>
        <v>2652</v>
      </c>
      <c r="S81" s="15">
        <f>VLOOKUP($A$7:$A$91,data!$A$2:$Z$78,19,FALSE)</f>
        <v>7833</v>
      </c>
      <c r="T81" s="15">
        <f>VLOOKUP($A$7:$A$91,data!$A$2:$Z$78,20,FALSE)</f>
        <v>155</v>
      </c>
      <c r="U81" s="15">
        <f>VLOOKUP($A$7:$A$91,data!$A$2:$Z$78,21,FALSE)</f>
        <v>176214</v>
      </c>
      <c r="V81" s="15">
        <f>VLOOKUP($A$7:$A$91,data!$A$2:$Z$78,22,FALSE)</f>
        <v>1641</v>
      </c>
      <c r="W81" s="15">
        <f>VLOOKUP($A$7:$A$91,data!$A$2:$Z$78,23,FALSE)</f>
        <v>18744</v>
      </c>
      <c r="X81" s="15">
        <f>VLOOKUP($A$7:$A$91,data!$A$2:$Z$78,24,FALSE)</f>
        <v>645</v>
      </c>
      <c r="Y81" s="15">
        <f>VLOOKUP($A$7:$A$91,data!$A$2:$Z$78,25,FALSE)</f>
        <v>615</v>
      </c>
      <c r="Z81" s="15">
        <f>VLOOKUP($A$7:$A$91,data!$A$2:$Z$78,26,FALSE)</f>
        <v>35</v>
      </c>
    </row>
    <row r="82" spans="1:26" ht="21.75" x14ac:dyDescent="0.2">
      <c r="A82" s="14" t="s">
        <v>78</v>
      </c>
      <c r="B82" s="15">
        <f>VLOOKUP($A$7:$A$91,data!$A$2:$Z$78,2,FALSE)</f>
        <v>6845</v>
      </c>
      <c r="C82" s="15">
        <f>VLOOKUP($A$7:$A$91,data!$A$2:$Z$78,3,FALSE)</f>
        <v>8502</v>
      </c>
      <c r="D82" s="15">
        <f>VLOOKUP($A$7:$A$91,data!$A$2:$Z$78,4,FALSE)</f>
        <v>1084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1497</v>
      </c>
      <c r="H82" s="15">
        <f>VLOOKUP($A$7:$A$91,data!$A$2:$Z$78,8,FALSE)</f>
        <v>169</v>
      </c>
      <c r="I82" s="15">
        <f>VLOOKUP($A$7:$A$91,data!$A$2:$Z$78,9,FALSE)</f>
        <v>12058</v>
      </c>
      <c r="J82" s="15">
        <f>VLOOKUP($A$7:$A$91,data!$A$2:$Z$78,10,FALSE)</f>
        <v>236</v>
      </c>
      <c r="K82" s="15">
        <f>VLOOKUP($A$7:$A$91,data!$A$2:$Z$78,11,FALSE)</f>
        <v>164346</v>
      </c>
      <c r="L82" s="15">
        <f>VLOOKUP($A$7:$A$91,data!$A$2:$Z$78,12,FALSE)</f>
        <v>5741</v>
      </c>
      <c r="M82" s="15">
        <f>VLOOKUP($A$7:$A$91,data!$A$2:$Z$78,13,FALSE)</f>
        <v>33072</v>
      </c>
      <c r="N82" s="15">
        <f>VLOOKUP($A$7:$A$91,data!$A$2:$Z$78,14,FALSE)</f>
        <v>21</v>
      </c>
      <c r="O82" s="15">
        <f>VLOOKUP($A$7:$A$91,data!$A$2:$Z$78,15,FALSE)</f>
        <v>98966</v>
      </c>
      <c r="P82" s="15">
        <f>VLOOKUP($A$7:$A$91,data!$A$2:$Z$78,16,FALSE)</f>
        <v>621</v>
      </c>
      <c r="Q82" s="15">
        <f>VLOOKUP($A$7:$A$91,data!$A$2:$Z$78,17,FALSE)</f>
        <v>10524</v>
      </c>
      <c r="R82" s="15">
        <f>VLOOKUP($A$7:$A$91,data!$A$2:$Z$78,18,FALSE)</f>
        <v>543</v>
      </c>
      <c r="S82" s="15">
        <f>VLOOKUP($A$7:$A$91,data!$A$2:$Z$78,19,FALSE)</f>
        <v>505</v>
      </c>
      <c r="T82" s="15">
        <f>VLOOKUP($A$7:$A$91,data!$A$2:$Z$78,20,FALSE)</f>
        <v>13</v>
      </c>
      <c r="U82" s="15">
        <f>VLOOKUP($A$7:$A$91,data!$A$2:$Z$78,21,FALSE)</f>
        <v>16972</v>
      </c>
      <c r="V82" s="15">
        <f>VLOOKUP($A$7:$A$91,data!$A$2:$Z$78,22,FALSE)</f>
        <v>120</v>
      </c>
      <c r="W82" s="15">
        <f>VLOOKUP($A$7:$A$91,data!$A$2:$Z$78,23,FALSE)</f>
        <v>7660</v>
      </c>
      <c r="X82" s="15">
        <f>VLOOKUP($A$7:$A$91,data!$A$2:$Z$78,24,FALSE)</f>
        <v>443</v>
      </c>
      <c r="Y82" s="15">
        <f>VLOOKUP($A$7:$A$91,data!$A$2:$Z$78,25,FALSE)</f>
        <v>112</v>
      </c>
      <c r="Z82" s="15">
        <f>VLOOKUP($A$7:$A$91,data!$A$2:$Z$78,26,FALSE)</f>
        <v>9</v>
      </c>
    </row>
    <row r="83" spans="1:26" ht="21.75" x14ac:dyDescent="0.2">
      <c r="A83" s="14" t="s">
        <v>79</v>
      </c>
      <c r="B83" s="15">
        <f>VLOOKUP($A$7:$A$91,data!$A$2:$Z$78,2,FALSE)</f>
        <v>23537</v>
      </c>
      <c r="C83" s="15">
        <f>VLOOKUP($A$7:$A$91,data!$A$2:$Z$78,3,FALSE)</f>
        <v>41218</v>
      </c>
      <c r="D83" s="15">
        <f>VLOOKUP($A$7:$A$91,data!$A$2:$Z$78,4,FALSE)</f>
        <v>6852</v>
      </c>
      <c r="E83" s="15">
        <f>VLOOKUP($A$7:$A$91,data!$A$2:$Z$78,5,FALSE)</f>
        <v>481</v>
      </c>
      <c r="F83" s="15">
        <f>VLOOKUP($A$7:$A$91,data!$A$2:$Z$78,6,FALSE)</f>
        <v>13</v>
      </c>
      <c r="G83" s="15">
        <f>VLOOKUP($A$7:$A$91,data!$A$2:$Z$78,7,FALSE)</f>
        <v>724</v>
      </c>
      <c r="H83" s="15">
        <f>VLOOKUP($A$7:$A$91,data!$A$2:$Z$78,8,FALSE)</f>
        <v>149</v>
      </c>
      <c r="I83" s="15">
        <f>VLOOKUP($A$7:$A$91,data!$A$2:$Z$78,9,FALSE)</f>
        <v>85768</v>
      </c>
      <c r="J83" s="15">
        <f>VLOOKUP($A$7:$A$91,data!$A$2:$Z$78,10,FALSE)</f>
        <v>1625</v>
      </c>
      <c r="K83" s="15">
        <f>VLOOKUP($A$7:$A$91,data!$A$2:$Z$78,11,FALSE)</f>
        <v>544928</v>
      </c>
      <c r="L83" s="15">
        <f>VLOOKUP($A$7:$A$91,data!$A$2:$Z$78,12,FALSE)</f>
        <v>20079</v>
      </c>
      <c r="M83" s="15">
        <f>VLOOKUP($A$7:$A$91,data!$A$2:$Z$78,13,FALSE)</f>
        <v>449914</v>
      </c>
      <c r="N83" s="15">
        <f>VLOOKUP($A$7:$A$91,data!$A$2:$Z$78,14,FALSE)</f>
        <v>118</v>
      </c>
      <c r="O83" s="15">
        <f>VLOOKUP($A$7:$A$91,data!$A$2:$Z$78,15,FALSE)</f>
        <v>246361</v>
      </c>
      <c r="P83" s="15">
        <f>VLOOKUP($A$7:$A$91,data!$A$2:$Z$78,16,FALSE)</f>
        <v>1210</v>
      </c>
      <c r="Q83" s="15">
        <f>VLOOKUP($A$7:$A$91,data!$A$2:$Z$78,17,FALSE)</f>
        <v>15653</v>
      </c>
      <c r="R83" s="15">
        <f>VLOOKUP($A$7:$A$91,data!$A$2:$Z$78,18,FALSE)</f>
        <v>644</v>
      </c>
      <c r="S83" s="15">
        <f>VLOOKUP($A$7:$A$91,data!$A$2:$Z$78,19,FALSE)</f>
        <v>3089</v>
      </c>
      <c r="T83" s="15">
        <f>VLOOKUP($A$7:$A$91,data!$A$2:$Z$78,20,FALSE)</f>
        <v>108</v>
      </c>
      <c r="U83" s="15">
        <f>VLOOKUP($A$7:$A$91,data!$A$2:$Z$78,21,FALSE)</f>
        <v>36122</v>
      </c>
      <c r="V83" s="15">
        <f>VLOOKUP($A$7:$A$91,data!$A$2:$Z$78,22,FALSE)</f>
        <v>392</v>
      </c>
      <c r="W83" s="15">
        <f>VLOOKUP($A$7:$A$91,data!$A$2:$Z$78,23,FALSE)</f>
        <v>6641</v>
      </c>
      <c r="X83" s="15">
        <f>VLOOKUP($A$7:$A$91,data!$A$2:$Z$78,24,FALSE)</f>
        <v>255</v>
      </c>
      <c r="Y83" s="15">
        <f>VLOOKUP($A$7:$A$91,data!$A$2:$Z$78,25,FALSE)</f>
        <v>140</v>
      </c>
      <c r="Z83" s="15">
        <f>VLOOKUP($A$7:$A$91,data!$A$2:$Z$78,26,FALSE)</f>
        <v>11</v>
      </c>
    </row>
    <row r="84" spans="1:26" ht="21.75" x14ac:dyDescent="0.2">
      <c r="A84" s="14" t="s">
        <v>80</v>
      </c>
      <c r="B84" s="15">
        <f>VLOOKUP($A$7:$A$91,data!$A$2:$Z$78,2,FALSE)</f>
        <v>28198</v>
      </c>
      <c r="C84" s="15">
        <f>VLOOKUP($A$7:$A$91,data!$A$2:$Z$78,3,FALSE)</f>
        <v>77610</v>
      </c>
      <c r="D84" s="15">
        <f>VLOOKUP($A$7:$A$91,data!$A$2:$Z$78,4,FALSE)</f>
        <v>12107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323</v>
      </c>
      <c r="H84" s="15">
        <f>VLOOKUP($A$7:$A$91,data!$A$2:$Z$78,8,FALSE)</f>
        <v>94</v>
      </c>
      <c r="I84" s="15">
        <f>VLOOKUP($A$7:$A$91,data!$A$2:$Z$78,9,FALSE)</f>
        <v>80566</v>
      </c>
      <c r="J84" s="15">
        <f>VLOOKUP($A$7:$A$91,data!$A$2:$Z$78,10,FALSE)</f>
        <v>674</v>
      </c>
      <c r="K84" s="15">
        <f>VLOOKUP($A$7:$A$91,data!$A$2:$Z$78,11,FALSE)</f>
        <v>612527</v>
      </c>
      <c r="L84" s="15">
        <f>VLOOKUP($A$7:$A$91,data!$A$2:$Z$78,12,FALSE)</f>
        <v>20995</v>
      </c>
      <c r="M84" s="15">
        <f>VLOOKUP($A$7:$A$91,data!$A$2:$Z$78,13,FALSE)</f>
        <v>1063901</v>
      </c>
      <c r="N84" s="15">
        <f>VLOOKUP($A$7:$A$91,data!$A$2:$Z$78,14,FALSE)</f>
        <v>174</v>
      </c>
      <c r="O84" s="15">
        <f>VLOOKUP($A$7:$A$91,data!$A$2:$Z$78,15,FALSE)</f>
        <v>581216</v>
      </c>
      <c r="P84" s="15">
        <f>VLOOKUP($A$7:$A$91,data!$A$2:$Z$78,16,FALSE)</f>
        <v>565</v>
      </c>
      <c r="Q84" s="15">
        <f>VLOOKUP($A$7:$A$91,data!$A$2:$Z$78,17,FALSE)</f>
        <v>23762</v>
      </c>
      <c r="R84" s="15">
        <f>VLOOKUP($A$7:$A$91,data!$A$2:$Z$78,18,FALSE)</f>
        <v>1094</v>
      </c>
      <c r="S84" s="15">
        <f>VLOOKUP($A$7:$A$91,data!$A$2:$Z$78,19,FALSE)</f>
        <v>5220</v>
      </c>
      <c r="T84" s="15">
        <f>VLOOKUP($A$7:$A$91,data!$A$2:$Z$78,20,FALSE)</f>
        <v>162</v>
      </c>
      <c r="U84" s="15">
        <f>VLOOKUP($A$7:$A$91,data!$A$2:$Z$78,21,FALSE)</f>
        <v>44850</v>
      </c>
      <c r="V84" s="15">
        <f>VLOOKUP($A$7:$A$91,data!$A$2:$Z$78,22,FALSE)</f>
        <v>314</v>
      </c>
      <c r="W84" s="15">
        <f>VLOOKUP($A$7:$A$91,data!$A$2:$Z$78,23,FALSE)</f>
        <v>13193</v>
      </c>
      <c r="X84" s="15">
        <f>VLOOKUP($A$7:$A$91,data!$A$2:$Z$78,24,FALSE)</f>
        <v>877</v>
      </c>
      <c r="Y84" s="15">
        <f>VLOOKUP($A$7:$A$91,data!$A$2:$Z$78,25,FALSE)</f>
        <v>97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55371</v>
      </c>
      <c r="C85" s="15">
        <f>VLOOKUP($A$7:$A$91,data!$A$2:$Z$78,3,FALSE)</f>
        <v>154391</v>
      </c>
      <c r="D85" s="15">
        <f>VLOOKUP($A$7:$A$91,data!$A$2:$Z$78,4,FALSE)</f>
        <v>27950</v>
      </c>
      <c r="E85" s="15">
        <f>VLOOKUP($A$7:$A$91,data!$A$2:$Z$78,5,FALSE)</f>
        <v>3024</v>
      </c>
      <c r="F85" s="15">
        <f>VLOOKUP($A$7:$A$91,data!$A$2:$Z$78,6,FALSE)</f>
        <v>103</v>
      </c>
      <c r="G85" s="15">
        <f>VLOOKUP($A$7:$A$91,data!$A$2:$Z$78,7,FALSE)</f>
        <v>4313</v>
      </c>
      <c r="H85" s="15">
        <f>VLOOKUP($A$7:$A$91,data!$A$2:$Z$78,8,FALSE)</f>
        <v>374</v>
      </c>
      <c r="I85" s="15">
        <f>VLOOKUP($A$7:$A$91,data!$A$2:$Z$78,9,FALSE)</f>
        <v>447792</v>
      </c>
      <c r="J85" s="15">
        <f>VLOOKUP($A$7:$A$91,data!$A$2:$Z$78,10,FALSE)</f>
        <v>3886</v>
      </c>
      <c r="K85" s="15">
        <f>VLOOKUP($A$7:$A$91,data!$A$2:$Z$78,11,FALSE)</f>
        <v>2140269</v>
      </c>
      <c r="L85" s="15">
        <f>VLOOKUP($A$7:$A$91,data!$A$2:$Z$78,12,FALSE)</f>
        <v>45817</v>
      </c>
      <c r="M85" s="15">
        <f>VLOOKUP($A$7:$A$91,data!$A$2:$Z$78,13,FALSE)</f>
        <v>6463099</v>
      </c>
      <c r="N85" s="15">
        <f>VLOOKUP($A$7:$A$91,data!$A$2:$Z$78,14,FALSE)</f>
        <v>818</v>
      </c>
      <c r="O85" s="15">
        <f>VLOOKUP($A$7:$A$91,data!$A$2:$Z$78,15,FALSE)</f>
        <v>1147898</v>
      </c>
      <c r="P85" s="15">
        <f>VLOOKUP($A$7:$A$91,data!$A$2:$Z$78,16,FALSE)</f>
        <v>2447</v>
      </c>
      <c r="Q85" s="15">
        <f>VLOOKUP($A$7:$A$91,data!$A$2:$Z$78,17,FALSE)</f>
        <v>191677</v>
      </c>
      <c r="R85" s="15">
        <f>VLOOKUP($A$7:$A$91,data!$A$2:$Z$78,18,FALSE)</f>
        <v>5905</v>
      </c>
      <c r="S85" s="15">
        <f>VLOOKUP($A$7:$A$91,data!$A$2:$Z$78,19,FALSE)</f>
        <v>99151</v>
      </c>
      <c r="T85" s="15">
        <f>VLOOKUP($A$7:$A$91,data!$A$2:$Z$78,20,FALSE)</f>
        <v>1172</v>
      </c>
      <c r="U85" s="15">
        <f>VLOOKUP($A$7:$A$91,data!$A$2:$Z$78,21,FALSE)</f>
        <v>196962</v>
      </c>
      <c r="V85" s="15">
        <f>VLOOKUP($A$7:$A$91,data!$A$2:$Z$78,22,FALSE)</f>
        <v>1560</v>
      </c>
      <c r="W85" s="15">
        <f>VLOOKUP($A$7:$A$91,data!$A$2:$Z$78,23,FALSE)</f>
        <v>21624</v>
      </c>
      <c r="X85" s="15">
        <f>VLOOKUP($A$7:$A$91,data!$A$2:$Z$78,24,FALSE)</f>
        <v>1613</v>
      </c>
      <c r="Y85" s="15">
        <f>VLOOKUP($A$7:$A$91,data!$A$2:$Z$78,25,FALSE)</f>
        <v>824</v>
      </c>
      <c r="Z85" s="15">
        <f>VLOOKUP($A$7:$A$91,data!$A$2:$Z$78,26,FALSE)</f>
        <v>51</v>
      </c>
    </row>
    <row r="86" spans="1:26" ht="21.75" x14ac:dyDescent="0.2">
      <c r="A86" s="12" t="s">
        <v>9</v>
      </c>
      <c r="B86" s="13">
        <f>SUM(B87:B91)</f>
        <v>216065</v>
      </c>
      <c r="C86" s="13">
        <f t="shared" ref="C86:Z86" si="9">SUM(C87:C91)</f>
        <v>431572</v>
      </c>
      <c r="D86" s="13">
        <f t="shared" si="9"/>
        <v>93251</v>
      </c>
      <c r="E86" s="13">
        <f t="shared" si="9"/>
        <v>1305</v>
      </c>
      <c r="F86" s="13">
        <f t="shared" si="9"/>
        <v>18</v>
      </c>
      <c r="G86" s="13">
        <f t="shared" si="9"/>
        <v>11557</v>
      </c>
      <c r="H86" s="13">
        <f t="shared" si="9"/>
        <v>1362</v>
      </c>
      <c r="I86" s="13">
        <f t="shared" si="9"/>
        <v>115436</v>
      </c>
      <c r="J86" s="13">
        <f t="shared" si="9"/>
        <v>1211</v>
      </c>
      <c r="K86" s="13">
        <f t="shared" si="9"/>
        <v>4500327</v>
      </c>
      <c r="L86" s="13">
        <f t="shared" si="9"/>
        <v>169479</v>
      </c>
      <c r="M86" s="13">
        <f t="shared" si="9"/>
        <v>6169334</v>
      </c>
      <c r="N86" s="13">
        <f t="shared" si="9"/>
        <v>1636</v>
      </c>
      <c r="O86" s="13">
        <f t="shared" si="9"/>
        <v>1300086</v>
      </c>
      <c r="P86" s="13">
        <f t="shared" si="9"/>
        <v>4180</v>
      </c>
      <c r="Q86" s="13">
        <f t="shared" si="9"/>
        <v>960640</v>
      </c>
      <c r="R86" s="13">
        <f t="shared" si="9"/>
        <v>55026</v>
      </c>
      <c r="S86" s="13">
        <f t="shared" si="9"/>
        <v>103420</v>
      </c>
      <c r="T86" s="13">
        <f t="shared" si="9"/>
        <v>2409</v>
      </c>
      <c r="U86" s="13">
        <f t="shared" si="9"/>
        <v>391513</v>
      </c>
      <c r="V86" s="13">
        <f t="shared" si="9"/>
        <v>5342</v>
      </c>
      <c r="W86" s="13">
        <f t="shared" si="9"/>
        <v>232684</v>
      </c>
      <c r="X86" s="13">
        <f t="shared" si="9"/>
        <v>41514</v>
      </c>
      <c r="Y86" s="13">
        <f t="shared" si="9"/>
        <v>27230</v>
      </c>
      <c r="Z86" s="13">
        <f t="shared" si="9"/>
        <v>5045</v>
      </c>
    </row>
    <row r="87" spans="1:26" ht="21.75" x14ac:dyDescent="0.2">
      <c r="A87" s="14" t="s">
        <v>82</v>
      </c>
      <c r="B87" s="15">
        <f>VLOOKUP($A$7:$A$91,data!$A$2:$Z$78,2,FALSE)</f>
        <v>58616</v>
      </c>
      <c r="C87" s="15">
        <f>VLOOKUP($A$7:$A$91,data!$A$2:$Z$78,3,FALSE)</f>
        <v>158285</v>
      </c>
      <c r="D87" s="15">
        <f>VLOOKUP($A$7:$A$91,data!$A$2:$Z$78,4,FALSE)</f>
        <v>25916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5154</v>
      </c>
      <c r="H87" s="15">
        <f>VLOOKUP($A$7:$A$91,data!$A$2:$Z$78,8,FALSE)</f>
        <v>320</v>
      </c>
      <c r="I87" s="15">
        <f>VLOOKUP($A$7:$A$91,data!$A$2:$Z$78,9,FALSE)</f>
        <v>85065</v>
      </c>
      <c r="J87" s="15">
        <f>VLOOKUP($A$7:$A$91,data!$A$2:$Z$78,10,FALSE)</f>
        <v>820</v>
      </c>
      <c r="K87" s="15">
        <f>VLOOKUP($A$7:$A$91,data!$A$2:$Z$78,11,FALSE)</f>
        <v>1637011</v>
      </c>
      <c r="L87" s="15">
        <f>VLOOKUP($A$7:$A$91,data!$A$2:$Z$78,12,FALSE)</f>
        <v>43160</v>
      </c>
      <c r="M87" s="15">
        <f>VLOOKUP($A$7:$A$91,data!$A$2:$Z$78,13,FALSE)</f>
        <v>4509596</v>
      </c>
      <c r="N87" s="15">
        <f>VLOOKUP($A$7:$A$91,data!$A$2:$Z$78,14,FALSE)</f>
        <v>669</v>
      </c>
      <c r="O87" s="15">
        <f>VLOOKUP($A$7:$A$91,data!$A$2:$Z$78,15,FALSE)</f>
        <v>868734</v>
      </c>
      <c r="P87" s="15">
        <f>VLOOKUP($A$7:$A$91,data!$A$2:$Z$78,16,FALSE)</f>
        <v>1926</v>
      </c>
      <c r="Q87" s="15">
        <f>VLOOKUP($A$7:$A$91,data!$A$2:$Z$78,17,FALSE)</f>
        <v>223954</v>
      </c>
      <c r="R87" s="15">
        <f>VLOOKUP($A$7:$A$91,data!$A$2:$Z$78,18,FALSE)</f>
        <v>6781</v>
      </c>
      <c r="S87" s="15">
        <f>VLOOKUP($A$7:$A$91,data!$A$2:$Z$78,19,FALSE)</f>
        <v>66473</v>
      </c>
      <c r="T87" s="15">
        <f>VLOOKUP($A$7:$A$91,data!$A$2:$Z$78,20,FALSE)</f>
        <v>716</v>
      </c>
      <c r="U87" s="15">
        <f>VLOOKUP($A$7:$A$91,data!$A$2:$Z$78,21,FALSE)</f>
        <v>289106</v>
      </c>
      <c r="V87" s="15">
        <f>VLOOKUP($A$7:$A$91,data!$A$2:$Z$78,22,FALSE)</f>
        <v>1622</v>
      </c>
      <c r="W87" s="15">
        <f>VLOOKUP($A$7:$A$91,data!$A$2:$Z$78,23,FALSE)</f>
        <v>47756</v>
      </c>
      <c r="X87" s="15">
        <f>VLOOKUP($A$7:$A$91,data!$A$2:$Z$78,24,FALSE)</f>
        <v>5118</v>
      </c>
      <c r="Y87" s="15">
        <f>VLOOKUP($A$7:$A$91,data!$A$2:$Z$78,25,FALSE)</f>
        <v>2289</v>
      </c>
      <c r="Z87" s="15">
        <f>VLOOKUP($A$7:$A$91,data!$A$2:$Z$78,26,FALSE)</f>
        <v>216</v>
      </c>
    </row>
    <row r="88" spans="1:26" ht="21.75" x14ac:dyDescent="0.2">
      <c r="A88" s="14" t="s">
        <v>83</v>
      </c>
      <c r="B88" s="15">
        <f>VLOOKUP($A$7:$A$91,data!$A$2:$Z$78,2,FALSE)</f>
        <v>21750</v>
      </c>
      <c r="C88" s="15">
        <f>VLOOKUP($A$7:$A$91,data!$A$2:$Z$78,3,FALSE)</f>
        <v>29808</v>
      </c>
      <c r="D88" s="15">
        <f>VLOOKUP($A$7:$A$91,data!$A$2:$Z$78,4,FALSE)</f>
        <v>7697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95</v>
      </c>
      <c r="H88" s="15">
        <f>VLOOKUP($A$7:$A$91,data!$A$2:$Z$78,8,FALSE)</f>
        <v>21</v>
      </c>
      <c r="I88" s="15">
        <f>VLOOKUP($A$7:$A$91,data!$A$2:$Z$78,9,FALSE)</f>
        <v>14098</v>
      </c>
      <c r="J88" s="15">
        <f>VLOOKUP($A$7:$A$91,data!$A$2:$Z$78,10,FALSE)</f>
        <v>80</v>
      </c>
      <c r="K88" s="15">
        <f>VLOOKUP($A$7:$A$91,data!$A$2:$Z$78,11,FALSE)</f>
        <v>400462</v>
      </c>
      <c r="L88" s="15">
        <f>VLOOKUP($A$7:$A$91,data!$A$2:$Z$78,12,FALSE)</f>
        <v>17555</v>
      </c>
      <c r="M88" s="15">
        <f>VLOOKUP($A$7:$A$91,data!$A$2:$Z$78,13,FALSE)</f>
        <v>949632</v>
      </c>
      <c r="N88" s="15">
        <f>VLOOKUP($A$7:$A$91,data!$A$2:$Z$78,14,FALSE)</f>
        <v>46</v>
      </c>
      <c r="O88" s="15">
        <f>VLOOKUP($A$7:$A$91,data!$A$2:$Z$78,15,FALSE)</f>
        <v>278862</v>
      </c>
      <c r="P88" s="15">
        <f>VLOOKUP($A$7:$A$91,data!$A$2:$Z$78,16,FALSE)</f>
        <v>258</v>
      </c>
      <c r="Q88" s="15">
        <f>VLOOKUP($A$7:$A$91,data!$A$2:$Z$78,17,FALSE)</f>
        <v>61370</v>
      </c>
      <c r="R88" s="15">
        <f>VLOOKUP($A$7:$A$91,data!$A$2:$Z$78,18,FALSE)</f>
        <v>4450</v>
      </c>
      <c r="S88" s="15">
        <f>VLOOKUP($A$7:$A$91,data!$A$2:$Z$78,19,FALSE)</f>
        <v>3315</v>
      </c>
      <c r="T88" s="15">
        <f>VLOOKUP($A$7:$A$91,data!$A$2:$Z$78,20,FALSE)</f>
        <v>126</v>
      </c>
      <c r="U88" s="15">
        <f>VLOOKUP($A$7:$A$91,data!$A$2:$Z$78,21,FALSE)</f>
        <v>7969</v>
      </c>
      <c r="V88" s="15">
        <f>VLOOKUP($A$7:$A$91,data!$A$2:$Z$78,22,FALSE)</f>
        <v>382</v>
      </c>
      <c r="W88" s="15">
        <f>VLOOKUP($A$7:$A$91,data!$A$2:$Z$78,23,FALSE)</f>
        <v>23814</v>
      </c>
      <c r="X88" s="15">
        <f>VLOOKUP($A$7:$A$91,data!$A$2:$Z$78,24,FALSE)</f>
        <v>4634</v>
      </c>
      <c r="Y88" s="15">
        <f>VLOOKUP($A$7:$A$91,data!$A$2:$Z$78,25,FALSE)</f>
        <v>538</v>
      </c>
      <c r="Z88" s="15">
        <f>VLOOKUP($A$7:$A$91,data!$A$2:$Z$78,26,FALSE)</f>
        <v>73</v>
      </c>
    </row>
    <row r="89" spans="1:26" ht="21.75" x14ac:dyDescent="0.2">
      <c r="A89" s="14" t="s">
        <v>84</v>
      </c>
      <c r="B89" s="15">
        <f>VLOOKUP($A$7:$A$91,data!$A$2:$Z$78,2,FALSE)</f>
        <v>37268</v>
      </c>
      <c r="C89" s="15">
        <f>VLOOKUP($A$7:$A$91,data!$A$2:$Z$78,3,FALSE)</f>
        <v>76212</v>
      </c>
      <c r="D89" s="15">
        <f>VLOOKUP($A$7:$A$91,data!$A$2:$Z$78,4,FALSE)</f>
        <v>18069</v>
      </c>
      <c r="E89" s="15">
        <f>VLOOKUP($A$7:$A$91,data!$A$2:$Z$78,5,FALSE)</f>
        <v>25</v>
      </c>
      <c r="F89" s="15">
        <f>VLOOKUP($A$7:$A$91,data!$A$2:$Z$78,6,FALSE)</f>
        <v>3</v>
      </c>
      <c r="G89" s="15">
        <f>VLOOKUP($A$7:$A$91,data!$A$2:$Z$78,7,FALSE)</f>
        <v>1528</v>
      </c>
      <c r="H89" s="15">
        <f>VLOOKUP($A$7:$A$91,data!$A$2:$Z$78,8,FALSE)</f>
        <v>239</v>
      </c>
      <c r="I89" s="15">
        <f>VLOOKUP($A$7:$A$91,data!$A$2:$Z$78,9,FALSE)</f>
        <v>4620</v>
      </c>
      <c r="J89" s="15">
        <f>VLOOKUP($A$7:$A$91,data!$A$2:$Z$78,10,FALSE)</f>
        <v>93</v>
      </c>
      <c r="K89" s="15">
        <f>VLOOKUP($A$7:$A$91,data!$A$2:$Z$78,11,FALSE)</f>
        <v>786316</v>
      </c>
      <c r="L89" s="15">
        <f>VLOOKUP($A$7:$A$91,data!$A$2:$Z$78,12,FALSE)</f>
        <v>29345</v>
      </c>
      <c r="M89" s="15">
        <f>VLOOKUP($A$7:$A$91,data!$A$2:$Z$78,13,FALSE)</f>
        <v>427592</v>
      </c>
      <c r="N89" s="15">
        <f>VLOOKUP($A$7:$A$91,data!$A$2:$Z$78,14,FALSE)</f>
        <v>157</v>
      </c>
      <c r="O89" s="15">
        <f>VLOOKUP($A$7:$A$91,data!$A$2:$Z$78,15,FALSE)</f>
        <v>58713</v>
      </c>
      <c r="P89" s="15">
        <f>VLOOKUP($A$7:$A$91,data!$A$2:$Z$78,16,FALSE)</f>
        <v>700</v>
      </c>
      <c r="Q89" s="15">
        <f>VLOOKUP($A$7:$A$91,data!$A$2:$Z$78,17,FALSE)</f>
        <v>239158</v>
      </c>
      <c r="R89" s="15">
        <f>VLOOKUP($A$7:$A$91,data!$A$2:$Z$78,18,FALSE)</f>
        <v>12636</v>
      </c>
      <c r="S89" s="15">
        <f>VLOOKUP($A$7:$A$91,data!$A$2:$Z$78,19,FALSE)</f>
        <v>13721</v>
      </c>
      <c r="T89" s="15">
        <f>VLOOKUP($A$7:$A$91,data!$A$2:$Z$78,20,FALSE)</f>
        <v>380</v>
      </c>
      <c r="U89" s="15">
        <f>VLOOKUP($A$7:$A$91,data!$A$2:$Z$78,21,FALSE)</f>
        <v>50854</v>
      </c>
      <c r="V89" s="15">
        <f>VLOOKUP($A$7:$A$91,data!$A$2:$Z$78,22,FALSE)</f>
        <v>1265</v>
      </c>
      <c r="W89" s="15">
        <f>VLOOKUP($A$7:$A$91,data!$A$2:$Z$78,23,FALSE)</f>
        <v>51576</v>
      </c>
      <c r="X89" s="15">
        <f>VLOOKUP($A$7:$A$91,data!$A$2:$Z$78,24,FALSE)</f>
        <v>9383</v>
      </c>
      <c r="Y89" s="15">
        <f>VLOOKUP($A$7:$A$91,data!$A$2:$Z$78,25,FALSE)</f>
        <v>17128</v>
      </c>
      <c r="Z89" s="15">
        <f>VLOOKUP($A$7:$A$91,data!$A$2:$Z$78,26,FALSE)</f>
        <v>3480</v>
      </c>
    </row>
    <row r="90" spans="1:26" ht="21.75" x14ac:dyDescent="0.2">
      <c r="A90" s="14" t="s">
        <v>85</v>
      </c>
      <c r="B90" s="15">
        <f>VLOOKUP($A$7:$A$91,data!$A$2:$Z$78,2,FALSE)</f>
        <v>44042</v>
      </c>
      <c r="C90" s="15">
        <f>VLOOKUP($A$7:$A$91,data!$A$2:$Z$78,3,FALSE)</f>
        <v>64948</v>
      </c>
      <c r="D90" s="15">
        <f>VLOOKUP($A$7:$A$91,data!$A$2:$Z$78,4,FALSE)</f>
        <v>17670</v>
      </c>
      <c r="E90" s="15">
        <f>VLOOKUP($A$7:$A$91,data!$A$2:$Z$78,5,FALSE)</f>
        <v>0</v>
      </c>
      <c r="F90" s="15">
        <f>VLOOKUP($A$7:$A$91,data!$A$2:$Z$78,6,FALSE)</f>
        <v>0</v>
      </c>
      <c r="G90" s="15">
        <f>VLOOKUP($A$7:$A$91,data!$A$2:$Z$78,7,FALSE)</f>
        <v>2002</v>
      </c>
      <c r="H90" s="15">
        <f>VLOOKUP($A$7:$A$91,data!$A$2:$Z$78,8,FALSE)</f>
        <v>332</v>
      </c>
      <c r="I90" s="15">
        <f>VLOOKUP($A$7:$A$91,data!$A$2:$Z$78,9,FALSE)</f>
        <v>4601</v>
      </c>
      <c r="J90" s="15">
        <f>VLOOKUP($A$7:$A$91,data!$A$2:$Z$78,10,FALSE)</f>
        <v>53</v>
      </c>
      <c r="K90" s="15">
        <f>VLOOKUP($A$7:$A$91,data!$A$2:$Z$78,11,FALSE)</f>
        <v>788060</v>
      </c>
      <c r="L90" s="15">
        <f>VLOOKUP($A$7:$A$91,data!$A$2:$Z$78,12,FALSE)</f>
        <v>35572</v>
      </c>
      <c r="M90" s="15">
        <f>VLOOKUP($A$7:$A$91,data!$A$2:$Z$78,13,FALSE)</f>
        <v>74800</v>
      </c>
      <c r="N90" s="15">
        <f>VLOOKUP($A$7:$A$91,data!$A$2:$Z$78,14,FALSE)</f>
        <v>670</v>
      </c>
      <c r="O90" s="15">
        <f>VLOOKUP($A$7:$A$91,data!$A$2:$Z$78,15,FALSE)</f>
        <v>62819</v>
      </c>
      <c r="P90" s="15">
        <f>VLOOKUP($A$7:$A$91,data!$A$2:$Z$78,16,FALSE)</f>
        <v>538</v>
      </c>
      <c r="Q90" s="15">
        <f>VLOOKUP($A$7:$A$91,data!$A$2:$Z$78,17,FALSE)</f>
        <v>209867</v>
      </c>
      <c r="R90" s="15">
        <f>VLOOKUP($A$7:$A$91,data!$A$2:$Z$78,18,FALSE)</f>
        <v>14305</v>
      </c>
      <c r="S90" s="15">
        <f>VLOOKUP($A$7:$A$91,data!$A$2:$Z$78,19,FALSE)</f>
        <v>15906</v>
      </c>
      <c r="T90" s="15">
        <f>VLOOKUP($A$7:$A$91,data!$A$2:$Z$78,20,FALSE)</f>
        <v>935</v>
      </c>
      <c r="U90" s="15">
        <f>VLOOKUP($A$7:$A$91,data!$A$2:$Z$78,21,FALSE)</f>
        <v>24985</v>
      </c>
      <c r="V90" s="15">
        <f>VLOOKUP($A$7:$A$91,data!$A$2:$Z$78,22,FALSE)</f>
        <v>1219</v>
      </c>
      <c r="W90" s="15">
        <f>VLOOKUP($A$7:$A$91,data!$A$2:$Z$78,23,FALSE)</f>
        <v>63444</v>
      </c>
      <c r="X90" s="15">
        <f>VLOOKUP($A$7:$A$91,data!$A$2:$Z$78,24,FALSE)</f>
        <v>12923</v>
      </c>
      <c r="Y90" s="15">
        <f>VLOOKUP($A$7:$A$91,data!$A$2:$Z$78,25,FALSE)</f>
        <v>3567</v>
      </c>
      <c r="Z90" s="15">
        <f>VLOOKUP($A$7:$A$91,data!$A$2:$Z$78,26,FALSE)</f>
        <v>679</v>
      </c>
    </row>
    <row r="91" spans="1:26" ht="21.75" x14ac:dyDescent="0.2">
      <c r="A91" s="14" t="s">
        <v>86</v>
      </c>
      <c r="B91" s="15">
        <f>VLOOKUP($A$7:$A$91,data!$A$2:$Z$78,2,FALSE)</f>
        <v>54389</v>
      </c>
      <c r="C91" s="15">
        <f>VLOOKUP($A$7:$A$91,data!$A$2:$Z$78,3,FALSE)</f>
        <v>102319</v>
      </c>
      <c r="D91" s="15">
        <f>VLOOKUP($A$7:$A$91,data!$A$2:$Z$78,4,FALSE)</f>
        <v>23899</v>
      </c>
      <c r="E91" s="15">
        <f>VLOOKUP($A$7:$A$91,data!$A$2:$Z$78,5,FALSE)</f>
        <v>10</v>
      </c>
      <c r="F91" s="15">
        <f>VLOOKUP($A$7:$A$91,data!$A$2:$Z$78,6,FALSE)</f>
        <v>1</v>
      </c>
      <c r="G91" s="15">
        <f>VLOOKUP($A$7:$A$91,data!$A$2:$Z$78,7,FALSE)</f>
        <v>2778</v>
      </c>
      <c r="H91" s="15">
        <f>VLOOKUP($A$7:$A$91,data!$A$2:$Z$78,8,FALSE)</f>
        <v>450</v>
      </c>
      <c r="I91" s="15">
        <f>VLOOKUP($A$7:$A$91,data!$A$2:$Z$78,9,FALSE)</f>
        <v>7052</v>
      </c>
      <c r="J91" s="15">
        <f>VLOOKUP($A$7:$A$91,data!$A$2:$Z$78,10,FALSE)</f>
        <v>165</v>
      </c>
      <c r="K91" s="15">
        <f>VLOOKUP($A$7:$A$91,data!$A$2:$Z$78,11,FALSE)</f>
        <v>888478</v>
      </c>
      <c r="L91" s="15">
        <f>VLOOKUP($A$7:$A$91,data!$A$2:$Z$78,12,FALSE)</f>
        <v>43847</v>
      </c>
      <c r="M91" s="15">
        <f>VLOOKUP($A$7:$A$91,data!$A$2:$Z$78,13,FALSE)</f>
        <v>207714</v>
      </c>
      <c r="N91" s="15">
        <f>VLOOKUP($A$7:$A$91,data!$A$2:$Z$78,14,FALSE)</f>
        <v>94</v>
      </c>
      <c r="O91" s="15">
        <f>VLOOKUP($A$7:$A$91,data!$A$2:$Z$78,15,FALSE)</f>
        <v>30958</v>
      </c>
      <c r="P91" s="15">
        <f>VLOOKUP($A$7:$A$91,data!$A$2:$Z$78,16,FALSE)</f>
        <v>758</v>
      </c>
      <c r="Q91" s="15">
        <f>VLOOKUP($A$7:$A$91,data!$A$2:$Z$78,17,FALSE)</f>
        <v>226291</v>
      </c>
      <c r="R91" s="15">
        <f>VLOOKUP($A$7:$A$91,data!$A$2:$Z$78,18,FALSE)</f>
        <v>16854</v>
      </c>
      <c r="S91" s="15">
        <f>VLOOKUP($A$7:$A$91,data!$A$2:$Z$78,19,FALSE)</f>
        <v>4005</v>
      </c>
      <c r="T91" s="15">
        <f>VLOOKUP($A$7:$A$91,data!$A$2:$Z$78,20,FALSE)</f>
        <v>252</v>
      </c>
      <c r="U91" s="15">
        <f>VLOOKUP($A$7:$A$91,data!$A$2:$Z$78,21,FALSE)</f>
        <v>18599</v>
      </c>
      <c r="V91" s="15">
        <f>VLOOKUP($A$7:$A$91,data!$A$2:$Z$78,22,FALSE)</f>
        <v>854</v>
      </c>
      <c r="W91" s="15">
        <f>VLOOKUP($A$7:$A$91,data!$A$2:$Z$78,23,FALSE)</f>
        <v>46094</v>
      </c>
      <c r="X91" s="15">
        <f>VLOOKUP($A$7:$A$91,data!$A$2:$Z$78,24,FALSE)</f>
        <v>9456</v>
      </c>
      <c r="Y91" s="15">
        <f>VLOOKUP($A$7:$A$91,data!$A$2:$Z$78,25,FALSE)</f>
        <v>3708</v>
      </c>
      <c r="Z91" s="15">
        <f>VLOOKUP($A$7:$A$91,data!$A$2:$Z$78,26,FALSE)</f>
        <v>597</v>
      </c>
    </row>
    <row r="93" spans="1:26" ht="21.75" x14ac:dyDescent="0.2">
      <c r="A93" s="17" t="s">
        <v>131</v>
      </c>
      <c r="B93" s="16" t="str">
        <f>AA1</f>
        <v>ข้อมูล ณ วันที่ 20 กุมภาพันธ์ 2569</v>
      </c>
    </row>
    <row r="94" spans="1:26" ht="21.75" x14ac:dyDescent="0.2">
      <c r="A94" s="17" t="s">
        <v>130</v>
      </c>
      <c r="B94" s="16" t="s">
        <v>129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20.02.69</vt:lpstr>
      <vt:lpstr>'20.02.69'!Print_Area</vt:lpstr>
      <vt:lpstr>'20.02.69'!Print_Titles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2026-02-20T09:41:11Z</dcterms:modified>
</cp:coreProperties>
</file>