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CB15B0B4-C6EA-4E78-8501-C1207B4FFCE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83" state="hidden" r:id="rId1"/>
    <sheet name="21.12.68" sheetId="2" r:id="rId2"/>
  </sheets>
  <definedNames>
    <definedName name="_xlnm.Print_Area" localSheetId="1">'21.12.68'!$A$1:$Z$94</definedName>
    <definedName name="_xlnm.Print_Titles" localSheetId="1">'21.12.68'!$1:$4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<sst xmlns="http://schemas.openxmlformats.org/spreadsheetml/2006/main" count="233" uniqueCount="134">
  <si>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</si>
  <si>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</si>
  <si>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</si>
  <si>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</si>
  <si>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</si>
  <si>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</si>
  <si>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</si>
  <si>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</si>
  <si>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</si>
  <si>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</si>
  <si>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</si>
  <si>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</si>
  <si>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</si>
  <si>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</si>
  <si>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</si>
  <si>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</si>
  <si>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</si>
  <si>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</si>
  <si>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</si>
  <si>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</si>
  <si>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</si>
  <si>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</si>
  <si>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</si>
  <si>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</si>
  <si>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</si>
  <si>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</si>
  <si>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</si>
  <si>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</si>
  <si>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</si>
  <si>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</si>
  <si>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</si>
  <si>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</si>
  <si>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</si>
  <si>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</si>
  <si>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</si>
  <si>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</si>
  <si>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</si>
  <si>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</si>
  <si>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</si>
  <si>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</si>
  <si>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</si>
  <si>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</si>
  <si>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</si>
  <si>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</si>
  <si>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</si>
  <si>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</si>
  <si>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</si>
  <si>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</si>
  <si>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</si>
  <si>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</si>
  <si>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</si>
  <si>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</si>
  <si>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</si>
  <si>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</si>
  <si>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</si>
  <si>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</si>
  <si>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</si>
  <si>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</si>
  <si>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</si>
  <si>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</si>
  <si>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</si>
  <si>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</si>
  <si>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</si>
  <si>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</si>
  <si>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</si>
  <si>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</si>
  <si>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</si>
  <si>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</si>
  <si>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</si>
  <si>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</si>
  <si>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</si>
  <si>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</si>
  <si>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</si>
  <si>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</si>
  <si>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</si>
  <si>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</si>
  <si>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</si>
  <si>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</si>
  <si>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</si>
  <si>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</si>
  <si>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</si>
  <si>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</si>
  <si>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</si>
  <si>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</si>
  <si>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</si>
  <si>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</si>
  <si>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</si>
  <si>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</si>
  <si>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</si>
  <si>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</si>
  <si>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</si>
  <si>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</si>
  <si>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</si>
  <si>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</si>
  <si>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</si>
  <si>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</si>
  <si>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</si>
  <si>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</si>
  <si>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</si>
  <si>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</si>
  <si>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</si>
  <si>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</si>
  <si>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</si>
  <si>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</si>
  <si>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</si>
  <si>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</si>
  <si>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</si>
  <si>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</si>
  <si>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</si>
  <si>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</si>
  <si>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</si>
  <si>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</si>
  <si>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</si>
  <si>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</si>
  <si>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</si>
  <si>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</si>
  <si>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</si>
  <si>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</si>
  <si>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</si>
  <si>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</si>
  <si>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</si>
  <si>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</si>
  <si>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</si>
  <si>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</si>
  <si>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</si>
  <si>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</si>
  <si>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</si>
  <si>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</si>
  <si>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</si>
  <si>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</si>
  <si>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</si>
  <si>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</si>
  <si>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 ณ วันที่ 20 ธันวาคม 2568</t>
  </si>
  <si>
    <t>ข้อมูลจำนวนเกษตรกรผู้เลี้ยงสัตว์และปศุสัตว์ ปีงบประมาณ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</si>
</sst>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DF972-C1C1-4CC2-977B-9D264BA8DC96}">
  <dimension ref="A1:Z78"/>
  <sheetViews>
    <sheetView zoomScale="115" zoomScaleNormal="115" workbookViewId="0"/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4565</v>
      </c>
      <c r="C2">
        <v>5900</v>
      </c>
      <c r="D2">
        <v>692</v>
      </c>
      <c r="E2">
        <v>79</v>
      </c>
      <c r="F2">
        <v>6</v>
      </c>
      <c r="G2">
        <v>475</v>
      </c>
      <c r="H2">
        <v>59</v>
      </c>
      <c r="I2">
        <v>65</v>
      </c>
      <c r="J2">
        <v>8</v>
      </c>
      <c r="K2">
        <v>107385</v>
      </c>
      <c r="L2">
        <v>3584</v>
      </c>
      <c r="M2">
        <v>33820</v>
      </c>
      <c r="N2">
        <v>122</v>
      </c>
      <c r="O2">
        <v>12089</v>
      </c>
      <c r="P2">
        <v>191</v>
      </c>
      <c r="Q2">
        <v>3825</v>
      </c>
      <c r="R2">
        <v>204</v>
      </c>
      <c r="S2">
        <v>2678</v>
      </c>
      <c r="T2">
        <v>103</v>
      </c>
      <c r="U2">
        <v>81549</v>
      </c>
      <c r="V2">
        <v>106</v>
      </c>
      <c r="W2">
        <v>11675</v>
      </c>
      <c r="X2">
        <v>482</v>
      </c>
      <c r="Y2">
        <v>1539</v>
      </c>
      <c r="Z2">
        <v>90</v>
      </c>
    </row>
    <row r="3" spans="1:26" x14ac:dyDescent="0.2">
      <c r="A3" t="s">
        <v>17</v>
      </c>
      <c r="B3">
        <v>20202</v>
      </c>
      <c r="C3">
        <v>53778</v>
      </c>
      <c r="D3">
        <v>3556</v>
      </c>
      <c r="E3">
        <v>896</v>
      </c>
      <c r="F3">
        <v>32</v>
      </c>
      <c r="G3">
        <v>18426</v>
      </c>
      <c r="H3">
        <v>1434</v>
      </c>
      <c r="I3">
        <v>267522</v>
      </c>
      <c r="J3">
        <v>662</v>
      </c>
      <c r="K3">
        <v>953169</v>
      </c>
      <c r="L3">
        <v>16217</v>
      </c>
      <c r="M3">
        <v>5634924</v>
      </c>
      <c r="N3">
        <v>139</v>
      </c>
      <c r="O3">
        <v>86919</v>
      </c>
      <c r="P3">
        <v>1430</v>
      </c>
      <c r="Q3">
        <v>25059</v>
      </c>
      <c r="R3">
        <v>808</v>
      </c>
      <c r="S3">
        <v>23858</v>
      </c>
      <c r="T3">
        <v>214</v>
      </c>
      <c r="U3">
        <v>838521</v>
      </c>
      <c r="V3">
        <v>1466</v>
      </c>
      <c r="W3">
        <v>32163</v>
      </c>
      <c r="X3">
        <v>1008</v>
      </c>
      <c r="Y3">
        <v>3824</v>
      </c>
      <c r="Z3">
        <v>139</v>
      </c>
    </row>
    <row r="4" spans="1:26" x14ac:dyDescent="0.2">
      <c r="A4" t="s">
        <v>11</v>
      </c>
      <c r="B4">
        <v>3529</v>
      </c>
      <c r="C4">
        <v>1801</v>
      </c>
      <c r="D4">
        <v>261</v>
      </c>
      <c r="E4">
        <v>0</v>
      </c>
      <c r="F4">
        <v>0</v>
      </c>
      <c r="G4">
        <v>221</v>
      </c>
      <c r="H4">
        <v>37</v>
      </c>
      <c r="I4">
        <v>0</v>
      </c>
      <c r="J4">
        <v>0</v>
      </c>
      <c r="K4">
        <v>86144</v>
      </c>
      <c r="L4">
        <v>3099</v>
      </c>
      <c r="M4">
        <v>3617</v>
      </c>
      <c r="N4">
        <v>6</v>
      </c>
      <c r="O4">
        <v>5548</v>
      </c>
      <c r="P4">
        <v>177</v>
      </c>
      <c r="Q4">
        <v>3382</v>
      </c>
      <c r="R4">
        <v>154</v>
      </c>
      <c r="S4">
        <v>1355</v>
      </c>
      <c r="T4">
        <v>62</v>
      </c>
      <c r="U4">
        <v>63931</v>
      </c>
      <c r="V4">
        <v>112</v>
      </c>
      <c r="W4">
        <v>4072</v>
      </c>
      <c r="X4">
        <v>241</v>
      </c>
      <c r="Y4">
        <v>198</v>
      </c>
      <c r="Z4">
        <v>19</v>
      </c>
    </row>
    <row r="5" spans="1:26" x14ac:dyDescent="0.2">
      <c r="A5" t="s">
        <v>12</v>
      </c>
      <c r="B5">
        <v>5746</v>
      </c>
      <c r="C5">
        <v>5082</v>
      </c>
      <c r="D5">
        <v>282</v>
      </c>
      <c r="E5">
        <v>0</v>
      </c>
      <c r="F5">
        <v>0</v>
      </c>
      <c r="G5">
        <v>1243</v>
      </c>
      <c r="H5">
        <v>89</v>
      </c>
      <c r="I5">
        <v>0</v>
      </c>
      <c r="J5">
        <v>0</v>
      </c>
      <c r="K5">
        <v>304081</v>
      </c>
      <c r="L5">
        <v>4835</v>
      </c>
      <c r="M5">
        <v>214208</v>
      </c>
      <c r="N5">
        <v>70</v>
      </c>
      <c r="O5">
        <v>101422</v>
      </c>
      <c r="P5">
        <v>1315</v>
      </c>
      <c r="Q5">
        <v>12348</v>
      </c>
      <c r="R5">
        <v>412</v>
      </c>
      <c r="S5">
        <v>85247</v>
      </c>
      <c r="T5">
        <v>108</v>
      </c>
      <c r="U5">
        <v>193721</v>
      </c>
      <c r="V5">
        <v>400</v>
      </c>
      <c r="W5">
        <v>2751</v>
      </c>
      <c r="X5">
        <v>105</v>
      </c>
      <c r="Y5">
        <v>193</v>
      </c>
      <c r="Z5">
        <v>14</v>
      </c>
    </row>
    <row r="6" spans="1:26" x14ac:dyDescent="0.2">
      <c r="A6" t="s">
        <v>13</v>
      </c>
      <c r="B6">
        <v>13382</v>
      </c>
      <c r="C6">
        <v>8262</v>
      </c>
      <c r="D6">
        <v>868</v>
      </c>
      <c r="E6">
        <v>0</v>
      </c>
      <c r="F6">
        <v>0</v>
      </c>
      <c r="G6">
        <v>2407</v>
      </c>
      <c r="H6">
        <v>272</v>
      </c>
      <c r="I6">
        <v>23502</v>
      </c>
      <c r="J6">
        <v>28</v>
      </c>
      <c r="K6">
        <v>536607</v>
      </c>
      <c r="L6">
        <v>11570</v>
      </c>
      <c r="M6">
        <v>2702088</v>
      </c>
      <c r="N6">
        <v>66</v>
      </c>
      <c r="O6">
        <v>3509260</v>
      </c>
      <c r="P6">
        <v>1397</v>
      </c>
      <c r="Q6">
        <v>21392</v>
      </c>
      <c r="R6">
        <v>636</v>
      </c>
      <c r="S6">
        <v>36287</v>
      </c>
      <c r="T6">
        <v>193</v>
      </c>
      <c r="U6">
        <v>417771</v>
      </c>
      <c r="V6">
        <v>1305</v>
      </c>
      <c r="W6">
        <v>8145</v>
      </c>
      <c r="X6">
        <v>375</v>
      </c>
      <c r="Y6">
        <v>320</v>
      </c>
      <c r="Z6">
        <v>17</v>
      </c>
    </row>
    <row r="7" spans="1:26" x14ac:dyDescent="0.2">
      <c r="A7" t="s">
        <v>15</v>
      </c>
      <c r="B7">
        <v>23764</v>
      </c>
      <c r="C7">
        <v>72766</v>
      </c>
      <c r="D7">
        <v>3572</v>
      </c>
      <c r="E7">
        <v>62258</v>
      </c>
      <c r="F7">
        <v>1777</v>
      </c>
      <c r="G7">
        <v>5106</v>
      </c>
      <c r="H7">
        <v>338</v>
      </c>
      <c r="I7">
        <v>736550</v>
      </c>
      <c r="J7">
        <v>891</v>
      </c>
      <c r="K7">
        <v>748759</v>
      </c>
      <c r="L7">
        <v>18355</v>
      </c>
      <c r="M7">
        <v>54871676</v>
      </c>
      <c r="N7">
        <v>349</v>
      </c>
      <c r="O7">
        <v>229172</v>
      </c>
      <c r="P7">
        <v>914</v>
      </c>
      <c r="Q7">
        <v>29216</v>
      </c>
      <c r="R7">
        <v>1151</v>
      </c>
      <c r="S7">
        <v>427382</v>
      </c>
      <c r="T7">
        <v>198</v>
      </c>
      <c r="U7">
        <v>608447</v>
      </c>
      <c r="V7">
        <v>839</v>
      </c>
      <c r="W7">
        <v>36772</v>
      </c>
      <c r="X7">
        <v>1205</v>
      </c>
      <c r="Y7">
        <v>5169</v>
      </c>
      <c r="Z7">
        <v>120</v>
      </c>
    </row>
    <row r="8" spans="1:26" x14ac:dyDescent="0.2">
      <c r="A8" t="s">
        <v>18</v>
      </c>
      <c r="B8">
        <v>15082</v>
      </c>
      <c r="C8">
        <v>29256</v>
      </c>
      <c r="D8">
        <v>1944</v>
      </c>
      <c r="E8">
        <v>124294</v>
      </c>
      <c r="F8">
        <v>3599</v>
      </c>
      <c r="G8">
        <v>10116</v>
      </c>
      <c r="H8">
        <v>709</v>
      </c>
      <c r="I8">
        <v>121783</v>
      </c>
      <c r="J8">
        <v>133</v>
      </c>
      <c r="K8">
        <v>421606</v>
      </c>
      <c r="L8">
        <v>9710</v>
      </c>
      <c r="M8">
        <v>25469307</v>
      </c>
      <c r="N8">
        <v>162</v>
      </c>
      <c r="O8">
        <v>2291119</v>
      </c>
      <c r="P8">
        <v>714</v>
      </c>
      <c r="Q8">
        <v>8157</v>
      </c>
      <c r="R8">
        <v>368</v>
      </c>
      <c r="S8">
        <v>658223</v>
      </c>
      <c r="T8">
        <v>110</v>
      </c>
      <c r="U8">
        <v>116136</v>
      </c>
      <c r="V8">
        <v>440</v>
      </c>
      <c r="W8">
        <v>22493</v>
      </c>
      <c r="X8">
        <v>697</v>
      </c>
      <c r="Y8">
        <v>2196</v>
      </c>
      <c r="Z8">
        <v>64</v>
      </c>
    </row>
    <row r="9" spans="1:26" x14ac:dyDescent="0.2">
      <c r="A9" t="s">
        <v>16</v>
      </c>
      <c r="B9">
        <v>3876</v>
      </c>
      <c r="C9">
        <v>2846</v>
      </c>
      <c r="D9">
        <v>378</v>
      </c>
      <c r="E9">
        <v>68</v>
      </c>
      <c r="F9">
        <v>2</v>
      </c>
      <c r="G9">
        <v>464</v>
      </c>
      <c r="H9">
        <v>78</v>
      </c>
      <c r="I9">
        <v>19127</v>
      </c>
      <c r="J9">
        <v>160</v>
      </c>
      <c r="K9">
        <v>149421</v>
      </c>
      <c r="L9">
        <v>3178</v>
      </c>
      <c r="M9">
        <v>2045905</v>
      </c>
      <c r="N9">
        <v>37</v>
      </c>
      <c r="O9">
        <v>51681</v>
      </c>
      <c r="P9">
        <v>216</v>
      </c>
      <c r="Q9">
        <v>3505</v>
      </c>
      <c r="R9">
        <v>172</v>
      </c>
      <c r="S9">
        <v>562</v>
      </c>
      <c r="T9">
        <v>22</v>
      </c>
      <c r="U9">
        <v>84837</v>
      </c>
      <c r="V9">
        <v>270</v>
      </c>
      <c r="W9">
        <v>7302</v>
      </c>
      <c r="X9">
        <v>202</v>
      </c>
      <c r="Y9">
        <v>358</v>
      </c>
      <c r="Z9">
        <v>14</v>
      </c>
    </row>
    <row r="10" spans="1:26" x14ac:dyDescent="0.2">
      <c r="A10" t="s">
        <v>14</v>
      </c>
      <c r="B10">
        <v>15460</v>
      </c>
      <c r="C10">
        <v>11802</v>
      </c>
      <c r="D10">
        <v>1434</v>
      </c>
      <c r="E10">
        <v>0</v>
      </c>
      <c r="F10">
        <v>0</v>
      </c>
      <c r="G10">
        <v>859</v>
      </c>
      <c r="H10">
        <v>83</v>
      </c>
      <c r="I10">
        <v>80231</v>
      </c>
      <c r="J10">
        <v>547</v>
      </c>
      <c r="K10">
        <v>780887</v>
      </c>
      <c r="L10">
        <v>13068</v>
      </c>
      <c r="M10">
        <v>1334250</v>
      </c>
      <c r="N10">
        <v>32</v>
      </c>
      <c r="O10">
        <v>1236103</v>
      </c>
      <c r="P10">
        <v>565</v>
      </c>
      <c r="Q10">
        <v>21909</v>
      </c>
      <c r="R10">
        <v>625</v>
      </c>
      <c r="S10">
        <v>3963</v>
      </c>
      <c r="T10">
        <v>35</v>
      </c>
      <c r="U10">
        <v>1487056</v>
      </c>
      <c r="V10">
        <v>1477</v>
      </c>
      <c r="W10">
        <v>6436</v>
      </c>
      <c r="X10">
        <v>262</v>
      </c>
      <c r="Y10">
        <v>687</v>
      </c>
      <c r="Z10">
        <v>19</v>
      </c>
    </row>
    <row r="11" spans="1:26" x14ac:dyDescent="0.2">
      <c r="A11" t="s">
        <v>22</v>
      </c>
      <c r="B11">
        <v>8816</v>
      </c>
      <c r="C11">
        <v>2745</v>
      </c>
      <c r="D11">
        <v>270</v>
      </c>
      <c r="E11">
        <v>3195</v>
      </c>
      <c r="F11">
        <v>62</v>
      </c>
      <c r="G11">
        <v>608</v>
      </c>
      <c r="H11">
        <v>45</v>
      </c>
      <c r="I11">
        <v>80618</v>
      </c>
      <c r="J11">
        <v>102</v>
      </c>
      <c r="K11">
        <v>243723</v>
      </c>
      <c r="L11">
        <v>7590</v>
      </c>
      <c r="M11">
        <v>3635838</v>
      </c>
      <c r="N11">
        <v>247</v>
      </c>
      <c r="O11">
        <v>696816</v>
      </c>
      <c r="P11">
        <v>525</v>
      </c>
      <c r="Q11">
        <v>4238</v>
      </c>
      <c r="R11">
        <v>182</v>
      </c>
      <c r="S11">
        <v>14163</v>
      </c>
      <c r="T11">
        <v>135</v>
      </c>
      <c r="U11">
        <v>12872</v>
      </c>
      <c r="V11">
        <v>118</v>
      </c>
      <c r="W11">
        <v>369</v>
      </c>
      <c r="X11">
        <v>32</v>
      </c>
      <c r="Y11">
        <v>136</v>
      </c>
      <c r="Z11">
        <v>7</v>
      </c>
    </row>
    <row r="12" spans="1:26" x14ac:dyDescent="0.2">
      <c r="A12" t="s">
        <v>24</v>
      </c>
      <c r="B12">
        <v>15443</v>
      </c>
      <c r="C12">
        <v>21868</v>
      </c>
      <c r="D12">
        <v>2528</v>
      </c>
      <c r="E12">
        <v>128</v>
      </c>
      <c r="F12">
        <v>4</v>
      </c>
      <c r="G12">
        <v>3869</v>
      </c>
      <c r="H12">
        <v>332</v>
      </c>
      <c r="I12">
        <v>254620</v>
      </c>
      <c r="J12">
        <v>224</v>
      </c>
      <c r="K12">
        <v>394828</v>
      </c>
      <c r="L12">
        <v>11900</v>
      </c>
      <c r="M12">
        <v>4489265</v>
      </c>
      <c r="N12">
        <v>254</v>
      </c>
      <c r="O12">
        <v>8141101</v>
      </c>
      <c r="P12">
        <v>758</v>
      </c>
      <c r="Q12">
        <v>22872</v>
      </c>
      <c r="R12">
        <v>869</v>
      </c>
      <c r="S12">
        <v>660706</v>
      </c>
      <c r="T12">
        <v>558</v>
      </c>
      <c r="U12">
        <v>287270</v>
      </c>
      <c r="V12">
        <v>1357</v>
      </c>
      <c r="W12">
        <v>7293</v>
      </c>
      <c r="X12">
        <v>375</v>
      </c>
      <c r="Y12">
        <v>1643</v>
      </c>
      <c r="Z12">
        <v>87</v>
      </c>
    </row>
    <row r="13" spans="1:26" x14ac:dyDescent="0.2">
      <c r="A13" t="s">
        <v>20</v>
      </c>
      <c r="B13">
        <v>12695</v>
      </c>
      <c r="C13">
        <v>19626</v>
      </c>
      <c r="D13">
        <v>1441</v>
      </c>
      <c r="E13">
        <v>996</v>
      </c>
      <c r="F13">
        <v>26</v>
      </c>
      <c r="G13">
        <v>9938</v>
      </c>
      <c r="H13">
        <v>948</v>
      </c>
      <c r="I13">
        <v>290804</v>
      </c>
      <c r="J13">
        <v>162</v>
      </c>
      <c r="K13">
        <v>459061</v>
      </c>
      <c r="L13">
        <v>10611</v>
      </c>
      <c r="M13">
        <v>35628542</v>
      </c>
      <c r="N13">
        <v>343</v>
      </c>
      <c r="O13">
        <v>6128453</v>
      </c>
      <c r="P13">
        <v>495</v>
      </c>
      <c r="Q13">
        <v>18983</v>
      </c>
      <c r="R13">
        <v>319</v>
      </c>
      <c r="S13">
        <v>185551</v>
      </c>
      <c r="T13">
        <v>83</v>
      </c>
      <c r="U13">
        <v>161571</v>
      </c>
      <c r="V13">
        <v>176</v>
      </c>
      <c r="W13">
        <v>6504</v>
      </c>
      <c r="X13">
        <v>311</v>
      </c>
      <c r="Y13">
        <v>2119</v>
      </c>
      <c r="Z13">
        <v>92</v>
      </c>
    </row>
    <row r="14" spans="1:26" x14ac:dyDescent="0.2">
      <c r="A14" t="s">
        <v>23</v>
      </c>
      <c r="B14">
        <v>4016</v>
      </c>
      <c r="C14">
        <v>1408</v>
      </c>
      <c r="D14">
        <v>141</v>
      </c>
      <c r="E14">
        <v>0</v>
      </c>
      <c r="F14">
        <v>0</v>
      </c>
      <c r="G14">
        <v>494</v>
      </c>
      <c r="H14">
        <v>48</v>
      </c>
      <c r="I14">
        <v>87070</v>
      </c>
      <c r="J14">
        <v>63</v>
      </c>
      <c r="K14">
        <v>93613</v>
      </c>
      <c r="L14">
        <v>3508</v>
      </c>
      <c r="M14">
        <v>406515</v>
      </c>
      <c r="N14">
        <v>8</v>
      </c>
      <c r="O14">
        <v>29271</v>
      </c>
      <c r="P14">
        <v>51</v>
      </c>
      <c r="Q14">
        <v>624</v>
      </c>
      <c r="R14">
        <v>32</v>
      </c>
      <c r="S14">
        <v>405</v>
      </c>
      <c r="T14">
        <v>19</v>
      </c>
      <c r="U14">
        <v>6463</v>
      </c>
      <c r="V14">
        <v>37</v>
      </c>
      <c r="W14">
        <v>443</v>
      </c>
      <c r="X14">
        <v>21</v>
      </c>
      <c r="Y14">
        <v>45</v>
      </c>
      <c r="Z14">
        <v>2</v>
      </c>
    </row>
    <row r="15" spans="1:26" x14ac:dyDescent="0.2">
      <c r="A15" t="s">
        <v>26</v>
      </c>
      <c r="B15">
        <v>9908</v>
      </c>
      <c r="C15">
        <v>11562</v>
      </c>
      <c r="D15">
        <v>963</v>
      </c>
      <c r="E15">
        <v>27</v>
      </c>
      <c r="F15">
        <v>1</v>
      </c>
      <c r="G15">
        <v>13784</v>
      </c>
      <c r="H15">
        <v>1063</v>
      </c>
      <c r="I15">
        <v>88733</v>
      </c>
      <c r="J15">
        <v>51</v>
      </c>
      <c r="K15">
        <v>298456</v>
      </c>
      <c r="L15">
        <v>8003</v>
      </c>
      <c r="M15">
        <v>2660829</v>
      </c>
      <c r="N15">
        <v>247</v>
      </c>
      <c r="O15">
        <v>8363939</v>
      </c>
      <c r="P15">
        <v>788</v>
      </c>
      <c r="Q15">
        <v>20029</v>
      </c>
      <c r="R15">
        <v>641</v>
      </c>
      <c r="S15">
        <v>590129</v>
      </c>
      <c r="T15">
        <v>284</v>
      </c>
      <c r="U15">
        <v>59848</v>
      </c>
      <c r="V15">
        <v>330</v>
      </c>
      <c r="W15">
        <v>3360</v>
      </c>
      <c r="X15">
        <v>125</v>
      </c>
      <c r="Y15">
        <v>1193</v>
      </c>
      <c r="Z15">
        <v>25</v>
      </c>
    </row>
    <row r="16" spans="1:26" x14ac:dyDescent="0.2">
      <c r="A16" t="s">
        <v>25</v>
      </c>
      <c r="B16">
        <v>18860</v>
      </c>
      <c r="C16">
        <v>20116</v>
      </c>
      <c r="D16">
        <v>2099</v>
      </c>
      <c r="E16">
        <v>171</v>
      </c>
      <c r="F16">
        <v>2</v>
      </c>
      <c r="G16">
        <v>13077</v>
      </c>
      <c r="H16">
        <v>1083</v>
      </c>
      <c r="I16">
        <v>369581</v>
      </c>
      <c r="J16">
        <v>516</v>
      </c>
      <c r="K16">
        <v>658673</v>
      </c>
      <c r="L16">
        <v>16178</v>
      </c>
      <c r="M16">
        <v>27107814</v>
      </c>
      <c r="N16">
        <v>645</v>
      </c>
      <c r="O16">
        <v>2281821</v>
      </c>
      <c r="P16">
        <v>673</v>
      </c>
      <c r="Q16">
        <v>37646</v>
      </c>
      <c r="R16">
        <v>659</v>
      </c>
      <c r="S16">
        <v>1075025</v>
      </c>
      <c r="T16">
        <v>149</v>
      </c>
      <c r="U16">
        <v>50660</v>
      </c>
      <c r="V16">
        <v>393</v>
      </c>
      <c r="W16">
        <v>1894</v>
      </c>
      <c r="X16">
        <v>106</v>
      </c>
      <c r="Y16">
        <v>725</v>
      </c>
      <c r="Z16">
        <v>32</v>
      </c>
    </row>
    <row r="17" spans="1:26" x14ac:dyDescent="0.2">
      <c r="A17" t="s">
        <v>21</v>
      </c>
      <c r="B17">
        <v>9878</v>
      </c>
      <c r="C17">
        <v>16094</v>
      </c>
      <c r="D17">
        <v>1468</v>
      </c>
      <c r="E17">
        <v>1</v>
      </c>
      <c r="F17">
        <v>1</v>
      </c>
      <c r="G17">
        <v>1185</v>
      </c>
      <c r="H17">
        <v>126</v>
      </c>
      <c r="I17">
        <v>138624</v>
      </c>
      <c r="J17">
        <v>108</v>
      </c>
      <c r="K17">
        <v>444533</v>
      </c>
      <c r="L17">
        <v>8595</v>
      </c>
      <c r="M17">
        <v>4516027</v>
      </c>
      <c r="N17">
        <v>153</v>
      </c>
      <c r="O17">
        <v>377220</v>
      </c>
      <c r="P17">
        <v>341</v>
      </c>
      <c r="Q17">
        <v>5751</v>
      </c>
      <c r="R17">
        <v>181</v>
      </c>
      <c r="S17">
        <v>366196</v>
      </c>
      <c r="T17">
        <v>57</v>
      </c>
      <c r="U17">
        <v>12515</v>
      </c>
      <c r="V17">
        <v>117</v>
      </c>
      <c r="W17">
        <v>906</v>
      </c>
      <c r="X17">
        <v>46</v>
      </c>
      <c r="Y17">
        <v>348</v>
      </c>
      <c r="Z17">
        <v>8</v>
      </c>
    </row>
    <row r="18" spans="1:26" x14ac:dyDescent="0.2">
      <c r="A18" t="s">
        <v>19</v>
      </c>
      <c r="B18">
        <v>2175</v>
      </c>
      <c r="C18">
        <v>589</v>
      </c>
      <c r="D18">
        <v>57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49374</v>
      </c>
      <c r="L18">
        <v>1897</v>
      </c>
      <c r="M18">
        <v>223</v>
      </c>
      <c r="N18">
        <v>11</v>
      </c>
      <c r="O18">
        <v>2504</v>
      </c>
      <c r="P18">
        <v>79</v>
      </c>
      <c r="Q18">
        <v>1718</v>
      </c>
      <c r="R18">
        <v>139</v>
      </c>
      <c r="S18">
        <v>1287</v>
      </c>
      <c r="T18">
        <v>86</v>
      </c>
      <c r="U18">
        <v>5885</v>
      </c>
      <c r="V18">
        <v>179</v>
      </c>
      <c r="W18">
        <v>391</v>
      </c>
      <c r="X18">
        <v>30</v>
      </c>
      <c r="Y18">
        <v>424</v>
      </c>
      <c r="Z18">
        <v>12</v>
      </c>
    </row>
    <row r="19" spans="1:26" x14ac:dyDescent="0.2">
      <c r="A19" t="s">
        <v>27</v>
      </c>
      <c r="B19">
        <v>32705</v>
      </c>
      <c r="C19">
        <v>94893</v>
      </c>
      <c r="D19">
        <v>9835</v>
      </c>
      <c r="E19">
        <v>18824</v>
      </c>
      <c r="F19">
        <v>433</v>
      </c>
      <c r="G19">
        <v>13160</v>
      </c>
      <c r="H19">
        <v>1308</v>
      </c>
      <c r="I19">
        <v>31952</v>
      </c>
      <c r="J19">
        <v>702</v>
      </c>
      <c r="K19">
        <v>1160854</v>
      </c>
      <c r="L19">
        <v>28944</v>
      </c>
      <c r="M19">
        <v>393729</v>
      </c>
      <c r="N19">
        <v>711</v>
      </c>
      <c r="O19">
        <v>356012</v>
      </c>
      <c r="P19">
        <v>2512</v>
      </c>
      <c r="Q19">
        <v>74548</v>
      </c>
      <c r="R19">
        <v>3402</v>
      </c>
      <c r="S19">
        <v>82172</v>
      </c>
      <c r="T19">
        <v>362</v>
      </c>
      <c r="U19">
        <v>23142</v>
      </c>
      <c r="V19">
        <v>800</v>
      </c>
      <c r="W19">
        <v>12733</v>
      </c>
      <c r="X19">
        <v>510</v>
      </c>
      <c r="Y19">
        <v>1024</v>
      </c>
      <c r="Z19">
        <v>40</v>
      </c>
    </row>
    <row r="20" spans="1:26" x14ac:dyDescent="0.2">
      <c r="A20" t="s">
        <v>34</v>
      </c>
      <c r="B20">
        <v>78449</v>
      </c>
      <c r="C20">
        <v>110467</v>
      </c>
      <c r="D20">
        <v>15839</v>
      </c>
      <c r="E20">
        <v>6777</v>
      </c>
      <c r="F20">
        <v>204</v>
      </c>
      <c r="G20">
        <v>19039</v>
      </c>
      <c r="H20">
        <v>2999</v>
      </c>
      <c r="I20">
        <v>202237</v>
      </c>
      <c r="J20">
        <v>2599</v>
      </c>
      <c r="K20">
        <v>2645405</v>
      </c>
      <c r="L20">
        <v>71755</v>
      </c>
      <c r="M20">
        <v>4969358</v>
      </c>
      <c r="N20">
        <v>293</v>
      </c>
      <c r="O20">
        <v>1504389</v>
      </c>
      <c r="P20">
        <v>2037</v>
      </c>
      <c r="Q20">
        <v>161059</v>
      </c>
      <c r="R20">
        <v>7852</v>
      </c>
      <c r="S20">
        <v>203015</v>
      </c>
      <c r="T20">
        <v>544</v>
      </c>
      <c r="U20">
        <v>256596</v>
      </c>
      <c r="V20">
        <v>1569</v>
      </c>
      <c r="W20">
        <v>21742</v>
      </c>
      <c r="X20">
        <v>930</v>
      </c>
      <c r="Y20">
        <v>1363</v>
      </c>
      <c r="Z20">
        <v>65</v>
      </c>
    </row>
    <row r="21" spans="1:26" x14ac:dyDescent="0.2">
      <c r="A21" t="s">
        <v>28</v>
      </c>
      <c r="B21">
        <v>181384</v>
      </c>
      <c r="C21">
        <v>520912</v>
      </c>
      <c r="D21">
        <v>63959</v>
      </c>
      <c r="E21">
        <v>87341</v>
      </c>
      <c r="F21">
        <v>2597</v>
      </c>
      <c r="G21">
        <v>86378</v>
      </c>
      <c r="H21">
        <v>12169</v>
      </c>
      <c r="I21">
        <v>385100</v>
      </c>
      <c r="J21">
        <v>5690</v>
      </c>
      <c r="K21">
        <v>5143711</v>
      </c>
      <c r="L21">
        <v>149426</v>
      </c>
      <c r="M21">
        <v>20346873</v>
      </c>
      <c r="N21">
        <v>2308</v>
      </c>
      <c r="O21">
        <v>946452</v>
      </c>
      <c r="P21">
        <v>8943</v>
      </c>
      <c r="Q21">
        <v>142716</v>
      </c>
      <c r="R21">
        <v>8028</v>
      </c>
      <c r="S21">
        <v>341709</v>
      </c>
      <c r="T21">
        <v>2292</v>
      </c>
      <c r="U21">
        <v>681771</v>
      </c>
      <c r="V21">
        <v>5686</v>
      </c>
      <c r="W21">
        <v>106011</v>
      </c>
      <c r="X21">
        <v>3893</v>
      </c>
      <c r="Y21">
        <v>4474</v>
      </c>
      <c r="Z21">
        <v>150</v>
      </c>
    </row>
    <row r="22" spans="1:26" x14ac:dyDescent="0.2">
      <c r="A22" t="s">
        <v>29</v>
      </c>
      <c r="B22">
        <v>146681</v>
      </c>
      <c r="C22">
        <v>510668</v>
      </c>
      <c r="D22">
        <v>77205</v>
      </c>
      <c r="E22">
        <v>4313</v>
      </c>
      <c r="F22">
        <v>111</v>
      </c>
      <c r="G22">
        <v>149627</v>
      </c>
      <c r="H22">
        <v>24895</v>
      </c>
      <c r="I22">
        <v>256790</v>
      </c>
      <c r="J22">
        <v>8339</v>
      </c>
      <c r="K22">
        <v>5237093</v>
      </c>
      <c r="L22">
        <v>111450</v>
      </c>
      <c r="M22">
        <v>7327295</v>
      </c>
      <c r="N22">
        <v>970</v>
      </c>
      <c r="O22">
        <v>218691</v>
      </c>
      <c r="P22">
        <v>4903</v>
      </c>
      <c r="Q22">
        <v>166058</v>
      </c>
      <c r="R22">
        <v>9664</v>
      </c>
      <c r="S22">
        <v>56091</v>
      </c>
      <c r="T22">
        <v>794</v>
      </c>
      <c r="U22">
        <v>218701</v>
      </c>
      <c r="V22">
        <v>5494</v>
      </c>
      <c r="W22">
        <v>17979</v>
      </c>
      <c r="X22">
        <v>993</v>
      </c>
      <c r="Y22">
        <v>1577</v>
      </c>
      <c r="Z22">
        <v>101</v>
      </c>
    </row>
    <row r="23" spans="1:26" x14ac:dyDescent="0.2">
      <c r="A23" t="s">
        <v>33</v>
      </c>
      <c r="B23">
        <v>49994</v>
      </c>
      <c r="C23">
        <v>163087</v>
      </c>
      <c r="D23">
        <v>34118</v>
      </c>
      <c r="E23">
        <v>5</v>
      </c>
      <c r="F23">
        <v>2</v>
      </c>
      <c r="G23">
        <v>28841</v>
      </c>
      <c r="H23">
        <v>6726</v>
      </c>
      <c r="I23">
        <v>53992</v>
      </c>
      <c r="J23">
        <v>961</v>
      </c>
      <c r="K23">
        <v>1303596</v>
      </c>
      <c r="L23">
        <v>34691</v>
      </c>
      <c r="M23">
        <v>354222</v>
      </c>
      <c r="N23">
        <v>137</v>
      </c>
      <c r="O23">
        <v>20048</v>
      </c>
      <c r="P23">
        <v>914</v>
      </c>
      <c r="Q23">
        <v>102042</v>
      </c>
      <c r="R23">
        <v>4833</v>
      </c>
      <c r="S23">
        <v>14675</v>
      </c>
      <c r="T23">
        <v>126</v>
      </c>
      <c r="U23">
        <v>16830</v>
      </c>
      <c r="V23">
        <v>472</v>
      </c>
      <c r="W23">
        <v>772</v>
      </c>
      <c r="X23">
        <v>71</v>
      </c>
      <c r="Y23">
        <v>0</v>
      </c>
      <c r="Z23">
        <v>0</v>
      </c>
    </row>
    <row r="24" spans="1:26" x14ac:dyDescent="0.2">
      <c r="A24" t="s">
        <v>31</v>
      </c>
      <c r="B24">
        <v>137142</v>
      </c>
      <c r="C24">
        <v>499414</v>
      </c>
      <c r="D24">
        <v>96827</v>
      </c>
      <c r="E24">
        <v>3239</v>
      </c>
      <c r="F24">
        <v>108</v>
      </c>
      <c r="G24">
        <v>91149</v>
      </c>
      <c r="H24">
        <v>21425</v>
      </c>
      <c r="I24">
        <v>112859</v>
      </c>
      <c r="J24">
        <v>3878</v>
      </c>
      <c r="K24">
        <v>3045833</v>
      </c>
      <c r="L24">
        <v>87691</v>
      </c>
      <c r="M24">
        <v>1108902</v>
      </c>
      <c r="N24">
        <v>1588</v>
      </c>
      <c r="O24">
        <v>70937</v>
      </c>
      <c r="P24">
        <v>2133</v>
      </c>
      <c r="Q24">
        <v>243025</v>
      </c>
      <c r="R24">
        <v>16001</v>
      </c>
      <c r="S24">
        <v>29650</v>
      </c>
      <c r="T24">
        <v>1819</v>
      </c>
      <c r="U24">
        <v>63462</v>
      </c>
      <c r="V24">
        <v>1780</v>
      </c>
      <c r="W24">
        <v>4365</v>
      </c>
      <c r="X24">
        <v>275</v>
      </c>
      <c r="Y24">
        <v>652</v>
      </c>
      <c r="Z24">
        <v>17</v>
      </c>
    </row>
    <row r="25" spans="1:26" x14ac:dyDescent="0.2">
      <c r="A25" t="s">
        <v>30</v>
      </c>
      <c r="B25">
        <v>166916</v>
      </c>
      <c r="C25">
        <v>629915</v>
      </c>
      <c r="D25">
        <v>108282</v>
      </c>
      <c r="E25">
        <v>454</v>
      </c>
      <c r="F25">
        <v>17</v>
      </c>
      <c r="G25">
        <v>156200</v>
      </c>
      <c r="H25">
        <v>31953</v>
      </c>
      <c r="I25">
        <v>140020</v>
      </c>
      <c r="J25">
        <v>7368</v>
      </c>
      <c r="K25">
        <v>4187521</v>
      </c>
      <c r="L25">
        <v>113539</v>
      </c>
      <c r="M25">
        <v>704561</v>
      </c>
      <c r="N25">
        <v>882</v>
      </c>
      <c r="O25">
        <v>280075</v>
      </c>
      <c r="P25">
        <v>6022</v>
      </c>
      <c r="Q25">
        <v>255712</v>
      </c>
      <c r="R25">
        <v>14135</v>
      </c>
      <c r="S25">
        <v>52567</v>
      </c>
      <c r="T25">
        <v>879</v>
      </c>
      <c r="U25">
        <v>179119</v>
      </c>
      <c r="V25">
        <v>5862</v>
      </c>
      <c r="W25">
        <v>4869</v>
      </c>
      <c r="X25">
        <v>341</v>
      </c>
      <c r="Y25">
        <v>599</v>
      </c>
      <c r="Z25">
        <v>39</v>
      </c>
    </row>
    <row r="26" spans="1:26" x14ac:dyDescent="0.2">
      <c r="A26" t="s">
        <v>35</v>
      </c>
      <c r="B26">
        <v>37068</v>
      </c>
      <c r="C26">
        <v>120356</v>
      </c>
      <c r="D26">
        <v>26505</v>
      </c>
      <c r="E26">
        <v>0</v>
      </c>
      <c r="F26">
        <v>0</v>
      </c>
      <c r="G26">
        <v>18061</v>
      </c>
      <c r="H26">
        <v>4292</v>
      </c>
      <c r="I26">
        <v>51406</v>
      </c>
      <c r="J26">
        <v>906</v>
      </c>
      <c r="K26">
        <v>1236875</v>
      </c>
      <c r="L26">
        <v>26678</v>
      </c>
      <c r="M26">
        <v>469138</v>
      </c>
      <c r="N26">
        <v>65</v>
      </c>
      <c r="O26">
        <v>38010</v>
      </c>
      <c r="P26">
        <v>1341</v>
      </c>
      <c r="Q26">
        <v>41362</v>
      </c>
      <c r="R26">
        <v>2649</v>
      </c>
      <c r="S26">
        <v>3321</v>
      </c>
      <c r="T26">
        <v>130</v>
      </c>
      <c r="U26">
        <v>19667</v>
      </c>
      <c r="V26">
        <v>168</v>
      </c>
      <c r="W26">
        <v>1390</v>
      </c>
      <c r="X26">
        <v>89</v>
      </c>
      <c r="Y26">
        <v>39</v>
      </c>
      <c r="Z26">
        <v>4</v>
      </c>
    </row>
    <row r="27" spans="1:26" x14ac:dyDescent="0.2">
      <c r="A27" t="s">
        <v>32</v>
      </c>
      <c r="B27">
        <v>180634</v>
      </c>
      <c r="C27">
        <v>558017</v>
      </c>
      <c r="D27">
        <v>118428</v>
      </c>
      <c r="E27">
        <v>207</v>
      </c>
      <c r="F27">
        <v>10</v>
      </c>
      <c r="G27">
        <v>139649</v>
      </c>
      <c r="H27">
        <v>35441</v>
      </c>
      <c r="I27">
        <v>157701</v>
      </c>
      <c r="J27">
        <v>4951</v>
      </c>
      <c r="K27">
        <v>4138401</v>
      </c>
      <c r="L27">
        <v>108010</v>
      </c>
      <c r="M27">
        <v>2467702</v>
      </c>
      <c r="N27">
        <v>954</v>
      </c>
      <c r="O27">
        <v>800472</v>
      </c>
      <c r="P27">
        <v>4678</v>
      </c>
      <c r="Q27">
        <v>344387</v>
      </c>
      <c r="R27">
        <v>16854</v>
      </c>
      <c r="S27">
        <v>29202</v>
      </c>
      <c r="T27">
        <v>800</v>
      </c>
      <c r="U27">
        <v>74145</v>
      </c>
      <c r="V27">
        <v>1058</v>
      </c>
      <c r="W27">
        <v>7893</v>
      </c>
      <c r="X27">
        <v>610</v>
      </c>
      <c r="Y27">
        <v>496</v>
      </c>
      <c r="Z27">
        <v>39</v>
      </c>
    </row>
    <row r="28" spans="1:26" x14ac:dyDescent="0.2">
      <c r="A28" t="s">
        <v>40</v>
      </c>
      <c r="B28">
        <v>40248</v>
      </c>
      <c r="C28">
        <v>51346</v>
      </c>
      <c r="D28">
        <v>5442</v>
      </c>
      <c r="E28">
        <v>5619</v>
      </c>
      <c r="F28">
        <v>57</v>
      </c>
      <c r="G28">
        <v>15587</v>
      </c>
      <c r="H28">
        <v>1841</v>
      </c>
      <c r="I28">
        <v>65557</v>
      </c>
      <c r="J28">
        <v>1070</v>
      </c>
      <c r="K28">
        <v>1430084</v>
      </c>
      <c r="L28">
        <v>36368</v>
      </c>
      <c r="M28">
        <v>132766</v>
      </c>
      <c r="N28">
        <v>68</v>
      </c>
      <c r="O28">
        <v>67750</v>
      </c>
      <c r="P28">
        <v>642</v>
      </c>
      <c r="Q28">
        <v>182927</v>
      </c>
      <c r="R28">
        <v>8294</v>
      </c>
      <c r="S28">
        <v>3809</v>
      </c>
      <c r="T28">
        <v>67</v>
      </c>
      <c r="U28">
        <v>14868</v>
      </c>
      <c r="V28">
        <v>123</v>
      </c>
      <c r="W28">
        <v>5043</v>
      </c>
      <c r="X28">
        <v>169</v>
      </c>
      <c r="Y28">
        <v>152</v>
      </c>
      <c r="Z28">
        <v>11</v>
      </c>
    </row>
    <row r="29" spans="1:26" x14ac:dyDescent="0.2">
      <c r="A29" t="s">
        <v>44</v>
      </c>
      <c r="B29">
        <v>83567</v>
      </c>
      <c r="C29">
        <v>161414</v>
      </c>
      <c r="D29">
        <v>31347</v>
      </c>
      <c r="E29">
        <v>297</v>
      </c>
      <c r="F29">
        <v>13</v>
      </c>
      <c r="G29">
        <v>44684</v>
      </c>
      <c r="H29">
        <v>8832</v>
      </c>
      <c r="I29">
        <v>93529</v>
      </c>
      <c r="J29">
        <v>3766</v>
      </c>
      <c r="K29">
        <v>2512276</v>
      </c>
      <c r="L29">
        <v>71374</v>
      </c>
      <c r="M29">
        <v>605260</v>
      </c>
      <c r="N29">
        <v>22</v>
      </c>
      <c r="O29">
        <v>106909</v>
      </c>
      <c r="P29">
        <v>4</v>
      </c>
      <c r="Q29">
        <v>178756</v>
      </c>
      <c r="R29">
        <v>9339</v>
      </c>
      <c r="S29">
        <v>53</v>
      </c>
      <c r="T29">
        <v>3</v>
      </c>
      <c r="U29">
        <v>101945</v>
      </c>
      <c r="V29">
        <v>33</v>
      </c>
      <c r="W29">
        <v>3013</v>
      </c>
      <c r="X29">
        <v>216</v>
      </c>
      <c r="Y29">
        <v>46</v>
      </c>
      <c r="Z29">
        <v>8</v>
      </c>
    </row>
    <row r="30" spans="1:26" x14ac:dyDescent="0.2">
      <c r="A30" t="s">
        <v>38</v>
      </c>
      <c r="B30">
        <v>98505</v>
      </c>
      <c r="C30">
        <v>309169</v>
      </c>
      <c r="D30">
        <v>52013</v>
      </c>
      <c r="E30">
        <v>30323</v>
      </c>
      <c r="F30">
        <v>809</v>
      </c>
      <c r="G30">
        <v>44827</v>
      </c>
      <c r="H30">
        <v>8220</v>
      </c>
      <c r="I30">
        <v>136211</v>
      </c>
      <c r="J30">
        <v>3544</v>
      </c>
      <c r="K30">
        <v>3360088</v>
      </c>
      <c r="L30">
        <v>68661</v>
      </c>
      <c r="M30">
        <v>2156002</v>
      </c>
      <c r="N30">
        <v>1562</v>
      </c>
      <c r="O30">
        <v>1096931</v>
      </c>
      <c r="P30">
        <v>3543</v>
      </c>
      <c r="Q30">
        <v>220619</v>
      </c>
      <c r="R30">
        <v>9179</v>
      </c>
      <c r="S30">
        <v>131657</v>
      </c>
      <c r="T30">
        <v>1975</v>
      </c>
      <c r="U30">
        <v>259672</v>
      </c>
      <c r="V30">
        <v>1831</v>
      </c>
      <c r="W30">
        <v>17108</v>
      </c>
      <c r="X30">
        <v>758</v>
      </c>
      <c r="Y30">
        <v>150</v>
      </c>
      <c r="Z30">
        <v>14</v>
      </c>
    </row>
    <row r="31" spans="1:26" x14ac:dyDescent="0.2">
      <c r="A31" t="s">
        <v>46</v>
      </c>
      <c r="B31">
        <v>70148</v>
      </c>
      <c r="C31">
        <v>159088</v>
      </c>
      <c r="D31">
        <v>31149</v>
      </c>
      <c r="E31">
        <v>5</v>
      </c>
      <c r="F31">
        <v>1</v>
      </c>
      <c r="G31">
        <v>82481</v>
      </c>
      <c r="H31">
        <v>15009</v>
      </c>
      <c r="I31">
        <v>133239</v>
      </c>
      <c r="J31">
        <v>3411</v>
      </c>
      <c r="K31">
        <v>1770411</v>
      </c>
      <c r="L31">
        <v>51181</v>
      </c>
      <c r="M31">
        <v>16720</v>
      </c>
      <c r="N31">
        <v>425</v>
      </c>
      <c r="O31">
        <v>344734</v>
      </c>
      <c r="P31">
        <v>2574</v>
      </c>
      <c r="Q31">
        <v>103847</v>
      </c>
      <c r="R31">
        <v>5897</v>
      </c>
      <c r="S31">
        <v>8468</v>
      </c>
      <c r="T31">
        <v>370</v>
      </c>
      <c r="U31">
        <v>41600</v>
      </c>
      <c r="V31">
        <v>273</v>
      </c>
      <c r="W31">
        <v>6513</v>
      </c>
      <c r="X31">
        <v>356</v>
      </c>
      <c r="Y31">
        <v>0</v>
      </c>
      <c r="Z31">
        <v>0</v>
      </c>
    </row>
    <row r="32" spans="1:26" x14ac:dyDescent="0.2">
      <c r="A32" t="s">
        <v>36</v>
      </c>
      <c r="B32">
        <v>24491</v>
      </c>
      <c r="C32">
        <v>50408</v>
      </c>
      <c r="D32">
        <v>6424</v>
      </c>
      <c r="E32">
        <v>1544</v>
      </c>
      <c r="F32">
        <v>1</v>
      </c>
      <c r="G32">
        <v>25969</v>
      </c>
      <c r="H32">
        <v>3042</v>
      </c>
      <c r="I32">
        <v>29265</v>
      </c>
      <c r="J32">
        <v>1087</v>
      </c>
      <c r="K32">
        <v>1543879</v>
      </c>
      <c r="L32">
        <v>20159</v>
      </c>
      <c r="M32">
        <v>14469</v>
      </c>
      <c r="N32">
        <v>118</v>
      </c>
      <c r="O32">
        <v>53695</v>
      </c>
      <c r="P32">
        <v>742</v>
      </c>
      <c r="Q32">
        <v>175346</v>
      </c>
      <c r="R32">
        <v>4616</v>
      </c>
      <c r="S32">
        <v>8521</v>
      </c>
      <c r="T32">
        <v>124</v>
      </c>
      <c r="U32">
        <v>24143</v>
      </c>
      <c r="V32">
        <v>186</v>
      </c>
      <c r="W32">
        <v>4224</v>
      </c>
      <c r="X32">
        <v>182</v>
      </c>
      <c r="Y32">
        <v>177</v>
      </c>
      <c r="Z32">
        <v>5</v>
      </c>
    </row>
    <row r="33" spans="1:26" x14ac:dyDescent="0.2">
      <c r="A33" t="s">
        <v>42</v>
      </c>
      <c r="B33">
        <v>98376</v>
      </c>
      <c r="C33">
        <v>346524</v>
      </c>
      <c r="D33">
        <v>63081</v>
      </c>
      <c r="E33">
        <v>7665</v>
      </c>
      <c r="F33">
        <v>233</v>
      </c>
      <c r="G33">
        <v>70697</v>
      </c>
      <c r="H33">
        <v>13832</v>
      </c>
      <c r="I33">
        <v>146982</v>
      </c>
      <c r="J33">
        <v>2872</v>
      </c>
      <c r="K33">
        <v>3566944</v>
      </c>
      <c r="L33">
        <v>74120</v>
      </c>
      <c r="M33">
        <v>596487</v>
      </c>
      <c r="N33">
        <v>1317</v>
      </c>
      <c r="O33">
        <v>622534</v>
      </c>
      <c r="P33">
        <v>3708</v>
      </c>
      <c r="Q33">
        <v>174004</v>
      </c>
      <c r="R33">
        <v>8474</v>
      </c>
      <c r="S33">
        <v>74726</v>
      </c>
      <c r="T33">
        <v>2662</v>
      </c>
      <c r="U33">
        <v>161625</v>
      </c>
      <c r="V33">
        <v>2383</v>
      </c>
      <c r="W33">
        <v>5781</v>
      </c>
      <c r="X33">
        <v>249</v>
      </c>
      <c r="Y33">
        <v>574</v>
      </c>
      <c r="Z33">
        <v>18</v>
      </c>
    </row>
    <row r="34" spans="1:26" x14ac:dyDescent="0.2">
      <c r="A34" t="s">
        <v>47</v>
      </c>
      <c r="B34">
        <v>27063</v>
      </c>
      <c r="C34">
        <v>86622</v>
      </c>
      <c r="D34">
        <v>18598</v>
      </c>
      <c r="E34">
        <v>0</v>
      </c>
      <c r="F34">
        <v>0</v>
      </c>
      <c r="G34">
        <v>18995</v>
      </c>
      <c r="H34">
        <v>4096</v>
      </c>
      <c r="I34">
        <v>35949</v>
      </c>
      <c r="J34">
        <v>1240</v>
      </c>
      <c r="K34">
        <v>860106</v>
      </c>
      <c r="L34">
        <v>19805</v>
      </c>
      <c r="M34">
        <v>142898</v>
      </c>
      <c r="N34">
        <v>122</v>
      </c>
      <c r="O34">
        <v>13661</v>
      </c>
      <c r="P34">
        <v>445</v>
      </c>
      <c r="Q34">
        <v>27821</v>
      </c>
      <c r="R34">
        <v>1543</v>
      </c>
      <c r="S34">
        <v>3428</v>
      </c>
      <c r="T34">
        <v>111</v>
      </c>
      <c r="U34">
        <v>2512</v>
      </c>
      <c r="V34">
        <v>141</v>
      </c>
      <c r="W34">
        <v>2486</v>
      </c>
      <c r="X34">
        <v>158</v>
      </c>
      <c r="Y34">
        <v>8</v>
      </c>
      <c r="Z34">
        <v>3</v>
      </c>
    </row>
    <row r="35" spans="1:26" x14ac:dyDescent="0.2">
      <c r="A35" t="s">
        <v>43</v>
      </c>
      <c r="B35">
        <v>128908</v>
      </c>
      <c r="C35">
        <v>398974</v>
      </c>
      <c r="D35">
        <v>85456</v>
      </c>
      <c r="E35">
        <v>479</v>
      </c>
      <c r="F35">
        <v>27</v>
      </c>
      <c r="G35">
        <v>73919</v>
      </c>
      <c r="H35">
        <v>19068</v>
      </c>
      <c r="I35">
        <v>142020</v>
      </c>
      <c r="J35">
        <v>4094</v>
      </c>
      <c r="K35">
        <v>2816640</v>
      </c>
      <c r="L35">
        <v>89268</v>
      </c>
      <c r="M35">
        <v>145149</v>
      </c>
      <c r="N35">
        <v>1002</v>
      </c>
      <c r="O35">
        <v>942375</v>
      </c>
      <c r="P35">
        <v>7950</v>
      </c>
      <c r="Q35">
        <v>259649</v>
      </c>
      <c r="R35">
        <v>16707</v>
      </c>
      <c r="S35">
        <v>81648</v>
      </c>
      <c r="T35">
        <v>1918</v>
      </c>
      <c r="U35">
        <v>256355</v>
      </c>
      <c r="V35">
        <v>3452</v>
      </c>
      <c r="W35">
        <v>4842</v>
      </c>
      <c r="X35">
        <v>280</v>
      </c>
      <c r="Y35">
        <v>248</v>
      </c>
      <c r="Z35">
        <v>25</v>
      </c>
    </row>
    <row r="36" spans="1:26" x14ac:dyDescent="0.2">
      <c r="A36" t="s">
        <v>45</v>
      </c>
      <c r="B36">
        <v>100765</v>
      </c>
      <c r="C36">
        <v>275559</v>
      </c>
      <c r="D36">
        <v>52253</v>
      </c>
      <c r="E36">
        <v>3291</v>
      </c>
      <c r="F36">
        <v>130</v>
      </c>
      <c r="G36">
        <v>92848</v>
      </c>
      <c r="H36">
        <v>17182</v>
      </c>
      <c r="I36">
        <v>112544</v>
      </c>
      <c r="J36">
        <v>3933</v>
      </c>
      <c r="K36">
        <v>2266145</v>
      </c>
      <c r="L36">
        <v>71600</v>
      </c>
      <c r="M36">
        <v>170846</v>
      </c>
      <c r="N36">
        <v>416</v>
      </c>
      <c r="O36">
        <v>118543</v>
      </c>
      <c r="P36">
        <v>1967</v>
      </c>
      <c r="Q36">
        <v>201869</v>
      </c>
      <c r="R36">
        <v>12856</v>
      </c>
      <c r="S36">
        <v>10176</v>
      </c>
      <c r="T36">
        <v>329</v>
      </c>
      <c r="U36">
        <v>33124</v>
      </c>
      <c r="V36">
        <v>570</v>
      </c>
      <c r="W36">
        <v>3996</v>
      </c>
      <c r="X36">
        <v>271</v>
      </c>
      <c r="Y36">
        <v>283</v>
      </c>
      <c r="Z36">
        <v>20</v>
      </c>
    </row>
    <row r="37" spans="1:26" x14ac:dyDescent="0.2">
      <c r="A37" t="s">
        <v>41</v>
      </c>
      <c r="B37">
        <v>30285</v>
      </c>
      <c r="C37">
        <v>65971</v>
      </c>
      <c r="D37">
        <v>9373</v>
      </c>
      <c r="E37">
        <v>0</v>
      </c>
      <c r="F37">
        <v>0</v>
      </c>
      <c r="G37">
        <v>17500</v>
      </c>
      <c r="H37">
        <v>2773</v>
      </c>
      <c r="I37">
        <v>121581</v>
      </c>
      <c r="J37">
        <v>1214</v>
      </c>
      <c r="K37">
        <v>1187326</v>
      </c>
      <c r="L37">
        <v>26811</v>
      </c>
      <c r="M37">
        <v>11676</v>
      </c>
      <c r="N37">
        <v>85</v>
      </c>
      <c r="O37">
        <v>719750</v>
      </c>
      <c r="P37">
        <v>929</v>
      </c>
      <c r="Q37">
        <v>120660</v>
      </c>
      <c r="R37">
        <v>5846</v>
      </c>
      <c r="S37">
        <v>7554</v>
      </c>
      <c r="T37">
        <v>180</v>
      </c>
      <c r="U37">
        <v>22617</v>
      </c>
      <c r="V37">
        <v>286</v>
      </c>
      <c r="W37">
        <v>5073</v>
      </c>
      <c r="X37">
        <v>206</v>
      </c>
      <c r="Y37">
        <v>160</v>
      </c>
      <c r="Z37">
        <v>11</v>
      </c>
    </row>
    <row r="38" spans="1:26" x14ac:dyDescent="0.2">
      <c r="A38" t="s">
        <v>37</v>
      </c>
      <c r="B38">
        <v>29797</v>
      </c>
      <c r="C38">
        <v>58164</v>
      </c>
      <c r="D38">
        <v>8493</v>
      </c>
      <c r="E38">
        <v>1790</v>
      </c>
      <c r="F38">
        <v>36</v>
      </c>
      <c r="G38">
        <v>21276</v>
      </c>
      <c r="H38">
        <v>3237</v>
      </c>
      <c r="I38">
        <v>94495</v>
      </c>
      <c r="J38">
        <v>1459</v>
      </c>
      <c r="K38">
        <v>1374265</v>
      </c>
      <c r="L38">
        <v>26086</v>
      </c>
      <c r="M38">
        <v>346514</v>
      </c>
      <c r="N38">
        <v>142</v>
      </c>
      <c r="O38">
        <v>53472</v>
      </c>
      <c r="P38">
        <v>490</v>
      </c>
      <c r="Q38">
        <v>147524</v>
      </c>
      <c r="R38">
        <v>6509</v>
      </c>
      <c r="S38">
        <v>10643</v>
      </c>
      <c r="T38">
        <v>101</v>
      </c>
      <c r="U38">
        <v>32697</v>
      </c>
      <c r="V38">
        <v>290</v>
      </c>
      <c r="W38">
        <v>9872</v>
      </c>
      <c r="X38">
        <v>433</v>
      </c>
      <c r="Y38">
        <v>181</v>
      </c>
      <c r="Z38">
        <v>6</v>
      </c>
    </row>
    <row r="39" spans="1:26" x14ac:dyDescent="0.2">
      <c r="A39" t="s">
        <v>39</v>
      </c>
      <c r="B39">
        <v>104316</v>
      </c>
      <c r="C39">
        <v>203820</v>
      </c>
      <c r="D39">
        <v>32703</v>
      </c>
      <c r="E39">
        <v>5943</v>
      </c>
      <c r="F39">
        <v>143</v>
      </c>
      <c r="G39">
        <v>74820</v>
      </c>
      <c r="H39">
        <v>13907</v>
      </c>
      <c r="I39">
        <v>244067</v>
      </c>
      <c r="J39">
        <v>2864</v>
      </c>
      <c r="K39">
        <v>4139490</v>
      </c>
      <c r="L39">
        <v>90579</v>
      </c>
      <c r="M39">
        <v>180594</v>
      </c>
      <c r="N39">
        <v>683</v>
      </c>
      <c r="O39">
        <v>219081</v>
      </c>
      <c r="P39">
        <v>3476</v>
      </c>
      <c r="Q39">
        <v>323197</v>
      </c>
      <c r="R39">
        <v>14289</v>
      </c>
      <c r="S39">
        <v>13677</v>
      </c>
      <c r="T39">
        <v>417</v>
      </c>
      <c r="U39">
        <v>62048</v>
      </c>
      <c r="V39">
        <v>1130</v>
      </c>
      <c r="W39">
        <v>9921</v>
      </c>
      <c r="X39">
        <v>458</v>
      </c>
      <c r="Y39">
        <v>189</v>
      </c>
      <c r="Z39">
        <v>12</v>
      </c>
    </row>
    <row r="40" spans="1:26" x14ac:dyDescent="0.2">
      <c r="A40" t="s">
        <v>48</v>
      </c>
      <c r="B40">
        <v>73124</v>
      </c>
      <c r="C40">
        <v>201314</v>
      </c>
      <c r="D40">
        <v>17890</v>
      </c>
      <c r="E40">
        <v>41282</v>
      </c>
      <c r="F40">
        <v>673</v>
      </c>
      <c r="G40">
        <v>62271</v>
      </c>
      <c r="H40">
        <v>6144</v>
      </c>
      <c r="I40">
        <v>324325</v>
      </c>
      <c r="J40">
        <v>11587</v>
      </c>
      <c r="K40">
        <v>2633071</v>
      </c>
      <c r="L40">
        <v>61185</v>
      </c>
      <c r="M40">
        <v>1423311</v>
      </c>
      <c r="N40">
        <v>608</v>
      </c>
      <c r="O40">
        <v>2525787</v>
      </c>
      <c r="P40">
        <v>1895</v>
      </c>
      <c r="Q40">
        <v>22751</v>
      </c>
      <c r="R40">
        <v>1037</v>
      </c>
      <c r="S40">
        <v>6359</v>
      </c>
      <c r="T40">
        <v>188</v>
      </c>
      <c r="U40">
        <v>49879</v>
      </c>
      <c r="V40">
        <v>604</v>
      </c>
      <c r="W40">
        <v>5736</v>
      </c>
      <c r="X40">
        <v>292</v>
      </c>
      <c r="Y40">
        <v>740</v>
      </c>
      <c r="Z40">
        <v>45</v>
      </c>
    </row>
    <row r="41" spans="1:26" x14ac:dyDescent="0.2">
      <c r="A41" t="s">
        <v>54</v>
      </c>
      <c r="B41">
        <v>75017</v>
      </c>
      <c r="C41">
        <v>70634</v>
      </c>
      <c r="D41">
        <v>7682</v>
      </c>
      <c r="E41">
        <v>2719</v>
      </c>
      <c r="F41">
        <v>87</v>
      </c>
      <c r="G41">
        <v>20323</v>
      </c>
      <c r="H41">
        <v>2392</v>
      </c>
      <c r="I41">
        <v>93352</v>
      </c>
      <c r="J41">
        <v>3661</v>
      </c>
      <c r="K41">
        <v>3699068</v>
      </c>
      <c r="L41">
        <v>70879</v>
      </c>
      <c r="M41">
        <v>582860</v>
      </c>
      <c r="N41">
        <v>71</v>
      </c>
      <c r="O41">
        <v>1301737</v>
      </c>
      <c r="P41">
        <v>2389</v>
      </c>
      <c r="Q41">
        <v>87530</v>
      </c>
      <c r="R41">
        <v>3800</v>
      </c>
      <c r="S41">
        <v>6312</v>
      </c>
      <c r="T41">
        <v>156</v>
      </c>
      <c r="U41">
        <v>50806</v>
      </c>
      <c r="V41">
        <v>901</v>
      </c>
      <c r="W41">
        <v>5456</v>
      </c>
      <c r="X41">
        <v>289</v>
      </c>
      <c r="Y41">
        <v>611</v>
      </c>
      <c r="Z41">
        <v>32</v>
      </c>
    </row>
    <row r="42" spans="1:26" x14ac:dyDescent="0.2">
      <c r="A42" t="s">
        <v>51</v>
      </c>
      <c r="B42">
        <v>28367</v>
      </c>
      <c r="C42">
        <v>59492</v>
      </c>
      <c r="D42">
        <v>5236</v>
      </c>
      <c r="E42">
        <v>149</v>
      </c>
      <c r="F42">
        <v>9</v>
      </c>
      <c r="G42">
        <v>14414</v>
      </c>
      <c r="H42">
        <v>1456</v>
      </c>
      <c r="I42">
        <v>51648</v>
      </c>
      <c r="J42">
        <v>1317</v>
      </c>
      <c r="K42">
        <v>1263809</v>
      </c>
      <c r="L42">
        <v>24940</v>
      </c>
      <c r="M42">
        <v>125483</v>
      </c>
      <c r="N42">
        <v>117</v>
      </c>
      <c r="O42">
        <v>358042</v>
      </c>
      <c r="P42">
        <v>697</v>
      </c>
      <c r="Q42">
        <v>18707</v>
      </c>
      <c r="R42">
        <v>666</v>
      </c>
      <c r="S42">
        <v>2832</v>
      </c>
      <c r="T42">
        <v>72</v>
      </c>
      <c r="U42">
        <v>6759</v>
      </c>
      <c r="V42">
        <v>100</v>
      </c>
      <c r="W42">
        <v>2222</v>
      </c>
      <c r="X42">
        <v>83</v>
      </c>
      <c r="Y42">
        <v>58</v>
      </c>
      <c r="Z42">
        <v>5</v>
      </c>
    </row>
    <row r="43" spans="1:26" x14ac:dyDescent="0.2">
      <c r="A43" t="s">
        <v>55</v>
      </c>
      <c r="B43">
        <v>22550</v>
      </c>
      <c r="C43">
        <v>89417</v>
      </c>
      <c r="D43">
        <v>8339</v>
      </c>
      <c r="E43">
        <v>0</v>
      </c>
      <c r="F43">
        <v>0</v>
      </c>
      <c r="G43">
        <v>48727</v>
      </c>
      <c r="H43">
        <v>5191</v>
      </c>
      <c r="I43">
        <v>55311</v>
      </c>
      <c r="J43">
        <v>9691</v>
      </c>
      <c r="K43">
        <v>747604</v>
      </c>
      <c r="L43">
        <v>19297</v>
      </c>
      <c r="M43">
        <v>120</v>
      </c>
      <c r="N43">
        <v>1</v>
      </c>
      <c r="O43">
        <v>35688</v>
      </c>
      <c r="P43">
        <v>173</v>
      </c>
      <c r="Q43">
        <v>7396</v>
      </c>
      <c r="R43">
        <v>568</v>
      </c>
      <c r="S43">
        <v>282</v>
      </c>
      <c r="T43">
        <v>18</v>
      </c>
      <c r="U43">
        <v>4667</v>
      </c>
      <c r="V43">
        <v>92</v>
      </c>
      <c r="W43">
        <v>3064</v>
      </c>
      <c r="X43">
        <v>270</v>
      </c>
      <c r="Y43">
        <v>60</v>
      </c>
      <c r="Z43">
        <v>5</v>
      </c>
    </row>
    <row r="44" spans="1:26" x14ac:dyDescent="0.2">
      <c r="A44" t="s">
        <v>52</v>
      </c>
      <c r="B44">
        <v>43486</v>
      </c>
      <c r="C44">
        <v>62232</v>
      </c>
      <c r="D44">
        <v>9168</v>
      </c>
      <c r="E44">
        <v>55</v>
      </c>
      <c r="F44">
        <v>4</v>
      </c>
      <c r="G44">
        <v>10884</v>
      </c>
      <c r="H44">
        <v>1663</v>
      </c>
      <c r="I44">
        <v>77637</v>
      </c>
      <c r="J44">
        <v>4249</v>
      </c>
      <c r="K44">
        <v>1753461</v>
      </c>
      <c r="L44">
        <v>40239</v>
      </c>
      <c r="M44">
        <v>52851</v>
      </c>
      <c r="N44">
        <v>143</v>
      </c>
      <c r="O44">
        <v>109124</v>
      </c>
      <c r="P44">
        <v>960</v>
      </c>
      <c r="Q44">
        <v>29341</v>
      </c>
      <c r="R44">
        <v>1809</v>
      </c>
      <c r="S44">
        <v>1544</v>
      </c>
      <c r="T44">
        <v>88</v>
      </c>
      <c r="U44">
        <v>31963</v>
      </c>
      <c r="V44">
        <v>246</v>
      </c>
      <c r="W44">
        <v>2560</v>
      </c>
      <c r="X44">
        <v>211</v>
      </c>
      <c r="Y44">
        <v>353</v>
      </c>
      <c r="Z44">
        <v>15</v>
      </c>
    </row>
    <row r="45" spans="1:26" x14ac:dyDescent="0.2">
      <c r="A45" t="s">
        <v>53</v>
      </c>
      <c r="B45">
        <v>42627</v>
      </c>
      <c r="C45">
        <v>55001</v>
      </c>
      <c r="D45">
        <v>5448</v>
      </c>
      <c r="E45">
        <v>123</v>
      </c>
      <c r="F45">
        <v>5</v>
      </c>
      <c r="G45">
        <v>8513</v>
      </c>
      <c r="H45">
        <v>937</v>
      </c>
      <c r="I45">
        <v>19915</v>
      </c>
      <c r="J45">
        <v>536</v>
      </c>
      <c r="K45">
        <v>2338360</v>
      </c>
      <c r="L45">
        <v>41352</v>
      </c>
      <c r="M45">
        <v>74251</v>
      </c>
      <c r="N45">
        <v>75</v>
      </c>
      <c r="O45">
        <v>129732</v>
      </c>
      <c r="P45">
        <v>772</v>
      </c>
      <c r="Q45">
        <v>38074</v>
      </c>
      <c r="R45">
        <v>1692</v>
      </c>
      <c r="S45">
        <v>2164</v>
      </c>
      <c r="T45">
        <v>63</v>
      </c>
      <c r="U45">
        <v>38459</v>
      </c>
      <c r="V45">
        <v>193</v>
      </c>
      <c r="W45">
        <v>1799</v>
      </c>
      <c r="X45">
        <v>91</v>
      </c>
      <c r="Y45">
        <v>361</v>
      </c>
      <c r="Z45">
        <v>18</v>
      </c>
    </row>
    <row r="46" spans="1:26" x14ac:dyDescent="0.2">
      <c r="A46" t="s">
        <v>50</v>
      </c>
      <c r="B46">
        <v>48645</v>
      </c>
      <c r="C46">
        <v>150607</v>
      </c>
      <c r="D46">
        <v>14298</v>
      </c>
      <c r="E46">
        <v>1364</v>
      </c>
      <c r="F46">
        <v>29</v>
      </c>
      <c r="G46">
        <v>17307</v>
      </c>
      <c r="H46">
        <v>1699</v>
      </c>
      <c r="I46">
        <v>167484</v>
      </c>
      <c r="J46">
        <v>2515</v>
      </c>
      <c r="K46">
        <v>1426963</v>
      </c>
      <c r="L46">
        <v>40433</v>
      </c>
      <c r="M46">
        <v>2784624</v>
      </c>
      <c r="N46">
        <v>230</v>
      </c>
      <c r="O46">
        <v>1346422</v>
      </c>
      <c r="P46">
        <v>1480</v>
      </c>
      <c r="Q46">
        <v>13005</v>
      </c>
      <c r="R46">
        <v>657</v>
      </c>
      <c r="S46">
        <v>1126</v>
      </c>
      <c r="T46">
        <v>60</v>
      </c>
      <c r="U46">
        <v>17857</v>
      </c>
      <c r="V46">
        <v>268</v>
      </c>
      <c r="W46">
        <v>5454</v>
      </c>
      <c r="X46">
        <v>203</v>
      </c>
      <c r="Y46">
        <v>820</v>
      </c>
      <c r="Z46">
        <v>26</v>
      </c>
    </row>
    <row r="47" spans="1:26" x14ac:dyDescent="0.2">
      <c r="A47" t="s">
        <v>49</v>
      </c>
      <c r="B47">
        <v>36029</v>
      </c>
      <c r="C47">
        <v>40298</v>
      </c>
      <c r="D47">
        <v>3585</v>
      </c>
      <c r="E47">
        <v>22334</v>
      </c>
      <c r="F47">
        <v>370</v>
      </c>
      <c r="G47">
        <v>7584</v>
      </c>
      <c r="H47">
        <v>631</v>
      </c>
      <c r="I47">
        <v>95636</v>
      </c>
      <c r="J47">
        <v>2452</v>
      </c>
      <c r="K47">
        <v>1826491</v>
      </c>
      <c r="L47">
        <v>34323</v>
      </c>
      <c r="M47">
        <v>1640037</v>
      </c>
      <c r="N47">
        <v>162</v>
      </c>
      <c r="O47">
        <v>1034641</v>
      </c>
      <c r="P47">
        <v>681</v>
      </c>
      <c r="Q47">
        <v>4457</v>
      </c>
      <c r="R47">
        <v>174</v>
      </c>
      <c r="S47">
        <v>1050</v>
      </c>
      <c r="T47">
        <v>38</v>
      </c>
      <c r="U47">
        <v>15135</v>
      </c>
      <c r="V47">
        <v>223</v>
      </c>
      <c r="W47">
        <v>256</v>
      </c>
      <c r="X47">
        <v>23</v>
      </c>
      <c r="Y47">
        <v>65</v>
      </c>
      <c r="Z47">
        <v>7</v>
      </c>
    </row>
    <row r="48" spans="1:26" x14ac:dyDescent="0.2">
      <c r="A48" t="s">
        <v>64</v>
      </c>
      <c r="B48">
        <v>44034</v>
      </c>
      <c r="C48">
        <v>77411</v>
      </c>
      <c r="D48">
        <v>5224</v>
      </c>
      <c r="E48">
        <v>879</v>
      </c>
      <c r="F48">
        <v>30</v>
      </c>
      <c r="G48">
        <v>10925</v>
      </c>
      <c r="H48">
        <v>995</v>
      </c>
      <c r="I48">
        <v>134857</v>
      </c>
      <c r="J48">
        <v>1031</v>
      </c>
      <c r="K48">
        <v>1945606</v>
      </c>
      <c r="L48">
        <v>41129</v>
      </c>
      <c r="M48">
        <v>3456153</v>
      </c>
      <c r="N48">
        <v>216</v>
      </c>
      <c r="O48">
        <v>341377</v>
      </c>
      <c r="P48">
        <v>1431</v>
      </c>
      <c r="Q48">
        <v>45333</v>
      </c>
      <c r="R48">
        <v>2287</v>
      </c>
      <c r="S48">
        <v>770016</v>
      </c>
      <c r="T48">
        <v>202</v>
      </c>
      <c r="U48">
        <v>71889</v>
      </c>
      <c r="V48">
        <v>438</v>
      </c>
      <c r="W48">
        <v>40986</v>
      </c>
      <c r="X48">
        <v>1145</v>
      </c>
      <c r="Y48">
        <v>9370</v>
      </c>
      <c r="Z48">
        <v>233</v>
      </c>
    </row>
    <row r="49" spans="1:26" x14ac:dyDescent="0.2">
      <c r="A49" t="s">
        <v>59</v>
      </c>
      <c r="B49">
        <v>39239</v>
      </c>
      <c r="C49">
        <v>31058</v>
      </c>
      <c r="D49">
        <v>2320</v>
      </c>
      <c r="E49">
        <v>141</v>
      </c>
      <c r="F49">
        <v>5</v>
      </c>
      <c r="G49">
        <v>13636</v>
      </c>
      <c r="H49">
        <v>1149</v>
      </c>
      <c r="I49">
        <v>260410</v>
      </c>
      <c r="J49">
        <v>3148</v>
      </c>
      <c r="K49">
        <v>1775031</v>
      </c>
      <c r="L49">
        <v>36925</v>
      </c>
      <c r="M49">
        <v>1952251</v>
      </c>
      <c r="N49">
        <v>299</v>
      </c>
      <c r="O49">
        <v>224958</v>
      </c>
      <c r="P49">
        <v>1588</v>
      </c>
      <c r="Q49">
        <v>35125</v>
      </c>
      <c r="R49">
        <v>1629</v>
      </c>
      <c r="S49">
        <v>10723</v>
      </c>
      <c r="T49">
        <v>190</v>
      </c>
      <c r="U49">
        <v>179062</v>
      </c>
      <c r="V49">
        <v>826</v>
      </c>
      <c r="W49">
        <v>7284</v>
      </c>
      <c r="X49">
        <v>272</v>
      </c>
      <c r="Y49">
        <v>1302</v>
      </c>
      <c r="Z49">
        <v>31</v>
      </c>
    </row>
    <row r="50" spans="1:26" x14ac:dyDescent="0.2">
      <c r="A50" t="s">
        <v>60</v>
      </c>
      <c r="B50">
        <v>34642</v>
      </c>
      <c r="C50">
        <v>281569</v>
      </c>
      <c r="D50">
        <v>17830</v>
      </c>
      <c r="E50">
        <v>14</v>
      </c>
      <c r="F50">
        <v>1</v>
      </c>
      <c r="G50">
        <v>35028</v>
      </c>
      <c r="H50">
        <v>2733</v>
      </c>
      <c r="I50">
        <v>84529</v>
      </c>
      <c r="J50">
        <v>2313</v>
      </c>
      <c r="K50">
        <v>1079648</v>
      </c>
      <c r="L50">
        <v>23163</v>
      </c>
      <c r="M50">
        <v>421115</v>
      </c>
      <c r="N50">
        <v>70</v>
      </c>
      <c r="O50">
        <v>21754</v>
      </c>
      <c r="P50">
        <v>475</v>
      </c>
      <c r="Q50">
        <v>25798</v>
      </c>
      <c r="R50">
        <v>1369</v>
      </c>
      <c r="S50">
        <v>1352</v>
      </c>
      <c r="T50">
        <v>104</v>
      </c>
      <c r="U50">
        <v>8311</v>
      </c>
      <c r="V50">
        <v>178</v>
      </c>
      <c r="W50">
        <v>18379</v>
      </c>
      <c r="X50">
        <v>580</v>
      </c>
      <c r="Y50">
        <v>1710</v>
      </c>
      <c r="Z50">
        <v>30</v>
      </c>
    </row>
    <row r="51" spans="1:26" x14ac:dyDescent="0.2">
      <c r="A51" t="s">
        <v>57</v>
      </c>
      <c r="B51">
        <v>39636</v>
      </c>
      <c r="C51">
        <v>82159</v>
      </c>
      <c r="D51">
        <v>4529</v>
      </c>
      <c r="E51">
        <v>673</v>
      </c>
      <c r="F51">
        <v>21</v>
      </c>
      <c r="G51">
        <v>15270</v>
      </c>
      <c r="H51">
        <v>1160</v>
      </c>
      <c r="I51">
        <v>306215</v>
      </c>
      <c r="J51">
        <v>1133</v>
      </c>
      <c r="K51">
        <v>2005061</v>
      </c>
      <c r="L51">
        <v>35120</v>
      </c>
      <c r="M51">
        <v>6456697</v>
      </c>
      <c r="N51">
        <v>236</v>
      </c>
      <c r="O51">
        <v>1593378</v>
      </c>
      <c r="P51">
        <v>2599</v>
      </c>
      <c r="Q51">
        <v>35716</v>
      </c>
      <c r="R51">
        <v>1442</v>
      </c>
      <c r="S51">
        <v>26772</v>
      </c>
      <c r="T51">
        <v>216</v>
      </c>
      <c r="U51">
        <v>774635</v>
      </c>
      <c r="V51">
        <v>2027</v>
      </c>
      <c r="W51">
        <v>21860</v>
      </c>
      <c r="X51">
        <v>574</v>
      </c>
      <c r="Y51">
        <v>4888</v>
      </c>
      <c r="Z51">
        <v>121</v>
      </c>
    </row>
    <row r="52" spans="1:26" x14ac:dyDescent="0.2">
      <c r="A52" t="s">
        <v>63</v>
      </c>
      <c r="B52">
        <v>27331</v>
      </c>
      <c r="C52">
        <v>14609</v>
      </c>
      <c r="D52">
        <v>1033</v>
      </c>
      <c r="E52">
        <v>219</v>
      </c>
      <c r="F52">
        <v>9</v>
      </c>
      <c r="G52">
        <v>11325</v>
      </c>
      <c r="H52">
        <v>800</v>
      </c>
      <c r="I52">
        <v>121524</v>
      </c>
      <c r="J52">
        <v>1061</v>
      </c>
      <c r="K52">
        <v>1609426</v>
      </c>
      <c r="L52">
        <v>25566</v>
      </c>
      <c r="M52">
        <v>2701660</v>
      </c>
      <c r="N52">
        <v>64</v>
      </c>
      <c r="O52">
        <v>939737</v>
      </c>
      <c r="P52">
        <v>1370</v>
      </c>
      <c r="Q52">
        <v>33647</v>
      </c>
      <c r="R52">
        <v>1136</v>
      </c>
      <c r="S52">
        <v>7148</v>
      </c>
      <c r="T52">
        <v>81</v>
      </c>
      <c r="U52">
        <v>737169</v>
      </c>
      <c r="V52">
        <v>958</v>
      </c>
      <c r="W52">
        <v>4909</v>
      </c>
      <c r="X52">
        <v>150</v>
      </c>
      <c r="Y52">
        <v>1333</v>
      </c>
      <c r="Z52">
        <v>35</v>
      </c>
    </row>
    <row r="53" spans="1:26" x14ac:dyDescent="0.2">
      <c r="A53" t="s">
        <v>62</v>
      </c>
      <c r="B53">
        <v>35891</v>
      </c>
      <c r="C53">
        <v>57771</v>
      </c>
      <c r="D53">
        <v>5002</v>
      </c>
      <c r="E53">
        <v>219</v>
      </c>
      <c r="F53">
        <v>6</v>
      </c>
      <c r="G53">
        <v>31061</v>
      </c>
      <c r="H53">
        <v>3007</v>
      </c>
      <c r="I53">
        <v>244235</v>
      </c>
      <c r="J53">
        <v>2565</v>
      </c>
      <c r="K53">
        <v>1845736</v>
      </c>
      <c r="L53">
        <v>30833</v>
      </c>
      <c r="M53">
        <v>2166376</v>
      </c>
      <c r="N53">
        <v>179</v>
      </c>
      <c r="O53">
        <v>570233</v>
      </c>
      <c r="P53">
        <v>1685</v>
      </c>
      <c r="Q53">
        <v>40812</v>
      </c>
      <c r="R53">
        <v>1688</v>
      </c>
      <c r="S53">
        <v>37362</v>
      </c>
      <c r="T53">
        <v>174</v>
      </c>
      <c r="U53">
        <v>829289</v>
      </c>
      <c r="V53">
        <v>986</v>
      </c>
      <c r="W53">
        <v>13375</v>
      </c>
      <c r="X53">
        <v>372</v>
      </c>
      <c r="Y53">
        <v>2385</v>
      </c>
      <c r="Z53">
        <v>81</v>
      </c>
    </row>
    <row r="54" spans="1:26" x14ac:dyDescent="0.2">
      <c r="A54" t="s">
        <v>61</v>
      </c>
      <c r="B54">
        <v>33605</v>
      </c>
      <c r="C54">
        <v>115369</v>
      </c>
      <c r="D54">
        <v>8598</v>
      </c>
      <c r="E54">
        <v>2530</v>
      </c>
      <c r="F54">
        <v>72</v>
      </c>
      <c r="G54">
        <v>8856</v>
      </c>
      <c r="H54">
        <v>801</v>
      </c>
      <c r="I54">
        <v>95241</v>
      </c>
      <c r="J54">
        <v>2081</v>
      </c>
      <c r="K54">
        <v>1070624</v>
      </c>
      <c r="L54">
        <v>29504</v>
      </c>
      <c r="M54">
        <v>211433</v>
      </c>
      <c r="N54">
        <v>96</v>
      </c>
      <c r="O54">
        <v>450456</v>
      </c>
      <c r="P54">
        <v>961</v>
      </c>
      <c r="Q54">
        <v>10238</v>
      </c>
      <c r="R54">
        <v>659</v>
      </c>
      <c r="S54">
        <v>4596</v>
      </c>
      <c r="T54">
        <v>74</v>
      </c>
      <c r="U54">
        <v>174277</v>
      </c>
      <c r="V54">
        <v>431</v>
      </c>
      <c r="W54">
        <v>8434</v>
      </c>
      <c r="X54">
        <v>219</v>
      </c>
      <c r="Y54">
        <v>1262</v>
      </c>
      <c r="Z54">
        <v>35</v>
      </c>
    </row>
    <row r="55" spans="1:26" x14ac:dyDescent="0.2">
      <c r="A55" t="s">
        <v>56</v>
      </c>
      <c r="B55">
        <v>24185</v>
      </c>
      <c r="C55">
        <v>42001</v>
      </c>
      <c r="D55">
        <v>3261</v>
      </c>
      <c r="E55">
        <v>5</v>
      </c>
      <c r="F55">
        <v>1</v>
      </c>
      <c r="G55">
        <v>24751</v>
      </c>
      <c r="H55">
        <v>1917</v>
      </c>
      <c r="I55">
        <v>67436</v>
      </c>
      <c r="J55">
        <v>752</v>
      </c>
      <c r="K55">
        <v>817940</v>
      </c>
      <c r="L55">
        <v>22506</v>
      </c>
      <c r="M55">
        <v>384662</v>
      </c>
      <c r="N55">
        <v>43</v>
      </c>
      <c r="O55">
        <v>2833057</v>
      </c>
      <c r="P55">
        <v>247</v>
      </c>
      <c r="Q55">
        <v>10245</v>
      </c>
      <c r="R55">
        <v>386</v>
      </c>
      <c r="S55">
        <v>2664</v>
      </c>
      <c r="T55">
        <v>26</v>
      </c>
      <c r="U55">
        <v>100150</v>
      </c>
      <c r="V55">
        <v>89</v>
      </c>
      <c r="W55">
        <v>1670</v>
      </c>
      <c r="X55">
        <v>61</v>
      </c>
      <c r="Y55">
        <v>120</v>
      </c>
      <c r="Z55">
        <v>7</v>
      </c>
    </row>
    <row r="56" spans="1:26" x14ac:dyDescent="0.2">
      <c r="A56" t="s">
        <v>58</v>
      </c>
      <c r="B56">
        <v>22073</v>
      </c>
      <c r="C56">
        <v>13738</v>
      </c>
      <c r="D56">
        <v>938</v>
      </c>
      <c r="E56">
        <v>35</v>
      </c>
      <c r="F56">
        <v>2</v>
      </c>
      <c r="G56">
        <v>35662</v>
      </c>
      <c r="H56">
        <v>3023</v>
      </c>
      <c r="I56">
        <v>70073</v>
      </c>
      <c r="J56">
        <v>991</v>
      </c>
      <c r="K56">
        <v>798013</v>
      </c>
      <c r="L56">
        <v>19362</v>
      </c>
      <c r="M56">
        <v>964068</v>
      </c>
      <c r="N56">
        <v>74</v>
      </c>
      <c r="O56">
        <v>73082</v>
      </c>
      <c r="P56">
        <v>1904</v>
      </c>
      <c r="Q56">
        <v>16748</v>
      </c>
      <c r="R56">
        <v>844</v>
      </c>
      <c r="S56">
        <v>9061</v>
      </c>
      <c r="T56">
        <v>131</v>
      </c>
      <c r="U56">
        <v>159804</v>
      </c>
      <c r="V56">
        <v>1954</v>
      </c>
      <c r="W56">
        <v>13132</v>
      </c>
      <c r="X56">
        <v>468</v>
      </c>
      <c r="Y56">
        <v>2469</v>
      </c>
      <c r="Z56">
        <v>68</v>
      </c>
    </row>
    <row r="57" spans="1:26" x14ac:dyDescent="0.2">
      <c r="A57" t="s">
        <v>71</v>
      </c>
      <c r="B57">
        <v>19013</v>
      </c>
      <c r="C57">
        <v>243855</v>
      </c>
      <c r="D57">
        <v>13242</v>
      </c>
      <c r="E57">
        <v>11381</v>
      </c>
      <c r="F57">
        <v>289</v>
      </c>
      <c r="G57">
        <v>914</v>
      </c>
      <c r="H57">
        <v>144</v>
      </c>
      <c r="I57">
        <v>113770</v>
      </c>
      <c r="J57">
        <v>1078</v>
      </c>
      <c r="K57">
        <v>378283</v>
      </c>
      <c r="L57">
        <v>9504</v>
      </c>
      <c r="M57">
        <v>2149688</v>
      </c>
      <c r="N57">
        <v>210</v>
      </c>
      <c r="O57">
        <v>254693</v>
      </c>
      <c r="P57">
        <v>822</v>
      </c>
      <c r="Q57">
        <v>10102</v>
      </c>
      <c r="R57">
        <v>385</v>
      </c>
      <c r="S57">
        <v>3951</v>
      </c>
      <c r="T57">
        <v>138</v>
      </c>
      <c r="U57">
        <v>312151</v>
      </c>
      <c r="V57">
        <v>540</v>
      </c>
      <c r="W57">
        <v>35824</v>
      </c>
      <c r="X57">
        <v>705</v>
      </c>
      <c r="Y57">
        <v>1439</v>
      </c>
      <c r="Z57">
        <v>37</v>
      </c>
    </row>
    <row r="58" spans="1:26" x14ac:dyDescent="0.2">
      <c r="A58" t="s">
        <v>66</v>
      </c>
      <c r="B58">
        <v>33906</v>
      </c>
      <c r="C58">
        <v>401627</v>
      </c>
      <c r="D58">
        <v>15148</v>
      </c>
      <c r="E58">
        <v>20483</v>
      </c>
      <c r="F58">
        <v>723</v>
      </c>
      <c r="G58">
        <v>21249</v>
      </c>
      <c r="H58">
        <v>1061</v>
      </c>
      <c r="I58">
        <v>779697</v>
      </c>
      <c r="J58">
        <v>1461</v>
      </c>
      <c r="K58">
        <v>1207153</v>
      </c>
      <c r="L58">
        <v>20318</v>
      </c>
      <c r="M58">
        <v>37408376</v>
      </c>
      <c r="N58">
        <v>552</v>
      </c>
      <c r="O58">
        <v>244824</v>
      </c>
      <c r="P58">
        <v>870</v>
      </c>
      <c r="Q58">
        <v>16400</v>
      </c>
      <c r="R58">
        <v>942</v>
      </c>
      <c r="S58">
        <v>430022</v>
      </c>
      <c r="T58">
        <v>208</v>
      </c>
      <c r="U58">
        <v>472368</v>
      </c>
      <c r="V58">
        <v>572</v>
      </c>
      <c r="W58">
        <v>124987</v>
      </c>
      <c r="X58">
        <v>3236</v>
      </c>
      <c r="Y58">
        <v>35388</v>
      </c>
      <c r="Z58">
        <v>471</v>
      </c>
    </row>
    <row r="59" spans="1:26" x14ac:dyDescent="0.2">
      <c r="A59" t="s">
        <v>68</v>
      </c>
      <c r="B59">
        <v>11745</v>
      </c>
      <c r="C59">
        <v>39633</v>
      </c>
      <c r="D59">
        <v>1913</v>
      </c>
      <c r="E59">
        <v>24807</v>
      </c>
      <c r="F59">
        <v>847</v>
      </c>
      <c r="G59">
        <v>500</v>
      </c>
      <c r="H59">
        <v>59</v>
      </c>
      <c r="I59">
        <v>96030</v>
      </c>
      <c r="J59">
        <v>127</v>
      </c>
      <c r="K59">
        <v>537693</v>
      </c>
      <c r="L59">
        <v>9096</v>
      </c>
      <c r="M59">
        <v>3484191</v>
      </c>
      <c r="N59">
        <v>151</v>
      </c>
      <c r="O59">
        <v>2733058</v>
      </c>
      <c r="P59">
        <v>500</v>
      </c>
      <c r="Q59">
        <v>10522</v>
      </c>
      <c r="R59">
        <v>296</v>
      </c>
      <c r="S59">
        <v>892375</v>
      </c>
      <c r="T59">
        <v>189</v>
      </c>
      <c r="U59">
        <v>861466</v>
      </c>
      <c r="V59">
        <v>578</v>
      </c>
      <c r="W59">
        <v>11731</v>
      </c>
      <c r="X59">
        <v>282</v>
      </c>
      <c r="Y59">
        <v>3154</v>
      </c>
      <c r="Z59">
        <v>64</v>
      </c>
    </row>
    <row r="60" spans="1:26" x14ac:dyDescent="0.2">
      <c r="A60" t="s">
        <v>72</v>
      </c>
      <c r="B60">
        <v>25166</v>
      </c>
      <c r="C60">
        <v>210198</v>
      </c>
      <c r="D60">
        <v>15711</v>
      </c>
      <c r="E60">
        <v>27360</v>
      </c>
      <c r="F60">
        <v>641</v>
      </c>
      <c r="G60">
        <v>1136</v>
      </c>
      <c r="H60">
        <v>139</v>
      </c>
      <c r="I60">
        <v>144913</v>
      </c>
      <c r="J60">
        <v>1633</v>
      </c>
      <c r="K60">
        <v>493451</v>
      </c>
      <c r="L60">
        <v>13077</v>
      </c>
      <c r="M60">
        <v>1312036</v>
      </c>
      <c r="N60">
        <v>141</v>
      </c>
      <c r="O60">
        <v>210041</v>
      </c>
      <c r="P60">
        <v>993</v>
      </c>
      <c r="Q60">
        <v>11133</v>
      </c>
      <c r="R60">
        <v>631</v>
      </c>
      <c r="S60">
        <v>4190</v>
      </c>
      <c r="T60">
        <v>109</v>
      </c>
      <c r="U60">
        <v>55822</v>
      </c>
      <c r="V60">
        <v>408</v>
      </c>
      <c r="W60">
        <v>79838</v>
      </c>
      <c r="X60">
        <v>1230</v>
      </c>
      <c r="Y60">
        <v>3123</v>
      </c>
      <c r="Z60">
        <v>43</v>
      </c>
    </row>
    <row r="61" spans="1:26" x14ac:dyDescent="0.2">
      <c r="A61" t="s">
        <v>65</v>
      </c>
      <c r="B61">
        <v>22586</v>
      </c>
      <c r="C61">
        <v>128245</v>
      </c>
      <c r="D61">
        <v>9078</v>
      </c>
      <c r="E61">
        <v>29580</v>
      </c>
      <c r="F61">
        <v>1437</v>
      </c>
      <c r="G61">
        <v>1102</v>
      </c>
      <c r="H61">
        <v>107</v>
      </c>
      <c r="I61">
        <v>1271802</v>
      </c>
      <c r="J61">
        <v>721</v>
      </c>
      <c r="K61">
        <v>559476</v>
      </c>
      <c r="L61">
        <v>15300</v>
      </c>
      <c r="M61">
        <v>14858416</v>
      </c>
      <c r="N61">
        <v>332</v>
      </c>
      <c r="O61">
        <v>469642</v>
      </c>
      <c r="P61">
        <v>724</v>
      </c>
      <c r="Q61">
        <v>9979</v>
      </c>
      <c r="R61">
        <v>480</v>
      </c>
      <c r="S61">
        <v>668883</v>
      </c>
      <c r="T61">
        <v>113</v>
      </c>
      <c r="U61">
        <v>309843</v>
      </c>
      <c r="V61">
        <v>497</v>
      </c>
      <c r="W61">
        <v>18956</v>
      </c>
      <c r="X61">
        <v>604</v>
      </c>
      <c r="Y61">
        <v>2036</v>
      </c>
      <c r="Z61">
        <v>57</v>
      </c>
    </row>
    <row r="62" spans="1:26" x14ac:dyDescent="0.2">
      <c r="A62" t="s">
        <v>70</v>
      </c>
      <c r="B62">
        <v>2142</v>
      </c>
      <c r="C62">
        <v>1502</v>
      </c>
      <c r="D62">
        <v>97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31294</v>
      </c>
      <c r="L62">
        <v>1651</v>
      </c>
      <c r="M62">
        <v>166</v>
      </c>
      <c r="N62">
        <v>15</v>
      </c>
      <c r="O62">
        <v>40975</v>
      </c>
      <c r="P62">
        <v>351</v>
      </c>
      <c r="Q62">
        <v>676</v>
      </c>
      <c r="R62">
        <v>63</v>
      </c>
      <c r="S62">
        <v>152</v>
      </c>
      <c r="T62">
        <v>17</v>
      </c>
      <c r="U62">
        <v>3725</v>
      </c>
      <c r="V62">
        <v>186</v>
      </c>
      <c r="W62">
        <v>335</v>
      </c>
      <c r="X62">
        <v>18</v>
      </c>
      <c r="Y62">
        <v>12</v>
      </c>
      <c r="Z62">
        <v>1</v>
      </c>
    </row>
    <row r="63" spans="1:26" x14ac:dyDescent="0.2">
      <c r="A63" t="s">
        <v>69</v>
      </c>
      <c r="B63">
        <v>2362</v>
      </c>
      <c r="C63">
        <v>763</v>
      </c>
      <c r="D63">
        <v>61</v>
      </c>
      <c r="E63">
        <v>0</v>
      </c>
      <c r="F63">
        <v>0</v>
      </c>
      <c r="G63">
        <v>69</v>
      </c>
      <c r="H63">
        <v>11</v>
      </c>
      <c r="I63">
        <v>228</v>
      </c>
      <c r="J63">
        <v>2</v>
      </c>
      <c r="K63">
        <v>57638</v>
      </c>
      <c r="L63">
        <v>2124</v>
      </c>
      <c r="M63">
        <v>27016</v>
      </c>
      <c r="N63">
        <v>3</v>
      </c>
      <c r="O63">
        <v>8527</v>
      </c>
      <c r="P63">
        <v>183</v>
      </c>
      <c r="Q63">
        <v>1065</v>
      </c>
      <c r="R63">
        <v>33</v>
      </c>
      <c r="S63">
        <v>24</v>
      </c>
      <c r="T63">
        <v>3</v>
      </c>
      <c r="U63">
        <v>4083</v>
      </c>
      <c r="V63">
        <v>83</v>
      </c>
      <c r="W63">
        <v>325</v>
      </c>
      <c r="X63">
        <v>19</v>
      </c>
      <c r="Y63">
        <v>4</v>
      </c>
      <c r="Z63">
        <v>1</v>
      </c>
    </row>
    <row r="64" spans="1:26" x14ac:dyDescent="0.2">
      <c r="A64" t="s">
        <v>67</v>
      </c>
      <c r="B64">
        <v>33551</v>
      </c>
      <c r="C64">
        <v>242696</v>
      </c>
      <c r="D64">
        <v>8941</v>
      </c>
      <c r="E64">
        <v>1544</v>
      </c>
      <c r="F64">
        <v>22</v>
      </c>
      <c r="G64">
        <v>7154</v>
      </c>
      <c r="H64">
        <v>703</v>
      </c>
      <c r="I64">
        <v>572616</v>
      </c>
      <c r="J64">
        <v>1629</v>
      </c>
      <c r="K64">
        <v>1183353</v>
      </c>
      <c r="L64">
        <v>25016</v>
      </c>
      <c r="M64">
        <v>14453240</v>
      </c>
      <c r="N64">
        <v>278</v>
      </c>
      <c r="O64">
        <v>3879238</v>
      </c>
      <c r="P64">
        <v>1043</v>
      </c>
      <c r="Q64">
        <v>40691</v>
      </c>
      <c r="R64">
        <v>1389</v>
      </c>
      <c r="S64">
        <v>156582</v>
      </c>
      <c r="T64">
        <v>239</v>
      </c>
      <c r="U64">
        <v>3451162</v>
      </c>
      <c r="V64">
        <v>1629</v>
      </c>
      <c r="W64">
        <v>34283</v>
      </c>
      <c r="X64">
        <v>1045</v>
      </c>
      <c r="Y64">
        <v>5186</v>
      </c>
      <c r="Z64">
        <v>137</v>
      </c>
    </row>
    <row r="65" spans="1:26" x14ac:dyDescent="0.2">
      <c r="A65" t="s">
        <v>74</v>
      </c>
      <c r="B65">
        <v>16697</v>
      </c>
      <c r="C65">
        <v>70185</v>
      </c>
      <c r="D65">
        <v>8778</v>
      </c>
      <c r="E65">
        <v>0</v>
      </c>
      <c r="F65">
        <v>0</v>
      </c>
      <c r="G65">
        <v>994</v>
      </c>
      <c r="H65">
        <v>162</v>
      </c>
      <c r="I65">
        <v>95215</v>
      </c>
      <c r="J65">
        <v>654</v>
      </c>
      <c r="K65">
        <v>480295</v>
      </c>
      <c r="L65">
        <v>11321</v>
      </c>
      <c r="M65">
        <v>1929396</v>
      </c>
      <c r="N65">
        <v>335</v>
      </c>
      <c r="O65">
        <v>184692</v>
      </c>
      <c r="P65">
        <v>445</v>
      </c>
      <c r="Q65">
        <v>36680</v>
      </c>
      <c r="R65">
        <v>1339</v>
      </c>
      <c r="S65">
        <v>4079</v>
      </c>
      <c r="T65">
        <v>132</v>
      </c>
      <c r="U65">
        <v>15548</v>
      </c>
      <c r="V65">
        <v>277</v>
      </c>
      <c r="W65">
        <v>37607</v>
      </c>
      <c r="X65">
        <v>1754</v>
      </c>
      <c r="Y65">
        <v>245</v>
      </c>
      <c r="Z65">
        <v>25</v>
      </c>
    </row>
    <row r="66" spans="1:26" x14ac:dyDescent="0.2">
      <c r="A66" t="s">
        <v>79</v>
      </c>
      <c r="B66">
        <v>23753</v>
      </c>
      <c r="C66">
        <v>43700</v>
      </c>
      <c r="D66">
        <v>6897</v>
      </c>
      <c r="E66">
        <v>645</v>
      </c>
      <c r="F66">
        <v>18</v>
      </c>
      <c r="G66">
        <v>695</v>
      </c>
      <c r="H66">
        <v>147</v>
      </c>
      <c r="I66">
        <v>88369</v>
      </c>
      <c r="J66">
        <v>1631</v>
      </c>
      <c r="K66">
        <v>554370</v>
      </c>
      <c r="L66">
        <v>20330</v>
      </c>
      <c r="M66">
        <v>452945</v>
      </c>
      <c r="N66">
        <v>121</v>
      </c>
      <c r="O66">
        <v>249492</v>
      </c>
      <c r="P66">
        <v>1232</v>
      </c>
      <c r="Q66">
        <v>16008</v>
      </c>
      <c r="R66">
        <v>658</v>
      </c>
      <c r="S66">
        <v>3045</v>
      </c>
      <c r="T66">
        <v>108</v>
      </c>
      <c r="U66">
        <v>39985</v>
      </c>
      <c r="V66">
        <v>394</v>
      </c>
      <c r="W66">
        <v>7024</v>
      </c>
      <c r="X66">
        <v>272</v>
      </c>
      <c r="Y66">
        <v>140</v>
      </c>
      <c r="Z66">
        <v>11</v>
      </c>
    </row>
    <row r="67" spans="1:26" x14ac:dyDescent="0.2">
      <c r="A67" t="s">
        <v>80</v>
      </c>
      <c r="B67">
        <v>28718</v>
      </c>
      <c r="C67">
        <v>82438</v>
      </c>
      <c r="D67">
        <v>12289</v>
      </c>
      <c r="E67">
        <v>0</v>
      </c>
      <c r="F67">
        <v>0</v>
      </c>
      <c r="G67">
        <v>347</v>
      </c>
      <c r="H67">
        <v>100</v>
      </c>
      <c r="I67">
        <v>80870</v>
      </c>
      <c r="J67">
        <v>675</v>
      </c>
      <c r="K67">
        <v>643211</v>
      </c>
      <c r="L67">
        <v>21560</v>
      </c>
      <c r="M67">
        <v>1104418</v>
      </c>
      <c r="N67">
        <v>182</v>
      </c>
      <c r="O67">
        <v>598120</v>
      </c>
      <c r="P67">
        <v>591</v>
      </c>
      <c r="Q67">
        <v>25763</v>
      </c>
      <c r="R67">
        <v>1171</v>
      </c>
      <c r="S67">
        <v>5482</v>
      </c>
      <c r="T67">
        <v>171</v>
      </c>
      <c r="U67">
        <v>46924</v>
      </c>
      <c r="V67">
        <v>338</v>
      </c>
      <c r="W67">
        <v>14917</v>
      </c>
      <c r="X67">
        <v>982</v>
      </c>
      <c r="Y67">
        <v>77</v>
      </c>
      <c r="Z67">
        <v>12</v>
      </c>
    </row>
    <row r="68" spans="1:26" x14ac:dyDescent="0.2">
      <c r="A68" t="s">
        <v>73</v>
      </c>
      <c r="B68">
        <v>84016</v>
      </c>
      <c r="C68">
        <v>198866</v>
      </c>
      <c r="D68">
        <v>36705</v>
      </c>
      <c r="E68">
        <v>65</v>
      </c>
      <c r="F68">
        <v>4</v>
      </c>
      <c r="G68">
        <v>2228</v>
      </c>
      <c r="H68">
        <v>194</v>
      </c>
      <c r="I68">
        <v>276420</v>
      </c>
      <c r="J68">
        <v>3689</v>
      </c>
      <c r="K68">
        <v>2274064</v>
      </c>
      <c r="L68">
        <v>61135</v>
      </c>
      <c r="M68">
        <v>2190357</v>
      </c>
      <c r="N68">
        <v>636</v>
      </c>
      <c r="O68">
        <v>529630</v>
      </c>
      <c r="P68">
        <v>4338</v>
      </c>
      <c r="Q68">
        <v>195794</v>
      </c>
      <c r="R68">
        <v>6901</v>
      </c>
      <c r="S68">
        <v>16772</v>
      </c>
      <c r="T68">
        <v>340</v>
      </c>
      <c r="U68">
        <v>330066</v>
      </c>
      <c r="V68">
        <v>2844</v>
      </c>
      <c r="W68">
        <v>43483</v>
      </c>
      <c r="X68">
        <v>1926</v>
      </c>
      <c r="Y68">
        <v>989</v>
      </c>
      <c r="Z68">
        <v>48</v>
      </c>
    </row>
    <row r="69" spans="1:26" x14ac:dyDescent="0.2">
      <c r="A69" t="s">
        <v>75</v>
      </c>
      <c r="B69">
        <v>9451</v>
      </c>
      <c r="C69">
        <v>10570</v>
      </c>
      <c r="D69">
        <v>1284</v>
      </c>
      <c r="E69">
        <v>0</v>
      </c>
      <c r="F69">
        <v>0</v>
      </c>
      <c r="G69">
        <v>1941</v>
      </c>
      <c r="H69">
        <v>233</v>
      </c>
      <c r="I69">
        <v>43463</v>
      </c>
      <c r="J69">
        <v>245</v>
      </c>
      <c r="K69">
        <v>272555</v>
      </c>
      <c r="L69">
        <v>8041</v>
      </c>
      <c r="M69">
        <v>503125</v>
      </c>
      <c r="N69">
        <v>61</v>
      </c>
      <c r="O69">
        <v>504157</v>
      </c>
      <c r="P69">
        <v>468</v>
      </c>
      <c r="Q69">
        <v>16677</v>
      </c>
      <c r="R69">
        <v>726</v>
      </c>
      <c r="S69">
        <v>2470</v>
      </c>
      <c r="T69">
        <v>72</v>
      </c>
      <c r="U69">
        <v>10347</v>
      </c>
      <c r="V69">
        <v>165</v>
      </c>
      <c r="W69">
        <v>10449</v>
      </c>
      <c r="X69">
        <v>562</v>
      </c>
      <c r="Y69">
        <v>221</v>
      </c>
      <c r="Z69">
        <v>12</v>
      </c>
    </row>
    <row r="70" spans="1:26" x14ac:dyDescent="0.2">
      <c r="A70" t="s">
        <v>81</v>
      </c>
      <c r="B70">
        <v>56462</v>
      </c>
      <c r="C70">
        <v>156718</v>
      </c>
      <c r="D70">
        <v>28732</v>
      </c>
      <c r="E70">
        <v>3031</v>
      </c>
      <c r="F70">
        <v>103</v>
      </c>
      <c r="G70">
        <v>4621</v>
      </c>
      <c r="H70">
        <v>403</v>
      </c>
      <c r="I70">
        <v>456741</v>
      </c>
      <c r="J70">
        <v>3983</v>
      </c>
      <c r="K70">
        <v>2132970</v>
      </c>
      <c r="L70">
        <v>45996</v>
      </c>
      <c r="M70">
        <v>6498326</v>
      </c>
      <c r="N70">
        <v>821</v>
      </c>
      <c r="O70">
        <v>952586</v>
      </c>
      <c r="P70">
        <v>2472</v>
      </c>
      <c r="Q70">
        <v>196715</v>
      </c>
      <c r="R70">
        <v>5978</v>
      </c>
      <c r="S70">
        <v>102592</v>
      </c>
      <c r="T70">
        <v>1192</v>
      </c>
      <c r="U70">
        <v>277194</v>
      </c>
      <c r="V70">
        <v>1687</v>
      </c>
      <c r="W70">
        <v>22912</v>
      </c>
      <c r="X70">
        <v>1660</v>
      </c>
      <c r="Y70">
        <v>799</v>
      </c>
      <c r="Z70">
        <v>48</v>
      </c>
    </row>
    <row r="71" spans="1:26" x14ac:dyDescent="0.2">
      <c r="A71" t="s">
        <v>76</v>
      </c>
      <c r="B71">
        <v>2853</v>
      </c>
      <c r="C71">
        <v>2120</v>
      </c>
      <c r="D71">
        <v>304</v>
      </c>
      <c r="E71">
        <v>0</v>
      </c>
      <c r="F71">
        <v>0</v>
      </c>
      <c r="G71">
        <v>466</v>
      </c>
      <c r="H71">
        <v>80</v>
      </c>
      <c r="I71">
        <v>28</v>
      </c>
      <c r="J71">
        <v>2</v>
      </c>
      <c r="K71">
        <v>87148</v>
      </c>
      <c r="L71">
        <v>2329</v>
      </c>
      <c r="M71">
        <v>42616</v>
      </c>
      <c r="N71">
        <v>6</v>
      </c>
      <c r="O71">
        <v>166088</v>
      </c>
      <c r="P71">
        <v>70</v>
      </c>
      <c r="Q71">
        <v>11349</v>
      </c>
      <c r="R71">
        <v>378</v>
      </c>
      <c r="S71">
        <v>7532</v>
      </c>
      <c r="T71">
        <v>7</v>
      </c>
      <c r="U71">
        <v>11053</v>
      </c>
      <c r="V71">
        <v>35</v>
      </c>
      <c r="W71">
        <v>1282</v>
      </c>
      <c r="X71">
        <v>66</v>
      </c>
      <c r="Y71">
        <v>138</v>
      </c>
      <c r="Z71">
        <v>5</v>
      </c>
    </row>
    <row r="72" spans="1:26" x14ac:dyDescent="0.2">
      <c r="A72" t="s">
        <v>78</v>
      </c>
      <c r="B72">
        <v>6762</v>
      </c>
      <c r="C72">
        <v>8607</v>
      </c>
      <c r="D72">
        <v>1009</v>
      </c>
      <c r="E72">
        <v>0</v>
      </c>
      <c r="F72">
        <v>0</v>
      </c>
      <c r="G72">
        <v>1526</v>
      </c>
      <c r="H72">
        <v>169</v>
      </c>
      <c r="I72">
        <v>13727</v>
      </c>
      <c r="J72">
        <v>237</v>
      </c>
      <c r="K72">
        <v>160344</v>
      </c>
      <c r="L72">
        <v>5718</v>
      </c>
      <c r="M72">
        <v>32539</v>
      </c>
      <c r="N72">
        <v>19</v>
      </c>
      <c r="O72">
        <v>121899</v>
      </c>
      <c r="P72">
        <v>642</v>
      </c>
      <c r="Q72">
        <v>9298</v>
      </c>
      <c r="R72">
        <v>534</v>
      </c>
      <c r="S72">
        <v>492</v>
      </c>
      <c r="T72">
        <v>12</v>
      </c>
      <c r="U72">
        <v>15364</v>
      </c>
      <c r="V72">
        <v>123</v>
      </c>
      <c r="W72">
        <v>8153</v>
      </c>
      <c r="X72">
        <v>459</v>
      </c>
      <c r="Y72">
        <v>129</v>
      </c>
      <c r="Z72">
        <v>7</v>
      </c>
    </row>
    <row r="73" spans="1:26" x14ac:dyDescent="0.2">
      <c r="A73" t="s">
        <v>77</v>
      </c>
      <c r="B73">
        <v>44104</v>
      </c>
      <c r="C73">
        <v>74766</v>
      </c>
      <c r="D73">
        <v>12092</v>
      </c>
      <c r="E73">
        <v>36</v>
      </c>
      <c r="F73">
        <v>4</v>
      </c>
      <c r="G73">
        <v>2992</v>
      </c>
      <c r="H73">
        <v>339</v>
      </c>
      <c r="I73">
        <v>123024</v>
      </c>
      <c r="J73">
        <v>1295</v>
      </c>
      <c r="K73">
        <v>1629750</v>
      </c>
      <c r="L73">
        <v>36786</v>
      </c>
      <c r="M73">
        <v>1410594</v>
      </c>
      <c r="N73">
        <v>225</v>
      </c>
      <c r="O73">
        <v>692856</v>
      </c>
      <c r="P73">
        <v>1860</v>
      </c>
      <c r="Q73">
        <v>62055</v>
      </c>
      <c r="R73">
        <v>2703</v>
      </c>
      <c r="S73">
        <v>7889</v>
      </c>
      <c r="T73">
        <v>155</v>
      </c>
      <c r="U73">
        <v>158381</v>
      </c>
      <c r="V73">
        <v>1641</v>
      </c>
      <c r="W73">
        <v>19010</v>
      </c>
      <c r="X73">
        <v>660</v>
      </c>
      <c r="Y73">
        <v>641</v>
      </c>
      <c r="Z73">
        <v>39</v>
      </c>
    </row>
    <row r="74" spans="1:26" x14ac:dyDescent="0.2">
      <c r="A74" t="s">
        <v>86</v>
      </c>
      <c r="B74">
        <v>54019</v>
      </c>
      <c r="C74">
        <v>106228</v>
      </c>
      <c r="D74">
        <v>23195</v>
      </c>
      <c r="E74">
        <v>10</v>
      </c>
      <c r="F74">
        <v>1</v>
      </c>
      <c r="G74">
        <v>2869</v>
      </c>
      <c r="H74">
        <v>454</v>
      </c>
      <c r="I74">
        <v>7451</v>
      </c>
      <c r="J74">
        <v>164</v>
      </c>
      <c r="K74">
        <v>930554</v>
      </c>
      <c r="L74">
        <v>43665</v>
      </c>
      <c r="M74">
        <v>176071</v>
      </c>
      <c r="N74">
        <v>132</v>
      </c>
      <c r="O74">
        <v>33182</v>
      </c>
      <c r="P74">
        <v>763</v>
      </c>
      <c r="Q74">
        <v>239355</v>
      </c>
      <c r="R74">
        <v>16992</v>
      </c>
      <c r="S74">
        <v>4815</v>
      </c>
      <c r="T74">
        <v>244</v>
      </c>
      <c r="U74">
        <v>19381</v>
      </c>
      <c r="V74">
        <v>855</v>
      </c>
      <c r="W74">
        <v>48465</v>
      </c>
      <c r="X74">
        <v>9400</v>
      </c>
      <c r="Y74">
        <v>4135</v>
      </c>
      <c r="Z74">
        <v>613</v>
      </c>
    </row>
    <row r="75" spans="1:26" x14ac:dyDescent="0.2">
      <c r="A75" t="s">
        <v>84</v>
      </c>
      <c r="B75">
        <v>36297</v>
      </c>
      <c r="C75">
        <v>74547</v>
      </c>
      <c r="D75">
        <v>17801</v>
      </c>
      <c r="E75">
        <v>63</v>
      </c>
      <c r="F75">
        <v>2</v>
      </c>
      <c r="G75">
        <v>1387</v>
      </c>
      <c r="H75">
        <v>235</v>
      </c>
      <c r="I75">
        <v>4389</v>
      </c>
      <c r="J75">
        <v>79</v>
      </c>
      <c r="K75">
        <v>757384</v>
      </c>
      <c r="L75">
        <v>28305</v>
      </c>
      <c r="M75">
        <v>379375</v>
      </c>
      <c r="N75">
        <v>146</v>
      </c>
      <c r="O75">
        <v>41722</v>
      </c>
      <c r="P75">
        <v>661</v>
      </c>
      <c r="Q75">
        <v>225622</v>
      </c>
      <c r="R75">
        <v>12183</v>
      </c>
      <c r="S75">
        <v>14946</v>
      </c>
      <c r="T75">
        <v>367</v>
      </c>
      <c r="U75">
        <v>47341</v>
      </c>
      <c r="V75">
        <v>1205</v>
      </c>
      <c r="W75">
        <v>94681</v>
      </c>
      <c r="X75">
        <v>9174</v>
      </c>
      <c r="Y75">
        <v>17029</v>
      </c>
      <c r="Z75">
        <v>3473</v>
      </c>
    </row>
    <row r="76" spans="1:26" x14ac:dyDescent="0.2">
      <c r="A76" t="s">
        <v>85</v>
      </c>
      <c r="B76">
        <v>41637</v>
      </c>
      <c r="C76">
        <v>60595</v>
      </c>
      <c r="D76">
        <v>16444</v>
      </c>
      <c r="E76">
        <v>0</v>
      </c>
      <c r="F76">
        <v>0</v>
      </c>
      <c r="G76">
        <v>1906</v>
      </c>
      <c r="H76">
        <v>292</v>
      </c>
      <c r="I76">
        <v>4433</v>
      </c>
      <c r="J76">
        <v>48</v>
      </c>
      <c r="K76">
        <v>757469</v>
      </c>
      <c r="L76">
        <v>33733</v>
      </c>
      <c r="M76">
        <v>74749</v>
      </c>
      <c r="N76">
        <v>632</v>
      </c>
      <c r="O76">
        <v>61817</v>
      </c>
      <c r="P76">
        <v>501</v>
      </c>
      <c r="Q76">
        <v>201785</v>
      </c>
      <c r="R76">
        <v>13641</v>
      </c>
      <c r="S76">
        <v>15673</v>
      </c>
      <c r="T76">
        <v>897</v>
      </c>
      <c r="U76">
        <v>23778</v>
      </c>
      <c r="V76">
        <v>1170</v>
      </c>
      <c r="W76">
        <v>60256</v>
      </c>
      <c r="X76">
        <v>12128</v>
      </c>
      <c r="Y76">
        <v>3453</v>
      </c>
      <c r="Z76">
        <v>630</v>
      </c>
    </row>
    <row r="77" spans="1:26" x14ac:dyDescent="0.2">
      <c r="A77" t="s">
        <v>82</v>
      </c>
      <c r="B77">
        <v>59292</v>
      </c>
      <c r="C77">
        <v>161679</v>
      </c>
      <c r="D77">
        <v>26666</v>
      </c>
      <c r="E77">
        <v>1270</v>
      </c>
      <c r="F77">
        <v>14</v>
      </c>
      <c r="G77">
        <v>5752</v>
      </c>
      <c r="H77">
        <v>361</v>
      </c>
      <c r="I77">
        <v>82471</v>
      </c>
      <c r="J77">
        <v>779</v>
      </c>
      <c r="K77">
        <v>1640028</v>
      </c>
      <c r="L77">
        <v>43711</v>
      </c>
      <c r="M77">
        <v>4423128</v>
      </c>
      <c r="N77">
        <v>668</v>
      </c>
      <c r="O77">
        <v>1627497</v>
      </c>
      <c r="P77">
        <v>1958</v>
      </c>
      <c r="Q77">
        <v>225261</v>
      </c>
      <c r="R77">
        <v>6889</v>
      </c>
      <c r="S77">
        <v>53882</v>
      </c>
      <c r="T77">
        <v>729</v>
      </c>
      <c r="U77">
        <v>318149</v>
      </c>
      <c r="V77">
        <v>1678</v>
      </c>
      <c r="W77">
        <v>49029</v>
      </c>
      <c r="X77">
        <v>5236</v>
      </c>
      <c r="Y77">
        <v>2246</v>
      </c>
      <c r="Z77">
        <v>214</v>
      </c>
    </row>
    <row r="78" spans="1:26" x14ac:dyDescent="0.2">
      <c r="A78" t="s">
        <v>83</v>
      </c>
      <c r="B78">
        <v>21921</v>
      </c>
      <c r="C78">
        <v>30295</v>
      </c>
      <c r="D78">
        <v>7737</v>
      </c>
      <c r="E78">
        <v>0</v>
      </c>
      <c r="F78">
        <v>0</v>
      </c>
      <c r="G78">
        <v>106</v>
      </c>
      <c r="H78">
        <v>25</v>
      </c>
      <c r="I78">
        <v>14248</v>
      </c>
      <c r="J78">
        <v>81</v>
      </c>
      <c r="K78">
        <v>407953</v>
      </c>
      <c r="L78">
        <v>17843</v>
      </c>
      <c r="M78">
        <v>949637</v>
      </c>
      <c r="N78">
        <v>47</v>
      </c>
      <c r="O78">
        <v>278777</v>
      </c>
      <c r="P78">
        <v>256</v>
      </c>
      <c r="Q78">
        <v>62474</v>
      </c>
      <c r="R78">
        <v>4516</v>
      </c>
      <c r="S78">
        <v>2987</v>
      </c>
      <c r="T78">
        <v>120</v>
      </c>
      <c r="U78">
        <v>8697</v>
      </c>
      <c r="V78">
        <v>388</v>
      </c>
      <c r="W78">
        <v>24298</v>
      </c>
      <c r="X78">
        <v>4653</v>
      </c>
      <c r="Y78">
        <v>536</v>
      </c>
      <c r="Z78">
        <v>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133</v>
      </c>
      <c r="B1" s="1"/>
      <c r="C1" s="1"/>
      <c r="D1" s="2"/>
      <c r="E1" s="1"/>
      <c r="F1" s="1"/>
      <c r="G1" s="1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9" t="s">
        <v>132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ธันวาคม 2568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3341773</v>
      </c>
      <c r="C5" s="10">
        <f t="shared" ref="C5:Z5" si="0">SUM(C6,C16,C26,C35,C48,C57,C67,C76,C86)</f>
        <v>9454802</v>
      </c>
      <c r="D5" s="10">
        <f t="shared" si="0"/>
        <v>1353789</v>
      </c>
      <c r="E5" s="10">
        <f t="shared" si="0"/>
        <v>563245</v>
      </c>
      <c r="F5" s="10">
        <f t="shared" si="0"/>
        <v>15873</v>
      </c>
      <c r="G5" s="10">
        <f t="shared" si="0"/>
        <v>1804570</v>
      </c>
      <c r="H5" s="10">
        <f t="shared" si="0"/>
        <v>300125</v>
      </c>
      <c r="I5" s="10">
        <f t="shared" si="0"/>
        <v>11846872</v>
      </c>
      <c r="J5" s="10">
        <f t="shared" si="0"/>
        <v>140903</v>
      </c>
      <c r="K5" s="10">
        <f t="shared" si="0"/>
        <v>107469611</v>
      </c>
      <c r="L5" s="10">
        <f t="shared" si="0"/>
        <v>2603409</v>
      </c>
      <c r="M5" s="10">
        <f t="shared" si="0"/>
        <v>332674366</v>
      </c>
      <c r="N5" s="10">
        <f t="shared" si="0"/>
        <v>25158</v>
      </c>
      <c r="O5" s="10">
        <f t="shared" si="0"/>
        <v>69911677</v>
      </c>
      <c r="P5" s="10">
        <f t="shared" si="0"/>
        <v>113632</v>
      </c>
      <c r="Q5" s="10">
        <f t="shared" si="0"/>
        <v>5988109</v>
      </c>
      <c r="R5" s="10">
        <f t="shared" si="0"/>
        <v>295190</v>
      </c>
      <c r="S5" s="10">
        <f t="shared" si="0"/>
        <v>8589977</v>
      </c>
      <c r="T5" s="10">
        <f t="shared" si="0"/>
        <v>25862</v>
      </c>
      <c r="U5" s="10">
        <f t="shared" si="0"/>
        <v>17078631</v>
      </c>
      <c r="V5" s="10">
        <f t="shared" si="0"/>
        <v>70516</v>
      </c>
      <c r="W5" s="10">
        <f t="shared" si="0"/>
        <v>1313016</v>
      </c>
      <c r="X5" s="10">
        <f t="shared" si="0"/>
        <v>78445</v>
      </c>
      <c r="Y5" s="10">
        <f t="shared" si="0"/>
        <v>142536</v>
      </c>
      <c r="Z5" s="10">
        <f t="shared" si="0"/>
        <v>8165</v>
      </c>
    </row>
    <row r="6" spans="1:27" ht="21.75" x14ac:dyDescent="0.2">
      <c r="A6" s="12" t="s">
        <v>1</v>
      </c>
      <c r="B6" s="13">
        <f>SUM(B7:B15)</f>
        <v>105606</v>
      </c>
      <c r="C6" s="13">
        <f t="shared" ref="C6:Z6" si="1">SUM(C7:C15)</f>
        <v>191493</v>
      </c>
      <c r="D6" s="13">
        <f t="shared" si="1"/>
        <v>12987</v>
      </c>
      <c r="E6" s="13">
        <f t="shared" si="1"/>
        <v>187595</v>
      </c>
      <c r="F6" s="13">
        <f t="shared" si="1"/>
        <v>5416</v>
      </c>
      <c r="G6" s="13">
        <f t="shared" si="1"/>
        <v>39317</v>
      </c>
      <c r="H6" s="13">
        <f t="shared" si="1"/>
        <v>3099</v>
      </c>
      <c r="I6" s="13">
        <f t="shared" si="1"/>
        <v>1248780</v>
      </c>
      <c r="J6" s="13">
        <f t="shared" si="1"/>
        <v>2429</v>
      </c>
      <c r="K6" s="13">
        <f t="shared" si="1"/>
        <v>4088059</v>
      </c>
      <c r="L6" s="13">
        <f t="shared" si="1"/>
        <v>83616</v>
      </c>
      <c r="M6" s="13">
        <f t="shared" si="1"/>
        <v>92309795</v>
      </c>
      <c r="N6" s="13">
        <f t="shared" si="1"/>
        <v>983</v>
      </c>
      <c r="O6" s="13">
        <f t="shared" si="1"/>
        <v>7523313</v>
      </c>
      <c r="P6" s="13">
        <f t="shared" si="1"/>
        <v>6919</v>
      </c>
      <c r="Q6" s="13">
        <f t="shared" si="1"/>
        <v>128793</v>
      </c>
      <c r="R6" s="13">
        <f t="shared" si="1"/>
        <v>4530</v>
      </c>
      <c r="S6" s="13">
        <f t="shared" si="1"/>
        <v>1239555</v>
      </c>
      <c r="T6" s="13">
        <f t="shared" si="1"/>
        <v>1045</v>
      </c>
      <c r="U6" s="13">
        <f t="shared" si="1"/>
        <v>3891969</v>
      </c>
      <c r="V6" s="13">
        <f t="shared" si="1"/>
        <v>6415</v>
      </c>
      <c r="W6" s="13">
        <f t="shared" si="1"/>
        <v>131809</v>
      </c>
      <c r="X6" s="13">
        <f t="shared" si="1"/>
        <v>4577</v>
      </c>
      <c r="Y6" s="13">
        <f t="shared" si="1"/>
        <v>14484</v>
      </c>
      <c r="Z6" s="13">
        <f t="shared" si="1"/>
        <v>496</v>
      </c>
    </row>
    <row r="7" spans="1:27" ht="21.75" x14ac:dyDescent="0.2">
      <c r="A7" s="14" t="s">
        <v>10</v>
      </c>
      <c r="B7" s="15">
        <f>VLOOKUP($A$7:$A$91,data!$A$2:$Z$78,2,FALSE)</f>
        <v>4565</v>
      </c>
      <c r="C7" s="15">
        <f>VLOOKUP($A$7:$A$91,data!$A$2:$Z$78,3,FALSE)</f>
        <v>5900</v>
      </c>
      <c r="D7" s="15">
        <f>VLOOKUP($A$7:$A$91,data!$A$2:$Z$78,4,FALSE)</f>
        <v>692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475</v>
      </c>
      <c r="H7" s="15">
        <f>VLOOKUP($A$7:$A$91,data!$A$2:$Z$78,8,FALSE)</f>
        <v>59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107385</v>
      </c>
      <c r="L7" s="15">
        <f>VLOOKUP($A$7:$A$91,data!$A$2:$Z$78,12,FALSE)</f>
        <v>3584</v>
      </c>
      <c r="M7" s="15">
        <f>VLOOKUP($A$7:$A$91,data!$A$2:$Z$78,13,FALSE)</f>
        <v>33820</v>
      </c>
      <c r="N7" s="15">
        <f>VLOOKUP($A$7:$A$91,data!$A$2:$Z$78,14,FALSE)</f>
        <v>122</v>
      </c>
      <c r="O7" s="15">
        <f>VLOOKUP($A$7:$A$91,data!$A$2:$Z$78,15,FALSE)</f>
        <v>12089</v>
      </c>
      <c r="P7" s="15">
        <f>VLOOKUP($A$7:$A$91,data!$A$2:$Z$78,16,FALSE)</f>
        <v>191</v>
      </c>
      <c r="Q7" s="15">
        <f>VLOOKUP($A$7:$A$91,data!$A$2:$Z$78,17,FALSE)</f>
        <v>3825</v>
      </c>
      <c r="R7" s="15">
        <f>VLOOKUP($A$7:$A$91,data!$A$2:$Z$78,18,FALSE)</f>
        <v>204</v>
      </c>
      <c r="S7" s="15">
        <f>VLOOKUP($A$7:$A$91,data!$A$2:$Z$78,19,FALSE)</f>
        <v>2678</v>
      </c>
      <c r="T7" s="15">
        <f>VLOOKUP($A$7:$A$91,data!$A$2:$Z$78,20,FALSE)</f>
        <v>103</v>
      </c>
      <c r="U7" s="15">
        <f>VLOOKUP($A$7:$A$91,data!$A$2:$Z$78,21,FALSE)</f>
        <v>81549</v>
      </c>
      <c r="V7" s="15">
        <f>VLOOKUP($A$7:$A$91,data!$A$2:$Z$78,22,FALSE)</f>
        <v>106</v>
      </c>
      <c r="W7" s="15">
        <f>VLOOKUP($A$7:$A$91,data!$A$2:$Z$78,23,FALSE)</f>
        <v>11675</v>
      </c>
      <c r="X7" s="15">
        <f>VLOOKUP($A$7:$A$91,data!$A$2:$Z$78,24,FALSE)</f>
        <v>482</v>
      </c>
      <c r="Y7" s="15">
        <f>VLOOKUP($A$7:$A$91,data!$A$2:$Z$78,25,FALSE)</f>
        <v>1539</v>
      </c>
      <c r="Z7" s="15">
        <f>VLOOKUP($A$7:$A$91,data!$A$2:$Z$78,26,FALSE)</f>
        <v>90</v>
      </c>
    </row>
    <row r="8" spans="1:27" ht="21.75" x14ac:dyDescent="0.2">
      <c r="A8" s="14" t="s">
        <v>11</v>
      </c>
      <c r="B8" s="15">
        <f>VLOOKUP($A$7:$A$91,data!$A$2:$Z$78,2,FALSE)</f>
        <v>3529</v>
      </c>
      <c r="C8" s="15">
        <f>VLOOKUP($A$7:$A$91,data!$A$2:$Z$78,3,FALSE)</f>
        <v>1801</v>
      </c>
      <c r="D8" s="15">
        <f>VLOOKUP($A$7:$A$91,data!$A$2:$Z$78,4,FALSE)</f>
        <v>261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221</v>
      </c>
      <c r="H8" s="15">
        <f>VLOOKUP($A$7:$A$91,data!$A$2:$Z$78,8,FALSE)</f>
        <v>37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86144</v>
      </c>
      <c r="L8" s="15">
        <f>VLOOKUP($A$7:$A$91,data!$A$2:$Z$78,12,FALSE)</f>
        <v>3099</v>
      </c>
      <c r="M8" s="15">
        <f>VLOOKUP($A$7:$A$91,data!$A$2:$Z$78,13,FALSE)</f>
        <v>3617</v>
      </c>
      <c r="N8" s="15">
        <f>VLOOKUP($A$7:$A$91,data!$A$2:$Z$78,14,FALSE)</f>
        <v>6</v>
      </c>
      <c r="O8" s="15">
        <f>VLOOKUP($A$7:$A$91,data!$A$2:$Z$78,15,FALSE)</f>
        <v>5548</v>
      </c>
      <c r="P8" s="15">
        <f>VLOOKUP($A$7:$A$91,data!$A$2:$Z$78,16,FALSE)</f>
        <v>177</v>
      </c>
      <c r="Q8" s="15">
        <f>VLOOKUP($A$7:$A$91,data!$A$2:$Z$78,17,FALSE)</f>
        <v>3382</v>
      </c>
      <c r="R8" s="15">
        <f>VLOOKUP($A$7:$A$91,data!$A$2:$Z$78,18,FALSE)</f>
        <v>154</v>
      </c>
      <c r="S8" s="15">
        <f>VLOOKUP($A$7:$A$91,data!$A$2:$Z$78,19,FALSE)</f>
        <v>1355</v>
      </c>
      <c r="T8" s="15">
        <f>VLOOKUP($A$7:$A$91,data!$A$2:$Z$78,20,FALSE)</f>
        <v>62</v>
      </c>
      <c r="U8" s="15">
        <f>VLOOKUP($A$7:$A$91,data!$A$2:$Z$78,21,FALSE)</f>
        <v>63931</v>
      </c>
      <c r="V8" s="15">
        <f>VLOOKUP($A$7:$A$91,data!$A$2:$Z$78,22,FALSE)</f>
        <v>112</v>
      </c>
      <c r="W8" s="15">
        <f>VLOOKUP($A$7:$A$91,data!$A$2:$Z$78,23,FALSE)</f>
        <v>4072</v>
      </c>
      <c r="X8" s="15">
        <f>VLOOKUP($A$7:$A$91,data!$A$2:$Z$78,24,FALSE)</f>
        <v>241</v>
      </c>
      <c r="Y8" s="15">
        <f>VLOOKUP($A$7:$A$91,data!$A$2:$Z$78,25,FALSE)</f>
        <v>198</v>
      </c>
      <c r="Z8" s="15">
        <f>VLOOKUP($A$7:$A$91,data!$A$2:$Z$78,26,FALSE)</f>
        <v>19</v>
      </c>
    </row>
    <row r="9" spans="1:27" ht="21.75" x14ac:dyDescent="0.2">
      <c r="A9" s="14" t="s">
        <v>12</v>
      </c>
      <c r="B9" s="15">
        <f>VLOOKUP($A$7:$A$91,data!$A$2:$Z$78,2,FALSE)</f>
        <v>5746</v>
      </c>
      <c r="C9" s="15">
        <f>VLOOKUP($A$7:$A$91,data!$A$2:$Z$78,3,FALSE)</f>
        <v>5082</v>
      </c>
      <c r="D9" s="15">
        <f>VLOOKUP($A$7:$A$91,data!$A$2:$Z$78,4,FALSE)</f>
        <v>282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1243</v>
      </c>
      <c r="H9" s="15">
        <f>VLOOKUP($A$7:$A$91,data!$A$2:$Z$78,8,FALSE)</f>
        <v>89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304081</v>
      </c>
      <c r="L9" s="15">
        <f>VLOOKUP($A$7:$A$91,data!$A$2:$Z$78,12,FALSE)</f>
        <v>4835</v>
      </c>
      <c r="M9" s="15">
        <f>VLOOKUP($A$7:$A$91,data!$A$2:$Z$78,13,FALSE)</f>
        <v>214208</v>
      </c>
      <c r="N9" s="15">
        <f>VLOOKUP($A$7:$A$91,data!$A$2:$Z$78,14,FALSE)</f>
        <v>70</v>
      </c>
      <c r="O9" s="15">
        <f>VLOOKUP($A$7:$A$91,data!$A$2:$Z$78,15,FALSE)</f>
        <v>101422</v>
      </c>
      <c r="P9" s="15">
        <f>VLOOKUP($A$7:$A$91,data!$A$2:$Z$78,16,FALSE)</f>
        <v>1315</v>
      </c>
      <c r="Q9" s="15">
        <f>VLOOKUP($A$7:$A$91,data!$A$2:$Z$78,17,FALSE)</f>
        <v>12348</v>
      </c>
      <c r="R9" s="15">
        <f>VLOOKUP($A$7:$A$91,data!$A$2:$Z$78,18,FALSE)</f>
        <v>412</v>
      </c>
      <c r="S9" s="15">
        <f>VLOOKUP($A$7:$A$91,data!$A$2:$Z$78,19,FALSE)</f>
        <v>85247</v>
      </c>
      <c r="T9" s="15">
        <f>VLOOKUP($A$7:$A$91,data!$A$2:$Z$78,20,FALSE)</f>
        <v>108</v>
      </c>
      <c r="U9" s="15">
        <f>VLOOKUP($A$7:$A$91,data!$A$2:$Z$78,21,FALSE)</f>
        <v>193721</v>
      </c>
      <c r="V9" s="15">
        <f>VLOOKUP($A$7:$A$91,data!$A$2:$Z$78,22,FALSE)</f>
        <v>400</v>
      </c>
      <c r="W9" s="15">
        <f>VLOOKUP($A$7:$A$91,data!$A$2:$Z$78,23,FALSE)</f>
        <v>2751</v>
      </c>
      <c r="X9" s="15">
        <f>VLOOKUP($A$7:$A$91,data!$A$2:$Z$78,24,FALSE)</f>
        <v>105</v>
      </c>
      <c r="Y9" s="15">
        <f>VLOOKUP($A$7:$A$91,data!$A$2:$Z$78,25,FALSE)</f>
        <v>193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13382</v>
      </c>
      <c r="C10" s="15">
        <f>VLOOKUP($A$7:$A$91,data!$A$2:$Z$78,3,FALSE)</f>
        <v>8262</v>
      </c>
      <c r="D10" s="15">
        <f>VLOOKUP($A$7:$A$91,data!$A$2:$Z$78,4,FALSE)</f>
        <v>868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2407</v>
      </c>
      <c r="H10" s="15">
        <f>VLOOKUP($A$7:$A$91,data!$A$2:$Z$78,8,FALSE)</f>
        <v>272</v>
      </c>
      <c r="I10" s="15">
        <f>VLOOKUP($A$7:$A$91,data!$A$2:$Z$78,9,FALSE)</f>
        <v>23502</v>
      </c>
      <c r="J10" s="15">
        <f>VLOOKUP($A$7:$A$91,data!$A$2:$Z$78,10,FALSE)</f>
        <v>28</v>
      </c>
      <c r="K10" s="15">
        <f>VLOOKUP($A$7:$A$91,data!$A$2:$Z$78,11,FALSE)</f>
        <v>536607</v>
      </c>
      <c r="L10" s="15">
        <f>VLOOKUP($A$7:$A$91,data!$A$2:$Z$78,12,FALSE)</f>
        <v>11570</v>
      </c>
      <c r="M10" s="15">
        <f>VLOOKUP($A$7:$A$91,data!$A$2:$Z$78,13,FALSE)</f>
        <v>2702088</v>
      </c>
      <c r="N10" s="15">
        <f>VLOOKUP($A$7:$A$91,data!$A$2:$Z$78,14,FALSE)</f>
        <v>66</v>
      </c>
      <c r="O10" s="15">
        <f>VLOOKUP($A$7:$A$91,data!$A$2:$Z$78,15,FALSE)</f>
        <v>3509260</v>
      </c>
      <c r="P10" s="15">
        <f>VLOOKUP($A$7:$A$91,data!$A$2:$Z$78,16,FALSE)</f>
        <v>1397</v>
      </c>
      <c r="Q10" s="15">
        <f>VLOOKUP($A$7:$A$91,data!$A$2:$Z$78,17,FALSE)</f>
        <v>21392</v>
      </c>
      <c r="R10" s="15">
        <f>VLOOKUP($A$7:$A$91,data!$A$2:$Z$78,18,FALSE)</f>
        <v>636</v>
      </c>
      <c r="S10" s="15">
        <f>VLOOKUP($A$7:$A$91,data!$A$2:$Z$78,19,FALSE)</f>
        <v>36287</v>
      </c>
      <c r="T10" s="15">
        <f>VLOOKUP($A$7:$A$91,data!$A$2:$Z$78,20,FALSE)</f>
        <v>193</v>
      </c>
      <c r="U10" s="15">
        <f>VLOOKUP($A$7:$A$91,data!$A$2:$Z$78,21,FALSE)</f>
        <v>417771</v>
      </c>
      <c r="V10" s="15">
        <f>VLOOKUP($A$7:$A$91,data!$A$2:$Z$78,22,FALSE)</f>
        <v>1305</v>
      </c>
      <c r="W10" s="15">
        <f>VLOOKUP($A$7:$A$91,data!$A$2:$Z$78,23,FALSE)</f>
        <v>8145</v>
      </c>
      <c r="X10" s="15">
        <f>VLOOKUP($A$7:$A$91,data!$A$2:$Z$78,24,FALSE)</f>
        <v>375</v>
      </c>
      <c r="Y10" s="15">
        <f>VLOOKUP($A$7:$A$91,data!$A$2:$Z$78,25,FALSE)</f>
        <v>320</v>
      </c>
      <c r="Z10" s="15">
        <f>VLOOKUP($A$7:$A$91,data!$A$2:$Z$78,26,FALSE)</f>
        <v>17</v>
      </c>
    </row>
    <row r="11" spans="1:27" ht="21.75" x14ac:dyDescent="0.2">
      <c r="A11" s="14" t="s">
        <v>14</v>
      </c>
      <c r="B11" s="15">
        <f>VLOOKUP($A$7:$A$91,data!$A$2:$Z$78,2,FALSE)</f>
        <v>15460</v>
      </c>
      <c r="C11" s="15">
        <f>VLOOKUP($A$7:$A$91,data!$A$2:$Z$78,3,FALSE)</f>
        <v>11802</v>
      </c>
      <c r="D11" s="15">
        <f>VLOOKUP($A$7:$A$91,data!$A$2:$Z$78,4,FALSE)</f>
        <v>1434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859</v>
      </c>
      <c r="H11" s="15">
        <f>VLOOKUP($A$7:$A$91,data!$A$2:$Z$78,8,FALSE)</f>
        <v>83</v>
      </c>
      <c r="I11" s="15">
        <f>VLOOKUP($A$7:$A$91,data!$A$2:$Z$78,9,FALSE)</f>
        <v>80231</v>
      </c>
      <c r="J11" s="15">
        <f>VLOOKUP($A$7:$A$91,data!$A$2:$Z$78,10,FALSE)</f>
        <v>547</v>
      </c>
      <c r="K11" s="15">
        <f>VLOOKUP($A$7:$A$91,data!$A$2:$Z$78,11,FALSE)</f>
        <v>780887</v>
      </c>
      <c r="L11" s="15">
        <f>VLOOKUP($A$7:$A$91,data!$A$2:$Z$78,12,FALSE)</f>
        <v>13068</v>
      </c>
      <c r="M11" s="15">
        <f>VLOOKUP($A$7:$A$91,data!$A$2:$Z$78,13,FALSE)</f>
        <v>1334250</v>
      </c>
      <c r="N11" s="15">
        <f>VLOOKUP($A$7:$A$91,data!$A$2:$Z$78,14,FALSE)</f>
        <v>32</v>
      </c>
      <c r="O11" s="15">
        <f>VLOOKUP($A$7:$A$91,data!$A$2:$Z$78,15,FALSE)</f>
        <v>1236103</v>
      </c>
      <c r="P11" s="15">
        <f>VLOOKUP($A$7:$A$91,data!$A$2:$Z$78,16,FALSE)</f>
        <v>565</v>
      </c>
      <c r="Q11" s="15">
        <f>VLOOKUP($A$7:$A$91,data!$A$2:$Z$78,17,FALSE)</f>
        <v>21909</v>
      </c>
      <c r="R11" s="15">
        <f>VLOOKUP($A$7:$A$91,data!$A$2:$Z$78,18,FALSE)</f>
        <v>625</v>
      </c>
      <c r="S11" s="15">
        <f>VLOOKUP($A$7:$A$91,data!$A$2:$Z$78,19,FALSE)</f>
        <v>3963</v>
      </c>
      <c r="T11" s="15">
        <f>VLOOKUP($A$7:$A$91,data!$A$2:$Z$78,20,FALSE)</f>
        <v>35</v>
      </c>
      <c r="U11" s="15">
        <f>VLOOKUP($A$7:$A$91,data!$A$2:$Z$78,21,FALSE)</f>
        <v>1487056</v>
      </c>
      <c r="V11" s="15">
        <f>VLOOKUP($A$7:$A$91,data!$A$2:$Z$78,22,FALSE)</f>
        <v>1477</v>
      </c>
      <c r="W11" s="15">
        <f>VLOOKUP($A$7:$A$91,data!$A$2:$Z$78,23,FALSE)</f>
        <v>6436</v>
      </c>
      <c r="X11" s="15">
        <f>VLOOKUP($A$7:$A$91,data!$A$2:$Z$78,24,FALSE)</f>
        <v>262</v>
      </c>
      <c r="Y11" s="15">
        <f>VLOOKUP($A$7:$A$91,data!$A$2:$Z$78,25,FALSE)</f>
        <v>687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23764</v>
      </c>
      <c r="C12" s="15">
        <f>VLOOKUP($A$7:$A$91,data!$A$2:$Z$78,3,FALSE)</f>
        <v>72766</v>
      </c>
      <c r="D12" s="15">
        <f>VLOOKUP($A$7:$A$91,data!$A$2:$Z$78,4,FALSE)</f>
        <v>3572</v>
      </c>
      <c r="E12" s="15">
        <f>VLOOKUP($A$7:$A$91,data!$A$2:$Z$78,5,FALSE)</f>
        <v>62258</v>
      </c>
      <c r="F12" s="15">
        <f>VLOOKUP($A$7:$A$91,data!$A$2:$Z$78,6,FALSE)</f>
        <v>1777</v>
      </c>
      <c r="G12" s="15">
        <f>VLOOKUP($A$7:$A$91,data!$A$2:$Z$78,7,FALSE)</f>
        <v>5106</v>
      </c>
      <c r="H12" s="15">
        <f>VLOOKUP($A$7:$A$91,data!$A$2:$Z$78,8,FALSE)</f>
        <v>338</v>
      </c>
      <c r="I12" s="15">
        <f>VLOOKUP($A$7:$A$91,data!$A$2:$Z$78,9,FALSE)</f>
        <v>736550</v>
      </c>
      <c r="J12" s="15">
        <f>VLOOKUP($A$7:$A$91,data!$A$2:$Z$78,10,FALSE)</f>
        <v>891</v>
      </c>
      <c r="K12" s="15">
        <f>VLOOKUP($A$7:$A$91,data!$A$2:$Z$78,11,FALSE)</f>
        <v>748759</v>
      </c>
      <c r="L12" s="15">
        <f>VLOOKUP($A$7:$A$91,data!$A$2:$Z$78,12,FALSE)</f>
        <v>18355</v>
      </c>
      <c r="M12" s="15">
        <f>VLOOKUP($A$7:$A$91,data!$A$2:$Z$78,13,FALSE)</f>
        <v>54871676</v>
      </c>
      <c r="N12" s="15">
        <f>VLOOKUP($A$7:$A$91,data!$A$2:$Z$78,14,FALSE)</f>
        <v>349</v>
      </c>
      <c r="O12" s="15">
        <f>VLOOKUP($A$7:$A$91,data!$A$2:$Z$78,15,FALSE)</f>
        <v>229172</v>
      </c>
      <c r="P12" s="15">
        <f>VLOOKUP($A$7:$A$91,data!$A$2:$Z$78,16,FALSE)</f>
        <v>914</v>
      </c>
      <c r="Q12" s="15">
        <f>VLOOKUP($A$7:$A$91,data!$A$2:$Z$78,17,FALSE)</f>
        <v>29216</v>
      </c>
      <c r="R12" s="15">
        <f>VLOOKUP($A$7:$A$91,data!$A$2:$Z$78,18,FALSE)</f>
        <v>1151</v>
      </c>
      <c r="S12" s="15">
        <f>VLOOKUP($A$7:$A$91,data!$A$2:$Z$78,19,FALSE)</f>
        <v>427382</v>
      </c>
      <c r="T12" s="15">
        <f>VLOOKUP($A$7:$A$91,data!$A$2:$Z$78,20,FALSE)</f>
        <v>198</v>
      </c>
      <c r="U12" s="15">
        <f>VLOOKUP($A$7:$A$91,data!$A$2:$Z$78,21,FALSE)</f>
        <v>608447</v>
      </c>
      <c r="V12" s="15">
        <f>VLOOKUP($A$7:$A$91,data!$A$2:$Z$78,22,FALSE)</f>
        <v>839</v>
      </c>
      <c r="W12" s="15">
        <f>VLOOKUP($A$7:$A$91,data!$A$2:$Z$78,23,FALSE)</f>
        <v>36772</v>
      </c>
      <c r="X12" s="15">
        <f>VLOOKUP($A$7:$A$91,data!$A$2:$Z$78,24,FALSE)</f>
        <v>1205</v>
      </c>
      <c r="Y12" s="15">
        <f>VLOOKUP($A$7:$A$91,data!$A$2:$Z$78,25,FALSE)</f>
        <v>5169</v>
      </c>
      <c r="Z12" s="15">
        <f>VLOOKUP($A$7:$A$91,data!$A$2:$Z$78,26,FALSE)</f>
        <v>120</v>
      </c>
    </row>
    <row r="13" spans="1:27" ht="21.75" x14ac:dyDescent="0.2">
      <c r="A13" s="14" t="s">
        <v>16</v>
      </c>
      <c r="B13" s="15">
        <f>VLOOKUP($A$7:$A$91,data!$A$2:$Z$78,2,FALSE)</f>
        <v>3876</v>
      </c>
      <c r="C13" s="15">
        <f>VLOOKUP($A$7:$A$91,data!$A$2:$Z$78,3,FALSE)</f>
        <v>2846</v>
      </c>
      <c r="D13" s="15">
        <f>VLOOKUP($A$7:$A$91,data!$A$2:$Z$78,4,FALSE)</f>
        <v>378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464</v>
      </c>
      <c r="H13" s="15">
        <f>VLOOKUP($A$7:$A$91,data!$A$2:$Z$78,8,FALSE)</f>
        <v>78</v>
      </c>
      <c r="I13" s="15">
        <f>VLOOKUP($A$7:$A$91,data!$A$2:$Z$78,9,FALSE)</f>
        <v>19127</v>
      </c>
      <c r="J13" s="15">
        <f>VLOOKUP($A$7:$A$91,data!$A$2:$Z$78,10,FALSE)</f>
        <v>160</v>
      </c>
      <c r="K13" s="15">
        <f>VLOOKUP($A$7:$A$91,data!$A$2:$Z$78,11,FALSE)</f>
        <v>149421</v>
      </c>
      <c r="L13" s="15">
        <f>VLOOKUP($A$7:$A$91,data!$A$2:$Z$78,12,FALSE)</f>
        <v>3178</v>
      </c>
      <c r="M13" s="15">
        <f>VLOOKUP($A$7:$A$91,data!$A$2:$Z$78,13,FALSE)</f>
        <v>2045905</v>
      </c>
      <c r="N13" s="15">
        <f>VLOOKUP($A$7:$A$91,data!$A$2:$Z$78,14,FALSE)</f>
        <v>37</v>
      </c>
      <c r="O13" s="15">
        <f>VLOOKUP($A$7:$A$91,data!$A$2:$Z$78,15,FALSE)</f>
        <v>51681</v>
      </c>
      <c r="P13" s="15">
        <f>VLOOKUP($A$7:$A$91,data!$A$2:$Z$78,16,FALSE)</f>
        <v>216</v>
      </c>
      <c r="Q13" s="15">
        <f>VLOOKUP($A$7:$A$91,data!$A$2:$Z$78,17,FALSE)</f>
        <v>3505</v>
      </c>
      <c r="R13" s="15">
        <f>VLOOKUP($A$7:$A$91,data!$A$2:$Z$78,18,FALSE)</f>
        <v>172</v>
      </c>
      <c r="S13" s="15">
        <f>VLOOKUP($A$7:$A$91,data!$A$2:$Z$78,19,FALSE)</f>
        <v>562</v>
      </c>
      <c r="T13" s="15">
        <f>VLOOKUP($A$7:$A$91,data!$A$2:$Z$78,20,FALSE)</f>
        <v>22</v>
      </c>
      <c r="U13" s="15">
        <f>VLOOKUP($A$7:$A$91,data!$A$2:$Z$78,21,FALSE)</f>
        <v>84837</v>
      </c>
      <c r="V13" s="15">
        <f>VLOOKUP($A$7:$A$91,data!$A$2:$Z$78,22,FALSE)</f>
        <v>270</v>
      </c>
      <c r="W13" s="15">
        <f>VLOOKUP($A$7:$A$91,data!$A$2:$Z$78,23,FALSE)</f>
        <v>7302</v>
      </c>
      <c r="X13" s="15">
        <f>VLOOKUP($A$7:$A$91,data!$A$2:$Z$78,24,FALSE)</f>
        <v>202</v>
      </c>
      <c r="Y13" s="15">
        <f>VLOOKUP($A$7:$A$91,data!$A$2:$Z$78,25,FALSE)</f>
        <v>358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20202</v>
      </c>
      <c r="C14" s="15">
        <f>VLOOKUP($A$7:$A$91,data!$A$2:$Z$78,3,FALSE)</f>
        <v>53778</v>
      </c>
      <c r="D14" s="15">
        <f>VLOOKUP($A$7:$A$91,data!$A$2:$Z$78,4,FALSE)</f>
        <v>3556</v>
      </c>
      <c r="E14" s="15">
        <f>VLOOKUP($A$7:$A$91,data!$A$2:$Z$78,5,FALSE)</f>
        <v>896</v>
      </c>
      <c r="F14" s="15">
        <f>VLOOKUP($A$7:$A$91,data!$A$2:$Z$78,6,FALSE)</f>
        <v>32</v>
      </c>
      <c r="G14" s="15">
        <f>VLOOKUP($A$7:$A$91,data!$A$2:$Z$78,7,FALSE)</f>
        <v>18426</v>
      </c>
      <c r="H14" s="15">
        <f>VLOOKUP($A$7:$A$91,data!$A$2:$Z$78,8,FALSE)</f>
        <v>1434</v>
      </c>
      <c r="I14" s="15">
        <f>VLOOKUP($A$7:$A$91,data!$A$2:$Z$78,9,FALSE)</f>
        <v>267522</v>
      </c>
      <c r="J14" s="15">
        <f>VLOOKUP($A$7:$A$91,data!$A$2:$Z$78,10,FALSE)</f>
        <v>662</v>
      </c>
      <c r="K14" s="15">
        <f>VLOOKUP($A$7:$A$91,data!$A$2:$Z$78,11,FALSE)</f>
        <v>953169</v>
      </c>
      <c r="L14" s="15">
        <f>VLOOKUP($A$7:$A$91,data!$A$2:$Z$78,12,FALSE)</f>
        <v>16217</v>
      </c>
      <c r="M14" s="15">
        <f>VLOOKUP($A$7:$A$91,data!$A$2:$Z$78,13,FALSE)</f>
        <v>5634924</v>
      </c>
      <c r="N14" s="15">
        <f>VLOOKUP($A$7:$A$91,data!$A$2:$Z$78,14,FALSE)</f>
        <v>139</v>
      </c>
      <c r="O14" s="15">
        <f>VLOOKUP($A$7:$A$91,data!$A$2:$Z$78,15,FALSE)</f>
        <v>86919</v>
      </c>
      <c r="P14" s="15">
        <f>VLOOKUP($A$7:$A$91,data!$A$2:$Z$78,16,FALSE)</f>
        <v>1430</v>
      </c>
      <c r="Q14" s="15">
        <f>VLOOKUP($A$7:$A$91,data!$A$2:$Z$78,17,FALSE)</f>
        <v>25059</v>
      </c>
      <c r="R14" s="15">
        <f>VLOOKUP($A$7:$A$91,data!$A$2:$Z$78,18,FALSE)</f>
        <v>808</v>
      </c>
      <c r="S14" s="15">
        <f>VLOOKUP($A$7:$A$91,data!$A$2:$Z$78,19,FALSE)</f>
        <v>23858</v>
      </c>
      <c r="T14" s="15">
        <f>VLOOKUP($A$7:$A$91,data!$A$2:$Z$78,20,FALSE)</f>
        <v>214</v>
      </c>
      <c r="U14" s="15">
        <f>VLOOKUP($A$7:$A$91,data!$A$2:$Z$78,21,FALSE)</f>
        <v>838521</v>
      </c>
      <c r="V14" s="15">
        <f>VLOOKUP($A$7:$A$91,data!$A$2:$Z$78,22,FALSE)</f>
        <v>1466</v>
      </c>
      <c r="W14" s="15">
        <f>VLOOKUP($A$7:$A$91,data!$A$2:$Z$78,23,FALSE)</f>
        <v>32163</v>
      </c>
      <c r="X14" s="15">
        <f>VLOOKUP($A$7:$A$91,data!$A$2:$Z$78,24,FALSE)</f>
        <v>1008</v>
      </c>
      <c r="Y14" s="15">
        <f>VLOOKUP($A$7:$A$91,data!$A$2:$Z$78,25,FALSE)</f>
        <v>3824</v>
      </c>
      <c r="Z14" s="15">
        <f>VLOOKUP($A$7:$A$91,data!$A$2:$Z$78,26,FALSE)</f>
        <v>139</v>
      </c>
    </row>
    <row r="15" spans="1:27" ht="21.75" x14ac:dyDescent="0.2">
      <c r="A15" s="14" t="s">
        <v>18</v>
      </c>
      <c r="B15" s="15">
        <f>VLOOKUP($A$7:$A$91,data!$A$2:$Z$78,2,FALSE)</f>
        <v>15082</v>
      </c>
      <c r="C15" s="15">
        <f>VLOOKUP($A$7:$A$91,data!$A$2:$Z$78,3,FALSE)</f>
        <v>29256</v>
      </c>
      <c r="D15" s="15">
        <f>VLOOKUP($A$7:$A$91,data!$A$2:$Z$78,4,FALSE)</f>
        <v>1944</v>
      </c>
      <c r="E15" s="15">
        <f>VLOOKUP($A$7:$A$91,data!$A$2:$Z$78,5,FALSE)</f>
        <v>124294</v>
      </c>
      <c r="F15" s="15">
        <f>VLOOKUP($A$7:$A$91,data!$A$2:$Z$78,6,FALSE)</f>
        <v>3599</v>
      </c>
      <c r="G15" s="15">
        <f>VLOOKUP($A$7:$A$91,data!$A$2:$Z$78,7,FALSE)</f>
        <v>10116</v>
      </c>
      <c r="H15" s="15">
        <f>VLOOKUP($A$7:$A$91,data!$A$2:$Z$78,8,FALSE)</f>
        <v>709</v>
      </c>
      <c r="I15" s="15">
        <f>VLOOKUP($A$7:$A$91,data!$A$2:$Z$78,9,FALSE)</f>
        <v>121783</v>
      </c>
      <c r="J15" s="15">
        <f>VLOOKUP($A$7:$A$91,data!$A$2:$Z$78,10,FALSE)</f>
        <v>133</v>
      </c>
      <c r="K15" s="15">
        <f>VLOOKUP($A$7:$A$91,data!$A$2:$Z$78,11,FALSE)</f>
        <v>421606</v>
      </c>
      <c r="L15" s="15">
        <f>VLOOKUP($A$7:$A$91,data!$A$2:$Z$78,12,FALSE)</f>
        <v>9710</v>
      </c>
      <c r="M15" s="15">
        <f>VLOOKUP($A$7:$A$91,data!$A$2:$Z$78,13,FALSE)</f>
        <v>25469307</v>
      </c>
      <c r="N15" s="15">
        <f>VLOOKUP($A$7:$A$91,data!$A$2:$Z$78,14,FALSE)</f>
        <v>162</v>
      </c>
      <c r="O15" s="15">
        <f>VLOOKUP($A$7:$A$91,data!$A$2:$Z$78,15,FALSE)</f>
        <v>2291119</v>
      </c>
      <c r="P15" s="15">
        <f>VLOOKUP($A$7:$A$91,data!$A$2:$Z$78,16,FALSE)</f>
        <v>714</v>
      </c>
      <c r="Q15" s="15">
        <f>VLOOKUP($A$7:$A$91,data!$A$2:$Z$78,17,FALSE)</f>
        <v>8157</v>
      </c>
      <c r="R15" s="15">
        <f>VLOOKUP($A$7:$A$91,data!$A$2:$Z$78,18,FALSE)</f>
        <v>368</v>
      </c>
      <c r="S15" s="15">
        <f>VLOOKUP($A$7:$A$91,data!$A$2:$Z$78,19,FALSE)</f>
        <v>658223</v>
      </c>
      <c r="T15" s="15">
        <f>VLOOKUP($A$7:$A$91,data!$A$2:$Z$78,20,FALSE)</f>
        <v>110</v>
      </c>
      <c r="U15" s="15">
        <f>VLOOKUP($A$7:$A$91,data!$A$2:$Z$78,21,FALSE)</f>
        <v>116136</v>
      </c>
      <c r="V15" s="15">
        <f>VLOOKUP($A$7:$A$91,data!$A$2:$Z$78,22,FALSE)</f>
        <v>440</v>
      </c>
      <c r="W15" s="15">
        <f>VLOOKUP($A$7:$A$91,data!$A$2:$Z$78,23,FALSE)</f>
        <v>22493</v>
      </c>
      <c r="X15" s="15">
        <f>VLOOKUP($A$7:$A$91,data!$A$2:$Z$78,24,FALSE)</f>
        <v>697</v>
      </c>
      <c r="Y15" s="15">
        <f>VLOOKUP($A$7:$A$91,data!$A$2:$Z$78,25,FALSE)</f>
        <v>2196</v>
      </c>
      <c r="Z15" s="15">
        <f>VLOOKUP($A$7:$A$91,data!$A$2:$Z$78,26,FALSE)</f>
        <v>64</v>
      </c>
    </row>
    <row r="16" spans="1:27" ht="21.75" x14ac:dyDescent="0.2">
      <c r="A16" s="12" t="s">
        <v>2</v>
      </c>
      <c r="B16" s="13">
        <f t="shared" ref="B16:Z16" si="2">SUM(B17:B25)</f>
        <v>114496</v>
      </c>
      <c r="C16" s="13">
        <f t="shared" si="2"/>
        <v>188901</v>
      </c>
      <c r="D16" s="13">
        <f t="shared" si="2"/>
        <v>18802</v>
      </c>
      <c r="E16" s="13">
        <f t="shared" si="2"/>
        <v>23342</v>
      </c>
      <c r="F16" s="13">
        <f t="shared" si="2"/>
        <v>529</v>
      </c>
      <c r="G16" s="13">
        <f t="shared" si="2"/>
        <v>56197</v>
      </c>
      <c r="H16" s="13">
        <f t="shared" si="2"/>
        <v>4966</v>
      </c>
      <c r="I16" s="13">
        <f t="shared" si="2"/>
        <v>1342002</v>
      </c>
      <c r="J16" s="13">
        <f t="shared" si="2"/>
        <v>1928</v>
      </c>
      <c r="K16" s="13">
        <f t="shared" si="2"/>
        <v>3803115</v>
      </c>
      <c r="L16" s="13">
        <f t="shared" si="2"/>
        <v>97226</v>
      </c>
      <c r="M16" s="13">
        <f t="shared" si="2"/>
        <v>78838782</v>
      </c>
      <c r="N16" s="13">
        <f t="shared" si="2"/>
        <v>2619</v>
      </c>
      <c r="O16" s="13">
        <f t="shared" si="2"/>
        <v>26377137</v>
      </c>
      <c r="P16" s="13">
        <f t="shared" si="2"/>
        <v>6222</v>
      </c>
      <c r="Q16" s="13">
        <f t="shared" si="2"/>
        <v>186409</v>
      </c>
      <c r="R16" s="13">
        <f t="shared" si="2"/>
        <v>6424</v>
      </c>
      <c r="S16" s="13">
        <f t="shared" si="2"/>
        <v>2975634</v>
      </c>
      <c r="T16" s="13">
        <f t="shared" si="2"/>
        <v>1733</v>
      </c>
      <c r="U16" s="13">
        <f t="shared" si="2"/>
        <v>620226</v>
      </c>
      <c r="V16" s="13">
        <f t="shared" si="2"/>
        <v>3507</v>
      </c>
      <c r="W16" s="13">
        <f t="shared" si="2"/>
        <v>33893</v>
      </c>
      <c r="X16" s="13">
        <f t="shared" si="2"/>
        <v>1556</v>
      </c>
      <c r="Y16" s="13">
        <f t="shared" si="2"/>
        <v>7657</v>
      </c>
      <c r="Z16" s="13">
        <f t="shared" si="2"/>
        <v>305</v>
      </c>
    </row>
    <row r="17" spans="1:26" ht="21.75" x14ac:dyDescent="0.2">
      <c r="A17" s="14" t="s">
        <v>19</v>
      </c>
      <c r="B17" s="15">
        <f>VLOOKUP($A$7:$A$91,data!$A$2:$Z$78,2,FALSE)</f>
        <v>2175</v>
      </c>
      <c r="C17" s="15">
        <f>VLOOKUP($A$7:$A$91,data!$A$2:$Z$78,3,FALSE)</f>
        <v>589</v>
      </c>
      <c r="D17" s="15">
        <f>VLOOKUP($A$7:$A$91,data!$A$2:$Z$78,4,FALSE)</f>
        <v>57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49374</v>
      </c>
      <c r="L17" s="15">
        <f>VLOOKUP($A$7:$A$91,data!$A$2:$Z$78,12,FALSE)</f>
        <v>1897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2504</v>
      </c>
      <c r="P17" s="15">
        <f>VLOOKUP($A$7:$A$91,data!$A$2:$Z$78,16,FALSE)</f>
        <v>79</v>
      </c>
      <c r="Q17" s="15">
        <f>VLOOKUP($A$7:$A$91,data!$A$2:$Z$78,17,FALSE)</f>
        <v>1718</v>
      </c>
      <c r="R17" s="15">
        <f>VLOOKUP($A$7:$A$91,data!$A$2:$Z$78,18,FALSE)</f>
        <v>139</v>
      </c>
      <c r="S17" s="15">
        <f>VLOOKUP($A$7:$A$91,data!$A$2:$Z$78,19,FALSE)</f>
        <v>1287</v>
      </c>
      <c r="T17" s="15">
        <f>VLOOKUP($A$7:$A$91,data!$A$2:$Z$78,20,FALSE)</f>
        <v>86</v>
      </c>
      <c r="U17" s="15">
        <f>VLOOKUP($A$7:$A$91,data!$A$2:$Z$78,21,FALSE)</f>
        <v>5885</v>
      </c>
      <c r="V17" s="15">
        <f>VLOOKUP($A$7:$A$91,data!$A$2:$Z$78,22,FALSE)</f>
        <v>179</v>
      </c>
      <c r="W17" s="15">
        <f>VLOOKUP($A$7:$A$91,data!$A$2:$Z$78,23,FALSE)</f>
        <v>391</v>
      </c>
      <c r="X17" s="15">
        <f>VLOOKUP($A$7:$A$91,data!$A$2:$Z$78,24,FALSE)</f>
        <v>30</v>
      </c>
      <c r="Y17" s="15">
        <f>VLOOKUP($A$7:$A$91,data!$A$2:$Z$78,25,FALSE)</f>
        <v>424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12695</v>
      </c>
      <c r="C18" s="15">
        <f>VLOOKUP($A$7:$A$91,data!$A$2:$Z$78,3,FALSE)</f>
        <v>19626</v>
      </c>
      <c r="D18" s="15">
        <f>VLOOKUP($A$7:$A$91,data!$A$2:$Z$78,4,FALSE)</f>
        <v>1441</v>
      </c>
      <c r="E18" s="15">
        <f>VLOOKUP($A$7:$A$91,data!$A$2:$Z$78,5,FALSE)</f>
        <v>996</v>
      </c>
      <c r="F18" s="15">
        <f>VLOOKUP($A$7:$A$91,data!$A$2:$Z$78,6,FALSE)</f>
        <v>26</v>
      </c>
      <c r="G18" s="15">
        <f>VLOOKUP($A$7:$A$91,data!$A$2:$Z$78,7,FALSE)</f>
        <v>9938</v>
      </c>
      <c r="H18" s="15">
        <f>VLOOKUP($A$7:$A$91,data!$A$2:$Z$78,8,FALSE)</f>
        <v>948</v>
      </c>
      <c r="I18" s="15">
        <f>VLOOKUP($A$7:$A$91,data!$A$2:$Z$78,9,FALSE)</f>
        <v>290804</v>
      </c>
      <c r="J18" s="15">
        <f>VLOOKUP($A$7:$A$91,data!$A$2:$Z$78,10,FALSE)</f>
        <v>162</v>
      </c>
      <c r="K18" s="15">
        <f>VLOOKUP($A$7:$A$91,data!$A$2:$Z$78,11,FALSE)</f>
        <v>459061</v>
      </c>
      <c r="L18" s="15">
        <f>VLOOKUP($A$7:$A$91,data!$A$2:$Z$78,12,FALSE)</f>
        <v>10611</v>
      </c>
      <c r="M18" s="15">
        <f>VLOOKUP($A$7:$A$91,data!$A$2:$Z$78,13,FALSE)</f>
        <v>35628542</v>
      </c>
      <c r="N18" s="15">
        <f>VLOOKUP($A$7:$A$91,data!$A$2:$Z$78,14,FALSE)</f>
        <v>343</v>
      </c>
      <c r="O18" s="15">
        <f>VLOOKUP($A$7:$A$91,data!$A$2:$Z$78,15,FALSE)</f>
        <v>6128453</v>
      </c>
      <c r="P18" s="15">
        <f>VLOOKUP($A$7:$A$91,data!$A$2:$Z$78,16,FALSE)</f>
        <v>495</v>
      </c>
      <c r="Q18" s="15">
        <f>VLOOKUP($A$7:$A$91,data!$A$2:$Z$78,17,FALSE)</f>
        <v>18983</v>
      </c>
      <c r="R18" s="15">
        <f>VLOOKUP($A$7:$A$91,data!$A$2:$Z$78,18,FALSE)</f>
        <v>319</v>
      </c>
      <c r="S18" s="15">
        <f>VLOOKUP($A$7:$A$91,data!$A$2:$Z$78,19,FALSE)</f>
        <v>185551</v>
      </c>
      <c r="T18" s="15">
        <f>VLOOKUP($A$7:$A$91,data!$A$2:$Z$78,20,FALSE)</f>
        <v>83</v>
      </c>
      <c r="U18" s="15">
        <f>VLOOKUP($A$7:$A$91,data!$A$2:$Z$78,21,FALSE)</f>
        <v>161571</v>
      </c>
      <c r="V18" s="15">
        <f>VLOOKUP($A$7:$A$91,data!$A$2:$Z$78,22,FALSE)</f>
        <v>176</v>
      </c>
      <c r="W18" s="15">
        <f>VLOOKUP($A$7:$A$91,data!$A$2:$Z$78,23,FALSE)</f>
        <v>6504</v>
      </c>
      <c r="X18" s="15">
        <f>VLOOKUP($A$7:$A$91,data!$A$2:$Z$78,24,FALSE)</f>
        <v>311</v>
      </c>
      <c r="Y18" s="15">
        <f>VLOOKUP($A$7:$A$91,data!$A$2:$Z$78,25,FALSE)</f>
        <v>2119</v>
      </c>
      <c r="Z18" s="15">
        <f>VLOOKUP($A$7:$A$91,data!$A$2:$Z$78,26,FALSE)</f>
        <v>92</v>
      </c>
    </row>
    <row r="19" spans="1:26" ht="21.75" x14ac:dyDescent="0.2">
      <c r="A19" s="14" t="s">
        <v>21</v>
      </c>
      <c r="B19" s="15">
        <f>VLOOKUP($A$7:$A$91,data!$A$2:$Z$78,2,FALSE)</f>
        <v>9878</v>
      </c>
      <c r="C19" s="15">
        <f>VLOOKUP($A$7:$A$91,data!$A$2:$Z$78,3,FALSE)</f>
        <v>16094</v>
      </c>
      <c r="D19" s="15">
        <f>VLOOKUP($A$7:$A$91,data!$A$2:$Z$78,4,FALSE)</f>
        <v>1468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1185</v>
      </c>
      <c r="H19" s="15">
        <f>VLOOKUP($A$7:$A$91,data!$A$2:$Z$78,8,FALSE)</f>
        <v>126</v>
      </c>
      <c r="I19" s="15">
        <f>VLOOKUP($A$7:$A$91,data!$A$2:$Z$78,9,FALSE)</f>
        <v>138624</v>
      </c>
      <c r="J19" s="15">
        <f>VLOOKUP($A$7:$A$91,data!$A$2:$Z$78,10,FALSE)</f>
        <v>108</v>
      </c>
      <c r="K19" s="15">
        <f>VLOOKUP($A$7:$A$91,data!$A$2:$Z$78,11,FALSE)</f>
        <v>444533</v>
      </c>
      <c r="L19" s="15">
        <f>VLOOKUP($A$7:$A$91,data!$A$2:$Z$78,12,FALSE)</f>
        <v>8595</v>
      </c>
      <c r="M19" s="15">
        <f>VLOOKUP($A$7:$A$91,data!$A$2:$Z$78,13,FALSE)</f>
        <v>4516027</v>
      </c>
      <c r="N19" s="15">
        <f>VLOOKUP($A$7:$A$91,data!$A$2:$Z$78,14,FALSE)</f>
        <v>153</v>
      </c>
      <c r="O19" s="15">
        <f>VLOOKUP($A$7:$A$91,data!$A$2:$Z$78,15,FALSE)</f>
        <v>377220</v>
      </c>
      <c r="P19" s="15">
        <f>VLOOKUP($A$7:$A$91,data!$A$2:$Z$78,16,FALSE)</f>
        <v>341</v>
      </c>
      <c r="Q19" s="15">
        <f>VLOOKUP($A$7:$A$91,data!$A$2:$Z$78,17,FALSE)</f>
        <v>5751</v>
      </c>
      <c r="R19" s="15">
        <f>VLOOKUP($A$7:$A$91,data!$A$2:$Z$78,18,FALSE)</f>
        <v>181</v>
      </c>
      <c r="S19" s="15">
        <f>VLOOKUP($A$7:$A$91,data!$A$2:$Z$78,19,FALSE)</f>
        <v>366196</v>
      </c>
      <c r="T19" s="15">
        <f>VLOOKUP($A$7:$A$91,data!$A$2:$Z$78,20,FALSE)</f>
        <v>57</v>
      </c>
      <c r="U19" s="15">
        <f>VLOOKUP($A$7:$A$91,data!$A$2:$Z$78,21,FALSE)</f>
        <v>12515</v>
      </c>
      <c r="V19" s="15">
        <f>VLOOKUP($A$7:$A$91,data!$A$2:$Z$78,22,FALSE)</f>
        <v>117</v>
      </c>
      <c r="W19" s="15">
        <f>VLOOKUP($A$7:$A$91,data!$A$2:$Z$78,23,FALSE)</f>
        <v>906</v>
      </c>
      <c r="X19" s="15">
        <f>VLOOKUP($A$7:$A$91,data!$A$2:$Z$78,24,FALSE)</f>
        <v>46</v>
      </c>
      <c r="Y19" s="15">
        <f>VLOOKUP($A$7:$A$91,data!$A$2:$Z$78,25,FALSE)</f>
        <v>348</v>
      </c>
      <c r="Z19" s="15">
        <f>VLOOKUP($A$7:$A$91,data!$A$2:$Z$78,26,FALSE)</f>
        <v>8</v>
      </c>
    </row>
    <row r="20" spans="1:26" ht="21.75" x14ac:dyDescent="0.2">
      <c r="A20" s="14" t="s">
        <v>22</v>
      </c>
      <c r="B20" s="15">
        <f>VLOOKUP($A$7:$A$91,data!$A$2:$Z$78,2,FALSE)</f>
        <v>8816</v>
      </c>
      <c r="C20" s="15">
        <f>VLOOKUP($A$7:$A$91,data!$A$2:$Z$78,3,FALSE)</f>
        <v>2745</v>
      </c>
      <c r="D20" s="15">
        <f>VLOOKUP($A$7:$A$91,data!$A$2:$Z$78,4,FALSE)</f>
        <v>270</v>
      </c>
      <c r="E20" s="15">
        <f>VLOOKUP($A$7:$A$91,data!$A$2:$Z$78,5,FALSE)</f>
        <v>3195</v>
      </c>
      <c r="F20" s="15">
        <f>VLOOKUP($A$7:$A$91,data!$A$2:$Z$78,6,FALSE)</f>
        <v>62</v>
      </c>
      <c r="G20" s="15">
        <f>VLOOKUP($A$7:$A$91,data!$A$2:$Z$78,7,FALSE)</f>
        <v>608</v>
      </c>
      <c r="H20" s="15">
        <f>VLOOKUP($A$7:$A$91,data!$A$2:$Z$78,8,FALSE)</f>
        <v>45</v>
      </c>
      <c r="I20" s="15">
        <f>VLOOKUP($A$7:$A$91,data!$A$2:$Z$78,9,FALSE)</f>
        <v>80618</v>
      </c>
      <c r="J20" s="15">
        <f>VLOOKUP($A$7:$A$91,data!$A$2:$Z$78,10,FALSE)</f>
        <v>102</v>
      </c>
      <c r="K20" s="15">
        <f>VLOOKUP($A$7:$A$91,data!$A$2:$Z$78,11,FALSE)</f>
        <v>243723</v>
      </c>
      <c r="L20" s="15">
        <f>VLOOKUP($A$7:$A$91,data!$A$2:$Z$78,12,FALSE)</f>
        <v>7590</v>
      </c>
      <c r="M20" s="15">
        <f>VLOOKUP($A$7:$A$91,data!$A$2:$Z$78,13,FALSE)</f>
        <v>3635838</v>
      </c>
      <c r="N20" s="15">
        <f>VLOOKUP($A$7:$A$91,data!$A$2:$Z$78,14,FALSE)</f>
        <v>247</v>
      </c>
      <c r="O20" s="15">
        <f>VLOOKUP($A$7:$A$91,data!$A$2:$Z$78,15,FALSE)</f>
        <v>696816</v>
      </c>
      <c r="P20" s="15">
        <f>VLOOKUP($A$7:$A$91,data!$A$2:$Z$78,16,FALSE)</f>
        <v>525</v>
      </c>
      <c r="Q20" s="15">
        <f>VLOOKUP($A$7:$A$91,data!$A$2:$Z$78,17,FALSE)</f>
        <v>4238</v>
      </c>
      <c r="R20" s="15">
        <f>VLOOKUP($A$7:$A$91,data!$A$2:$Z$78,18,FALSE)</f>
        <v>182</v>
      </c>
      <c r="S20" s="15">
        <f>VLOOKUP($A$7:$A$91,data!$A$2:$Z$78,19,FALSE)</f>
        <v>14163</v>
      </c>
      <c r="T20" s="15">
        <f>VLOOKUP($A$7:$A$91,data!$A$2:$Z$78,20,FALSE)</f>
        <v>135</v>
      </c>
      <c r="U20" s="15">
        <f>VLOOKUP($A$7:$A$91,data!$A$2:$Z$78,21,FALSE)</f>
        <v>12872</v>
      </c>
      <c r="V20" s="15">
        <f>VLOOKUP($A$7:$A$91,data!$A$2:$Z$78,22,FALSE)</f>
        <v>118</v>
      </c>
      <c r="W20" s="15">
        <f>VLOOKUP($A$7:$A$91,data!$A$2:$Z$78,23,FALSE)</f>
        <v>369</v>
      </c>
      <c r="X20" s="15">
        <f>VLOOKUP($A$7:$A$91,data!$A$2:$Z$78,24,FALSE)</f>
        <v>32</v>
      </c>
      <c r="Y20" s="15">
        <f>VLOOKUP($A$7:$A$91,data!$A$2:$Z$78,25,FALSE)</f>
        <v>136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4016</v>
      </c>
      <c r="C21" s="15">
        <f>VLOOKUP($A$7:$A$91,data!$A$2:$Z$78,3,FALSE)</f>
        <v>1408</v>
      </c>
      <c r="D21" s="15">
        <f>VLOOKUP($A$7:$A$91,data!$A$2:$Z$78,4,FALSE)</f>
        <v>141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48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93613</v>
      </c>
      <c r="L21" s="15">
        <f>VLOOKUP($A$7:$A$91,data!$A$2:$Z$78,12,FALSE)</f>
        <v>3508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29271</v>
      </c>
      <c r="P21" s="15">
        <f>VLOOKUP($A$7:$A$91,data!$A$2:$Z$78,16,FALSE)</f>
        <v>51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6463</v>
      </c>
      <c r="V21" s="15">
        <f>VLOOKUP($A$7:$A$91,data!$A$2:$Z$78,22,FALSE)</f>
        <v>37</v>
      </c>
      <c r="W21" s="15">
        <f>VLOOKUP($A$7:$A$91,data!$A$2:$Z$78,23,FALSE)</f>
        <v>443</v>
      </c>
      <c r="X21" s="15">
        <f>VLOOKUP($A$7:$A$91,data!$A$2:$Z$78,24,FALSE)</f>
        <v>21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15443</v>
      </c>
      <c r="C22" s="15">
        <f>VLOOKUP($A$7:$A$91,data!$A$2:$Z$78,3,FALSE)</f>
        <v>21868</v>
      </c>
      <c r="D22" s="15">
        <f>VLOOKUP($A$7:$A$91,data!$A$2:$Z$78,4,FALSE)</f>
        <v>2528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3869</v>
      </c>
      <c r="H22" s="15">
        <f>VLOOKUP($A$7:$A$91,data!$A$2:$Z$78,8,FALSE)</f>
        <v>332</v>
      </c>
      <c r="I22" s="15">
        <f>VLOOKUP($A$7:$A$91,data!$A$2:$Z$78,9,FALSE)</f>
        <v>254620</v>
      </c>
      <c r="J22" s="15">
        <f>VLOOKUP($A$7:$A$91,data!$A$2:$Z$78,10,FALSE)</f>
        <v>224</v>
      </c>
      <c r="K22" s="15">
        <f>VLOOKUP($A$7:$A$91,data!$A$2:$Z$78,11,FALSE)</f>
        <v>394828</v>
      </c>
      <c r="L22" s="15">
        <f>VLOOKUP($A$7:$A$91,data!$A$2:$Z$78,12,FALSE)</f>
        <v>11900</v>
      </c>
      <c r="M22" s="15">
        <f>VLOOKUP($A$7:$A$91,data!$A$2:$Z$78,13,FALSE)</f>
        <v>4489265</v>
      </c>
      <c r="N22" s="15">
        <f>VLOOKUP($A$7:$A$91,data!$A$2:$Z$78,14,FALSE)</f>
        <v>254</v>
      </c>
      <c r="O22" s="15">
        <f>VLOOKUP($A$7:$A$91,data!$A$2:$Z$78,15,FALSE)</f>
        <v>8141101</v>
      </c>
      <c r="P22" s="15">
        <f>VLOOKUP($A$7:$A$91,data!$A$2:$Z$78,16,FALSE)</f>
        <v>758</v>
      </c>
      <c r="Q22" s="15">
        <f>VLOOKUP($A$7:$A$91,data!$A$2:$Z$78,17,FALSE)</f>
        <v>22872</v>
      </c>
      <c r="R22" s="15">
        <f>VLOOKUP($A$7:$A$91,data!$A$2:$Z$78,18,FALSE)</f>
        <v>869</v>
      </c>
      <c r="S22" s="15">
        <f>VLOOKUP($A$7:$A$91,data!$A$2:$Z$78,19,FALSE)</f>
        <v>660706</v>
      </c>
      <c r="T22" s="15">
        <f>VLOOKUP($A$7:$A$91,data!$A$2:$Z$78,20,FALSE)</f>
        <v>558</v>
      </c>
      <c r="U22" s="15">
        <f>VLOOKUP($A$7:$A$91,data!$A$2:$Z$78,21,FALSE)</f>
        <v>287270</v>
      </c>
      <c r="V22" s="15">
        <f>VLOOKUP($A$7:$A$91,data!$A$2:$Z$78,22,FALSE)</f>
        <v>1357</v>
      </c>
      <c r="W22" s="15">
        <f>VLOOKUP($A$7:$A$91,data!$A$2:$Z$78,23,FALSE)</f>
        <v>7293</v>
      </c>
      <c r="X22" s="15">
        <f>VLOOKUP($A$7:$A$91,data!$A$2:$Z$78,24,FALSE)</f>
        <v>375</v>
      </c>
      <c r="Y22" s="15">
        <f>VLOOKUP($A$7:$A$91,data!$A$2:$Z$78,25,FALSE)</f>
        <v>1643</v>
      </c>
      <c r="Z22" s="15">
        <f>VLOOKUP($A$7:$A$91,data!$A$2:$Z$78,26,FALSE)</f>
        <v>87</v>
      </c>
    </row>
    <row r="23" spans="1:26" ht="21.75" x14ac:dyDescent="0.2">
      <c r="A23" s="14" t="s">
        <v>25</v>
      </c>
      <c r="B23" s="15">
        <f>VLOOKUP($A$7:$A$91,data!$A$2:$Z$78,2,FALSE)</f>
        <v>18860</v>
      </c>
      <c r="C23" s="15">
        <f>VLOOKUP($A$7:$A$91,data!$A$2:$Z$78,3,FALSE)</f>
        <v>20116</v>
      </c>
      <c r="D23" s="15">
        <f>VLOOKUP($A$7:$A$91,data!$A$2:$Z$78,4,FALSE)</f>
        <v>2099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13077</v>
      </c>
      <c r="H23" s="15">
        <f>VLOOKUP($A$7:$A$91,data!$A$2:$Z$78,8,FALSE)</f>
        <v>1083</v>
      </c>
      <c r="I23" s="15">
        <f>VLOOKUP($A$7:$A$91,data!$A$2:$Z$78,9,FALSE)</f>
        <v>369581</v>
      </c>
      <c r="J23" s="15">
        <f>VLOOKUP($A$7:$A$91,data!$A$2:$Z$78,10,FALSE)</f>
        <v>516</v>
      </c>
      <c r="K23" s="15">
        <f>VLOOKUP($A$7:$A$91,data!$A$2:$Z$78,11,FALSE)</f>
        <v>658673</v>
      </c>
      <c r="L23" s="15">
        <f>VLOOKUP($A$7:$A$91,data!$A$2:$Z$78,12,FALSE)</f>
        <v>16178</v>
      </c>
      <c r="M23" s="15">
        <f>VLOOKUP($A$7:$A$91,data!$A$2:$Z$78,13,FALSE)</f>
        <v>27107814</v>
      </c>
      <c r="N23" s="15">
        <f>VLOOKUP($A$7:$A$91,data!$A$2:$Z$78,14,FALSE)</f>
        <v>645</v>
      </c>
      <c r="O23" s="15">
        <f>VLOOKUP($A$7:$A$91,data!$A$2:$Z$78,15,FALSE)</f>
        <v>2281821</v>
      </c>
      <c r="P23" s="15">
        <f>VLOOKUP($A$7:$A$91,data!$A$2:$Z$78,16,FALSE)</f>
        <v>673</v>
      </c>
      <c r="Q23" s="15">
        <f>VLOOKUP($A$7:$A$91,data!$A$2:$Z$78,17,FALSE)</f>
        <v>37646</v>
      </c>
      <c r="R23" s="15">
        <f>VLOOKUP($A$7:$A$91,data!$A$2:$Z$78,18,FALSE)</f>
        <v>659</v>
      </c>
      <c r="S23" s="15">
        <f>VLOOKUP($A$7:$A$91,data!$A$2:$Z$78,19,FALSE)</f>
        <v>1075025</v>
      </c>
      <c r="T23" s="15">
        <f>VLOOKUP($A$7:$A$91,data!$A$2:$Z$78,20,FALSE)</f>
        <v>149</v>
      </c>
      <c r="U23" s="15">
        <f>VLOOKUP($A$7:$A$91,data!$A$2:$Z$78,21,FALSE)</f>
        <v>50660</v>
      </c>
      <c r="V23" s="15">
        <f>VLOOKUP($A$7:$A$91,data!$A$2:$Z$78,22,FALSE)</f>
        <v>393</v>
      </c>
      <c r="W23" s="15">
        <f>VLOOKUP($A$7:$A$91,data!$A$2:$Z$78,23,FALSE)</f>
        <v>1894</v>
      </c>
      <c r="X23" s="15">
        <f>VLOOKUP($A$7:$A$91,data!$A$2:$Z$78,24,FALSE)</f>
        <v>106</v>
      </c>
      <c r="Y23" s="15">
        <f>VLOOKUP($A$7:$A$91,data!$A$2:$Z$78,25,FALSE)</f>
        <v>725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9908</v>
      </c>
      <c r="C24" s="15">
        <f>VLOOKUP($A$7:$A$91,data!$A$2:$Z$78,3,FALSE)</f>
        <v>11562</v>
      </c>
      <c r="D24" s="15">
        <f>VLOOKUP($A$7:$A$91,data!$A$2:$Z$78,4,FALSE)</f>
        <v>963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13784</v>
      </c>
      <c r="H24" s="15">
        <f>VLOOKUP($A$7:$A$91,data!$A$2:$Z$78,8,FALSE)</f>
        <v>1063</v>
      </c>
      <c r="I24" s="15">
        <f>VLOOKUP($A$7:$A$91,data!$A$2:$Z$78,9,FALSE)</f>
        <v>88733</v>
      </c>
      <c r="J24" s="15">
        <f>VLOOKUP($A$7:$A$91,data!$A$2:$Z$78,10,FALSE)</f>
        <v>51</v>
      </c>
      <c r="K24" s="15">
        <f>VLOOKUP($A$7:$A$91,data!$A$2:$Z$78,11,FALSE)</f>
        <v>298456</v>
      </c>
      <c r="L24" s="15">
        <f>VLOOKUP($A$7:$A$91,data!$A$2:$Z$78,12,FALSE)</f>
        <v>8003</v>
      </c>
      <c r="M24" s="15">
        <f>VLOOKUP($A$7:$A$91,data!$A$2:$Z$78,13,FALSE)</f>
        <v>2660829</v>
      </c>
      <c r="N24" s="15">
        <f>VLOOKUP($A$7:$A$91,data!$A$2:$Z$78,14,FALSE)</f>
        <v>247</v>
      </c>
      <c r="O24" s="15">
        <f>VLOOKUP($A$7:$A$91,data!$A$2:$Z$78,15,FALSE)</f>
        <v>8363939</v>
      </c>
      <c r="P24" s="15">
        <f>VLOOKUP($A$7:$A$91,data!$A$2:$Z$78,16,FALSE)</f>
        <v>788</v>
      </c>
      <c r="Q24" s="15">
        <f>VLOOKUP($A$7:$A$91,data!$A$2:$Z$78,17,FALSE)</f>
        <v>20029</v>
      </c>
      <c r="R24" s="15">
        <f>VLOOKUP($A$7:$A$91,data!$A$2:$Z$78,18,FALSE)</f>
        <v>641</v>
      </c>
      <c r="S24" s="15">
        <f>VLOOKUP($A$7:$A$91,data!$A$2:$Z$78,19,FALSE)</f>
        <v>590129</v>
      </c>
      <c r="T24" s="15">
        <f>VLOOKUP($A$7:$A$91,data!$A$2:$Z$78,20,FALSE)</f>
        <v>284</v>
      </c>
      <c r="U24" s="15">
        <f>VLOOKUP($A$7:$A$91,data!$A$2:$Z$78,21,FALSE)</f>
        <v>59848</v>
      </c>
      <c r="V24" s="15">
        <f>VLOOKUP($A$7:$A$91,data!$A$2:$Z$78,22,FALSE)</f>
        <v>330</v>
      </c>
      <c r="W24" s="15">
        <f>VLOOKUP($A$7:$A$91,data!$A$2:$Z$78,23,FALSE)</f>
        <v>3360</v>
      </c>
      <c r="X24" s="15">
        <f>VLOOKUP($A$7:$A$91,data!$A$2:$Z$78,24,FALSE)</f>
        <v>125</v>
      </c>
      <c r="Y24" s="15">
        <f>VLOOKUP($A$7:$A$91,data!$A$2:$Z$78,25,FALSE)</f>
        <v>1193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32705</v>
      </c>
      <c r="C25" s="15">
        <f>VLOOKUP($A$7:$A$91,data!$A$2:$Z$78,3,FALSE)</f>
        <v>94893</v>
      </c>
      <c r="D25" s="15">
        <f>VLOOKUP($A$7:$A$91,data!$A$2:$Z$78,4,FALSE)</f>
        <v>9835</v>
      </c>
      <c r="E25" s="15">
        <f>VLOOKUP($A$7:$A$91,data!$A$2:$Z$78,5,FALSE)</f>
        <v>18824</v>
      </c>
      <c r="F25" s="15">
        <f>VLOOKUP($A$7:$A$91,data!$A$2:$Z$78,6,FALSE)</f>
        <v>433</v>
      </c>
      <c r="G25" s="15">
        <f>VLOOKUP($A$7:$A$91,data!$A$2:$Z$78,7,FALSE)</f>
        <v>13160</v>
      </c>
      <c r="H25" s="15">
        <f>VLOOKUP($A$7:$A$91,data!$A$2:$Z$78,8,FALSE)</f>
        <v>1308</v>
      </c>
      <c r="I25" s="15">
        <f>VLOOKUP($A$7:$A$91,data!$A$2:$Z$78,9,FALSE)</f>
        <v>31952</v>
      </c>
      <c r="J25" s="15">
        <f>VLOOKUP($A$7:$A$91,data!$A$2:$Z$78,10,FALSE)</f>
        <v>702</v>
      </c>
      <c r="K25" s="15">
        <f>VLOOKUP($A$7:$A$91,data!$A$2:$Z$78,11,FALSE)</f>
        <v>1160854</v>
      </c>
      <c r="L25" s="15">
        <f>VLOOKUP($A$7:$A$91,data!$A$2:$Z$78,12,FALSE)</f>
        <v>28944</v>
      </c>
      <c r="M25" s="15">
        <f>VLOOKUP($A$7:$A$91,data!$A$2:$Z$78,13,FALSE)</f>
        <v>393729</v>
      </c>
      <c r="N25" s="15">
        <f>VLOOKUP($A$7:$A$91,data!$A$2:$Z$78,14,FALSE)</f>
        <v>711</v>
      </c>
      <c r="O25" s="15">
        <f>VLOOKUP($A$7:$A$91,data!$A$2:$Z$78,15,FALSE)</f>
        <v>356012</v>
      </c>
      <c r="P25" s="15">
        <f>VLOOKUP($A$7:$A$91,data!$A$2:$Z$78,16,FALSE)</f>
        <v>2512</v>
      </c>
      <c r="Q25" s="15">
        <f>VLOOKUP($A$7:$A$91,data!$A$2:$Z$78,17,FALSE)</f>
        <v>74548</v>
      </c>
      <c r="R25" s="15">
        <f>VLOOKUP($A$7:$A$91,data!$A$2:$Z$78,18,FALSE)</f>
        <v>3402</v>
      </c>
      <c r="S25" s="15">
        <f>VLOOKUP($A$7:$A$91,data!$A$2:$Z$78,19,FALSE)</f>
        <v>82172</v>
      </c>
      <c r="T25" s="15">
        <f>VLOOKUP($A$7:$A$91,data!$A$2:$Z$78,20,FALSE)</f>
        <v>362</v>
      </c>
      <c r="U25" s="15">
        <f>VLOOKUP($A$7:$A$91,data!$A$2:$Z$78,21,FALSE)</f>
        <v>23142</v>
      </c>
      <c r="V25" s="15">
        <f>VLOOKUP($A$7:$A$91,data!$A$2:$Z$78,22,FALSE)</f>
        <v>800</v>
      </c>
      <c r="W25" s="15">
        <f>VLOOKUP($A$7:$A$91,data!$A$2:$Z$78,23,FALSE)</f>
        <v>12733</v>
      </c>
      <c r="X25" s="15">
        <f>VLOOKUP($A$7:$A$91,data!$A$2:$Z$78,24,FALSE)</f>
        <v>510</v>
      </c>
      <c r="Y25" s="15">
        <f>VLOOKUP($A$7:$A$91,data!$A$2:$Z$78,25,FALSE)</f>
        <v>1024</v>
      </c>
      <c r="Z25" s="15">
        <f>VLOOKUP($A$7:$A$91,data!$A$2:$Z$78,26,FALSE)</f>
        <v>40</v>
      </c>
    </row>
    <row r="26" spans="1:26" ht="21.75" x14ac:dyDescent="0.2">
      <c r="A26" s="12" t="s">
        <v>3</v>
      </c>
      <c r="B26" s="13">
        <f>SUM(B27:B34)</f>
        <v>978268</v>
      </c>
      <c r="C26" s="13">
        <f t="shared" ref="C26:Z26" si="3">SUM(C27:C34)</f>
        <v>3112836</v>
      </c>
      <c r="D26" s="13">
        <f t="shared" si="3"/>
        <v>541163</v>
      </c>
      <c r="E26" s="13">
        <f t="shared" si="3"/>
        <v>102336</v>
      </c>
      <c r="F26" s="13">
        <f t="shared" si="3"/>
        <v>3049</v>
      </c>
      <c r="G26" s="13">
        <f t="shared" si="3"/>
        <v>688944</v>
      </c>
      <c r="H26" s="13">
        <f t="shared" si="3"/>
        <v>139900</v>
      </c>
      <c r="I26" s="13">
        <f t="shared" si="3"/>
        <v>1360105</v>
      </c>
      <c r="J26" s="13">
        <f t="shared" si="3"/>
        <v>34692</v>
      </c>
      <c r="K26" s="13">
        <f t="shared" si="3"/>
        <v>26938435</v>
      </c>
      <c r="L26" s="13">
        <f t="shared" si="3"/>
        <v>703240</v>
      </c>
      <c r="M26" s="13">
        <f t="shared" si="3"/>
        <v>37748051</v>
      </c>
      <c r="N26" s="13">
        <f t="shared" si="3"/>
        <v>7197</v>
      </c>
      <c r="O26" s="13">
        <f t="shared" si="3"/>
        <v>3879074</v>
      </c>
      <c r="P26" s="13">
        <f t="shared" si="3"/>
        <v>30971</v>
      </c>
      <c r="Q26" s="13">
        <f t="shared" si="3"/>
        <v>1456361</v>
      </c>
      <c r="R26" s="13">
        <f t="shared" si="3"/>
        <v>80016</v>
      </c>
      <c r="S26" s="13">
        <f t="shared" si="3"/>
        <v>730230</v>
      </c>
      <c r="T26" s="13">
        <f t="shared" si="3"/>
        <v>7384</v>
      </c>
      <c r="U26" s="13">
        <f t="shared" si="3"/>
        <v>1510291</v>
      </c>
      <c r="V26" s="13">
        <f t="shared" si="3"/>
        <v>22089</v>
      </c>
      <c r="W26" s="13">
        <f t="shared" si="3"/>
        <v>165021</v>
      </c>
      <c r="X26" s="13">
        <f t="shared" si="3"/>
        <v>7202</v>
      </c>
      <c r="Y26" s="13">
        <f t="shared" si="3"/>
        <v>9200</v>
      </c>
      <c r="Z26" s="13">
        <f t="shared" si="3"/>
        <v>415</v>
      </c>
    </row>
    <row r="27" spans="1:26" ht="21.75" x14ac:dyDescent="0.2">
      <c r="A27" s="14" t="s">
        <v>28</v>
      </c>
      <c r="B27" s="15">
        <f>VLOOKUP($A$7:$A$91,data!$A$2:$Z$78,2,FALSE)</f>
        <v>181384</v>
      </c>
      <c r="C27" s="15">
        <f>VLOOKUP($A$7:$A$91,data!$A$2:$Z$78,3,FALSE)</f>
        <v>520912</v>
      </c>
      <c r="D27" s="15">
        <f>VLOOKUP($A$7:$A$91,data!$A$2:$Z$78,4,FALSE)</f>
        <v>63959</v>
      </c>
      <c r="E27" s="15">
        <f>VLOOKUP($A$7:$A$91,data!$A$2:$Z$78,5,FALSE)</f>
        <v>87341</v>
      </c>
      <c r="F27" s="15">
        <f>VLOOKUP($A$7:$A$91,data!$A$2:$Z$78,6,FALSE)</f>
        <v>2597</v>
      </c>
      <c r="G27" s="15">
        <f>VLOOKUP($A$7:$A$91,data!$A$2:$Z$78,7,FALSE)</f>
        <v>86378</v>
      </c>
      <c r="H27" s="15">
        <f>VLOOKUP($A$7:$A$91,data!$A$2:$Z$78,8,FALSE)</f>
        <v>12169</v>
      </c>
      <c r="I27" s="15">
        <f>VLOOKUP($A$7:$A$91,data!$A$2:$Z$78,9,FALSE)</f>
        <v>385100</v>
      </c>
      <c r="J27" s="15">
        <f>VLOOKUP($A$7:$A$91,data!$A$2:$Z$78,10,FALSE)</f>
        <v>5690</v>
      </c>
      <c r="K27" s="15">
        <f>VLOOKUP($A$7:$A$91,data!$A$2:$Z$78,11,FALSE)</f>
        <v>5143711</v>
      </c>
      <c r="L27" s="15">
        <f>VLOOKUP($A$7:$A$91,data!$A$2:$Z$78,12,FALSE)</f>
        <v>149426</v>
      </c>
      <c r="M27" s="15">
        <f>VLOOKUP($A$7:$A$91,data!$A$2:$Z$78,13,FALSE)</f>
        <v>20346873</v>
      </c>
      <c r="N27" s="15">
        <f>VLOOKUP($A$7:$A$91,data!$A$2:$Z$78,14,FALSE)</f>
        <v>2308</v>
      </c>
      <c r="O27" s="15">
        <f>VLOOKUP($A$7:$A$91,data!$A$2:$Z$78,15,FALSE)</f>
        <v>946452</v>
      </c>
      <c r="P27" s="15">
        <f>VLOOKUP($A$7:$A$91,data!$A$2:$Z$78,16,FALSE)</f>
        <v>8943</v>
      </c>
      <c r="Q27" s="15">
        <f>VLOOKUP($A$7:$A$91,data!$A$2:$Z$78,17,FALSE)</f>
        <v>142716</v>
      </c>
      <c r="R27" s="15">
        <f>VLOOKUP($A$7:$A$91,data!$A$2:$Z$78,18,FALSE)</f>
        <v>8028</v>
      </c>
      <c r="S27" s="15">
        <f>VLOOKUP($A$7:$A$91,data!$A$2:$Z$78,19,FALSE)</f>
        <v>341709</v>
      </c>
      <c r="T27" s="15">
        <f>VLOOKUP($A$7:$A$91,data!$A$2:$Z$78,20,FALSE)</f>
        <v>2292</v>
      </c>
      <c r="U27" s="15">
        <f>VLOOKUP($A$7:$A$91,data!$A$2:$Z$78,21,FALSE)</f>
        <v>681771</v>
      </c>
      <c r="V27" s="15">
        <f>VLOOKUP($A$7:$A$91,data!$A$2:$Z$78,22,FALSE)</f>
        <v>5686</v>
      </c>
      <c r="W27" s="15">
        <f>VLOOKUP($A$7:$A$91,data!$A$2:$Z$78,23,FALSE)</f>
        <v>106011</v>
      </c>
      <c r="X27" s="15">
        <f>VLOOKUP($A$7:$A$91,data!$A$2:$Z$78,24,FALSE)</f>
        <v>3893</v>
      </c>
      <c r="Y27" s="15">
        <f>VLOOKUP($A$7:$A$91,data!$A$2:$Z$78,25,FALSE)</f>
        <v>4474</v>
      </c>
      <c r="Z27" s="15">
        <f>VLOOKUP($A$7:$A$91,data!$A$2:$Z$78,26,FALSE)</f>
        <v>150</v>
      </c>
    </row>
    <row r="28" spans="1:26" ht="21.75" x14ac:dyDescent="0.2">
      <c r="A28" s="14" t="s">
        <v>29</v>
      </c>
      <c r="B28" s="15">
        <f>VLOOKUP($A$7:$A$91,data!$A$2:$Z$78,2,FALSE)</f>
        <v>146681</v>
      </c>
      <c r="C28" s="15">
        <f>VLOOKUP($A$7:$A$91,data!$A$2:$Z$78,3,FALSE)</f>
        <v>510668</v>
      </c>
      <c r="D28" s="15">
        <f>VLOOKUP($A$7:$A$91,data!$A$2:$Z$78,4,FALSE)</f>
        <v>77205</v>
      </c>
      <c r="E28" s="15">
        <f>VLOOKUP($A$7:$A$91,data!$A$2:$Z$78,5,FALSE)</f>
        <v>4313</v>
      </c>
      <c r="F28" s="15">
        <f>VLOOKUP($A$7:$A$91,data!$A$2:$Z$78,6,FALSE)</f>
        <v>111</v>
      </c>
      <c r="G28" s="15">
        <f>VLOOKUP($A$7:$A$91,data!$A$2:$Z$78,7,FALSE)</f>
        <v>149627</v>
      </c>
      <c r="H28" s="15">
        <f>VLOOKUP($A$7:$A$91,data!$A$2:$Z$78,8,FALSE)</f>
        <v>24895</v>
      </c>
      <c r="I28" s="15">
        <f>VLOOKUP($A$7:$A$91,data!$A$2:$Z$78,9,FALSE)</f>
        <v>256790</v>
      </c>
      <c r="J28" s="15">
        <f>VLOOKUP($A$7:$A$91,data!$A$2:$Z$78,10,FALSE)</f>
        <v>8339</v>
      </c>
      <c r="K28" s="15">
        <f>VLOOKUP($A$7:$A$91,data!$A$2:$Z$78,11,FALSE)</f>
        <v>5237093</v>
      </c>
      <c r="L28" s="15">
        <f>VLOOKUP($A$7:$A$91,data!$A$2:$Z$78,12,FALSE)</f>
        <v>111450</v>
      </c>
      <c r="M28" s="15">
        <f>VLOOKUP($A$7:$A$91,data!$A$2:$Z$78,13,FALSE)</f>
        <v>7327295</v>
      </c>
      <c r="N28" s="15">
        <f>VLOOKUP($A$7:$A$91,data!$A$2:$Z$78,14,FALSE)</f>
        <v>970</v>
      </c>
      <c r="O28" s="15">
        <f>VLOOKUP($A$7:$A$91,data!$A$2:$Z$78,15,FALSE)</f>
        <v>218691</v>
      </c>
      <c r="P28" s="15">
        <f>VLOOKUP($A$7:$A$91,data!$A$2:$Z$78,16,FALSE)</f>
        <v>4903</v>
      </c>
      <c r="Q28" s="15">
        <f>VLOOKUP($A$7:$A$91,data!$A$2:$Z$78,17,FALSE)</f>
        <v>166058</v>
      </c>
      <c r="R28" s="15">
        <f>VLOOKUP($A$7:$A$91,data!$A$2:$Z$78,18,FALSE)</f>
        <v>9664</v>
      </c>
      <c r="S28" s="15">
        <f>VLOOKUP($A$7:$A$91,data!$A$2:$Z$78,19,FALSE)</f>
        <v>56091</v>
      </c>
      <c r="T28" s="15">
        <f>VLOOKUP($A$7:$A$91,data!$A$2:$Z$78,20,FALSE)</f>
        <v>794</v>
      </c>
      <c r="U28" s="15">
        <f>VLOOKUP($A$7:$A$91,data!$A$2:$Z$78,21,FALSE)</f>
        <v>218701</v>
      </c>
      <c r="V28" s="15">
        <f>VLOOKUP($A$7:$A$91,data!$A$2:$Z$78,22,FALSE)</f>
        <v>5494</v>
      </c>
      <c r="W28" s="15">
        <f>VLOOKUP($A$7:$A$91,data!$A$2:$Z$78,23,FALSE)</f>
        <v>17979</v>
      </c>
      <c r="X28" s="15">
        <f>VLOOKUP($A$7:$A$91,data!$A$2:$Z$78,24,FALSE)</f>
        <v>993</v>
      </c>
      <c r="Y28" s="15">
        <f>VLOOKUP($A$7:$A$91,data!$A$2:$Z$78,25,FALSE)</f>
        <v>1577</v>
      </c>
      <c r="Z28" s="15">
        <f>VLOOKUP($A$7:$A$91,data!$A$2:$Z$78,26,FALSE)</f>
        <v>101</v>
      </c>
    </row>
    <row r="29" spans="1:26" ht="21.75" x14ac:dyDescent="0.2">
      <c r="A29" s="14" t="s">
        <v>30</v>
      </c>
      <c r="B29" s="15">
        <f>VLOOKUP($A$7:$A$91,data!$A$2:$Z$78,2,FALSE)</f>
        <v>166916</v>
      </c>
      <c r="C29" s="15">
        <f>VLOOKUP($A$7:$A$91,data!$A$2:$Z$78,3,FALSE)</f>
        <v>629915</v>
      </c>
      <c r="D29" s="15">
        <f>VLOOKUP($A$7:$A$91,data!$A$2:$Z$78,4,FALSE)</f>
        <v>108282</v>
      </c>
      <c r="E29" s="15">
        <f>VLOOKUP($A$7:$A$91,data!$A$2:$Z$78,5,FALSE)</f>
        <v>454</v>
      </c>
      <c r="F29" s="15">
        <f>VLOOKUP($A$7:$A$91,data!$A$2:$Z$78,6,FALSE)</f>
        <v>17</v>
      </c>
      <c r="G29" s="15">
        <f>VLOOKUP($A$7:$A$91,data!$A$2:$Z$78,7,FALSE)</f>
        <v>156200</v>
      </c>
      <c r="H29" s="15">
        <f>VLOOKUP($A$7:$A$91,data!$A$2:$Z$78,8,FALSE)</f>
        <v>31953</v>
      </c>
      <c r="I29" s="15">
        <f>VLOOKUP($A$7:$A$91,data!$A$2:$Z$78,9,FALSE)</f>
        <v>140020</v>
      </c>
      <c r="J29" s="15">
        <f>VLOOKUP($A$7:$A$91,data!$A$2:$Z$78,10,FALSE)</f>
        <v>7368</v>
      </c>
      <c r="K29" s="15">
        <f>VLOOKUP($A$7:$A$91,data!$A$2:$Z$78,11,FALSE)</f>
        <v>4187521</v>
      </c>
      <c r="L29" s="15">
        <f>VLOOKUP($A$7:$A$91,data!$A$2:$Z$78,12,FALSE)</f>
        <v>113539</v>
      </c>
      <c r="M29" s="15">
        <f>VLOOKUP($A$7:$A$91,data!$A$2:$Z$78,13,FALSE)</f>
        <v>704561</v>
      </c>
      <c r="N29" s="15">
        <f>VLOOKUP($A$7:$A$91,data!$A$2:$Z$78,14,FALSE)</f>
        <v>882</v>
      </c>
      <c r="O29" s="15">
        <f>VLOOKUP($A$7:$A$91,data!$A$2:$Z$78,15,FALSE)</f>
        <v>280075</v>
      </c>
      <c r="P29" s="15">
        <f>VLOOKUP($A$7:$A$91,data!$A$2:$Z$78,16,FALSE)</f>
        <v>6022</v>
      </c>
      <c r="Q29" s="15">
        <f>VLOOKUP($A$7:$A$91,data!$A$2:$Z$78,17,FALSE)</f>
        <v>255712</v>
      </c>
      <c r="R29" s="15">
        <f>VLOOKUP($A$7:$A$91,data!$A$2:$Z$78,18,FALSE)</f>
        <v>14135</v>
      </c>
      <c r="S29" s="15">
        <f>VLOOKUP($A$7:$A$91,data!$A$2:$Z$78,19,FALSE)</f>
        <v>52567</v>
      </c>
      <c r="T29" s="15">
        <f>VLOOKUP($A$7:$A$91,data!$A$2:$Z$78,20,FALSE)</f>
        <v>879</v>
      </c>
      <c r="U29" s="15">
        <f>VLOOKUP($A$7:$A$91,data!$A$2:$Z$78,21,FALSE)</f>
        <v>179119</v>
      </c>
      <c r="V29" s="15">
        <f>VLOOKUP($A$7:$A$91,data!$A$2:$Z$78,22,FALSE)</f>
        <v>5862</v>
      </c>
      <c r="W29" s="15">
        <f>VLOOKUP($A$7:$A$91,data!$A$2:$Z$78,23,FALSE)</f>
        <v>4869</v>
      </c>
      <c r="X29" s="15">
        <f>VLOOKUP($A$7:$A$91,data!$A$2:$Z$78,24,FALSE)</f>
        <v>341</v>
      </c>
      <c r="Y29" s="15">
        <f>VLOOKUP($A$7:$A$91,data!$A$2:$Z$78,25,FALSE)</f>
        <v>599</v>
      </c>
      <c r="Z29" s="15">
        <f>VLOOKUP($A$7:$A$91,data!$A$2:$Z$78,26,FALSE)</f>
        <v>39</v>
      </c>
    </row>
    <row r="30" spans="1:26" ht="21.75" x14ac:dyDescent="0.2">
      <c r="A30" s="14" t="s">
        <v>31</v>
      </c>
      <c r="B30" s="15">
        <f>VLOOKUP($A$7:$A$91,data!$A$2:$Z$78,2,FALSE)</f>
        <v>137142</v>
      </c>
      <c r="C30" s="15">
        <f>VLOOKUP($A$7:$A$91,data!$A$2:$Z$78,3,FALSE)</f>
        <v>499414</v>
      </c>
      <c r="D30" s="15">
        <f>VLOOKUP($A$7:$A$91,data!$A$2:$Z$78,4,FALSE)</f>
        <v>96827</v>
      </c>
      <c r="E30" s="15">
        <f>VLOOKUP($A$7:$A$91,data!$A$2:$Z$78,5,FALSE)</f>
        <v>3239</v>
      </c>
      <c r="F30" s="15">
        <f>VLOOKUP($A$7:$A$91,data!$A$2:$Z$78,6,FALSE)</f>
        <v>108</v>
      </c>
      <c r="G30" s="15">
        <f>VLOOKUP($A$7:$A$91,data!$A$2:$Z$78,7,FALSE)</f>
        <v>91149</v>
      </c>
      <c r="H30" s="15">
        <f>VLOOKUP($A$7:$A$91,data!$A$2:$Z$78,8,FALSE)</f>
        <v>21425</v>
      </c>
      <c r="I30" s="15">
        <f>VLOOKUP($A$7:$A$91,data!$A$2:$Z$78,9,FALSE)</f>
        <v>112859</v>
      </c>
      <c r="J30" s="15">
        <f>VLOOKUP($A$7:$A$91,data!$A$2:$Z$78,10,FALSE)</f>
        <v>3878</v>
      </c>
      <c r="K30" s="15">
        <f>VLOOKUP($A$7:$A$91,data!$A$2:$Z$78,11,FALSE)</f>
        <v>3045833</v>
      </c>
      <c r="L30" s="15">
        <f>VLOOKUP($A$7:$A$91,data!$A$2:$Z$78,12,FALSE)</f>
        <v>87691</v>
      </c>
      <c r="M30" s="15">
        <f>VLOOKUP($A$7:$A$91,data!$A$2:$Z$78,13,FALSE)</f>
        <v>1108902</v>
      </c>
      <c r="N30" s="15">
        <f>VLOOKUP($A$7:$A$91,data!$A$2:$Z$78,14,FALSE)</f>
        <v>1588</v>
      </c>
      <c r="O30" s="15">
        <f>VLOOKUP($A$7:$A$91,data!$A$2:$Z$78,15,FALSE)</f>
        <v>70937</v>
      </c>
      <c r="P30" s="15">
        <f>VLOOKUP($A$7:$A$91,data!$A$2:$Z$78,16,FALSE)</f>
        <v>2133</v>
      </c>
      <c r="Q30" s="15">
        <f>VLOOKUP($A$7:$A$91,data!$A$2:$Z$78,17,FALSE)</f>
        <v>243025</v>
      </c>
      <c r="R30" s="15">
        <f>VLOOKUP($A$7:$A$91,data!$A$2:$Z$78,18,FALSE)</f>
        <v>16001</v>
      </c>
      <c r="S30" s="15">
        <f>VLOOKUP($A$7:$A$91,data!$A$2:$Z$78,19,FALSE)</f>
        <v>29650</v>
      </c>
      <c r="T30" s="15">
        <f>VLOOKUP($A$7:$A$91,data!$A$2:$Z$78,20,FALSE)</f>
        <v>1819</v>
      </c>
      <c r="U30" s="15">
        <f>VLOOKUP($A$7:$A$91,data!$A$2:$Z$78,21,FALSE)</f>
        <v>63462</v>
      </c>
      <c r="V30" s="15">
        <f>VLOOKUP($A$7:$A$91,data!$A$2:$Z$78,22,FALSE)</f>
        <v>1780</v>
      </c>
      <c r="W30" s="15">
        <f>VLOOKUP($A$7:$A$91,data!$A$2:$Z$78,23,FALSE)</f>
        <v>4365</v>
      </c>
      <c r="X30" s="15">
        <f>VLOOKUP($A$7:$A$91,data!$A$2:$Z$78,24,FALSE)</f>
        <v>275</v>
      </c>
      <c r="Y30" s="15">
        <f>VLOOKUP($A$7:$A$91,data!$A$2:$Z$78,25,FALSE)</f>
        <v>652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180634</v>
      </c>
      <c r="C31" s="15">
        <f>VLOOKUP($A$7:$A$91,data!$A$2:$Z$78,3,FALSE)</f>
        <v>558017</v>
      </c>
      <c r="D31" s="15">
        <f>VLOOKUP($A$7:$A$91,data!$A$2:$Z$78,4,FALSE)</f>
        <v>118428</v>
      </c>
      <c r="E31" s="15">
        <f>VLOOKUP($A$7:$A$91,data!$A$2:$Z$78,5,FALSE)</f>
        <v>207</v>
      </c>
      <c r="F31" s="15">
        <f>VLOOKUP($A$7:$A$91,data!$A$2:$Z$78,6,FALSE)</f>
        <v>10</v>
      </c>
      <c r="G31" s="15">
        <f>VLOOKUP($A$7:$A$91,data!$A$2:$Z$78,7,FALSE)</f>
        <v>139649</v>
      </c>
      <c r="H31" s="15">
        <f>VLOOKUP($A$7:$A$91,data!$A$2:$Z$78,8,FALSE)</f>
        <v>35441</v>
      </c>
      <c r="I31" s="15">
        <f>VLOOKUP($A$7:$A$91,data!$A$2:$Z$78,9,FALSE)</f>
        <v>157701</v>
      </c>
      <c r="J31" s="15">
        <f>VLOOKUP($A$7:$A$91,data!$A$2:$Z$78,10,FALSE)</f>
        <v>4951</v>
      </c>
      <c r="K31" s="15">
        <f>VLOOKUP($A$7:$A$91,data!$A$2:$Z$78,11,FALSE)</f>
        <v>4138401</v>
      </c>
      <c r="L31" s="15">
        <f>VLOOKUP($A$7:$A$91,data!$A$2:$Z$78,12,FALSE)</f>
        <v>108010</v>
      </c>
      <c r="M31" s="15">
        <f>VLOOKUP($A$7:$A$91,data!$A$2:$Z$78,13,FALSE)</f>
        <v>2467702</v>
      </c>
      <c r="N31" s="15">
        <f>VLOOKUP($A$7:$A$91,data!$A$2:$Z$78,14,FALSE)</f>
        <v>954</v>
      </c>
      <c r="O31" s="15">
        <f>VLOOKUP($A$7:$A$91,data!$A$2:$Z$78,15,FALSE)</f>
        <v>800472</v>
      </c>
      <c r="P31" s="15">
        <f>VLOOKUP($A$7:$A$91,data!$A$2:$Z$78,16,FALSE)</f>
        <v>4678</v>
      </c>
      <c r="Q31" s="15">
        <f>VLOOKUP($A$7:$A$91,data!$A$2:$Z$78,17,FALSE)</f>
        <v>344387</v>
      </c>
      <c r="R31" s="15">
        <f>VLOOKUP($A$7:$A$91,data!$A$2:$Z$78,18,FALSE)</f>
        <v>16854</v>
      </c>
      <c r="S31" s="15">
        <f>VLOOKUP($A$7:$A$91,data!$A$2:$Z$78,19,FALSE)</f>
        <v>29202</v>
      </c>
      <c r="T31" s="15">
        <f>VLOOKUP($A$7:$A$91,data!$A$2:$Z$78,20,FALSE)</f>
        <v>800</v>
      </c>
      <c r="U31" s="15">
        <f>VLOOKUP($A$7:$A$91,data!$A$2:$Z$78,21,FALSE)</f>
        <v>74145</v>
      </c>
      <c r="V31" s="15">
        <f>VLOOKUP($A$7:$A$91,data!$A$2:$Z$78,22,FALSE)</f>
        <v>1058</v>
      </c>
      <c r="W31" s="15">
        <f>VLOOKUP($A$7:$A$91,data!$A$2:$Z$78,23,FALSE)</f>
        <v>7893</v>
      </c>
      <c r="X31" s="15">
        <f>VLOOKUP($A$7:$A$91,data!$A$2:$Z$78,24,FALSE)</f>
        <v>610</v>
      </c>
      <c r="Y31" s="15">
        <f>VLOOKUP($A$7:$A$91,data!$A$2:$Z$78,25,FALSE)</f>
        <v>496</v>
      </c>
      <c r="Z31" s="15">
        <f>VLOOKUP($A$7:$A$91,data!$A$2:$Z$78,26,FALSE)</f>
        <v>39</v>
      </c>
    </row>
    <row r="32" spans="1:26" ht="21.75" x14ac:dyDescent="0.2">
      <c r="A32" s="14" t="s">
        <v>33</v>
      </c>
      <c r="B32" s="15">
        <f>VLOOKUP($A$7:$A$91,data!$A$2:$Z$78,2,FALSE)</f>
        <v>49994</v>
      </c>
      <c r="C32" s="15">
        <f>VLOOKUP($A$7:$A$91,data!$A$2:$Z$78,3,FALSE)</f>
        <v>163087</v>
      </c>
      <c r="D32" s="15">
        <f>VLOOKUP($A$7:$A$91,data!$A$2:$Z$78,4,FALSE)</f>
        <v>34118</v>
      </c>
      <c r="E32" s="15">
        <f>VLOOKUP($A$7:$A$91,data!$A$2:$Z$78,5,FALSE)</f>
        <v>5</v>
      </c>
      <c r="F32" s="15">
        <f>VLOOKUP($A$7:$A$91,data!$A$2:$Z$78,6,FALSE)</f>
        <v>2</v>
      </c>
      <c r="G32" s="15">
        <f>VLOOKUP($A$7:$A$91,data!$A$2:$Z$78,7,FALSE)</f>
        <v>28841</v>
      </c>
      <c r="H32" s="15">
        <f>VLOOKUP($A$7:$A$91,data!$A$2:$Z$78,8,FALSE)</f>
        <v>6726</v>
      </c>
      <c r="I32" s="15">
        <f>VLOOKUP($A$7:$A$91,data!$A$2:$Z$78,9,FALSE)</f>
        <v>53992</v>
      </c>
      <c r="J32" s="15">
        <f>VLOOKUP($A$7:$A$91,data!$A$2:$Z$78,10,FALSE)</f>
        <v>961</v>
      </c>
      <c r="K32" s="15">
        <f>VLOOKUP($A$7:$A$91,data!$A$2:$Z$78,11,FALSE)</f>
        <v>1303596</v>
      </c>
      <c r="L32" s="15">
        <f>VLOOKUP($A$7:$A$91,data!$A$2:$Z$78,12,FALSE)</f>
        <v>34691</v>
      </c>
      <c r="M32" s="15">
        <f>VLOOKUP($A$7:$A$91,data!$A$2:$Z$78,13,FALSE)</f>
        <v>354222</v>
      </c>
      <c r="N32" s="15">
        <f>VLOOKUP($A$7:$A$91,data!$A$2:$Z$78,14,FALSE)</f>
        <v>137</v>
      </c>
      <c r="O32" s="15">
        <f>VLOOKUP($A$7:$A$91,data!$A$2:$Z$78,15,FALSE)</f>
        <v>20048</v>
      </c>
      <c r="P32" s="15">
        <f>VLOOKUP($A$7:$A$91,data!$A$2:$Z$78,16,FALSE)</f>
        <v>914</v>
      </c>
      <c r="Q32" s="15">
        <f>VLOOKUP($A$7:$A$91,data!$A$2:$Z$78,17,FALSE)</f>
        <v>102042</v>
      </c>
      <c r="R32" s="15">
        <f>VLOOKUP($A$7:$A$91,data!$A$2:$Z$78,18,FALSE)</f>
        <v>4833</v>
      </c>
      <c r="S32" s="15">
        <f>VLOOKUP($A$7:$A$91,data!$A$2:$Z$78,19,FALSE)</f>
        <v>14675</v>
      </c>
      <c r="T32" s="15">
        <f>VLOOKUP($A$7:$A$91,data!$A$2:$Z$78,20,FALSE)</f>
        <v>126</v>
      </c>
      <c r="U32" s="15">
        <f>VLOOKUP($A$7:$A$91,data!$A$2:$Z$78,21,FALSE)</f>
        <v>16830</v>
      </c>
      <c r="V32" s="15">
        <f>VLOOKUP($A$7:$A$91,data!$A$2:$Z$78,22,FALSE)</f>
        <v>472</v>
      </c>
      <c r="W32" s="15">
        <f>VLOOKUP($A$7:$A$91,data!$A$2:$Z$78,23,FALSE)</f>
        <v>772</v>
      </c>
      <c r="X32" s="15">
        <f>VLOOKUP($A$7:$A$91,data!$A$2:$Z$78,24,FALSE)</f>
        <v>71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78449</v>
      </c>
      <c r="C33" s="15">
        <f>VLOOKUP($A$7:$A$91,data!$A$2:$Z$78,3,FALSE)</f>
        <v>110467</v>
      </c>
      <c r="D33" s="15">
        <f>VLOOKUP($A$7:$A$91,data!$A$2:$Z$78,4,FALSE)</f>
        <v>15839</v>
      </c>
      <c r="E33" s="15">
        <f>VLOOKUP($A$7:$A$91,data!$A$2:$Z$78,5,FALSE)</f>
        <v>6777</v>
      </c>
      <c r="F33" s="15">
        <f>VLOOKUP($A$7:$A$91,data!$A$2:$Z$78,6,FALSE)</f>
        <v>204</v>
      </c>
      <c r="G33" s="15">
        <f>VLOOKUP($A$7:$A$91,data!$A$2:$Z$78,7,FALSE)</f>
        <v>19039</v>
      </c>
      <c r="H33" s="15">
        <f>VLOOKUP($A$7:$A$91,data!$A$2:$Z$78,8,FALSE)</f>
        <v>2999</v>
      </c>
      <c r="I33" s="15">
        <f>VLOOKUP($A$7:$A$91,data!$A$2:$Z$78,9,FALSE)</f>
        <v>202237</v>
      </c>
      <c r="J33" s="15">
        <f>VLOOKUP($A$7:$A$91,data!$A$2:$Z$78,10,FALSE)</f>
        <v>2599</v>
      </c>
      <c r="K33" s="15">
        <f>VLOOKUP($A$7:$A$91,data!$A$2:$Z$78,11,FALSE)</f>
        <v>2645405</v>
      </c>
      <c r="L33" s="15">
        <f>VLOOKUP($A$7:$A$91,data!$A$2:$Z$78,12,FALSE)</f>
        <v>71755</v>
      </c>
      <c r="M33" s="15">
        <f>VLOOKUP($A$7:$A$91,data!$A$2:$Z$78,13,FALSE)</f>
        <v>4969358</v>
      </c>
      <c r="N33" s="15">
        <f>VLOOKUP($A$7:$A$91,data!$A$2:$Z$78,14,FALSE)</f>
        <v>293</v>
      </c>
      <c r="O33" s="15">
        <f>VLOOKUP($A$7:$A$91,data!$A$2:$Z$78,15,FALSE)</f>
        <v>1504389</v>
      </c>
      <c r="P33" s="15">
        <f>VLOOKUP($A$7:$A$91,data!$A$2:$Z$78,16,FALSE)</f>
        <v>2037</v>
      </c>
      <c r="Q33" s="15">
        <f>VLOOKUP($A$7:$A$91,data!$A$2:$Z$78,17,FALSE)</f>
        <v>161059</v>
      </c>
      <c r="R33" s="15">
        <f>VLOOKUP($A$7:$A$91,data!$A$2:$Z$78,18,FALSE)</f>
        <v>7852</v>
      </c>
      <c r="S33" s="15">
        <f>VLOOKUP($A$7:$A$91,data!$A$2:$Z$78,19,FALSE)</f>
        <v>203015</v>
      </c>
      <c r="T33" s="15">
        <f>VLOOKUP($A$7:$A$91,data!$A$2:$Z$78,20,FALSE)</f>
        <v>544</v>
      </c>
      <c r="U33" s="15">
        <f>VLOOKUP($A$7:$A$91,data!$A$2:$Z$78,21,FALSE)</f>
        <v>256596</v>
      </c>
      <c r="V33" s="15">
        <f>VLOOKUP($A$7:$A$91,data!$A$2:$Z$78,22,FALSE)</f>
        <v>1569</v>
      </c>
      <c r="W33" s="15">
        <f>VLOOKUP($A$7:$A$91,data!$A$2:$Z$78,23,FALSE)</f>
        <v>21742</v>
      </c>
      <c r="X33" s="15">
        <f>VLOOKUP($A$7:$A$91,data!$A$2:$Z$78,24,FALSE)</f>
        <v>930</v>
      </c>
      <c r="Y33" s="15">
        <f>VLOOKUP($A$7:$A$91,data!$A$2:$Z$78,25,FALSE)</f>
        <v>1363</v>
      </c>
      <c r="Z33" s="15">
        <f>VLOOKUP($A$7:$A$91,data!$A$2:$Z$78,26,FALSE)</f>
        <v>65</v>
      </c>
    </row>
    <row r="34" spans="1:26" ht="21.75" x14ac:dyDescent="0.2">
      <c r="A34" s="14" t="s">
        <v>35</v>
      </c>
      <c r="B34" s="15">
        <f>VLOOKUP($A$7:$A$91,data!$A$2:$Z$78,2,FALSE)</f>
        <v>37068</v>
      </c>
      <c r="C34" s="15">
        <f>VLOOKUP($A$7:$A$91,data!$A$2:$Z$78,3,FALSE)</f>
        <v>120356</v>
      </c>
      <c r="D34" s="15">
        <f>VLOOKUP($A$7:$A$91,data!$A$2:$Z$78,4,FALSE)</f>
        <v>26505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18061</v>
      </c>
      <c r="H34" s="15">
        <f>VLOOKUP($A$7:$A$91,data!$A$2:$Z$78,8,FALSE)</f>
        <v>4292</v>
      </c>
      <c r="I34" s="15">
        <f>VLOOKUP($A$7:$A$91,data!$A$2:$Z$78,9,FALSE)</f>
        <v>51406</v>
      </c>
      <c r="J34" s="15">
        <f>VLOOKUP($A$7:$A$91,data!$A$2:$Z$78,10,FALSE)</f>
        <v>906</v>
      </c>
      <c r="K34" s="15">
        <f>VLOOKUP($A$7:$A$91,data!$A$2:$Z$78,11,FALSE)</f>
        <v>1236875</v>
      </c>
      <c r="L34" s="15">
        <f>VLOOKUP($A$7:$A$91,data!$A$2:$Z$78,12,FALSE)</f>
        <v>26678</v>
      </c>
      <c r="M34" s="15">
        <f>VLOOKUP($A$7:$A$91,data!$A$2:$Z$78,13,FALSE)</f>
        <v>469138</v>
      </c>
      <c r="N34" s="15">
        <f>VLOOKUP($A$7:$A$91,data!$A$2:$Z$78,14,FALSE)</f>
        <v>65</v>
      </c>
      <c r="O34" s="15">
        <f>VLOOKUP($A$7:$A$91,data!$A$2:$Z$78,15,FALSE)</f>
        <v>38010</v>
      </c>
      <c r="P34" s="15">
        <f>VLOOKUP($A$7:$A$91,data!$A$2:$Z$78,16,FALSE)</f>
        <v>1341</v>
      </c>
      <c r="Q34" s="15">
        <f>VLOOKUP($A$7:$A$91,data!$A$2:$Z$78,17,FALSE)</f>
        <v>41362</v>
      </c>
      <c r="R34" s="15">
        <f>VLOOKUP($A$7:$A$91,data!$A$2:$Z$78,18,FALSE)</f>
        <v>2649</v>
      </c>
      <c r="S34" s="15">
        <f>VLOOKUP($A$7:$A$91,data!$A$2:$Z$78,19,FALSE)</f>
        <v>3321</v>
      </c>
      <c r="T34" s="15">
        <f>VLOOKUP($A$7:$A$91,data!$A$2:$Z$78,20,FALSE)</f>
        <v>130</v>
      </c>
      <c r="U34" s="15">
        <f>VLOOKUP($A$7:$A$91,data!$A$2:$Z$78,21,FALSE)</f>
        <v>19667</v>
      </c>
      <c r="V34" s="15">
        <f>VLOOKUP($A$7:$A$91,data!$A$2:$Z$78,22,FALSE)</f>
        <v>168</v>
      </c>
      <c r="W34" s="15">
        <f>VLOOKUP($A$7:$A$91,data!$A$2:$Z$78,23,FALSE)</f>
        <v>1390</v>
      </c>
      <c r="X34" s="15">
        <f>VLOOKUP($A$7:$A$91,data!$A$2:$Z$78,24,FALSE)</f>
        <v>89</v>
      </c>
      <c r="Y34" s="15">
        <f>VLOOKUP($A$7:$A$91,data!$A$2:$Z$78,25,FALSE)</f>
        <v>39</v>
      </c>
      <c r="Z34" s="15">
        <f>VLOOKUP($A$7:$A$91,data!$A$2:$Z$78,26,FALSE)</f>
        <v>4</v>
      </c>
    </row>
    <row r="35" spans="1:26" ht="21.75" x14ac:dyDescent="0.2">
      <c r="A35" s="12" t="s">
        <v>4</v>
      </c>
      <c r="B35" s="13">
        <f>SUM(B36:B47)</f>
        <v>836469</v>
      </c>
      <c r="C35" s="13">
        <f t="shared" ref="C35:Z35" si="4">SUM(C36:C47)</f>
        <v>2167059</v>
      </c>
      <c r="D35" s="13">
        <f t="shared" si="4"/>
        <v>396332</v>
      </c>
      <c r="E35" s="13">
        <f t="shared" si="4"/>
        <v>56956</v>
      </c>
      <c r="F35" s="13">
        <f t="shared" si="4"/>
        <v>1450</v>
      </c>
      <c r="G35" s="13">
        <f t="shared" si="4"/>
        <v>583603</v>
      </c>
      <c r="H35" s="13">
        <f t="shared" si="4"/>
        <v>111039</v>
      </c>
      <c r="I35" s="13">
        <f t="shared" si="4"/>
        <v>1355439</v>
      </c>
      <c r="J35" s="13">
        <f t="shared" si="4"/>
        <v>30554</v>
      </c>
      <c r="K35" s="13">
        <f t="shared" si="4"/>
        <v>26827654</v>
      </c>
      <c r="L35" s="13">
        <f t="shared" si="4"/>
        <v>646012</v>
      </c>
      <c r="M35" s="13">
        <f t="shared" si="4"/>
        <v>4519381</v>
      </c>
      <c r="N35" s="13">
        <f t="shared" si="4"/>
        <v>5962</v>
      </c>
      <c r="O35" s="13">
        <f t="shared" si="4"/>
        <v>4359435</v>
      </c>
      <c r="P35" s="13">
        <f t="shared" si="4"/>
        <v>26470</v>
      </c>
      <c r="Q35" s="13">
        <f t="shared" si="4"/>
        <v>2116219</v>
      </c>
      <c r="R35" s="13">
        <f t="shared" si="4"/>
        <v>103549</v>
      </c>
      <c r="S35" s="13">
        <f t="shared" si="4"/>
        <v>354360</v>
      </c>
      <c r="T35" s="13">
        <f t="shared" si="4"/>
        <v>8257</v>
      </c>
      <c r="U35" s="13">
        <f t="shared" si="4"/>
        <v>1013206</v>
      </c>
      <c r="V35" s="13">
        <f t="shared" si="4"/>
        <v>10698</v>
      </c>
      <c r="W35" s="13">
        <f t="shared" si="4"/>
        <v>77872</v>
      </c>
      <c r="X35" s="13">
        <f t="shared" si="4"/>
        <v>3736</v>
      </c>
      <c r="Y35" s="13">
        <f t="shared" si="4"/>
        <v>2168</v>
      </c>
      <c r="Z35" s="13">
        <f t="shared" si="4"/>
        <v>133</v>
      </c>
    </row>
    <row r="36" spans="1:26" ht="21.75" x14ac:dyDescent="0.2">
      <c r="A36" s="14" t="s">
        <v>36</v>
      </c>
      <c r="B36" s="15">
        <f>VLOOKUP($A$7:$A$91,data!$A$2:$Z$78,2,FALSE)</f>
        <v>24491</v>
      </c>
      <c r="C36" s="15">
        <f>VLOOKUP($A$7:$A$91,data!$A$2:$Z$78,3,FALSE)</f>
        <v>50408</v>
      </c>
      <c r="D36" s="15">
        <f>VLOOKUP($A$7:$A$91,data!$A$2:$Z$78,4,FALSE)</f>
        <v>6424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25969</v>
      </c>
      <c r="H36" s="15">
        <f>VLOOKUP($A$7:$A$91,data!$A$2:$Z$78,8,FALSE)</f>
        <v>3042</v>
      </c>
      <c r="I36" s="15">
        <f>VLOOKUP($A$7:$A$91,data!$A$2:$Z$78,9,FALSE)</f>
        <v>29265</v>
      </c>
      <c r="J36" s="15">
        <f>VLOOKUP($A$7:$A$91,data!$A$2:$Z$78,10,FALSE)</f>
        <v>1087</v>
      </c>
      <c r="K36" s="15">
        <f>VLOOKUP($A$7:$A$91,data!$A$2:$Z$78,11,FALSE)</f>
        <v>1543879</v>
      </c>
      <c r="L36" s="15">
        <f>VLOOKUP($A$7:$A$91,data!$A$2:$Z$78,12,FALSE)</f>
        <v>20159</v>
      </c>
      <c r="M36" s="15">
        <f>VLOOKUP($A$7:$A$91,data!$A$2:$Z$78,13,FALSE)</f>
        <v>14469</v>
      </c>
      <c r="N36" s="15">
        <f>VLOOKUP($A$7:$A$91,data!$A$2:$Z$78,14,FALSE)</f>
        <v>118</v>
      </c>
      <c r="O36" s="15">
        <f>VLOOKUP($A$7:$A$91,data!$A$2:$Z$78,15,FALSE)</f>
        <v>53695</v>
      </c>
      <c r="P36" s="15">
        <f>VLOOKUP($A$7:$A$91,data!$A$2:$Z$78,16,FALSE)</f>
        <v>742</v>
      </c>
      <c r="Q36" s="15">
        <f>VLOOKUP($A$7:$A$91,data!$A$2:$Z$78,17,FALSE)</f>
        <v>175346</v>
      </c>
      <c r="R36" s="15">
        <f>VLOOKUP($A$7:$A$91,data!$A$2:$Z$78,18,FALSE)</f>
        <v>4616</v>
      </c>
      <c r="S36" s="15">
        <f>VLOOKUP($A$7:$A$91,data!$A$2:$Z$78,19,FALSE)</f>
        <v>8521</v>
      </c>
      <c r="T36" s="15">
        <f>VLOOKUP($A$7:$A$91,data!$A$2:$Z$78,20,FALSE)</f>
        <v>124</v>
      </c>
      <c r="U36" s="15">
        <f>VLOOKUP($A$7:$A$91,data!$A$2:$Z$78,21,FALSE)</f>
        <v>24143</v>
      </c>
      <c r="V36" s="15">
        <f>VLOOKUP($A$7:$A$91,data!$A$2:$Z$78,22,FALSE)</f>
        <v>186</v>
      </c>
      <c r="W36" s="15">
        <f>VLOOKUP($A$7:$A$91,data!$A$2:$Z$78,23,FALSE)</f>
        <v>4224</v>
      </c>
      <c r="X36" s="15">
        <f>VLOOKUP($A$7:$A$91,data!$A$2:$Z$78,24,FALSE)</f>
        <v>182</v>
      </c>
      <c r="Y36" s="15">
        <f>VLOOKUP($A$7:$A$91,data!$A$2:$Z$78,25,FALSE)</f>
        <v>177</v>
      </c>
      <c r="Z36" s="15">
        <f>VLOOKUP($A$7:$A$91,data!$A$2:$Z$78,26,FALSE)</f>
        <v>5</v>
      </c>
    </row>
    <row r="37" spans="1:26" ht="21.75" x14ac:dyDescent="0.2">
      <c r="A37" s="14" t="s">
        <v>37</v>
      </c>
      <c r="B37" s="15">
        <f>VLOOKUP($A$7:$A$91,data!$A$2:$Z$78,2,FALSE)</f>
        <v>29797</v>
      </c>
      <c r="C37" s="15">
        <f>VLOOKUP($A$7:$A$91,data!$A$2:$Z$78,3,FALSE)</f>
        <v>58164</v>
      </c>
      <c r="D37" s="15">
        <f>VLOOKUP($A$7:$A$91,data!$A$2:$Z$78,4,FALSE)</f>
        <v>8493</v>
      </c>
      <c r="E37" s="15">
        <f>VLOOKUP($A$7:$A$91,data!$A$2:$Z$78,5,FALSE)</f>
        <v>1790</v>
      </c>
      <c r="F37" s="15">
        <f>VLOOKUP($A$7:$A$91,data!$A$2:$Z$78,6,FALSE)</f>
        <v>36</v>
      </c>
      <c r="G37" s="15">
        <f>VLOOKUP($A$7:$A$91,data!$A$2:$Z$78,7,FALSE)</f>
        <v>21276</v>
      </c>
      <c r="H37" s="15">
        <f>VLOOKUP($A$7:$A$91,data!$A$2:$Z$78,8,FALSE)</f>
        <v>3237</v>
      </c>
      <c r="I37" s="15">
        <f>VLOOKUP($A$7:$A$91,data!$A$2:$Z$78,9,FALSE)</f>
        <v>94495</v>
      </c>
      <c r="J37" s="15">
        <f>VLOOKUP($A$7:$A$91,data!$A$2:$Z$78,10,FALSE)</f>
        <v>1459</v>
      </c>
      <c r="K37" s="15">
        <f>VLOOKUP($A$7:$A$91,data!$A$2:$Z$78,11,FALSE)</f>
        <v>1374265</v>
      </c>
      <c r="L37" s="15">
        <f>VLOOKUP($A$7:$A$91,data!$A$2:$Z$78,12,FALSE)</f>
        <v>26086</v>
      </c>
      <c r="M37" s="15">
        <f>VLOOKUP($A$7:$A$91,data!$A$2:$Z$78,13,FALSE)</f>
        <v>346514</v>
      </c>
      <c r="N37" s="15">
        <f>VLOOKUP($A$7:$A$91,data!$A$2:$Z$78,14,FALSE)</f>
        <v>142</v>
      </c>
      <c r="O37" s="15">
        <f>VLOOKUP($A$7:$A$91,data!$A$2:$Z$78,15,FALSE)</f>
        <v>53472</v>
      </c>
      <c r="P37" s="15">
        <f>VLOOKUP($A$7:$A$91,data!$A$2:$Z$78,16,FALSE)</f>
        <v>490</v>
      </c>
      <c r="Q37" s="15">
        <f>VLOOKUP($A$7:$A$91,data!$A$2:$Z$78,17,FALSE)</f>
        <v>147524</v>
      </c>
      <c r="R37" s="15">
        <f>VLOOKUP($A$7:$A$91,data!$A$2:$Z$78,18,FALSE)</f>
        <v>6509</v>
      </c>
      <c r="S37" s="15">
        <f>VLOOKUP($A$7:$A$91,data!$A$2:$Z$78,19,FALSE)</f>
        <v>10643</v>
      </c>
      <c r="T37" s="15">
        <f>VLOOKUP($A$7:$A$91,data!$A$2:$Z$78,20,FALSE)</f>
        <v>101</v>
      </c>
      <c r="U37" s="15">
        <f>VLOOKUP($A$7:$A$91,data!$A$2:$Z$78,21,FALSE)</f>
        <v>32697</v>
      </c>
      <c r="V37" s="15">
        <f>VLOOKUP($A$7:$A$91,data!$A$2:$Z$78,22,FALSE)</f>
        <v>290</v>
      </c>
      <c r="W37" s="15">
        <f>VLOOKUP($A$7:$A$91,data!$A$2:$Z$78,23,FALSE)</f>
        <v>9872</v>
      </c>
      <c r="X37" s="15">
        <f>VLOOKUP($A$7:$A$91,data!$A$2:$Z$78,24,FALSE)</f>
        <v>433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98505</v>
      </c>
      <c r="C38" s="15">
        <f>VLOOKUP($A$7:$A$91,data!$A$2:$Z$78,3,FALSE)</f>
        <v>309169</v>
      </c>
      <c r="D38" s="15">
        <f>VLOOKUP($A$7:$A$91,data!$A$2:$Z$78,4,FALSE)</f>
        <v>52013</v>
      </c>
      <c r="E38" s="15">
        <f>VLOOKUP($A$7:$A$91,data!$A$2:$Z$78,5,FALSE)</f>
        <v>30323</v>
      </c>
      <c r="F38" s="15">
        <f>VLOOKUP($A$7:$A$91,data!$A$2:$Z$78,6,FALSE)</f>
        <v>809</v>
      </c>
      <c r="G38" s="15">
        <f>VLOOKUP($A$7:$A$91,data!$A$2:$Z$78,7,FALSE)</f>
        <v>44827</v>
      </c>
      <c r="H38" s="15">
        <f>VLOOKUP($A$7:$A$91,data!$A$2:$Z$78,8,FALSE)</f>
        <v>8220</v>
      </c>
      <c r="I38" s="15">
        <f>VLOOKUP($A$7:$A$91,data!$A$2:$Z$78,9,FALSE)</f>
        <v>136211</v>
      </c>
      <c r="J38" s="15">
        <f>VLOOKUP($A$7:$A$91,data!$A$2:$Z$78,10,FALSE)</f>
        <v>3544</v>
      </c>
      <c r="K38" s="15">
        <f>VLOOKUP($A$7:$A$91,data!$A$2:$Z$78,11,FALSE)</f>
        <v>3360088</v>
      </c>
      <c r="L38" s="15">
        <f>VLOOKUP($A$7:$A$91,data!$A$2:$Z$78,12,FALSE)</f>
        <v>68661</v>
      </c>
      <c r="M38" s="15">
        <f>VLOOKUP($A$7:$A$91,data!$A$2:$Z$78,13,FALSE)</f>
        <v>2156002</v>
      </c>
      <c r="N38" s="15">
        <f>VLOOKUP($A$7:$A$91,data!$A$2:$Z$78,14,FALSE)</f>
        <v>1562</v>
      </c>
      <c r="O38" s="15">
        <f>VLOOKUP($A$7:$A$91,data!$A$2:$Z$78,15,FALSE)</f>
        <v>1096931</v>
      </c>
      <c r="P38" s="15">
        <f>VLOOKUP($A$7:$A$91,data!$A$2:$Z$78,16,FALSE)</f>
        <v>3543</v>
      </c>
      <c r="Q38" s="15">
        <f>VLOOKUP($A$7:$A$91,data!$A$2:$Z$78,17,FALSE)</f>
        <v>220619</v>
      </c>
      <c r="R38" s="15">
        <f>VLOOKUP($A$7:$A$91,data!$A$2:$Z$78,18,FALSE)</f>
        <v>9179</v>
      </c>
      <c r="S38" s="15">
        <f>VLOOKUP($A$7:$A$91,data!$A$2:$Z$78,19,FALSE)</f>
        <v>131657</v>
      </c>
      <c r="T38" s="15">
        <f>VLOOKUP($A$7:$A$91,data!$A$2:$Z$78,20,FALSE)</f>
        <v>1975</v>
      </c>
      <c r="U38" s="15">
        <f>VLOOKUP($A$7:$A$91,data!$A$2:$Z$78,21,FALSE)</f>
        <v>259672</v>
      </c>
      <c r="V38" s="15">
        <f>VLOOKUP($A$7:$A$91,data!$A$2:$Z$78,22,FALSE)</f>
        <v>1831</v>
      </c>
      <c r="W38" s="15">
        <f>VLOOKUP($A$7:$A$91,data!$A$2:$Z$78,23,FALSE)</f>
        <v>17108</v>
      </c>
      <c r="X38" s="15">
        <f>VLOOKUP($A$7:$A$91,data!$A$2:$Z$78,24,FALSE)</f>
        <v>758</v>
      </c>
      <c r="Y38" s="15">
        <f>VLOOKUP($A$7:$A$91,data!$A$2:$Z$78,25,FALSE)</f>
        <v>150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104316</v>
      </c>
      <c r="C39" s="15">
        <f>VLOOKUP($A$7:$A$91,data!$A$2:$Z$78,3,FALSE)</f>
        <v>203820</v>
      </c>
      <c r="D39" s="15">
        <f>VLOOKUP($A$7:$A$91,data!$A$2:$Z$78,4,FALSE)</f>
        <v>32703</v>
      </c>
      <c r="E39" s="15">
        <f>VLOOKUP($A$7:$A$91,data!$A$2:$Z$78,5,FALSE)</f>
        <v>5943</v>
      </c>
      <c r="F39" s="15">
        <f>VLOOKUP($A$7:$A$91,data!$A$2:$Z$78,6,FALSE)</f>
        <v>143</v>
      </c>
      <c r="G39" s="15">
        <f>VLOOKUP($A$7:$A$91,data!$A$2:$Z$78,7,FALSE)</f>
        <v>74820</v>
      </c>
      <c r="H39" s="15">
        <f>VLOOKUP($A$7:$A$91,data!$A$2:$Z$78,8,FALSE)</f>
        <v>13907</v>
      </c>
      <c r="I39" s="15">
        <f>VLOOKUP($A$7:$A$91,data!$A$2:$Z$78,9,FALSE)</f>
        <v>244067</v>
      </c>
      <c r="J39" s="15">
        <f>VLOOKUP($A$7:$A$91,data!$A$2:$Z$78,10,FALSE)</f>
        <v>2864</v>
      </c>
      <c r="K39" s="15">
        <f>VLOOKUP($A$7:$A$91,data!$A$2:$Z$78,11,FALSE)</f>
        <v>4139490</v>
      </c>
      <c r="L39" s="15">
        <f>VLOOKUP($A$7:$A$91,data!$A$2:$Z$78,12,FALSE)</f>
        <v>90579</v>
      </c>
      <c r="M39" s="15">
        <f>VLOOKUP($A$7:$A$91,data!$A$2:$Z$78,13,FALSE)</f>
        <v>180594</v>
      </c>
      <c r="N39" s="15">
        <f>VLOOKUP($A$7:$A$91,data!$A$2:$Z$78,14,FALSE)</f>
        <v>683</v>
      </c>
      <c r="O39" s="15">
        <f>VLOOKUP($A$7:$A$91,data!$A$2:$Z$78,15,FALSE)</f>
        <v>219081</v>
      </c>
      <c r="P39" s="15">
        <f>VLOOKUP($A$7:$A$91,data!$A$2:$Z$78,16,FALSE)</f>
        <v>3476</v>
      </c>
      <c r="Q39" s="15">
        <f>VLOOKUP($A$7:$A$91,data!$A$2:$Z$78,17,FALSE)</f>
        <v>323197</v>
      </c>
      <c r="R39" s="15">
        <f>VLOOKUP($A$7:$A$91,data!$A$2:$Z$78,18,FALSE)</f>
        <v>14289</v>
      </c>
      <c r="S39" s="15">
        <f>VLOOKUP($A$7:$A$91,data!$A$2:$Z$78,19,FALSE)</f>
        <v>13677</v>
      </c>
      <c r="T39" s="15">
        <f>VLOOKUP($A$7:$A$91,data!$A$2:$Z$78,20,FALSE)</f>
        <v>417</v>
      </c>
      <c r="U39" s="15">
        <f>VLOOKUP($A$7:$A$91,data!$A$2:$Z$78,21,FALSE)</f>
        <v>62048</v>
      </c>
      <c r="V39" s="15">
        <f>VLOOKUP($A$7:$A$91,data!$A$2:$Z$78,22,FALSE)</f>
        <v>1130</v>
      </c>
      <c r="W39" s="15">
        <f>VLOOKUP($A$7:$A$91,data!$A$2:$Z$78,23,FALSE)</f>
        <v>9921</v>
      </c>
      <c r="X39" s="15">
        <f>VLOOKUP($A$7:$A$91,data!$A$2:$Z$78,24,FALSE)</f>
        <v>458</v>
      </c>
      <c r="Y39" s="15">
        <f>VLOOKUP($A$7:$A$91,data!$A$2:$Z$78,25,FALSE)</f>
        <v>189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40248</v>
      </c>
      <c r="C40" s="15">
        <f>VLOOKUP($A$7:$A$91,data!$A$2:$Z$78,3,FALSE)</f>
        <v>51346</v>
      </c>
      <c r="D40" s="15">
        <f>VLOOKUP($A$7:$A$91,data!$A$2:$Z$78,4,FALSE)</f>
        <v>5442</v>
      </c>
      <c r="E40" s="15">
        <f>VLOOKUP($A$7:$A$91,data!$A$2:$Z$78,5,FALSE)</f>
        <v>5619</v>
      </c>
      <c r="F40" s="15">
        <f>VLOOKUP($A$7:$A$91,data!$A$2:$Z$78,6,FALSE)</f>
        <v>57</v>
      </c>
      <c r="G40" s="15">
        <f>VLOOKUP($A$7:$A$91,data!$A$2:$Z$78,7,FALSE)</f>
        <v>15587</v>
      </c>
      <c r="H40" s="15">
        <f>VLOOKUP($A$7:$A$91,data!$A$2:$Z$78,8,FALSE)</f>
        <v>1841</v>
      </c>
      <c r="I40" s="15">
        <f>VLOOKUP($A$7:$A$91,data!$A$2:$Z$78,9,FALSE)</f>
        <v>65557</v>
      </c>
      <c r="J40" s="15">
        <f>VLOOKUP($A$7:$A$91,data!$A$2:$Z$78,10,FALSE)</f>
        <v>1070</v>
      </c>
      <c r="K40" s="15">
        <f>VLOOKUP($A$7:$A$91,data!$A$2:$Z$78,11,FALSE)</f>
        <v>1430084</v>
      </c>
      <c r="L40" s="15">
        <f>VLOOKUP($A$7:$A$91,data!$A$2:$Z$78,12,FALSE)</f>
        <v>36368</v>
      </c>
      <c r="M40" s="15">
        <f>VLOOKUP($A$7:$A$91,data!$A$2:$Z$78,13,FALSE)</f>
        <v>132766</v>
      </c>
      <c r="N40" s="15">
        <f>VLOOKUP($A$7:$A$91,data!$A$2:$Z$78,14,FALSE)</f>
        <v>68</v>
      </c>
      <c r="O40" s="15">
        <f>VLOOKUP($A$7:$A$91,data!$A$2:$Z$78,15,FALSE)</f>
        <v>67750</v>
      </c>
      <c r="P40" s="15">
        <f>VLOOKUP($A$7:$A$91,data!$A$2:$Z$78,16,FALSE)</f>
        <v>642</v>
      </c>
      <c r="Q40" s="15">
        <f>VLOOKUP($A$7:$A$91,data!$A$2:$Z$78,17,FALSE)</f>
        <v>182927</v>
      </c>
      <c r="R40" s="15">
        <f>VLOOKUP($A$7:$A$91,data!$A$2:$Z$78,18,FALSE)</f>
        <v>8294</v>
      </c>
      <c r="S40" s="15">
        <f>VLOOKUP($A$7:$A$91,data!$A$2:$Z$78,19,FALSE)</f>
        <v>3809</v>
      </c>
      <c r="T40" s="15">
        <f>VLOOKUP($A$7:$A$91,data!$A$2:$Z$78,20,FALSE)</f>
        <v>67</v>
      </c>
      <c r="U40" s="15">
        <f>VLOOKUP($A$7:$A$91,data!$A$2:$Z$78,21,FALSE)</f>
        <v>14868</v>
      </c>
      <c r="V40" s="15">
        <f>VLOOKUP($A$7:$A$91,data!$A$2:$Z$78,22,FALSE)</f>
        <v>123</v>
      </c>
      <c r="W40" s="15">
        <f>VLOOKUP($A$7:$A$91,data!$A$2:$Z$78,23,FALSE)</f>
        <v>5043</v>
      </c>
      <c r="X40" s="15">
        <f>VLOOKUP($A$7:$A$91,data!$A$2:$Z$78,24,FALSE)</f>
        <v>169</v>
      </c>
      <c r="Y40" s="15">
        <f>VLOOKUP($A$7:$A$91,data!$A$2:$Z$78,25,FALSE)</f>
        <v>152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30285</v>
      </c>
      <c r="C41" s="15">
        <f>VLOOKUP($A$7:$A$91,data!$A$2:$Z$78,3,FALSE)</f>
        <v>65971</v>
      </c>
      <c r="D41" s="15">
        <f>VLOOKUP($A$7:$A$91,data!$A$2:$Z$78,4,FALSE)</f>
        <v>9373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17500</v>
      </c>
      <c r="H41" s="15">
        <f>VLOOKUP($A$7:$A$91,data!$A$2:$Z$78,8,FALSE)</f>
        <v>2773</v>
      </c>
      <c r="I41" s="15">
        <f>VLOOKUP($A$7:$A$91,data!$A$2:$Z$78,9,FALSE)</f>
        <v>121581</v>
      </c>
      <c r="J41" s="15">
        <f>VLOOKUP($A$7:$A$91,data!$A$2:$Z$78,10,FALSE)</f>
        <v>1214</v>
      </c>
      <c r="K41" s="15">
        <f>VLOOKUP($A$7:$A$91,data!$A$2:$Z$78,11,FALSE)</f>
        <v>1187326</v>
      </c>
      <c r="L41" s="15">
        <f>VLOOKUP($A$7:$A$91,data!$A$2:$Z$78,12,FALSE)</f>
        <v>26811</v>
      </c>
      <c r="M41" s="15">
        <f>VLOOKUP($A$7:$A$91,data!$A$2:$Z$78,13,FALSE)</f>
        <v>11676</v>
      </c>
      <c r="N41" s="15">
        <f>VLOOKUP($A$7:$A$91,data!$A$2:$Z$78,14,FALSE)</f>
        <v>85</v>
      </c>
      <c r="O41" s="15">
        <f>VLOOKUP($A$7:$A$91,data!$A$2:$Z$78,15,FALSE)</f>
        <v>719750</v>
      </c>
      <c r="P41" s="15">
        <f>VLOOKUP($A$7:$A$91,data!$A$2:$Z$78,16,FALSE)</f>
        <v>929</v>
      </c>
      <c r="Q41" s="15">
        <f>VLOOKUP($A$7:$A$91,data!$A$2:$Z$78,17,FALSE)</f>
        <v>120660</v>
      </c>
      <c r="R41" s="15">
        <f>VLOOKUP($A$7:$A$91,data!$A$2:$Z$78,18,FALSE)</f>
        <v>5846</v>
      </c>
      <c r="S41" s="15">
        <f>VLOOKUP($A$7:$A$91,data!$A$2:$Z$78,19,FALSE)</f>
        <v>7554</v>
      </c>
      <c r="T41" s="15">
        <f>VLOOKUP($A$7:$A$91,data!$A$2:$Z$78,20,FALSE)</f>
        <v>180</v>
      </c>
      <c r="U41" s="15">
        <f>VLOOKUP($A$7:$A$91,data!$A$2:$Z$78,21,FALSE)</f>
        <v>22617</v>
      </c>
      <c r="V41" s="15">
        <f>VLOOKUP($A$7:$A$91,data!$A$2:$Z$78,22,FALSE)</f>
        <v>286</v>
      </c>
      <c r="W41" s="15">
        <f>VLOOKUP($A$7:$A$91,data!$A$2:$Z$78,23,FALSE)</f>
        <v>5073</v>
      </c>
      <c r="X41" s="15">
        <f>VLOOKUP($A$7:$A$91,data!$A$2:$Z$78,24,FALSE)</f>
        <v>206</v>
      </c>
      <c r="Y41" s="15">
        <f>VLOOKUP($A$7:$A$91,data!$A$2:$Z$78,25,FALSE)</f>
        <v>160</v>
      </c>
      <c r="Z41" s="15">
        <f>VLOOKUP($A$7:$A$91,data!$A$2:$Z$78,26,FALSE)</f>
        <v>11</v>
      </c>
    </row>
    <row r="42" spans="1:26" ht="21.75" x14ac:dyDescent="0.2">
      <c r="A42" s="14" t="s">
        <v>42</v>
      </c>
      <c r="B42" s="15">
        <f>VLOOKUP($A$7:$A$91,data!$A$2:$Z$78,2,FALSE)</f>
        <v>98376</v>
      </c>
      <c r="C42" s="15">
        <f>VLOOKUP($A$7:$A$91,data!$A$2:$Z$78,3,FALSE)</f>
        <v>346524</v>
      </c>
      <c r="D42" s="15">
        <f>VLOOKUP($A$7:$A$91,data!$A$2:$Z$78,4,FALSE)</f>
        <v>63081</v>
      </c>
      <c r="E42" s="15">
        <f>VLOOKUP($A$7:$A$91,data!$A$2:$Z$78,5,FALSE)</f>
        <v>7665</v>
      </c>
      <c r="F42" s="15">
        <f>VLOOKUP($A$7:$A$91,data!$A$2:$Z$78,6,FALSE)</f>
        <v>233</v>
      </c>
      <c r="G42" s="15">
        <f>VLOOKUP($A$7:$A$91,data!$A$2:$Z$78,7,FALSE)</f>
        <v>70697</v>
      </c>
      <c r="H42" s="15">
        <f>VLOOKUP($A$7:$A$91,data!$A$2:$Z$78,8,FALSE)</f>
        <v>13832</v>
      </c>
      <c r="I42" s="15">
        <f>VLOOKUP($A$7:$A$91,data!$A$2:$Z$78,9,FALSE)</f>
        <v>146982</v>
      </c>
      <c r="J42" s="15">
        <f>VLOOKUP($A$7:$A$91,data!$A$2:$Z$78,10,FALSE)</f>
        <v>2872</v>
      </c>
      <c r="K42" s="15">
        <f>VLOOKUP($A$7:$A$91,data!$A$2:$Z$78,11,FALSE)</f>
        <v>3566944</v>
      </c>
      <c r="L42" s="15">
        <f>VLOOKUP($A$7:$A$91,data!$A$2:$Z$78,12,FALSE)</f>
        <v>74120</v>
      </c>
      <c r="M42" s="15">
        <f>VLOOKUP($A$7:$A$91,data!$A$2:$Z$78,13,FALSE)</f>
        <v>596487</v>
      </c>
      <c r="N42" s="15">
        <f>VLOOKUP($A$7:$A$91,data!$A$2:$Z$78,14,FALSE)</f>
        <v>1317</v>
      </c>
      <c r="O42" s="15">
        <f>VLOOKUP($A$7:$A$91,data!$A$2:$Z$78,15,FALSE)</f>
        <v>622534</v>
      </c>
      <c r="P42" s="15">
        <f>VLOOKUP($A$7:$A$91,data!$A$2:$Z$78,16,FALSE)</f>
        <v>3708</v>
      </c>
      <c r="Q42" s="15">
        <f>VLOOKUP($A$7:$A$91,data!$A$2:$Z$78,17,FALSE)</f>
        <v>174004</v>
      </c>
      <c r="R42" s="15">
        <f>VLOOKUP($A$7:$A$91,data!$A$2:$Z$78,18,FALSE)</f>
        <v>8474</v>
      </c>
      <c r="S42" s="15">
        <f>VLOOKUP($A$7:$A$91,data!$A$2:$Z$78,19,FALSE)</f>
        <v>74726</v>
      </c>
      <c r="T42" s="15">
        <f>VLOOKUP($A$7:$A$91,data!$A$2:$Z$78,20,FALSE)</f>
        <v>2662</v>
      </c>
      <c r="U42" s="15">
        <f>VLOOKUP($A$7:$A$91,data!$A$2:$Z$78,21,FALSE)</f>
        <v>161625</v>
      </c>
      <c r="V42" s="15">
        <f>VLOOKUP($A$7:$A$91,data!$A$2:$Z$78,22,FALSE)</f>
        <v>2383</v>
      </c>
      <c r="W42" s="15">
        <f>VLOOKUP($A$7:$A$91,data!$A$2:$Z$78,23,FALSE)</f>
        <v>5781</v>
      </c>
      <c r="X42" s="15">
        <f>VLOOKUP($A$7:$A$91,data!$A$2:$Z$78,24,FALSE)</f>
        <v>249</v>
      </c>
      <c r="Y42" s="15">
        <f>VLOOKUP($A$7:$A$91,data!$A$2:$Z$78,25,FALSE)</f>
        <v>574</v>
      </c>
      <c r="Z42" s="15">
        <f>VLOOKUP($A$7:$A$91,data!$A$2:$Z$78,26,FALSE)</f>
        <v>18</v>
      </c>
    </row>
    <row r="43" spans="1:26" ht="21.75" x14ac:dyDescent="0.2">
      <c r="A43" s="14" t="s">
        <v>43</v>
      </c>
      <c r="B43" s="15">
        <f>VLOOKUP($A$7:$A$91,data!$A$2:$Z$78,2,FALSE)</f>
        <v>128908</v>
      </c>
      <c r="C43" s="15">
        <f>VLOOKUP($A$7:$A$91,data!$A$2:$Z$78,3,FALSE)</f>
        <v>398974</v>
      </c>
      <c r="D43" s="15">
        <f>VLOOKUP($A$7:$A$91,data!$A$2:$Z$78,4,FALSE)</f>
        <v>85456</v>
      </c>
      <c r="E43" s="15">
        <f>VLOOKUP($A$7:$A$91,data!$A$2:$Z$78,5,FALSE)</f>
        <v>479</v>
      </c>
      <c r="F43" s="15">
        <f>VLOOKUP($A$7:$A$91,data!$A$2:$Z$78,6,FALSE)</f>
        <v>27</v>
      </c>
      <c r="G43" s="15">
        <f>VLOOKUP($A$7:$A$91,data!$A$2:$Z$78,7,FALSE)</f>
        <v>73919</v>
      </c>
      <c r="H43" s="15">
        <f>VLOOKUP($A$7:$A$91,data!$A$2:$Z$78,8,FALSE)</f>
        <v>19068</v>
      </c>
      <c r="I43" s="15">
        <f>VLOOKUP($A$7:$A$91,data!$A$2:$Z$78,9,FALSE)</f>
        <v>142020</v>
      </c>
      <c r="J43" s="15">
        <f>VLOOKUP($A$7:$A$91,data!$A$2:$Z$78,10,FALSE)</f>
        <v>4094</v>
      </c>
      <c r="K43" s="15">
        <f>VLOOKUP($A$7:$A$91,data!$A$2:$Z$78,11,FALSE)</f>
        <v>2816640</v>
      </c>
      <c r="L43" s="15">
        <f>VLOOKUP($A$7:$A$91,data!$A$2:$Z$78,12,FALSE)</f>
        <v>89268</v>
      </c>
      <c r="M43" s="15">
        <f>VLOOKUP($A$7:$A$91,data!$A$2:$Z$78,13,FALSE)</f>
        <v>145149</v>
      </c>
      <c r="N43" s="15">
        <f>VLOOKUP($A$7:$A$91,data!$A$2:$Z$78,14,FALSE)</f>
        <v>1002</v>
      </c>
      <c r="O43" s="15">
        <f>VLOOKUP($A$7:$A$91,data!$A$2:$Z$78,15,FALSE)</f>
        <v>942375</v>
      </c>
      <c r="P43" s="15">
        <f>VLOOKUP($A$7:$A$91,data!$A$2:$Z$78,16,FALSE)</f>
        <v>7950</v>
      </c>
      <c r="Q43" s="15">
        <f>VLOOKUP($A$7:$A$91,data!$A$2:$Z$78,17,FALSE)</f>
        <v>259649</v>
      </c>
      <c r="R43" s="15">
        <f>VLOOKUP($A$7:$A$91,data!$A$2:$Z$78,18,FALSE)</f>
        <v>16707</v>
      </c>
      <c r="S43" s="15">
        <f>VLOOKUP($A$7:$A$91,data!$A$2:$Z$78,19,FALSE)</f>
        <v>81648</v>
      </c>
      <c r="T43" s="15">
        <f>VLOOKUP($A$7:$A$91,data!$A$2:$Z$78,20,FALSE)</f>
        <v>1918</v>
      </c>
      <c r="U43" s="15">
        <f>VLOOKUP($A$7:$A$91,data!$A$2:$Z$78,21,FALSE)</f>
        <v>256355</v>
      </c>
      <c r="V43" s="15">
        <f>VLOOKUP($A$7:$A$91,data!$A$2:$Z$78,22,FALSE)</f>
        <v>3452</v>
      </c>
      <c r="W43" s="15">
        <f>VLOOKUP($A$7:$A$91,data!$A$2:$Z$78,23,FALSE)</f>
        <v>4842</v>
      </c>
      <c r="X43" s="15">
        <f>VLOOKUP($A$7:$A$91,data!$A$2:$Z$78,24,FALSE)</f>
        <v>280</v>
      </c>
      <c r="Y43" s="15">
        <f>VLOOKUP($A$7:$A$91,data!$A$2:$Z$78,25,FALSE)</f>
        <v>248</v>
      </c>
      <c r="Z43" s="15">
        <f>VLOOKUP($A$7:$A$91,data!$A$2:$Z$78,26,FALSE)</f>
        <v>25</v>
      </c>
    </row>
    <row r="44" spans="1:26" ht="21.75" x14ac:dyDescent="0.2">
      <c r="A44" s="14" t="s">
        <v>44</v>
      </c>
      <c r="B44" s="15">
        <f>VLOOKUP($A$7:$A$91,data!$A$2:$Z$78,2,FALSE)</f>
        <v>83567</v>
      </c>
      <c r="C44" s="15">
        <f>VLOOKUP($A$7:$A$91,data!$A$2:$Z$78,3,FALSE)</f>
        <v>161414</v>
      </c>
      <c r="D44" s="15">
        <f>VLOOKUP($A$7:$A$91,data!$A$2:$Z$78,4,FALSE)</f>
        <v>31347</v>
      </c>
      <c r="E44" s="15">
        <f>VLOOKUP($A$7:$A$91,data!$A$2:$Z$78,5,FALSE)</f>
        <v>297</v>
      </c>
      <c r="F44" s="15">
        <f>VLOOKUP($A$7:$A$91,data!$A$2:$Z$78,6,FALSE)</f>
        <v>13</v>
      </c>
      <c r="G44" s="15">
        <f>VLOOKUP($A$7:$A$91,data!$A$2:$Z$78,7,FALSE)</f>
        <v>44684</v>
      </c>
      <c r="H44" s="15">
        <f>VLOOKUP($A$7:$A$91,data!$A$2:$Z$78,8,FALSE)</f>
        <v>8832</v>
      </c>
      <c r="I44" s="15">
        <f>VLOOKUP($A$7:$A$91,data!$A$2:$Z$78,9,FALSE)</f>
        <v>93529</v>
      </c>
      <c r="J44" s="15">
        <f>VLOOKUP($A$7:$A$91,data!$A$2:$Z$78,10,FALSE)</f>
        <v>3766</v>
      </c>
      <c r="K44" s="15">
        <f>VLOOKUP($A$7:$A$91,data!$A$2:$Z$78,11,FALSE)</f>
        <v>2512276</v>
      </c>
      <c r="L44" s="15">
        <f>VLOOKUP($A$7:$A$91,data!$A$2:$Z$78,12,FALSE)</f>
        <v>71374</v>
      </c>
      <c r="M44" s="15">
        <f>VLOOKUP($A$7:$A$91,data!$A$2:$Z$78,13,FALSE)</f>
        <v>605260</v>
      </c>
      <c r="N44" s="15">
        <f>VLOOKUP($A$7:$A$91,data!$A$2:$Z$78,14,FALSE)</f>
        <v>22</v>
      </c>
      <c r="O44" s="15">
        <f>VLOOKUP($A$7:$A$91,data!$A$2:$Z$78,15,FALSE)</f>
        <v>106909</v>
      </c>
      <c r="P44" s="15">
        <f>VLOOKUP($A$7:$A$91,data!$A$2:$Z$78,16,FALSE)</f>
        <v>4</v>
      </c>
      <c r="Q44" s="15">
        <f>VLOOKUP($A$7:$A$91,data!$A$2:$Z$78,17,FALSE)</f>
        <v>178756</v>
      </c>
      <c r="R44" s="15">
        <f>VLOOKUP($A$7:$A$91,data!$A$2:$Z$78,18,FALSE)</f>
        <v>9339</v>
      </c>
      <c r="S44" s="15">
        <f>VLOOKUP($A$7:$A$91,data!$A$2:$Z$78,19,FALSE)</f>
        <v>53</v>
      </c>
      <c r="T44" s="15">
        <f>VLOOKUP($A$7:$A$91,data!$A$2:$Z$78,20,FALSE)</f>
        <v>3</v>
      </c>
      <c r="U44" s="15">
        <f>VLOOKUP($A$7:$A$91,data!$A$2:$Z$78,21,FALSE)</f>
        <v>101945</v>
      </c>
      <c r="V44" s="15">
        <f>VLOOKUP($A$7:$A$91,data!$A$2:$Z$78,22,FALSE)</f>
        <v>33</v>
      </c>
      <c r="W44" s="15">
        <f>VLOOKUP($A$7:$A$91,data!$A$2:$Z$78,23,FALSE)</f>
        <v>3013</v>
      </c>
      <c r="X44" s="15">
        <f>VLOOKUP($A$7:$A$91,data!$A$2:$Z$78,24,FALSE)</f>
        <v>216</v>
      </c>
      <c r="Y44" s="15">
        <f>VLOOKUP($A$7:$A$91,data!$A$2:$Z$78,25,FALSE)</f>
        <v>46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100765</v>
      </c>
      <c r="C45" s="15">
        <f>VLOOKUP($A$7:$A$91,data!$A$2:$Z$78,3,FALSE)</f>
        <v>275559</v>
      </c>
      <c r="D45" s="15">
        <f>VLOOKUP($A$7:$A$91,data!$A$2:$Z$78,4,FALSE)</f>
        <v>52253</v>
      </c>
      <c r="E45" s="15">
        <f>VLOOKUP($A$7:$A$91,data!$A$2:$Z$78,5,FALSE)</f>
        <v>3291</v>
      </c>
      <c r="F45" s="15">
        <f>VLOOKUP($A$7:$A$91,data!$A$2:$Z$78,6,FALSE)</f>
        <v>130</v>
      </c>
      <c r="G45" s="15">
        <f>VLOOKUP($A$7:$A$91,data!$A$2:$Z$78,7,FALSE)</f>
        <v>92848</v>
      </c>
      <c r="H45" s="15">
        <f>VLOOKUP($A$7:$A$91,data!$A$2:$Z$78,8,FALSE)</f>
        <v>17182</v>
      </c>
      <c r="I45" s="15">
        <f>VLOOKUP($A$7:$A$91,data!$A$2:$Z$78,9,FALSE)</f>
        <v>112544</v>
      </c>
      <c r="J45" s="15">
        <f>VLOOKUP($A$7:$A$91,data!$A$2:$Z$78,10,FALSE)</f>
        <v>3933</v>
      </c>
      <c r="K45" s="15">
        <f>VLOOKUP($A$7:$A$91,data!$A$2:$Z$78,11,FALSE)</f>
        <v>2266145</v>
      </c>
      <c r="L45" s="15">
        <f>VLOOKUP($A$7:$A$91,data!$A$2:$Z$78,12,FALSE)</f>
        <v>71600</v>
      </c>
      <c r="M45" s="15">
        <f>VLOOKUP($A$7:$A$91,data!$A$2:$Z$78,13,FALSE)</f>
        <v>170846</v>
      </c>
      <c r="N45" s="15">
        <f>VLOOKUP($A$7:$A$91,data!$A$2:$Z$78,14,FALSE)</f>
        <v>416</v>
      </c>
      <c r="O45" s="15">
        <f>VLOOKUP($A$7:$A$91,data!$A$2:$Z$78,15,FALSE)</f>
        <v>118543</v>
      </c>
      <c r="P45" s="15">
        <f>VLOOKUP($A$7:$A$91,data!$A$2:$Z$78,16,FALSE)</f>
        <v>1967</v>
      </c>
      <c r="Q45" s="15">
        <f>VLOOKUP($A$7:$A$91,data!$A$2:$Z$78,17,FALSE)</f>
        <v>201869</v>
      </c>
      <c r="R45" s="15">
        <f>VLOOKUP($A$7:$A$91,data!$A$2:$Z$78,18,FALSE)</f>
        <v>12856</v>
      </c>
      <c r="S45" s="15">
        <f>VLOOKUP($A$7:$A$91,data!$A$2:$Z$78,19,FALSE)</f>
        <v>10176</v>
      </c>
      <c r="T45" s="15">
        <f>VLOOKUP($A$7:$A$91,data!$A$2:$Z$78,20,FALSE)</f>
        <v>329</v>
      </c>
      <c r="U45" s="15">
        <f>VLOOKUP($A$7:$A$91,data!$A$2:$Z$78,21,FALSE)</f>
        <v>33124</v>
      </c>
      <c r="V45" s="15">
        <f>VLOOKUP($A$7:$A$91,data!$A$2:$Z$78,22,FALSE)</f>
        <v>570</v>
      </c>
      <c r="W45" s="15">
        <f>VLOOKUP($A$7:$A$91,data!$A$2:$Z$78,23,FALSE)</f>
        <v>3996</v>
      </c>
      <c r="X45" s="15">
        <f>VLOOKUP($A$7:$A$91,data!$A$2:$Z$78,24,FALSE)</f>
        <v>271</v>
      </c>
      <c r="Y45" s="15">
        <f>VLOOKUP($A$7:$A$91,data!$A$2:$Z$78,25,FALSE)</f>
        <v>283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70148</v>
      </c>
      <c r="C46" s="15">
        <f>VLOOKUP($A$7:$A$91,data!$A$2:$Z$78,3,FALSE)</f>
        <v>159088</v>
      </c>
      <c r="D46" s="15">
        <f>VLOOKUP($A$7:$A$91,data!$A$2:$Z$78,4,FALSE)</f>
        <v>31149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82481</v>
      </c>
      <c r="H46" s="15">
        <f>VLOOKUP($A$7:$A$91,data!$A$2:$Z$78,8,FALSE)</f>
        <v>15009</v>
      </c>
      <c r="I46" s="15">
        <f>VLOOKUP($A$7:$A$91,data!$A$2:$Z$78,9,FALSE)</f>
        <v>133239</v>
      </c>
      <c r="J46" s="15">
        <f>VLOOKUP($A$7:$A$91,data!$A$2:$Z$78,10,FALSE)</f>
        <v>3411</v>
      </c>
      <c r="K46" s="15">
        <f>VLOOKUP($A$7:$A$91,data!$A$2:$Z$78,11,FALSE)</f>
        <v>1770411</v>
      </c>
      <c r="L46" s="15">
        <f>VLOOKUP($A$7:$A$91,data!$A$2:$Z$78,12,FALSE)</f>
        <v>51181</v>
      </c>
      <c r="M46" s="15">
        <f>VLOOKUP($A$7:$A$91,data!$A$2:$Z$78,13,FALSE)</f>
        <v>16720</v>
      </c>
      <c r="N46" s="15">
        <f>VLOOKUP($A$7:$A$91,data!$A$2:$Z$78,14,FALSE)</f>
        <v>425</v>
      </c>
      <c r="O46" s="15">
        <f>VLOOKUP($A$7:$A$91,data!$A$2:$Z$78,15,FALSE)</f>
        <v>344734</v>
      </c>
      <c r="P46" s="15">
        <f>VLOOKUP($A$7:$A$91,data!$A$2:$Z$78,16,FALSE)</f>
        <v>2574</v>
      </c>
      <c r="Q46" s="15">
        <f>VLOOKUP($A$7:$A$91,data!$A$2:$Z$78,17,FALSE)</f>
        <v>103847</v>
      </c>
      <c r="R46" s="15">
        <f>VLOOKUP($A$7:$A$91,data!$A$2:$Z$78,18,FALSE)</f>
        <v>5897</v>
      </c>
      <c r="S46" s="15">
        <f>VLOOKUP($A$7:$A$91,data!$A$2:$Z$78,19,FALSE)</f>
        <v>8468</v>
      </c>
      <c r="T46" s="15">
        <f>VLOOKUP($A$7:$A$91,data!$A$2:$Z$78,20,FALSE)</f>
        <v>370</v>
      </c>
      <c r="U46" s="15">
        <f>VLOOKUP($A$7:$A$91,data!$A$2:$Z$78,21,FALSE)</f>
        <v>41600</v>
      </c>
      <c r="V46" s="15">
        <f>VLOOKUP($A$7:$A$91,data!$A$2:$Z$78,22,FALSE)</f>
        <v>273</v>
      </c>
      <c r="W46" s="15">
        <f>VLOOKUP($A$7:$A$91,data!$A$2:$Z$78,23,FALSE)</f>
        <v>6513</v>
      </c>
      <c r="X46" s="15">
        <f>VLOOKUP($A$7:$A$91,data!$A$2:$Z$78,24,FALSE)</f>
        <v>356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27063</v>
      </c>
      <c r="C47" s="15">
        <f>VLOOKUP($A$7:$A$91,data!$A$2:$Z$78,3,FALSE)</f>
        <v>86622</v>
      </c>
      <c r="D47" s="15">
        <f>VLOOKUP($A$7:$A$91,data!$A$2:$Z$78,4,FALSE)</f>
        <v>18598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18995</v>
      </c>
      <c r="H47" s="15">
        <f>VLOOKUP($A$7:$A$91,data!$A$2:$Z$78,8,FALSE)</f>
        <v>4096</v>
      </c>
      <c r="I47" s="15">
        <f>VLOOKUP($A$7:$A$91,data!$A$2:$Z$78,9,FALSE)</f>
        <v>35949</v>
      </c>
      <c r="J47" s="15">
        <f>VLOOKUP($A$7:$A$91,data!$A$2:$Z$78,10,FALSE)</f>
        <v>1240</v>
      </c>
      <c r="K47" s="15">
        <f>VLOOKUP($A$7:$A$91,data!$A$2:$Z$78,11,FALSE)</f>
        <v>860106</v>
      </c>
      <c r="L47" s="15">
        <f>VLOOKUP($A$7:$A$91,data!$A$2:$Z$78,12,FALSE)</f>
        <v>19805</v>
      </c>
      <c r="M47" s="15">
        <f>VLOOKUP($A$7:$A$91,data!$A$2:$Z$78,13,FALSE)</f>
        <v>142898</v>
      </c>
      <c r="N47" s="15">
        <f>VLOOKUP($A$7:$A$91,data!$A$2:$Z$78,14,FALSE)</f>
        <v>122</v>
      </c>
      <c r="O47" s="15">
        <f>VLOOKUP($A$7:$A$91,data!$A$2:$Z$78,15,FALSE)</f>
        <v>13661</v>
      </c>
      <c r="P47" s="15">
        <f>VLOOKUP($A$7:$A$91,data!$A$2:$Z$78,16,FALSE)</f>
        <v>445</v>
      </c>
      <c r="Q47" s="15">
        <f>VLOOKUP($A$7:$A$91,data!$A$2:$Z$78,17,FALSE)</f>
        <v>27821</v>
      </c>
      <c r="R47" s="15">
        <f>VLOOKUP($A$7:$A$91,data!$A$2:$Z$78,18,FALSE)</f>
        <v>1543</v>
      </c>
      <c r="S47" s="15">
        <f>VLOOKUP($A$7:$A$91,data!$A$2:$Z$78,19,FALSE)</f>
        <v>3428</v>
      </c>
      <c r="T47" s="15">
        <f>VLOOKUP($A$7:$A$91,data!$A$2:$Z$78,20,FALSE)</f>
        <v>111</v>
      </c>
      <c r="U47" s="15">
        <f>VLOOKUP($A$7:$A$91,data!$A$2:$Z$78,21,FALSE)</f>
        <v>2512</v>
      </c>
      <c r="V47" s="15">
        <f>VLOOKUP($A$7:$A$91,data!$A$2:$Z$78,22,FALSE)</f>
        <v>141</v>
      </c>
      <c r="W47" s="15">
        <f>VLOOKUP($A$7:$A$91,data!$A$2:$Z$78,23,FALSE)</f>
        <v>2486</v>
      </c>
      <c r="X47" s="15">
        <f>VLOOKUP($A$7:$A$91,data!$A$2:$Z$78,24,FALSE)</f>
        <v>158</v>
      </c>
      <c r="Y47" s="15">
        <f>VLOOKUP($A$7:$A$91,data!$A$2:$Z$78,25,FALSE)</f>
        <v>8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369845</v>
      </c>
      <c r="C48" s="13">
        <f t="shared" ref="C48:Z48" si="5">SUM(C49:C56)</f>
        <v>728995</v>
      </c>
      <c r="D48" s="13">
        <f t="shared" si="5"/>
        <v>71646</v>
      </c>
      <c r="E48" s="13">
        <f t="shared" si="5"/>
        <v>68026</v>
      </c>
      <c r="F48" s="13">
        <f t="shared" si="5"/>
        <v>1177</v>
      </c>
      <c r="G48" s="13">
        <f t="shared" si="5"/>
        <v>190023</v>
      </c>
      <c r="H48" s="13">
        <f t="shared" si="5"/>
        <v>20113</v>
      </c>
      <c r="I48" s="13">
        <f t="shared" si="5"/>
        <v>885308</v>
      </c>
      <c r="J48" s="13">
        <f t="shared" si="5"/>
        <v>36008</v>
      </c>
      <c r="K48" s="13">
        <f t="shared" si="5"/>
        <v>15688827</v>
      </c>
      <c r="L48" s="13">
        <f t="shared" si="5"/>
        <v>332648</v>
      </c>
      <c r="M48" s="13">
        <f t="shared" si="5"/>
        <v>6683537</v>
      </c>
      <c r="N48" s="13">
        <f t="shared" si="5"/>
        <v>1407</v>
      </c>
      <c r="O48" s="13">
        <f t="shared" si="5"/>
        <v>6841173</v>
      </c>
      <c r="P48" s="13">
        <f t="shared" si="5"/>
        <v>9047</v>
      </c>
      <c r="Q48" s="13">
        <f t="shared" si="5"/>
        <v>221261</v>
      </c>
      <c r="R48" s="13">
        <f t="shared" si="5"/>
        <v>10403</v>
      </c>
      <c r="S48" s="13">
        <f t="shared" si="5"/>
        <v>21669</v>
      </c>
      <c r="T48" s="13">
        <f t="shared" si="5"/>
        <v>683</v>
      </c>
      <c r="U48" s="13">
        <f t="shared" si="5"/>
        <v>215525</v>
      </c>
      <c r="V48" s="13">
        <f t="shared" si="5"/>
        <v>2627</v>
      </c>
      <c r="W48" s="13">
        <f t="shared" si="5"/>
        <v>26547</v>
      </c>
      <c r="X48" s="13">
        <f t="shared" si="5"/>
        <v>1462</v>
      </c>
      <c r="Y48" s="13">
        <f t="shared" si="5"/>
        <v>3068</v>
      </c>
      <c r="Z48" s="13">
        <f t="shared" si="5"/>
        <v>153</v>
      </c>
    </row>
    <row r="49" spans="1:26" ht="21.75" x14ac:dyDescent="0.2">
      <c r="A49" s="14" t="s">
        <v>48</v>
      </c>
      <c r="B49" s="15">
        <f>VLOOKUP($A$7:$A$91,data!$A$2:$Z$78,2,FALSE)</f>
        <v>73124</v>
      </c>
      <c r="C49" s="15">
        <f>VLOOKUP($A$7:$A$91,data!$A$2:$Z$78,3,FALSE)</f>
        <v>201314</v>
      </c>
      <c r="D49" s="15">
        <f>VLOOKUP($A$7:$A$91,data!$A$2:$Z$78,4,FALSE)</f>
        <v>17890</v>
      </c>
      <c r="E49" s="15">
        <f>VLOOKUP($A$7:$A$91,data!$A$2:$Z$78,5,FALSE)</f>
        <v>41282</v>
      </c>
      <c r="F49" s="15">
        <f>VLOOKUP($A$7:$A$91,data!$A$2:$Z$78,6,FALSE)</f>
        <v>673</v>
      </c>
      <c r="G49" s="15">
        <f>VLOOKUP($A$7:$A$91,data!$A$2:$Z$78,7,FALSE)</f>
        <v>62271</v>
      </c>
      <c r="H49" s="15">
        <f>VLOOKUP($A$7:$A$91,data!$A$2:$Z$78,8,FALSE)</f>
        <v>6144</v>
      </c>
      <c r="I49" s="15">
        <f>VLOOKUP($A$7:$A$91,data!$A$2:$Z$78,9,FALSE)</f>
        <v>324325</v>
      </c>
      <c r="J49" s="15">
        <f>VLOOKUP($A$7:$A$91,data!$A$2:$Z$78,10,FALSE)</f>
        <v>11587</v>
      </c>
      <c r="K49" s="15">
        <f>VLOOKUP($A$7:$A$91,data!$A$2:$Z$78,11,FALSE)</f>
        <v>2633071</v>
      </c>
      <c r="L49" s="15">
        <f>VLOOKUP($A$7:$A$91,data!$A$2:$Z$78,12,FALSE)</f>
        <v>61185</v>
      </c>
      <c r="M49" s="15">
        <f>VLOOKUP($A$7:$A$91,data!$A$2:$Z$78,13,FALSE)</f>
        <v>1423311</v>
      </c>
      <c r="N49" s="15">
        <f>VLOOKUP($A$7:$A$91,data!$A$2:$Z$78,14,FALSE)</f>
        <v>608</v>
      </c>
      <c r="O49" s="15">
        <f>VLOOKUP($A$7:$A$91,data!$A$2:$Z$78,15,FALSE)</f>
        <v>2525787</v>
      </c>
      <c r="P49" s="15">
        <f>VLOOKUP($A$7:$A$91,data!$A$2:$Z$78,16,FALSE)</f>
        <v>1895</v>
      </c>
      <c r="Q49" s="15">
        <f>VLOOKUP($A$7:$A$91,data!$A$2:$Z$78,17,FALSE)</f>
        <v>22751</v>
      </c>
      <c r="R49" s="15">
        <f>VLOOKUP($A$7:$A$91,data!$A$2:$Z$78,18,FALSE)</f>
        <v>1037</v>
      </c>
      <c r="S49" s="15">
        <f>VLOOKUP($A$7:$A$91,data!$A$2:$Z$78,19,FALSE)</f>
        <v>6359</v>
      </c>
      <c r="T49" s="15">
        <f>VLOOKUP($A$7:$A$91,data!$A$2:$Z$78,20,FALSE)</f>
        <v>188</v>
      </c>
      <c r="U49" s="15">
        <f>VLOOKUP($A$7:$A$91,data!$A$2:$Z$78,21,FALSE)</f>
        <v>49879</v>
      </c>
      <c r="V49" s="15">
        <f>VLOOKUP($A$7:$A$91,data!$A$2:$Z$78,22,FALSE)</f>
        <v>604</v>
      </c>
      <c r="W49" s="15">
        <f>VLOOKUP($A$7:$A$91,data!$A$2:$Z$78,23,FALSE)</f>
        <v>5736</v>
      </c>
      <c r="X49" s="15">
        <f>VLOOKUP($A$7:$A$91,data!$A$2:$Z$78,24,FALSE)</f>
        <v>292</v>
      </c>
      <c r="Y49" s="15">
        <f>VLOOKUP($A$7:$A$91,data!$A$2:$Z$78,25,FALSE)</f>
        <v>740</v>
      </c>
      <c r="Z49" s="15">
        <f>VLOOKUP($A$7:$A$91,data!$A$2:$Z$78,26,FALSE)</f>
        <v>45</v>
      </c>
    </row>
    <row r="50" spans="1:26" ht="21.75" x14ac:dyDescent="0.2">
      <c r="A50" s="14" t="s">
        <v>49</v>
      </c>
      <c r="B50" s="15">
        <f>VLOOKUP($A$7:$A$91,data!$A$2:$Z$78,2,FALSE)</f>
        <v>36029</v>
      </c>
      <c r="C50" s="15">
        <f>VLOOKUP($A$7:$A$91,data!$A$2:$Z$78,3,FALSE)</f>
        <v>40298</v>
      </c>
      <c r="D50" s="15">
        <f>VLOOKUP($A$7:$A$91,data!$A$2:$Z$78,4,FALSE)</f>
        <v>3585</v>
      </c>
      <c r="E50" s="15">
        <f>VLOOKUP($A$7:$A$91,data!$A$2:$Z$78,5,FALSE)</f>
        <v>22334</v>
      </c>
      <c r="F50" s="15">
        <f>VLOOKUP($A$7:$A$91,data!$A$2:$Z$78,6,FALSE)</f>
        <v>370</v>
      </c>
      <c r="G50" s="15">
        <f>VLOOKUP($A$7:$A$91,data!$A$2:$Z$78,7,FALSE)</f>
        <v>7584</v>
      </c>
      <c r="H50" s="15">
        <f>VLOOKUP($A$7:$A$91,data!$A$2:$Z$78,8,FALSE)</f>
        <v>631</v>
      </c>
      <c r="I50" s="15">
        <f>VLOOKUP($A$7:$A$91,data!$A$2:$Z$78,9,FALSE)</f>
        <v>95636</v>
      </c>
      <c r="J50" s="15">
        <f>VLOOKUP($A$7:$A$91,data!$A$2:$Z$78,10,FALSE)</f>
        <v>2452</v>
      </c>
      <c r="K50" s="15">
        <f>VLOOKUP($A$7:$A$91,data!$A$2:$Z$78,11,FALSE)</f>
        <v>1826491</v>
      </c>
      <c r="L50" s="15">
        <f>VLOOKUP($A$7:$A$91,data!$A$2:$Z$78,12,FALSE)</f>
        <v>34323</v>
      </c>
      <c r="M50" s="15">
        <f>VLOOKUP($A$7:$A$91,data!$A$2:$Z$78,13,FALSE)</f>
        <v>1640037</v>
      </c>
      <c r="N50" s="15">
        <f>VLOOKUP($A$7:$A$91,data!$A$2:$Z$78,14,FALSE)</f>
        <v>162</v>
      </c>
      <c r="O50" s="15">
        <f>VLOOKUP($A$7:$A$91,data!$A$2:$Z$78,15,FALSE)</f>
        <v>1034641</v>
      </c>
      <c r="P50" s="15">
        <f>VLOOKUP($A$7:$A$91,data!$A$2:$Z$78,16,FALSE)</f>
        <v>681</v>
      </c>
      <c r="Q50" s="15">
        <f>VLOOKUP($A$7:$A$91,data!$A$2:$Z$78,17,FALSE)</f>
        <v>4457</v>
      </c>
      <c r="R50" s="15">
        <f>VLOOKUP($A$7:$A$91,data!$A$2:$Z$78,18,FALSE)</f>
        <v>174</v>
      </c>
      <c r="S50" s="15">
        <f>VLOOKUP($A$7:$A$91,data!$A$2:$Z$78,19,FALSE)</f>
        <v>1050</v>
      </c>
      <c r="T50" s="15">
        <f>VLOOKUP($A$7:$A$91,data!$A$2:$Z$78,20,FALSE)</f>
        <v>38</v>
      </c>
      <c r="U50" s="15">
        <f>VLOOKUP($A$7:$A$91,data!$A$2:$Z$78,21,FALSE)</f>
        <v>15135</v>
      </c>
      <c r="V50" s="15">
        <f>VLOOKUP($A$7:$A$91,data!$A$2:$Z$78,22,FALSE)</f>
        <v>223</v>
      </c>
      <c r="W50" s="15">
        <f>VLOOKUP($A$7:$A$91,data!$A$2:$Z$78,23,FALSE)</f>
        <v>256</v>
      </c>
      <c r="X50" s="15">
        <f>VLOOKUP($A$7:$A$91,data!$A$2:$Z$78,24,FALSE)</f>
        <v>23</v>
      </c>
      <c r="Y50" s="15">
        <f>VLOOKUP($A$7:$A$91,data!$A$2:$Z$78,25,FALSE)</f>
        <v>65</v>
      </c>
      <c r="Z50" s="15">
        <f>VLOOKUP($A$7:$A$91,data!$A$2:$Z$78,26,FALSE)</f>
        <v>7</v>
      </c>
    </row>
    <row r="51" spans="1:26" ht="21.75" x14ac:dyDescent="0.2">
      <c r="A51" s="14" t="s">
        <v>50</v>
      </c>
      <c r="B51" s="15">
        <f>VLOOKUP($A$7:$A$91,data!$A$2:$Z$78,2,FALSE)</f>
        <v>48645</v>
      </c>
      <c r="C51" s="15">
        <f>VLOOKUP($A$7:$A$91,data!$A$2:$Z$78,3,FALSE)</f>
        <v>150607</v>
      </c>
      <c r="D51" s="15">
        <f>VLOOKUP($A$7:$A$91,data!$A$2:$Z$78,4,FALSE)</f>
        <v>14298</v>
      </c>
      <c r="E51" s="15">
        <f>VLOOKUP($A$7:$A$91,data!$A$2:$Z$78,5,FALSE)</f>
        <v>1364</v>
      </c>
      <c r="F51" s="15">
        <f>VLOOKUP($A$7:$A$91,data!$A$2:$Z$78,6,FALSE)</f>
        <v>29</v>
      </c>
      <c r="G51" s="15">
        <f>VLOOKUP($A$7:$A$91,data!$A$2:$Z$78,7,FALSE)</f>
        <v>17307</v>
      </c>
      <c r="H51" s="15">
        <f>VLOOKUP($A$7:$A$91,data!$A$2:$Z$78,8,FALSE)</f>
        <v>1699</v>
      </c>
      <c r="I51" s="15">
        <f>VLOOKUP($A$7:$A$91,data!$A$2:$Z$78,9,FALSE)</f>
        <v>167484</v>
      </c>
      <c r="J51" s="15">
        <f>VLOOKUP($A$7:$A$91,data!$A$2:$Z$78,10,FALSE)</f>
        <v>2515</v>
      </c>
      <c r="K51" s="15">
        <f>VLOOKUP($A$7:$A$91,data!$A$2:$Z$78,11,FALSE)</f>
        <v>1426963</v>
      </c>
      <c r="L51" s="15">
        <f>VLOOKUP($A$7:$A$91,data!$A$2:$Z$78,12,FALSE)</f>
        <v>40433</v>
      </c>
      <c r="M51" s="15">
        <f>VLOOKUP($A$7:$A$91,data!$A$2:$Z$78,13,FALSE)</f>
        <v>2784624</v>
      </c>
      <c r="N51" s="15">
        <f>VLOOKUP($A$7:$A$91,data!$A$2:$Z$78,14,FALSE)</f>
        <v>230</v>
      </c>
      <c r="O51" s="15">
        <f>VLOOKUP($A$7:$A$91,data!$A$2:$Z$78,15,FALSE)</f>
        <v>1346422</v>
      </c>
      <c r="P51" s="15">
        <f>VLOOKUP($A$7:$A$91,data!$A$2:$Z$78,16,FALSE)</f>
        <v>1480</v>
      </c>
      <c r="Q51" s="15">
        <f>VLOOKUP($A$7:$A$91,data!$A$2:$Z$78,17,FALSE)</f>
        <v>13005</v>
      </c>
      <c r="R51" s="15">
        <f>VLOOKUP($A$7:$A$91,data!$A$2:$Z$78,18,FALSE)</f>
        <v>657</v>
      </c>
      <c r="S51" s="15">
        <f>VLOOKUP($A$7:$A$91,data!$A$2:$Z$78,19,FALSE)</f>
        <v>1126</v>
      </c>
      <c r="T51" s="15">
        <f>VLOOKUP($A$7:$A$91,data!$A$2:$Z$78,20,FALSE)</f>
        <v>60</v>
      </c>
      <c r="U51" s="15">
        <f>VLOOKUP($A$7:$A$91,data!$A$2:$Z$78,21,FALSE)</f>
        <v>17857</v>
      </c>
      <c r="V51" s="15">
        <f>VLOOKUP($A$7:$A$91,data!$A$2:$Z$78,22,FALSE)</f>
        <v>268</v>
      </c>
      <c r="W51" s="15">
        <f>VLOOKUP($A$7:$A$91,data!$A$2:$Z$78,23,FALSE)</f>
        <v>5454</v>
      </c>
      <c r="X51" s="15">
        <f>VLOOKUP($A$7:$A$91,data!$A$2:$Z$78,24,FALSE)</f>
        <v>203</v>
      </c>
      <c r="Y51" s="15">
        <f>VLOOKUP($A$7:$A$91,data!$A$2:$Z$78,25,FALSE)</f>
        <v>820</v>
      </c>
      <c r="Z51" s="15">
        <f>VLOOKUP($A$7:$A$91,data!$A$2:$Z$78,26,FALSE)</f>
        <v>26</v>
      </c>
    </row>
    <row r="52" spans="1:26" ht="21.75" x14ac:dyDescent="0.2">
      <c r="A52" s="14" t="s">
        <v>51</v>
      </c>
      <c r="B52" s="15">
        <f>VLOOKUP($A$7:$A$91,data!$A$2:$Z$78,2,FALSE)</f>
        <v>28367</v>
      </c>
      <c r="C52" s="15">
        <f>VLOOKUP($A$7:$A$91,data!$A$2:$Z$78,3,FALSE)</f>
        <v>59492</v>
      </c>
      <c r="D52" s="15">
        <f>VLOOKUP($A$7:$A$91,data!$A$2:$Z$78,4,FALSE)</f>
        <v>5236</v>
      </c>
      <c r="E52" s="15">
        <f>VLOOKUP($A$7:$A$91,data!$A$2:$Z$78,5,FALSE)</f>
        <v>149</v>
      </c>
      <c r="F52" s="15">
        <f>VLOOKUP($A$7:$A$91,data!$A$2:$Z$78,6,FALSE)</f>
        <v>9</v>
      </c>
      <c r="G52" s="15">
        <f>VLOOKUP($A$7:$A$91,data!$A$2:$Z$78,7,FALSE)</f>
        <v>14414</v>
      </c>
      <c r="H52" s="15">
        <f>VLOOKUP($A$7:$A$91,data!$A$2:$Z$78,8,FALSE)</f>
        <v>1456</v>
      </c>
      <c r="I52" s="15">
        <f>VLOOKUP($A$7:$A$91,data!$A$2:$Z$78,9,FALSE)</f>
        <v>51648</v>
      </c>
      <c r="J52" s="15">
        <f>VLOOKUP($A$7:$A$91,data!$A$2:$Z$78,10,FALSE)</f>
        <v>1317</v>
      </c>
      <c r="K52" s="15">
        <f>VLOOKUP($A$7:$A$91,data!$A$2:$Z$78,11,FALSE)</f>
        <v>1263809</v>
      </c>
      <c r="L52" s="15">
        <f>VLOOKUP($A$7:$A$91,data!$A$2:$Z$78,12,FALSE)</f>
        <v>24940</v>
      </c>
      <c r="M52" s="15">
        <f>VLOOKUP($A$7:$A$91,data!$A$2:$Z$78,13,FALSE)</f>
        <v>125483</v>
      </c>
      <c r="N52" s="15">
        <f>VLOOKUP($A$7:$A$91,data!$A$2:$Z$78,14,FALSE)</f>
        <v>117</v>
      </c>
      <c r="O52" s="15">
        <f>VLOOKUP($A$7:$A$91,data!$A$2:$Z$78,15,FALSE)</f>
        <v>358042</v>
      </c>
      <c r="P52" s="15">
        <f>VLOOKUP($A$7:$A$91,data!$A$2:$Z$78,16,FALSE)</f>
        <v>697</v>
      </c>
      <c r="Q52" s="15">
        <f>VLOOKUP($A$7:$A$91,data!$A$2:$Z$78,17,FALSE)</f>
        <v>18707</v>
      </c>
      <c r="R52" s="15">
        <f>VLOOKUP($A$7:$A$91,data!$A$2:$Z$78,18,FALSE)</f>
        <v>666</v>
      </c>
      <c r="S52" s="15">
        <f>VLOOKUP($A$7:$A$91,data!$A$2:$Z$78,19,FALSE)</f>
        <v>2832</v>
      </c>
      <c r="T52" s="15">
        <f>VLOOKUP($A$7:$A$91,data!$A$2:$Z$78,20,FALSE)</f>
        <v>72</v>
      </c>
      <c r="U52" s="15">
        <f>VLOOKUP($A$7:$A$91,data!$A$2:$Z$78,21,FALSE)</f>
        <v>6759</v>
      </c>
      <c r="V52" s="15">
        <f>VLOOKUP($A$7:$A$91,data!$A$2:$Z$78,22,FALSE)</f>
        <v>100</v>
      </c>
      <c r="W52" s="15">
        <f>VLOOKUP($A$7:$A$91,data!$A$2:$Z$78,23,FALSE)</f>
        <v>2222</v>
      </c>
      <c r="X52" s="15">
        <f>VLOOKUP($A$7:$A$91,data!$A$2:$Z$78,24,FALSE)</f>
        <v>83</v>
      </c>
      <c r="Y52" s="15">
        <f>VLOOKUP($A$7:$A$91,data!$A$2:$Z$78,25,FALSE)</f>
        <v>58</v>
      </c>
      <c r="Z52" s="15">
        <f>VLOOKUP($A$7:$A$91,data!$A$2:$Z$78,26,FALSE)</f>
        <v>5</v>
      </c>
    </row>
    <row r="53" spans="1:26" ht="21.75" x14ac:dyDescent="0.2">
      <c r="A53" s="14" t="s">
        <v>52</v>
      </c>
      <c r="B53" s="15">
        <f>VLOOKUP($A$7:$A$91,data!$A$2:$Z$78,2,FALSE)</f>
        <v>43486</v>
      </c>
      <c r="C53" s="15">
        <f>VLOOKUP($A$7:$A$91,data!$A$2:$Z$78,3,FALSE)</f>
        <v>62232</v>
      </c>
      <c r="D53" s="15">
        <f>VLOOKUP($A$7:$A$91,data!$A$2:$Z$78,4,FALSE)</f>
        <v>9168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10884</v>
      </c>
      <c r="H53" s="15">
        <f>VLOOKUP($A$7:$A$91,data!$A$2:$Z$78,8,FALSE)</f>
        <v>1663</v>
      </c>
      <c r="I53" s="15">
        <f>VLOOKUP($A$7:$A$91,data!$A$2:$Z$78,9,FALSE)</f>
        <v>77637</v>
      </c>
      <c r="J53" s="15">
        <f>VLOOKUP($A$7:$A$91,data!$A$2:$Z$78,10,FALSE)</f>
        <v>4249</v>
      </c>
      <c r="K53" s="15">
        <f>VLOOKUP($A$7:$A$91,data!$A$2:$Z$78,11,FALSE)</f>
        <v>1753461</v>
      </c>
      <c r="L53" s="15">
        <f>VLOOKUP($A$7:$A$91,data!$A$2:$Z$78,12,FALSE)</f>
        <v>40239</v>
      </c>
      <c r="M53" s="15">
        <f>VLOOKUP($A$7:$A$91,data!$A$2:$Z$78,13,FALSE)</f>
        <v>52851</v>
      </c>
      <c r="N53" s="15">
        <f>VLOOKUP($A$7:$A$91,data!$A$2:$Z$78,14,FALSE)</f>
        <v>143</v>
      </c>
      <c r="O53" s="15">
        <f>VLOOKUP($A$7:$A$91,data!$A$2:$Z$78,15,FALSE)</f>
        <v>109124</v>
      </c>
      <c r="P53" s="15">
        <f>VLOOKUP($A$7:$A$91,data!$A$2:$Z$78,16,FALSE)</f>
        <v>960</v>
      </c>
      <c r="Q53" s="15">
        <f>VLOOKUP($A$7:$A$91,data!$A$2:$Z$78,17,FALSE)</f>
        <v>29341</v>
      </c>
      <c r="R53" s="15">
        <f>VLOOKUP($A$7:$A$91,data!$A$2:$Z$78,18,FALSE)</f>
        <v>1809</v>
      </c>
      <c r="S53" s="15">
        <f>VLOOKUP($A$7:$A$91,data!$A$2:$Z$78,19,FALSE)</f>
        <v>1544</v>
      </c>
      <c r="T53" s="15">
        <f>VLOOKUP($A$7:$A$91,data!$A$2:$Z$78,20,FALSE)</f>
        <v>88</v>
      </c>
      <c r="U53" s="15">
        <f>VLOOKUP($A$7:$A$91,data!$A$2:$Z$78,21,FALSE)</f>
        <v>31963</v>
      </c>
      <c r="V53" s="15">
        <f>VLOOKUP($A$7:$A$91,data!$A$2:$Z$78,22,FALSE)</f>
        <v>246</v>
      </c>
      <c r="W53" s="15">
        <f>VLOOKUP($A$7:$A$91,data!$A$2:$Z$78,23,FALSE)</f>
        <v>2560</v>
      </c>
      <c r="X53" s="15">
        <f>VLOOKUP($A$7:$A$91,data!$A$2:$Z$78,24,FALSE)</f>
        <v>211</v>
      </c>
      <c r="Y53" s="15">
        <f>VLOOKUP($A$7:$A$91,data!$A$2:$Z$78,25,FALSE)</f>
        <v>353</v>
      </c>
      <c r="Z53" s="15">
        <f>VLOOKUP($A$7:$A$91,data!$A$2:$Z$78,26,FALSE)</f>
        <v>15</v>
      </c>
    </row>
    <row r="54" spans="1:26" ht="21.75" x14ac:dyDescent="0.2">
      <c r="A54" s="14" t="s">
        <v>53</v>
      </c>
      <c r="B54" s="15">
        <f>VLOOKUP($A$7:$A$91,data!$A$2:$Z$78,2,FALSE)</f>
        <v>42627</v>
      </c>
      <c r="C54" s="15">
        <f>VLOOKUP($A$7:$A$91,data!$A$2:$Z$78,3,FALSE)</f>
        <v>55001</v>
      </c>
      <c r="D54" s="15">
        <f>VLOOKUP($A$7:$A$91,data!$A$2:$Z$78,4,FALSE)</f>
        <v>5448</v>
      </c>
      <c r="E54" s="15">
        <f>VLOOKUP($A$7:$A$91,data!$A$2:$Z$78,5,FALSE)</f>
        <v>123</v>
      </c>
      <c r="F54" s="15">
        <f>VLOOKUP($A$7:$A$91,data!$A$2:$Z$78,6,FALSE)</f>
        <v>5</v>
      </c>
      <c r="G54" s="15">
        <f>VLOOKUP($A$7:$A$91,data!$A$2:$Z$78,7,FALSE)</f>
        <v>8513</v>
      </c>
      <c r="H54" s="15">
        <f>VLOOKUP($A$7:$A$91,data!$A$2:$Z$78,8,FALSE)</f>
        <v>937</v>
      </c>
      <c r="I54" s="15">
        <f>VLOOKUP($A$7:$A$91,data!$A$2:$Z$78,9,FALSE)</f>
        <v>19915</v>
      </c>
      <c r="J54" s="15">
        <f>VLOOKUP($A$7:$A$91,data!$A$2:$Z$78,10,FALSE)</f>
        <v>536</v>
      </c>
      <c r="K54" s="15">
        <f>VLOOKUP($A$7:$A$91,data!$A$2:$Z$78,11,FALSE)</f>
        <v>2338360</v>
      </c>
      <c r="L54" s="15">
        <f>VLOOKUP($A$7:$A$91,data!$A$2:$Z$78,12,FALSE)</f>
        <v>41352</v>
      </c>
      <c r="M54" s="15">
        <f>VLOOKUP($A$7:$A$91,data!$A$2:$Z$78,13,FALSE)</f>
        <v>74251</v>
      </c>
      <c r="N54" s="15">
        <f>VLOOKUP($A$7:$A$91,data!$A$2:$Z$78,14,FALSE)</f>
        <v>75</v>
      </c>
      <c r="O54" s="15">
        <f>VLOOKUP($A$7:$A$91,data!$A$2:$Z$78,15,FALSE)</f>
        <v>129732</v>
      </c>
      <c r="P54" s="15">
        <f>VLOOKUP($A$7:$A$91,data!$A$2:$Z$78,16,FALSE)</f>
        <v>772</v>
      </c>
      <c r="Q54" s="15">
        <f>VLOOKUP($A$7:$A$91,data!$A$2:$Z$78,17,FALSE)</f>
        <v>38074</v>
      </c>
      <c r="R54" s="15">
        <f>VLOOKUP($A$7:$A$91,data!$A$2:$Z$78,18,FALSE)</f>
        <v>1692</v>
      </c>
      <c r="S54" s="15">
        <f>VLOOKUP($A$7:$A$91,data!$A$2:$Z$78,19,FALSE)</f>
        <v>2164</v>
      </c>
      <c r="T54" s="15">
        <f>VLOOKUP($A$7:$A$91,data!$A$2:$Z$78,20,FALSE)</f>
        <v>63</v>
      </c>
      <c r="U54" s="15">
        <f>VLOOKUP($A$7:$A$91,data!$A$2:$Z$78,21,FALSE)</f>
        <v>38459</v>
      </c>
      <c r="V54" s="15">
        <f>VLOOKUP($A$7:$A$91,data!$A$2:$Z$78,22,FALSE)</f>
        <v>193</v>
      </c>
      <c r="W54" s="15">
        <f>VLOOKUP($A$7:$A$91,data!$A$2:$Z$78,23,FALSE)</f>
        <v>1799</v>
      </c>
      <c r="X54" s="15">
        <f>VLOOKUP($A$7:$A$91,data!$A$2:$Z$78,24,FALSE)</f>
        <v>91</v>
      </c>
      <c r="Y54" s="15">
        <f>VLOOKUP($A$7:$A$91,data!$A$2:$Z$78,25,FALSE)</f>
        <v>361</v>
      </c>
      <c r="Z54" s="15">
        <f>VLOOKUP($A$7:$A$91,data!$A$2:$Z$78,26,FALSE)</f>
        <v>18</v>
      </c>
    </row>
    <row r="55" spans="1:26" ht="21.75" x14ac:dyDescent="0.2">
      <c r="A55" s="14" t="s">
        <v>54</v>
      </c>
      <c r="B55" s="15">
        <f>VLOOKUP($A$7:$A$91,data!$A$2:$Z$78,2,FALSE)</f>
        <v>75017</v>
      </c>
      <c r="C55" s="15">
        <f>VLOOKUP($A$7:$A$91,data!$A$2:$Z$78,3,FALSE)</f>
        <v>70634</v>
      </c>
      <c r="D55" s="15">
        <f>VLOOKUP($A$7:$A$91,data!$A$2:$Z$78,4,FALSE)</f>
        <v>7682</v>
      </c>
      <c r="E55" s="15">
        <f>VLOOKUP($A$7:$A$91,data!$A$2:$Z$78,5,FALSE)</f>
        <v>2719</v>
      </c>
      <c r="F55" s="15">
        <f>VLOOKUP($A$7:$A$91,data!$A$2:$Z$78,6,FALSE)</f>
        <v>87</v>
      </c>
      <c r="G55" s="15">
        <f>VLOOKUP($A$7:$A$91,data!$A$2:$Z$78,7,FALSE)</f>
        <v>20323</v>
      </c>
      <c r="H55" s="15">
        <f>VLOOKUP($A$7:$A$91,data!$A$2:$Z$78,8,FALSE)</f>
        <v>2392</v>
      </c>
      <c r="I55" s="15">
        <f>VLOOKUP($A$7:$A$91,data!$A$2:$Z$78,9,FALSE)</f>
        <v>93352</v>
      </c>
      <c r="J55" s="15">
        <f>VLOOKUP($A$7:$A$91,data!$A$2:$Z$78,10,FALSE)</f>
        <v>3661</v>
      </c>
      <c r="K55" s="15">
        <f>VLOOKUP($A$7:$A$91,data!$A$2:$Z$78,11,FALSE)</f>
        <v>3699068</v>
      </c>
      <c r="L55" s="15">
        <f>VLOOKUP($A$7:$A$91,data!$A$2:$Z$78,12,FALSE)</f>
        <v>70879</v>
      </c>
      <c r="M55" s="15">
        <f>VLOOKUP($A$7:$A$91,data!$A$2:$Z$78,13,FALSE)</f>
        <v>582860</v>
      </c>
      <c r="N55" s="15">
        <f>VLOOKUP($A$7:$A$91,data!$A$2:$Z$78,14,FALSE)</f>
        <v>71</v>
      </c>
      <c r="O55" s="15">
        <f>VLOOKUP($A$7:$A$91,data!$A$2:$Z$78,15,FALSE)</f>
        <v>1301737</v>
      </c>
      <c r="P55" s="15">
        <f>VLOOKUP($A$7:$A$91,data!$A$2:$Z$78,16,FALSE)</f>
        <v>2389</v>
      </c>
      <c r="Q55" s="15">
        <f>VLOOKUP($A$7:$A$91,data!$A$2:$Z$78,17,FALSE)</f>
        <v>87530</v>
      </c>
      <c r="R55" s="15">
        <f>VLOOKUP($A$7:$A$91,data!$A$2:$Z$78,18,FALSE)</f>
        <v>3800</v>
      </c>
      <c r="S55" s="15">
        <f>VLOOKUP($A$7:$A$91,data!$A$2:$Z$78,19,FALSE)</f>
        <v>6312</v>
      </c>
      <c r="T55" s="15">
        <f>VLOOKUP($A$7:$A$91,data!$A$2:$Z$78,20,FALSE)</f>
        <v>156</v>
      </c>
      <c r="U55" s="15">
        <f>VLOOKUP($A$7:$A$91,data!$A$2:$Z$78,21,FALSE)</f>
        <v>50806</v>
      </c>
      <c r="V55" s="15">
        <f>VLOOKUP($A$7:$A$91,data!$A$2:$Z$78,22,FALSE)</f>
        <v>901</v>
      </c>
      <c r="W55" s="15">
        <f>VLOOKUP($A$7:$A$91,data!$A$2:$Z$78,23,FALSE)</f>
        <v>5456</v>
      </c>
      <c r="X55" s="15">
        <f>VLOOKUP($A$7:$A$91,data!$A$2:$Z$78,24,FALSE)</f>
        <v>289</v>
      </c>
      <c r="Y55" s="15">
        <f>VLOOKUP($A$7:$A$91,data!$A$2:$Z$78,25,FALSE)</f>
        <v>611</v>
      </c>
      <c r="Z55" s="15">
        <f>VLOOKUP($A$7:$A$91,data!$A$2:$Z$78,26,FALSE)</f>
        <v>32</v>
      </c>
    </row>
    <row r="56" spans="1:26" ht="21.75" x14ac:dyDescent="0.2">
      <c r="A56" s="14" t="s">
        <v>55</v>
      </c>
      <c r="B56" s="15">
        <f>VLOOKUP($A$7:$A$91,data!$A$2:$Z$78,2,FALSE)</f>
        <v>22550</v>
      </c>
      <c r="C56" s="15">
        <f>VLOOKUP($A$7:$A$91,data!$A$2:$Z$78,3,FALSE)</f>
        <v>89417</v>
      </c>
      <c r="D56" s="15">
        <f>VLOOKUP($A$7:$A$91,data!$A$2:$Z$78,4,FALSE)</f>
        <v>8339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48727</v>
      </c>
      <c r="H56" s="15">
        <f>VLOOKUP($A$7:$A$91,data!$A$2:$Z$78,8,FALSE)</f>
        <v>5191</v>
      </c>
      <c r="I56" s="15">
        <f>VLOOKUP($A$7:$A$91,data!$A$2:$Z$78,9,FALSE)</f>
        <v>55311</v>
      </c>
      <c r="J56" s="15">
        <f>VLOOKUP($A$7:$A$91,data!$A$2:$Z$78,10,FALSE)</f>
        <v>9691</v>
      </c>
      <c r="K56" s="15">
        <f>VLOOKUP($A$7:$A$91,data!$A$2:$Z$78,11,FALSE)</f>
        <v>747604</v>
      </c>
      <c r="L56" s="15">
        <f>VLOOKUP($A$7:$A$91,data!$A$2:$Z$78,12,FALSE)</f>
        <v>19297</v>
      </c>
      <c r="M56" s="15">
        <f>VLOOKUP($A$7:$A$91,data!$A$2:$Z$78,13,FALSE)</f>
        <v>120</v>
      </c>
      <c r="N56" s="15">
        <f>VLOOKUP($A$7:$A$91,data!$A$2:$Z$78,14,FALSE)</f>
        <v>1</v>
      </c>
      <c r="O56" s="15">
        <f>VLOOKUP($A$7:$A$91,data!$A$2:$Z$78,15,FALSE)</f>
        <v>35688</v>
      </c>
      <c r="P56" s="15">
        <f>VLOOKUP($A$7:$A$91,data!$A$2:$Z$78,16,FALSE)</f>
        <v>173</v>
      </c>
      <c r="Q56" s="15">
        <f>VLOOKUP($A$7:$A$91,data!$A$2:$Z$78,17,FALSE)</f>
        <v>7396</v>
      </c>
      <c r="R56" s="15">
        <f>VLOOKUP($A$7:$A$91,data!$A$2:$Z$78,18,FALSE)</f>
        <v>568</v>
      </c>
      <c r="S56" s="15">
        <f>VLOOKUP($A$7:$A$91,data!$A$2:$Z$78,19,FALSE)</f>
        <v>282</v>
      </c>
      <c r="T56" s="15">
        <f>VLOOKUP($A$7:$A$91,data!$A$2:$Z$78,20,FALSE)</f>
        <v>18</v>
      </c>
      <c r="U56" s="15">
        <f>VLOOKUP($A$7:$A$91,data!$A$2:$Z$78,21,FALSE)</f>
        <v>4667</v>
      </c>
      <c r="V56" s="15">
        <f>VLOOKUP($A$7:$A$91,data!$A$2:$Z$78,22,FALSE)</f>
        <v>92</v>
      </c>
      <c r="W56" s="15">
        <f>VLOOKUP($A$7:$A$91,data!$A$2:$Z$78,23,FALSE)</f>
        <v>3064</v>
      </c>
      <c r="X56" s="15">
        <f>VLOOKUP($A$7:$A$91,data!$A$2:$Z$78,24,FALSE)</f>
        <v>270</v>
      </c>
      <c r="Y56" s="15">
        <f>VLOOKUP($A$7:$A$91,data!$A$2:$Z$78,25,FALSE)</f>
        <v>60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300636</v>
      </c>
      <c r="C57" s="13">
        <f t="shared" ref="C57:Z57" si="6">SUM(C58:C66)</f>
        <v>715685</v>
      </c>
      <c r="D57" s="13">
        <f t="shared" si="6"/>
        <v>48735</v>
      </c>
      <c r="E57" s="13">
        <f t="shared" si="6"/>
        <v>4715</v>
      </c>
      <c r="F57" s="13">
        <f t="shared" si="6"/>
        <v>147</v>
      </c>
      <c r="G57" s="13">
        <f t="shared" si="6"/>
        <v>186514</v>
      </c>
      <c r="H57" s="13">
        <f t="shared" si="6"/>
        <v>15585</v>
      </c>
      <c r="I57" s="13">
        <f t="shared" si="6"/>
        <v>1384520</v>
      </c>
      <c r="J57" s="13">
        <f t="shared" si="6"/>
        <v>15075</v>
      </c>
      <c r="K57" s="13">
        <f t="shared" si="6"/>
        <v>12947085</v>
      </c>
      <c r="L57" s="13">
        <f t="shared" si="6"/>
        <v>264108</v>
      </c>
      <c r="M57" s="13">
        <f t="shared" si="6"/>
        <v>18714415</v>
      </c>
      <c r="N57" s="13">
        <f t="shared" si="6"/>
        <v>1277</v>
      </c>
      <c r="O57" s="13">
        <f t="shared" si="6"/>
        <v>7048032</v>
      </c>
      <c r="P57" s="13">
        <f t="shared" si="6"/>
        <v>12260</v>
      </c>
      <c r="Q57" s="13">
        <f t="shared" si="6"/>
        <v>253662</v>
      </c>
      <c r="R57" s="13">
        <f t="shared" si="6"/>
        <v>11440</v>
      </c>
      <c r="S57" s="13">
        <f t="shared" si="6"/>
        <v>869694</v>
      </c>
      <c r="T57" s="13">
        <f t="shared" si="6"/>
        <v>1198</v>
      </c>
      <c r="U57" s="13">
        <f t="shared" si="6"/>
        <v>3034586</v>
      </c>
      <c r="V57" s="13">
        <f t="shared" si="6"/>
        <v>7887</v>
      </c>
      <c r="W57" s="13">
        <f t="shared" si="6"/>
        <v>130029</v>
      </c>
      <c r="X57" s="13">
        <f t="shared" si="6"/>
        <v>3841</v>
      </c>
      <c r="Y57" s="13">
        <f t="shared" si="6"/>
        <v>24839</v>
      </c>
      <c r="Z57" s="13">
        <f t="shared" si="6"/>
        <v>641</v>
      </c>
    </row>
    <row r="58" spans="1:26" ht="21.75" x14ac:dyDescent="0.2">
      <c r="A58" s="14" t="s">
        <v>56</v>
      </c>
      <c r="B58" s="15">
        <f>VLOOKUP($A$7:$A$91,data!$A$2:$Z$78,2,FALSE)</f>
        <v>24185</v>
      </c>
      <c r="C58" s="15">
        <f>VLOOKUP($A$7:$A$91,data!$A$2:$Z$78,3,FALSE)</f>
        <v>42001</v>
      </c>
      <c r="D58" s="15">
        <f>VLOOKUP($A$7:$A$91,data!$A$2:$Z$78,4,FALSE)</f>
        <v>3261</v>
      </c>
      <c r="E58" s="15">
        <f>VLOOKUP($A$7:$A$91,data!$A$2:$Z$78,5,FALSE)</f>
        <v>5</v>
      </c>
      <c r="F58" s="15">
        <f>VLOOKUP($A$7:$A$91,data!$A$2:$Z$78,6,FALSE)</f>
        <v>1</v>
      </c>
      <c r="G58" s="15">
        <f>VLOOKUP($A$7:$A$91,data!$A$2:$Z$78,7,FALSE)</f>
        <v>24751</v>
      </c>
      <c r="H58" s="15">
        <f>VLOOKUP($A$7:$A$91,data!$A$2:$Z$78,8,FALSE)</f>
        <v>1917</v>
      </c>
      <c r="I58" s="15">
        <f>VLOOKUP($A$7:$A$91,data!$A$2:$Z$78,9,FALSE)</f>
        <v>67436</v>
      </c>
      <c r="J58" s="15">
        <f>VLOOKUP($A$7:$A$91,data!$A$2:$Z$78,10,FALSE)</f>
        <v>752</v>
      </c>
      <c r="K58" s="15">
        <f>VLOOKUP($A$7:$A$91,data!$A$2:$Z$78,11,FALSE)</f>
        <v>817940</v>
      </c>
      <c r="L58" s="15">
        <f>VLOOKUP($A$7:$A$91,data!$A$2:$Z$78,12,FALSE)</f>
        <v>22506</v>
      </c>
      <c r="M58" s="15">
        <f>VLOOKUP($A$7:$A$91,data!$A$2:$Z$78,13,FALSE)</f>
        <v>384662</v>
      </c>
      <c r="N58" s="15">
        <f>VLOOKUP($A$7:$A$91,data!$A$2:$Z$78,14,FALSE)</f>
        <v>43</v>
      </c>
      <c r="O58" s="15">
        <f>VLOOKUP($A$7:$A$91,data!$A$2:$Z$78,15,FALSE)</f>
        <v>2833057</v>
      </c>
      <c r="P58" s="15">
        <f>VLOOKUP($A$7:$A$91,data!$A$2:$Z$78,16,FALSE)</f>
        <v>247</v>
      </c>
      <c r="Q58" s="15">
        <f>VLOOKUP($A$7:$A$91,data!$A$2:$Z$78,17,FALSE)</f>
        <v>10245</v>
      </c>
      <c r="R58" s="15">
        <f>VLOOKUP($A$7:$A$91,data!$A$2:$Z$78,18,FALSE)</f>
        <v>386</v>
      </c>
      <c r="S58" s="15">
        <f>VLOOKUP($A$7:$A$91,data!$A$2:$Z$78,19,FALSE)</f>
        <v>2664</v>
      </c>
      <c r="T58" s="15">
        <f>VLOOKUP($A$7:$A$91,data!$A$2:$Z$78,20,FALSE)</f>
        <v>26</v>
      </c>
      <c r="U58" s="15">
        <f>VLOOKUP($A$7:$A$91,data!$A$2:$Z$78,21,FALSE)</f>
        <v>100150</v>
      </c>
      <c r="V58" s="15">
        <f>VLOOKUP($A$7:$A$91,data!$A$2:$Z$78,22,FALSE)</f>
        <v>89</v>
      </c>
      <c r="W58" s="15">
        <f>VLOOKUP($A$7:$A$91,data!$A$2:$Z$78,23,FALSE)</f>
        <v>1670</v>
      </c>
      <c r="X58" s="15">
        <f>VLOOKUP($A$7:$A$91,data!$A$2:$Z$78,24,FALSE)</f>
        <v>61</v>
      </c>
      <c r="Y58" s="15">
        <f>VLOOKUP($A$7:$A$91,data!$A$2:$Z$78,25,FALSE)</f>
        <v>120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39636</v>
      </c>
      <c r="C59" s="15">
        <f>VLOOKUP($A$7:$A$91,data!$A$2:$Z$78,3,FALSE)</f>
        <v>82159</v>
      </c>
      <c r="D59" s="15">
        <f>VLOOKUP($A$7:$A$91,data!$A$2:$Z$78,4,FALSE)</f>
        <v>4529</v>
      </c>
      <c r="E59" s="15">
        <f>VLOOKUP($A$7:$A$91,data!$A$2:$Z$78,5,FALSE)</f>
        <v>673</v>
      </c>
      <c r="F59" s="15">
        <f>VLOOKUP($A$7:$A$91,data!$A$2:$Z$78,6,FALSE)</f>
        <v>21</v>
      </c>
      <c r="G59" s="15">
        <f>VLOOKUP($A$7:$A$91,data!$A$2:$Z$78,7,FALSE)</f>
        <v>15270</v>
      </c>
      <c r="H59" s="15">
        <f>VLOOKUP($A$7:$A$91,data!$A$2:$Z$78,8,FALSE)</f>
        <v>1160</v>
      </c>
      <c r="I59" s="15">
        <f>VLOOKUP($A$7:$A$91,data!$A$2:$Z$78,9,FALSE)</f>
        <v>306215</v>
      </c>
      <c r="J59" s="15">
        <f>VLOOKUP($A$7:$A$91,data!$A$2:$Z$78,10,FALSE)</f>
        <v>1133</v>
      </c>
      <c r="K59" s="15">
        <f>VLOOKUP($A$7:$A$91,data!$A$2:$Z$78,11,FALSE)</f>
        <v>2005061</v>
      </c>
      <c r="L59" s="15">
        <f>VLOOKUP($A$7:$A$91,data!$A$2:$Z$78,12,FALSE)</f>
        <v>35120</v>
      </c>
      <c r="M59" s="15">
        <f>VLOOKUP($A$7:$A$91,data!$A$2:$Z$78,13,FALSE)</f>
        <v>6456697</v>
      </c>
      <c r="N59" s="15">
        <f>VLOOKUP($A$7:$A$91,data!$A$2:$Z$78,14,FALSE)</f>
        <v>236</v>
      </c>
      <c r="O59" s="15">
        <f>VLOOKUP($A$7:$A$91,data!$A$2:$Z$78,15,FALSE)</f>
        <v>1593378</v>
      </c>
      <c r="P59" s="15">
        <f>VLOOKUP($A$7:$A$91,data!$A$2:$Z$78,16,FALSE)</f>
        <v>2599</v>
      </c>
      <c r="Q59" s="15">
        <f>VLOOKUP($A$7:$A$91,data!$A$2:$Z$78,17,FALSE)</f>
        <v>35716</v>
      </c>
      <c r="R59" s="15">
        <f>VLOOKUP($A$7:$A$91,data!$A$2:$Z$78,18,FALSE)</f>
        <v>1442</v>
      </c>
      <c r="S59" s="15">
        <f>VLOOKUP($A$7:$A$91,data!$A$2:$Z$78,19,FALSE)</f>
        <v>26772</v>
      </c>
      <c r="T59" s="15">
        <f>VLOOKUP($A$7:$A$91,data!$A$2:$Z$78,20,FALSE)</f>
        <v>216</v>
      </c>
      <c r="U59" s="15">
        <f>VLOOKUP($A$7:$A$91,data!$A$2:$Z$78,21,FALSE)</f>
        <v>774635</v>
      </c>
      <c r="V59" s="15">
        <f>VLOOKUP($A$7:$A$91,data!$A$2:$Z$78,22,FALSE)</f>
        <v>2027</v>
      </c>
      <c r="W59" s="15">
        <f>VLOOKUP($A$7:$A$91,data!$A$2:$Z$78,23,FALSE)</f>
        <v>21860</v>
      </c>
      <c r="X59" s="15">
        <f>VLOOKUP($A$7:$A$91,data!$A$2:$Z$78,24,FALSE)</f>
        <v>574</v>
      </c>
      <c r="Y59" s="15">
        <f>VLOOKUP($A$7:$A$91,data!$A$2:$Z$78,25,FALSE)</f>
        <v>4888</v>
      </c>
      <c r="Z59" s="15">
        <f>VLOOKUP($A$7:$A$91,data!$A$2:$Z$78,26,FALSE)</f>
        <v>121</v>
      </c>
    </row>
    <row r="60" spans="1:26" ht="21.75" x14ac:dyDescent="0.2">
      <c r="A60" s="14" t="s">
        <v>58</v>
      </c>
      <c r="B60" s="15">
        <f>VLOOKUP($A$7:$A$91,data!$A$2:$Z$78,2,FALSE)</f>
        <v>22073</v>
      </c>
      <c r="C60" s="15">
        <f>VLOOKUP($A$7:$A$91,data!$A$2:$Z$78,3,FALSE)</f>
        <v>13738</v>
      </c>
      <c r="D60" s="15">
        <f>VLOOKUP($A$7:$A$91,data!$A$2:$Z$78,4,FALSE)</f>
        <v>938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35662</v>
      </c>
      <c r="H60" s="15">
        <f>VLOOKUP($A$7:$A$91,data!$A$2:$Z$78,8,FALSE)</f>
        <v>3023</v>
      </c>
      <c r="I60" s="15">
        <f>VLOOKUP($A$7:$A$91,data!$A$2:$Z$78,9,FALSE)</f>
        <v>70073</v>
      </c>
      <c r="J60" s="15">
        <f>VLOOKUP($A$7:$A$91,data!$A$2:$Z$78,10,FALSE)</f>
        <v>991</v>
      </c>
      <c r="K60" s="15">
        <f>VLOOKUP($A$7:$A$91,data!$A$2:$Z$78,11,FALSE)</f>
        <v>798013</v>
      </c>
      <c r="L60" s="15">
        <f>VLOOKUP($A$7:$A$91,data!$A$2:$Z$78,12,FALSE)</f>
        <v>19362</v>
      </c>
      <c r="M60" s="15">
        <f>VLOOKUP($A$7:$A$91,data!$A$2:$Z$78,13,FALSE)</f>
        <v>964068</v>
      </c>
      <c r="N60" s="15">
        <f>VLOOKUP($A$7:$A$91,data!$A$2:$Z$78,14,FALSE)</f>
        <v>74</v>
      </c>
      <c r="O60" s="15">
        <f>VLOOKUP($A$7:$A$91,data!$A$2:$Z$78,15,FALSE)</f>
        <v>73082</v>
      </c>
      <c r="P60" s="15">
        <f>VLOOKUP($A$7:$A$91,data!$A$2:$Z$78,16,FALSE)</f>
        <v>1904</v>
      </c>
      <c r="Q60" s="15">
        <f>VLOOKUP($A$7:$A$91,data!$A$2:$Z$78,17,FALSE)</f>
        <v>16748</v>
      </c>
      <c r="R60" s="15">
        <f>VLOOKUP($A$7:$A$91,data!$A$2:$Z$78,18,FALSE)</f>
        <v>844</v>
      </c>
      <c r="S60" s="15">
        <f>VLOOKUP($A$7:$A$91,data!$A$2:$Z$78,19,FALSE)</f>
        <v>9061</v>
      </c>
      <c r="T60" s="15">
        <f>VLOOKUP($A$7:$A$91,data!$A$2:$Z$78,20,FALSE)</f>
        <v>131</v>
      </c>
      <c r="U60" s="15">
        <f>VLOOKUP($A$7:$A$91,data!$A$2:$Z$78,21,FALSE)</f>
        <v>159804</v>
      </c>
      <c r="V60" s="15">
        <f>VLOOKUP($A$7:$A$91,data!$A$2:$Z$78,22,FALSE)</f>
        <v>1954</v>
      </c>
      <c r="W60" s="15">
        <f>VLOOKUP($A$7:$A$91,data!$A$2:$Z$78,23,FALSE)</f>
        <v>13132</v>
      </c>
      <c r="X60" s="15">
        <f>VLOOKUP($A$7:$A$91,data!$A$2:$Z$78,24,FALSE)</f>
        <v>468</v>
      </c>
      <c r="Y60" s="15">
        <f>VLOOKUP($A$7:$A$91,data!$A$2:$Z$78,25,FALSE)</f>
        <v>2469</v>
      </c>
      <c r="Z60" s="15">
        <f>VLOOKUP($A$7:$A$91,data!$A$2:$Z$78,26,FALSE)</f>
        <v>68</v>
      </c>
    </row>
    <row r="61" spans="1:26" ht="21.75" x14ac:dyDescent="0.2">
      <c r="A61" s="14" t="s">
        <v>59</v>
      </c>
      <c r="B61" s="15">
        <f>VLOOKUP($A$7:$A$91,data!$A$2:$Z$78,2,FALSE)</f>
        <v>39239</v>
      </c>
      <c r="C61" s="15">
        <f>VLOOKUP($A$7:$A$91,data!$A$2:$Z$78,3,FALSE)</f>
        <v>31058</v>
      </c>
      <c r="D61" s="15">
        <f>VLOOKUP($A$7:$A$91,data!$A$2:$Z$78,4,FALSE)</f>
        <v>2320</v>
      </c>
      <c r="E61" s="15">
        <f>VLOOKUP($A$7:$A$91,data!$A$2:$Z$78,5,FALSE)</f>
        <v>141</v>
      </c>
      <c r="F61" s="15">
        <f>VLOOKUP($A$7:$A$91,data!$A$2:$Z$78,6,FALSE)</f>
        <v>5</v>
      </c>
      <c r="G61" s="15">
        <f>VLOOKUP($A$7:$A$91,data!$A$2:$Z$78,7,FALSE)</f>
        <v>13636</v>
      </c>
      <c r="H61" s="15">
        <f>VLOOKUP($A$7:$A$91,data!$A$2:$Z$78,8,FALSE)</f>
        <v>1149</v>
      </c>
      <c r="I61" s="15">
        <f>VLOOKUP($A$7:$A$91,data!$A$2:$Z$78,9,FALSE)</f>
        <v>260410</v>
      </c>
      <c r="J61" s="15">
        <f>VLOOKUP($A$7:$A$91,data!$A$2:$Z$78,10,FALSE)</f>
        <v>3148</v>
      </c>
      <c r="K61" s="15">
        <f>VLOOKUP($A$7:$A$91,data!$A$2:$Z$78,11,FALSE)</f>
        <v>1775031</v>
      </c>
      <c r="L61" s="15">
        <f>VLOOKUP($A$7:$A$91,data!$A$2:$Z$78,12,FALSE)</f>
        <v>36925</v>
      </c>
      <c r="M61" s="15">
        <f>VLOOKUP($A$7:$A$91,data!$A$2:$Z$78,13,FALSE)</f>
        <v>1952251</v>
      </c>
      <c r="N61" s="15">
        <f>VLOOKUP($A$7:$A$91,data!$A$2:$Z$78,14,FALSE)</f>
        <v>299</v>
      </c>
      <c r="O61" s="15">
        <f>VLOOKUP($A$7:$A$91,data!$A$2:$Z$78,15,FALSE)</f>
        <v>224958</v>
      </c>
      <c r="P61" s="15">
        <f>VLOOKUP($A$7:$A$91,data!$A$2:$Z$78,16,FALSE)</f>
        <v>1588</v>
      </c>
      <c r="Q61" s="15">
        <f>VLOOKUP($A$7:$A$91,data!$A$2:$Z$78,17,FALSE)</f>
        <v>35125</v>
      </c>
      <c r="R61" s="15">
        <f>VLOOKUP($A$7:$A$91,data!$A$2:$Z$78,18,FALSE)</f>
        <v>1629</v>
      </c>
      <c r="S61" s="15">
        <f>VLOOKUP($A$7:$A$91,data!$A$2:$Z$78,19,FALSE)</f>
        <v>10723</v>
      </c>
      <c r="T61" s="15">
        <f>VLOOKUP($A$7:$A$91,data!$A$2:$Z$78,20,FALSE)</f>
        <v>190</v>
      </c>
      <c r="U61" s="15">
        <f>VLOOKUP($A$7:$A$91,data!$A$2:$Z$78,21,FALSE)</f>
        <v>179062</v>
      </c>
      <c r="V61" s="15">
        <f>VLOOKUP($A$7:$A$91,data!$A$2:$Z$78,22,FALSE)</f>
        <v>826</v>
      </c>
      <c r="W61" s="15">
        <f>VLOOKUP($A$7:$A$91,data!$A$2:$Z$78,23,FALSE)</f>
        <v>7284</v>
      </c>
      <c r="X61" s="15">
        <f>VLOOKUP($A$7:$A$91,data!$A$2:$Z$78,24,FALSE)</f>
        <v>272</v>
      </c>
      <c r="Y61" s="15">
        <f>VLOOKUP($A$7:$A$91,data!$A$2:$Z$78,25,FALSE)</f>
        <v>1302</v>
      </c>
      <c r="Z61" s="15">
        <f>VLOOKUP($A$7:$A$91,data!$A$2:$Z$78,26,FALSE)</f>
        <v>31</v>
      </c>
    </row>
    <row r="62" spans="1:26" ht="21.75" x14ac:dyDescent="0.2">
      <c r="A62" s="14" t="s">
        <v>60</v>
      </c>
      <c r="B62" s="15">
        <f>VLOOKUP($A$7:$A$91,data!$A$2:$Z$78,2,FALSE)</f>
        <v>34642</v>
      </c>
      <c r="C62" s="15">
        <f>VLOOKUP($A$7:$A$91,data!$A$2:$Z$78,3,FALSE)</f>
        <v>281569</v>
      </c>
      <c r="D62" s="15">
        <f>VLOOKUP($A$7:$A$91,data!$A$2:$Z$78,4,FALSE)</f>
        <v>17830</v>
      </c>
      <c r="E62" s="15">
        <f>VLOOKUP($A$7:$A$91,data!$A$2:$Z$78,5,FALSE)</f>
        <v>14</v>
      </c>
      <c r="F62" s="15">
        <f>VLOOKUP($A$7:$A$91,data!$A$2:$Z$78,6,FALSE)</f>
        <v>1</v>
      </c>
      <c r="G62" s="15">
        <f>VLOOKUP($A$7:$A$91,data!$A$2:$Z$78,7,FALSE)</f>
        <v>35028</v>
      </c>
      <c r="H62" s="15">
        <f>VLOOKUP($A$7:$A$91,data!$A$2:$Z$78,8,FALSE)</f>
        <v>2733</v>
      </c>
      <c r="I62" s="15">
        <f>VLOOKUP($A$7:$A$91,data!$A$2:$Z$78,9,FALSE)</f>
        <v>84529</v>
      </c>
      <c r="J62" s="15">
        <f>VLOOKUP($A$7:$A$91,data!$A$2:$Z$78,10,FALSE)</f>
        <v>2313</v>
      </c>
      <c r="K62" s="15">
        <f>VLOOKUP($A$7:$A$91,data!$A$2:$Z$78,11,FALSE)</f>
        <v>1079648</v>
      </c>
      <c r="L62" s="15">
        <f>VLOOKUP($A$7:$A$91,data!$A$2:$Z$78,12,FALSE)</f>
        <v>23163</v>
      </c>
      <c r="M62" s="15">
        <f>VLOOKUP($A$7:$A$91,data!$A$2:$Z$78,13,FALSE)</f>
        <v>421115</v>
      </c>
      <c r="N62" s="15">
        <f>VLOOKUP($A$7:$A$91,data!$A$2:$Z$78,14,FALSE)</f>
        <v>70</v>
      </c>
      <c r="O62" s="15">
        <f>VLOOKUP($A$7:$A$91,data!$A$2:$Z$78,15,FALSE)</f>
        <v>21754</v>
      </c>
      <c r="P62" s="15">
        <f>VLOOKUP($A$7:$A$91,data!$A$2:$Z$78,16,FALSE)</f>
        <v>475</v>
      </c>
      <c r="Q62" s="15">
        <f>VLOOKUP($A$7:$A$91,data!$A$2:$Z$78,17,FALSE)</f>
        <v>25798</v>
      </c>
      <c r="R62" s="15">
        <f>VLOOKUP($A$7:$A$91,data!$A$2:$Z$78,18,FALSE)</f>
        <v>1369</v>
      </c>
      <c r="S62" s="15">
        <f>VLOOKUP($A$7:$A$91,data!$A$2:$Z$78,19,FALSE)</f>
        <v>1352</v>
      </c>
      <c r="T62" s="15">
        <f>VLOOKUP($A$7:$A$91,data!$A$2:$Z$78,20,FALSE)</f>
        <v>104</v>
      </c>
      <c r="U62" s="15">
        <f>VLOOKUP($A$7:$A$91,data!$A$2:$Z$78,21,FALSE)</f>
        <v>8311</v>
      </c>
      <c r="V62" s="15">
        <f>VLOOKUP($A$7:$A$91,data!$A$2:$Z$78,22,FALSE)</f>
        <v>178</v>
      </c>
      <c r="W62" s="15">
        <f>VLOOKUP($A$7:$A$91,data!$A$2:$Z$78,23,FALSE)</f>
        <v>18379</v>
      </c>
      <c r="X62" s="15">
        <f>VLOOKUP($A$7:$A$91,data!$A$2:$Z$78,24,FALSE)</f>
        <v>580</v>
      </c>
      <c r="Y62" s="15">
        <f>VLOOKUP($A$7:$A$91,data!$A$2:$Z$78,25,FALSE)</f>
        <v>1710</v>
      </c>
      <c r="Z62" s="15">
        <f>VLOOKUP($A$7:$A$91,data!$A$2:$Z$78,26,FALSE)</f>
        <v>30</v>
      </c>
    </row>
    <row r="63" spans="1:26" ht="21.75" x14ac:dyDescent="0.2">
      <c r="A63" s="14" t="s">
        <v>61</v>
      </c>
      <c r="B63" s="15">
        <f>VLOOKUP($A$7:$A$91,data!$A$2:$Z$78,2,FALSE)</f>
        <v>33605</v>
      </c>
      <c r="C63" s="15">
        <f>VLOOKUP($A$7:$A$91,data!$A$2:$Z$78,3,FALSE)</f>
        <v>115369</v>
      </c>
      <c r="D63" s="15">
        <f>VLOOKUP($A$7:$A$91,data!$A$2:$Z$78,4,FALSE)</f>
        <v>8598</v>
      </c>
      <c r="E63" s="15">
        <f>VLOOKUP($A$7:$A$91,data!$A$2:$Z$78,5,FALSE)</f>
        <v>2530</v>
      </c>
      <c r="F63" s="15">
        <f>VLOOKUP($A$7:$A$91,data!$A$2:$Z$78,6,FALSE)</f>
        <v>72</v>
      </c>
      <c r="G63" s="15">
        <f>VLOOKUP($A$7:$A$91,data!$A$2:$Z$78,7,FALSE)</f>
        <v>8856</v>
      </c>
      <c r="H63" s="15">
        <f>VLOOKUP($A$7:$A$91,data!$A$2:$Z$78,8,FALSE)</f>
        <v>801</v>
      </c>
      <c r="I63" s="15">
        <f>VLOOKUP($A$7:$A$91,data!$A$2:$Z$78,9,FALSE)</f>
        <v>95241</v>
      </c>
      <c r="J63" s="15">
        <f>VLOOKUP($A$7:$A$91,data!$A$2:$Z$78,10,FALSE)</f>
        <v>2081</v>
      </c>
      <c r="K63" s="15">
        <f>VLOOKUP($A$7:$A$91,data!$A$2:$Z$78,11,FALSE)</f>
        <v>1070624</v>
      </c>
      <c r="L63" s="15">
        <f>VLOOKUP($A$7:$A$91,data!$A$2:$Z$78,12,FALSE)</f>
        <v>29504</v>
      </c>
      <c r="M63" s="15">
        <f>VLOOKUP($A$7:$A$91,data!$A$2:$Z$78,13,FALSE)</f>
        <v>211433</v>
      </c>
      <c r="N63" s="15">
        <f>VLOOKUP($A$7:$A$91,data!$A$2:$Z$78,14,FALSE)</f>
        <v>96</v>
      </c>
      <c r="O63" s="15">
        <f>VLOOKUP($A$7:$A$91,data!$A$2:$Z$78,15,FALSE)</f>
        <v>450456</v>
      </c>
      <c r="P63" s="15">
        <f>VLOOKUP($A$7:$A$91,data!$A$2:$Z$78,16,FALSE)</f>
        <v>961</v>
      </c>
      <c r="Q63" s="15">
        <f>VLOOKUP($A$7:$A$91,data!$A$2:$Z$78,17,FALSE)</f>
        <v>10238</v>
      </c>
      <c r="R63" s="15">
        <f>VLOOKUP($A$7:$A$91,data!$A$2:$Z$78,18,FALSE)</f>
        <v>659</v>
      </c>
      <c r="S63" s="15">
        <f>VLOOKUP($A$7:$A$91,data!$A$2:$Z$78,19,FALSE)</f>
        <v>4596</v>
      </c>
      <c r="T63" s="15">
        <f>VLOOKUP($A$7:$A$91,data!$A$2:$Z$78,20,FALSE)</f>
        <v>74</v>
      </c>
      <c r="U63" s="15">
        <f>VLOOKUP($A$7:$A$91,data!$A$2:$Z$78,21,FALSE)</f>
        <v>174277</v>
      </c>
      <c r="V63" s="15">
        <f>VLOOKUP($A$7:$A$91,data!$A$2:$Z$78,22,FALSE)</f>
        <v>431</v>
      </c>
      <c r="W63" s="15">
        <f>VLOOKUP($A$7:$A$91,data!$A$2:$Z$78,23,FALSE)</f>
        <v>8434</v>
      </c>
      <c r="X63" s="15">
        <f>VLOOKUP($A$7:$A$91,data!$A$2:$Z$78,24,FALSE)</f>
        <v>219</v>
      </c>
      <c r="Y63" s="15">
        <f>VLOOKUP($A$7:$A$91,data!$A$2:$Z$78,25,FALSE)</f>
        <v>1262</v>
      </c>
      <c r="Z63" s="15">
        <f>VLOOKUP($A$7:$A$91,data!$A$2:$Z$78,26,FALSE)</f>
        <v>35</v>
      </c>
    </row>
    <row r="64" spans="1:26" ht="21.75" x14ac:dyDescent="0.2">
      <c r="A64" s="14" t="s">
        <v>62</v>
      </c>
      <c r="B64" s="15">
        <f>VLOOKUP($A$7:$A$91,data!$A$2:$Z$78,2,FALSE)</f>
        <v>35891</v>
      </c>
      <c r="C64" s="15">
        <f>VLOOKUP($A$7:$A$91,data!$A$2:$Z$78,3,FALSE)</f>
        <v>57771</v>
      </c>
      <c r="D64" s="15">
        <f>VLOOKUP($A$7:$A$91,data!$A$2:$Z$78,4,FALSE)</f>
        <v>5002</v>
      </c>
      <c r="E64" s="15">
        <f>VLOOKUP($A$7:$A$91,data!$A$2:$Z$78,5,FALSE)</f>
        <v>219</v>
      </c>
      <c r="F64" s="15">
        <f>VLOOKUP($A$7:$A$91,data!$A$2:$Z$78,6,FALSE)</f>
        <v>6</v>
      </c>
      <c r="G64" s="15">
        <f>VLOOKUP($A$7:$A$91,data!$A$2:$Z$78,7,FALSE)</f>
        <v>31061</v>
      </c>
      <c r="H64" s="15">
        <f>VLOOKUP($A$7:$A$91,data!$A$2:$Z$78,8,FALSE)</f>
        <v>3007</v>
      </c>
      <c r="I64" s="15">
        <f>VLOOKUP($A$7:$A$91,data!$A$2:$Z$78,9,FALSE)</f>
        <v>244235</v>
      </c>
      <c r="J64" s="15">
        <f>VLOOKUP($A$7:$A$91,data!$A$2:$Z$78,10,FALSE)</f>
        <v>2565</v>
      </c>
      <c r="K64" s="15">
        <f>VLOOKUP($A$7:$A$91,data!$A$2:$Z$78,11,FALSE)</f>
        <v>1845736</v>
      </c>
      <c r="L64" s="15">
        <f>VLOOKUP($A$7:$A$91,data!$A$2:$Z$78,12,FALSE)</f>
        <v>30833</v>
      </c>
      <c r="M64" s="15">
        <f>VLOOKUP($A$7:$A$91,data!$A$2:$Z$78,13,FALSE)</f>
        <v>2166376</v>
      </c>
      <c r="N64" s="15">
        <f>VLOOKUP($A$7:$A$91,data!$A$2:$Z$78,14,FALSE)</f>
        <v>179</v>
      </c>
      <c r="O64" s="15">
        <f>VLOOKUP($A$7:$A$91,data!$A$2:$Z$78,15,FALSE)</f>
        <v>570233</v>
      </c>
      <c r="P64" s="15">
        <f>VLOOKUP($A$7:$A$91,data!$A$2:$Z$78,16,FALSE)</f>
        <v>1685</v>
      </c>
      <c r="Q64" s="15">
        <f>VLOOKUP($A$7:$A$91,data!$A$2:$Z$78,17,FALSE)</f>
        <v>40812</v>
      </c>
      <c r="R64" s="15">
        <f>VLOOKUP($A$7:$A$91,data!$A$2:$Z$78,18,FALSE)</f>
        <v>1688</v>
      </c>
      <c r="S64" s="15">
        <f>VLOOKUP($A$7:$A$91,data!$A$2:$Z$78,19,FALSE)</f>
        <v>37362</v>
      </c>
      <c r="T64" s="15">
        <f>VLOOKUP($A$7:$A$91,data!$A$2:$Z$78,20,FALSE)</f>
        <v>174</v>
      </c>
      <c r="U64" s="15">
        <f>VLOOKUP($A$7:$A$91,data!$A$2:$Z$78,21,FALSE)</f>
        <v>829289</v>
      </c>
      <c r="V64" s="15">
        <f>VLOOKUP($A$7:$A$91,data!$A$2:$Z$78,22,FALSE)</f>
        <v>986</v>
      </c>
      <c r="W64" s="15">
        <f>VLOOKUP($A$7:$A$91,data!$A$2:$Z$78,23,FALSE)</f>
        <v>13375</v>
      </c>
      <c r="X64" s="15">
        <f>VLOOKUP($A$7:$A$91,data!$A$2:$Z$78,24,FALSE)</f>
        <v>372</v>
      </c>
      <c r="Y64" s="15">
        <f>VLOOKUP($A$7:$A$91,data!$A$2:$Z$78,25,FALSE)</f>
        <v>2385</v>
      </c>
      <c r="Z64" s="15">
        <f>VLOOKUP($A$7:$A$91,data!$A$2:$Z$78,26,FALSE)</f>
        <v>81</v>
      </c>
    </row>
    <row r="65" spans="1:26" ht="21.75" x14ac:dyDescent="0.2">
      <c r="A65" s="14" t="s">
        <v>63</v>
      </c>
      <c r="B65" s="15">
        <f>VLOOKUP($A$7:$A$91,data!$A$2:$Z$78,2,FALSE)</f>
        <v>27331</v>
      </c>
      <c r="C65" s="15">
        <f>VLOOKUP($A$7:$A$91,data!$A$2:$Z$78,3,FALSE)</f>
        <v>14609</v>
      </c>
      <c r="D65" s="15">
        <f>VLOOKUP($A$7:$A$91,data!$A$2:$Z$78,4,FALSE)</f>
        <v>1033</v>
      </c>
      <c r="E65" s="15">
        <f>VLOOKUP($A$7:$A$91,data!$A$2:$Z$78,5,FALSE)</f>
        <v>219</v>
      </c>
      <c r="F65" s="15">
        <f>VLOOKUP($A$7:$A$91,data!$A$2:$Z$78,6,FALSE)</f>
        <v>9</v>
      </c>
      <c r="G65" s="15">
        <f>VLOOKUP($A$7:$A$91,data!$A$2:$Z$78,7,FALSE)</f>
        <v>11325</v>
      </c>
      <c r="H65" s="15">
        <f>VLOOKUP($A$7:$A$91,data!$A$2:$Z$78,8,FALSE)</f>
        <v>800</v>
      </c>
      <c r="I65" s="15">
        <f>VLOOKUP($A$7:$A$91,data!$A$2:$Z$78,9,FALSE)</f>
        <v>121524</v>
      </c>
      <c r="J65" s="15">
        <f>VLOOKUP($A$7:$A$91,data!$A$2:$Z$78,10,FALSE)</f>
        <v>1061</v>
      </c>
      <c r="K65" s="15">
        <f>VLOOKUP($A$7:$A$91,data!$A$2:$Z$78,11,FALSE)</f>
        <v>1609426</v>
      </c>
      <c r="L65" s="15">
        <f>VLOOKUP($A$7:$A$91,data!$A$2:$Z$78,12,FALSE)</f>
        <v>25566</v>
      </c>
      <c r="M65" s="15">
        <f>VLOOKUP($A$7:$A$91,data!$A$2:$Z$78,13,FALSE)</f>
        <v>2701660</v>
      </c>
      <c r="N65" s="15">
        <f>VLOOKUP($A$7:$A$91,data!$A$2:$Z$78,14,FALSE)</f>
        <v>64</v>
      </c>
      <c r="O65" s="15">
        <f>VLOOKUP($A$7:$A$91,data!$A$2:$Z$78,15,FALSE)</f>
        <v>939737</v>
      </c>
      <c r="P65" s="15">
        <f>VLOOKUP($A$7:$A$91,data!$A$2:$Z$78,16,FALSE)</f>
        <v>1370</v>
      </c>
      <c r="Q65" s="15">
        <f>VLOOKUP($A$7:$A$91,data!$A$2:$Z$78,17,FALSE)</f>
        <v>33647</v>
      </c>
      <c r="R65" s="15">
        <f>VLOOKUP($A$7:$A$91,data!$A$2:$Z$78,18,FALSE)</f>
        <v>1136</v>
      </c>
      <c r="S65" s="15">
        <f>VLOOKUP($A$7:$A$91,data!$A$2:$Z$78,19,FALSE)</f>
        <v>7148</v>
      </c>
      <c r="T65" s="15">
        <f>VLOOKUP($A$7:$A$91,data!$A$2:$Z$78,20,FALSE)</f>
        <v>81</v>
      </c>
      <c r="U65" s="15">
        <f>VLOOKUP($A$7:$A$91,data!$A$2:$Z$78,21,FALSE)</f>
        <v>737169</v>
      </c>
      <c r="V65" s="15">
        <f>VLOOKUP($A$7:$A$91,data!$A$2:$Z$78,22,FALSE)</f>
        <v>958</v>
      </c>
      <c r="W65" s="15">
        <f>VLOOKUP($A$7:$A$91,data!$A$2:$Z$78,23,FALSE)</f>
        <v>4909</v>
      </c>
      <c r="X65" s="15">
        <f>VLOOKUP($A$7:$A$91,data!$A$2:$Z$78,24,FALSE)</f>
        <v>150</v>
      </c>
      <c r="Y65" s="15">
        <f>VLOOKUP($A$7:$A$91,data!$A$2:$Z$78,25,FALSE)</f>
        <v>1333</v>
      </c>
      <c r="Z65" s="15">
        <f>VLOOKUP($A$7:$A$91,data!$A$2:$Z$78,26,FALSE)</f>
        <v>35</v>
      </c>
    </row>
    <row r="66" spans="1:26" ht="21.75" x14ac:dyDescent="0.2">
      <c r="A66" s="14" t="s">
        <v>64</v>
      </c>
      <c r="B66" s="15">
        <f>VLOOKUP($A$7:$A$91,data!$A$2:$Z$78,2,FALSE)</f>
        <v>44034</v>
      </c>
      <c r="C66" s="15">
        <f>VLOOKUP($A$7:$A$91,data!$A$2:$Z$78,3,FALSE)</f>
        <v>77411</v>
      </c>
      <c r="D66" s="15">
        <f>VLOOKUP($A$7:$A$91,data!$A$2:$Z$78,4,FALSE)</f>
        <v>5224</v>
      </c>
      <c r="E66" s="15">
        <f>VLOOKUP($A$7:$A$91,data!$A$2:$Z$78,5,FALSE)</f>
        <v>879</v>
      </c>
      <c r="F66" s="15">
        <f>VLOOKUP($A$7:$A$91,data!$A$2:$Z$78,6,FALSE)</f>
        <v>30</v>
      </c>
      <c r="G66" s="15">
        <f>VLOOKUP($A$7:$A$91,data!$A$2:$Z$78,7,FALSE)</f>
        <v>10925</v>
      </c>
      <c r="H66" s="15">
        <f>VLOOKUP($A$7:$A$91,data!$A$2:$Z$78,8,FALSE)</f>
        <v>995</v>
      </c>
      <c r="I66" s="15">
        <f>VLOOKUP($A$7:$A$91,data!$A$2:$Z$78,9,FALSE)</f>
        <v>134857</v>
      </c>
      <c r="J66" s="15">
        <f>VLOOKUP($A$7:$A$91,data!$A$2:$Z$78,10,FALSE)</f>
        <v>1031</v>
      </c>
      <c r="K66" s="15">
        <f>VLOOKUP($A$7:$A$91,data!$A$2:$Z$78,11,FALSE)</f>
        <v>1945606</v>
      </c>
      <c r="L66" s="15">
        <f>VLOOKUP($A$7:$A$91,data!$A$2:$Z$78,12,FALSE)</f>
        <v>41129</v>
      </c>
      <c r="M66" s="15">
        <f>VLOOKUP($A$7:$A$91,data!$A$2:$Z$78,13,FALSE)</f>
        <v>3456153</v>
      </c>
      <c r="N66" s="15">
        <f>VLOOKUP($A$7:$A$91,data!$A$2:$Z$78,14,FALSE)</f>
        <v>216</v>
      </c>
      <c r="O66" s="15">
        <f>VLOOKUP($A$7:$A$91,data!$A$2:$Z$78,15,FALSE)</f>
        <v>341377</v>
      </c>
      <c r="P66" s="15">
        <f>VLOOKUP($A$7:$A$91,data!$A$2:$Z$78,16,FALSE)</f>
        <v>1431</v>
      </c>
      <c r="Q66" s="15">
        <f>VLOOKUP($A$7:$A$91,data!$A$2:$Z$78,17,FALSE)</f>
        <v>45333</v>
      </c>
      <c r="R66" s="15">
        <f>VLOOKUP($A$7:$A$91,data!$A$2:$Z$78,18,FALSE)</f>
        <v>2287</v>
      </c>
      <c r="S66" s="15">
        <f>VLOOKUP($A$7:$A$91,data!$A$2:$Z$78,19,FALSE)</f>
        <v>770016</v>
      </c>
      <c r="T66" s="15">
        <f>VLOOKUP($A$7:$A$91,data!$A$2:$Z$78,20,FALSE)</f>
        <v>202</v>
      </c>
      <c r="U66" s="15">
        <f>VLOOKUP($A$7:$A$91,data!$A$2:$Z$78,21,FALSE)</f>
        <v>71889</v>
      </c>
      <c r="V66" s="15">
        <f>VLOOKUP($A$7:$A$91,data!$A$2:$Z$78,22,FALSE)</f>
        <v>438</v>
      </c>
      <c r="W66" s="15">
        <f>VLOOKUP($A$7:$A$91,data!$A$2:$Z$78,23,FALSE)</f>
        <v>40986</v>
      </c>
      <c r="X66" s="15">
        <f>VLOOKUP($A$7:$A$91,data!$A$2:$Z$78,24,FALSE)</f>
        <v>1145</v>
      </c>
      <c r="Y66" s="15">
        <f>VLOOKUP($A$7:$A$91,data!$A$2:$Z$78,25,FALSE)</f>
        <v>9370</v>
      </c>
      <c r="Z66" s="15">
        <f>VLOOKUP($A$7:$A$91,data!$A$2:$Z$78,26,FALSE)</f>
        <v>233</v>
      </c>
    </row>
    <row r="67" spans="1:26" ht="21.75" x14ac:dyDescent="0.2">
      <c r="A67" s="12" t="s">
        <v>7</v>
      </c>
      <c r="B67" s="13">
        <f>SUM(B68:B75)</f>
        <v>150471</v>
      </c>
      <c r="C67" s="13">
        <f t="shared" ref="C67:Z67" si="7">SUM(C68:C75)</f>
        <v>1268519</v>
      </c>
      <c r="D67" s="13">
        <f t="shared" si="7"/>
        <v>64191</v>
      </c>
      <c r="E67" s="13">
        <f t="shared" si="7"/>
        <v>115155</v>
      </c>
      <c r="F67" s="13">
        <f t="shared" si="7"/>
        <v>3959</v>
      </c>
      <c r="G67" s="13">
        <f t="shared" si="7"/>
        <v>32142</v>
      </c>
      <c r="H67" s="13">
        <f t="shared" si="7"/>
        <v>2229</v>
      </c>
      <c r="I67" s="13">
        <f t="shared" si="7"/>
        <v>2979869</v>
      </c>
      <c r="J67" s="13">
        <f t="shared" si="7"/>
        <v>6655</v>
      </c>
      <c r="K67" s="13">
        <f t="shared" si="7"/>
        <v>4448341</v>
      </c>
      <c r="L67" s="13">
        <f t="shared" si="7"/>
        <v>96086</v>
      </c>
      <c r="M67" s="13">
        <f t="shared" si="7"/>
        <v>73693129</v>
      </c>
      <c r="N67" s="13">
        <f t="shared" si="7"/>
        <v>1682</v>
      </c>
      <c r="O67" s="13">
        <f t="shared" si="7"/>
        <v>7840998</v>
      </c>
      <c r="P67" s="13">
        <f t="shared" si="7"/>
        <v>5486</v>
      </c>
      <c r="Q67" s="13">
        <f t="shared" si="7"/>
        <v>100568</v>
      </c>
      <c r="R67" s="13">
        <f t="shared" si="7"/>
        <v>4219</v>
      </c>
      <c r="S67" s="13">
        <f t="shared" si="7"/>
        <v>2156179</v>
      </c>
      <c r="T67" s="13">
        <f t="shared" si="7"/>
        <v>1016</v>
      </c>
      <c r="U67" s="13">
        <f t="shared" si="7"/>
        <v>5470620</v>
      </c>
      <c r="V67" s="13">
        <f t="shared" si="7"/>
        <v>4493</v>
      </c>
      <c r="W67" s="13">
        <f t="shared" si="7"/>
        <v>306279</v>
      </c>
      <c r="X67" s="13">
        <f t="shared" si="7"/>
        <v>7139</v>
      </c>
      <c r="Y67" s="13">
        <f t="shared" si="7"/>
        <v>50342</v>
      </c>
      <c r="Z67" s="13">
        <f t="shared" si="7"/>
        <v>811</v>
      </c>
    </row>
    <row r="68" spans="1:26" ht="21.75" x14ac:dyDescent="0.2">
      <c r="A68" s="14" t="s">
        <v>65</v>
      </c>
      <c r="B68" s="15">
        <f>VLOOKUP($A$7:$A$91,data!$A$2:$Z$78,2,FALSE)</f>
        <v>22586</v>
      </c>
      <c r="C68" s="15">
        <f>VLOOKUP($A$7:$A$91,data!$A$2:$Z$78,3,FALSE)</f>
        <v>128245</v>
      </c>
      <c r="D68" s="15">
        <f>VLOOKUP($A$7:$A$91,data!$A$2:$Z$78,4,FALSE)</f>
        <v>9078</v>
      </c>
      <c r="E68" s="15">
        <f>VLOOKUP($A$7:$A$91,data!$A$2:$Z$78,5,FALSE)</f>
        <v>29580</v>
      </c>
      <c r="F68" s="15">
        <f>VLOOKUP($A$7:$A$91,data!$A$2:$Z$78,6,FALSE)</f>
        <v>1437</v>
      </c>
      <c r="G68" s="15">
        <f>VLOOKUP($A$7:$A$91,data!$A$2:$Z$78,7,FALSE)</f>
        <v>1102</v>
      </c>
      <c r="H68" s="15">
        <f>VLOOKUP($A$7:$A$91,data!$A$2:$Z$78,8,FALSE)</f>
        <v>107</v>
      </c>
      <c r="I68" s="15">
        <f>VLOOKUP($A$7:$A$91,data!$A$2:$Z$78,9,FALSE)</f>
        <v>1271802</v>
      </c>
      <c r="J68" s="15">
        <f>VLOOKUP($A$7:$A$91,data!$A$2:$Z$78,10,FALSE)</f>
        <v>721</v>
      </c>
      <c r="K68" s="15">
        <f>VLOOKUP($A$7:$A$91,data!$A$2:$Z$78,11,FALSE)</f>
        <v>559476</v>
      </c>
      <c r="L68" s="15">
        <f>VLOOKUP($A$7:$A$91,data!$A$2:$Z$78,12,FALSE)</f>
        <v>15300</v>
      </c>
      <c r="M68" s="15">
        <f>VLOOKUP($A$7:$A$91,data!$A$2:$Z$78,13,FALSE)</f>
        <v>14858416</v>
      </c>
      <c r="N68" s="15">
        <f>VLOOKUP($A$7:$A$91,data!$A$2:$Z$78,14,FALSE)</f>
        <v>332</v>
      </c>
      <c r="O68" s="15">
        <f>VLOOKUP($A$7:$A$91,data!$A$2:$Z$78,15,FALSE)</f>
        <v>469642</v>
      </c>
      <c r="P68" s="15">
        <f>VLOOKUP($A$7:$A$91,data!$A$2:$Z$78,16,FALSE)</f>
        <v>724</v>
      </c>
      <c r="Q68" s="15">
        <f>VLOOKUP($A$7:$A$91,data!$A$2:$Z$78,17,FALSE)</f>
        <v>9979</v>
      </c>
      <c r="R68" s="15">
        <f>VLOOKUP($A$7:$A$91,data!$A$2:$Z$78,18,FALSE)</f>
        <v>480</v>
      </c>
      <c r="S68" s="15">
        <f>VLOOKUP($A$7:$A$91,data!$A$2:$Z$78,19,FALSE)</f>
        <v>668883</v>
      </c>
      <c r="T68" s="15">
        <f>VLOOKUP($A$7:$A$91,data!$A$2:$Z$78,20,FALSE)</f>
        <v>113</v>
      </c>
      <c r="U68" s="15">
        <f>VLOOKUP($A$7:$A$91,data!$A$2:$Z$78,21,FALSE)</f>
        <v>309843</v>
      </c>
      <c r="V68" s="15">
        <f>VLOOKUP($A$7:$A$91,data!$A$2:$Z$78,22,FALSE)</f>
        <v>497</v>
      </c>
      <c r="W68" s="15">
        <f>VLOOKUP($A$7:$A$91,data!$A$2:$Z$78,23,FALSE)</f>
        <v>18956</v>
      </c>
      <c r="X68" s="15">
        <f>VLOOKUP($A$7:$A$91,data!$A$2:$Z$78,24,FALSE)</f>
        <v>604</v>
      </c>
      <c r="Y68" s="15">
        <f>VLOOKUP($A$7:$A$91,data!$A$2:$Z$78,25,FALSE)</f>
        <v>2036</v>
      </c>
      <c r="Z68" s="15">
        <f>VLOOKUP($A$7:$A$91,data!$A$2:$Z$78,26,FALSE)</f>
        <v>57</v>
      </c>
    </row>
    <row r="69" spans="1:26" ht="21.75" x14ac:dyDescent="0.2">
      <c r="A69" s="14" t="s">
        <v>66</v>
      </c>
      <c r="B69" s="15">
        <f>VLOOKUP($A$7:$A$91,data!$A$2:$Z$78,2,FALSE)</f>
        <v>33906</v>
      </c>
      <c r="C69" s="15">
        <f>VLOOKUP($A$7:$A$91,data!$A$2:$Z$78,3,FALSE)</f>
        <v>401627</v>
      </c>
      <c r="D69" s="15">
        <f>VLOOKUP($A$7:$A$91,data!$A$2:$Z$78,4,FALSE)</f>
        <v>15148</v>
      </c>
      <c r="E69" s="15">
        <f>VLOOKUP($A$7:$A$91,data!$A$2:$Z$78,5,FALSE)</f>
        <v>20483</v>
      </c>
      <c r="F69" s="15">
        <f>VLOOKUP($A$7:$A$91,data!$A$2:$Z$78,6,FALSE)</f>
        <v>723</v>
      </c>
      <c r="G69" s="15">
        <f>VLOOKUP($A$7:$A$91,data!$A$2:$Z$78,7,FALSE)</f>
        <v>21249</v>
      </c>
      <c r="H69" s="15">
        <f>VLOOKUP($A$7:$A$91,data!$A$2:$Z$78,8,FALSE)</f>
        <v>1061</v>
      </c>
      <c r="I69" s="15">
        <f>VLOOKUP($A$7:$A$91,data!$A$2:$Z$78,9,FALSE)</f>
        <v>779697</v>
      </c>
      <c r="J69" s="15">
        <f>VLOOKUP($A$7:$A$91,data!$A$2:$Z$78,10,FALSE)</f>
        <v>1461</v>
      </c>
      <c r="K69" s="15">
        <f>VLOOKUP($A$7:$A$91,data!$A$2:$Z$78,11,FALSE)</f>
        <v>1207153</v>
      </c>
      <c r="L69" s="15">
        <f>VLOOKUP($A$7:$A$91,data!$A$2:$Z$78,12,FALSE)</f>
        <v>20318</v>
      </c>
      <c r="M69" s="15">
        <f>VLOOKUP($A$7:$A$91,data!$A$2:$Z$78,13,FALSE)</f>
        <v>37408376</v>
      </c>
      <c r="N69" s="15">
        <f>VLOOKUP($A$7:$A$91,data!$A$2:$Z$78,14,FALSE)</f>
        <v>552</v>
      </c>
      <c r="O69" s="15">
        <f>VLOOKUP($A$7:$A$91,data!$A$2:$Z$78,15,FALSE)</f>
        <v>244824</v>
      </c>
      <c r="P69" s="15">
        <f>VLOOKUP($A$7:$A$91,data!$A$2:$Z$78,16,FALSE)</f>
        <v>870</v>
      </c>
      <c r="Q69" s="15">
        <f>VLOOKUP($A$7:$A$91,data!$A$2:$Z$78,17,FALSE)</f>
        <v>16400</v>
      </c>
      <c r="R69" s="15">
        <f>VLOOKUP($A$7:$A$91,data!$A$2:$Z$78,18,FALSE)</f>
        <v>942</v>
      </c>
      <c r="S69" s="15">
        <f>VLOOKUP($A$7:$A$91,data!$A$2:$Z$78,19,FALSE)</f>
        <v>430022</v>
      </c>
      <c r="T69" s="15">
        <f>VLOOKUP($A$7:$A$91,data!$A$2:$Z$78,20,FALSE)</f>
        <v>208</v>
      </c>
      <c r="U69" s="15">
        <f>VLOOKUP($A$7:$A$91,data!$A$2:$Z$78,21,FALSE)</f>
        <v>472368</v>
      </c>
      <c r="V69" s="15">
        <f>VLOOKUP($A$7:$A$91,data!$A$2:$Z$78,22,FALSE)</f>
        <v>572</v>
      </c>
      <c r="W69" s="15">
        <f>VLOOKUP($A$7:$A$91,data!$A$2:$Z$78,23,FALSE)</f>
        <v>124987</v>
      </c>
      <c r="X69" s="15">
        <f>VLOOKUP($A$7:$A$91,data!$A$2:$Z$78,24,FALSE)</f>
        <v>3236</v>
      </c>
      <c r="Y69" s="15">
        <f>VLOOKUP($A$7:$A$91,data!$A$2:$Z$78,25,FALSE)</f>
        <v>35388</v>
      </c>
      <c r="Z69" s="15">
        <f>VLOOKUP($A$7:$A$91,data!$A$2:$Z$78,26,FALSE)</f>
        <v>471</v>
      </c>
    </row>
    <row r="70" spans="1:26" ht="21.75" x14ac:dyDescent="0.2">
      <c r="A70" s="14" t="s">
        <v>67</v>
      </c>
      <c r="B70" s="15">
        <f>VLOOKUP($A$7:$A$91,data!$A$2:$Z$78,2,FALSE)</f>
        <v>33551</v>
      </c>
      <c r="C70" s="15">
        <f>VLOOKUP($A$7:$A$91,data!$A$2:$Z$78,3,FALSE)</f>
        <v>242696</v>
      </c>
      <c r="D70" s="15">
        <f>VLOOKUP($A$7:$A$91,data!$A$2:$Z$78,4,FALSE)</f>
        <v>8941</v>
      </c>
      <c r="E70" s="15">
        <f>VLOOKUP($A$7:$A$91,data!$A$2:$Z$78,5,FALSE)</f>
        <v>1544</v>
      </c>
      <c r="F70" s="15">
        <f>VLOOKUP($A$7:$A$91,data!$A$2:$Z$78,6,FALSE)</f>
        <v>22</v>
      </c>
      <c r="G70" s="15">
        <f>VLOOKUP($A$7:$A$91,data!$A$2:$Z$78,7,FALSE)</f>
        <v>7154</v>
      </c>
      <c r="H70" s="15">
        <f>VLOOKUP($A$7:$A$91,data!$A$2:$Z$78,8,FALSE)</f>
        <v>703</v>
      </c>
      <c r="I70" s="15">
        <f>VLOOKUP($A$7:$A$91,data!$A$2:$Z$78,9,FALSE)</f>
        <v>572616</v>
      </c>
      <c r="J70" s="15">
        <f>VLOOKUP($A$7:$A$91,data!$A$2:$Z$78,10,FALSE)</f>
        <v>1629</v>
      </c>
      <c r="K70" s="15">
        <f>VLOOKUP($A$7:$A$91,data!$A$2:$Z$78,11,FALSE)</f>
        <v>1183353</v>
      </c>
      <c r="L70" s="15">
        <f>VLOOKUP($A$7:$A$91,data!$A$2:$Z$78,12,FALSE)</f>
        <v>25016</v>
      </c>
      <c r="M70" s="15">
        <f>VLOOKUP($A$7:$A$91,data!$A$2:$Z$78,13,FALSE)</f>
        <v>14453240</v>
      </c>
      <c r="N70" s="15">
        <f>VLOOKUP($A$7:$A$91,data!$A$2:$Z$78,14,FALSE)</f>
        <v>278</v>
      </c>
      <c r="O70" s="15">
        <f>VLOOKUP($A$7:$A$91,data!$A$2:$Z$78,15,FALSE)</f>
        <v>3879238</v>
      </c>
      <c r="P70" s="15">
        <f>VLOOKUP($A$7:$A$91,data!$A$2:$Z$78,16,FALSE)</f>
        <v>1043</v>
      </c>
      <c r="Q70" s="15">
        <f>VLOOKUP($A$7:$A$91,data!$A$2:$Z$78,17,FALSE)</f>
        <v>40691</v>
      </c>
      <c r="R70" s="15">
        <f>VLOOKUP($A$7:$A$91,data!$A$2:$Z$78,18,FALSE)</f>
        <v>1389</v>
      </c>
      <c r="S70" s="15">
        <f>VLOOKUP($A$7:$A$91,data!$A$2:$Z$78,19,FALSE)</f>
        <v>156582</v>
      </c>
      <c r="T70" s="15">
        <f>VLOOKUP($A$7:$A$91,data!$A$2:$Z$78,20,FALSE)</f>
        <v>239</v>
      </c>
      <c r="U70" s="15">
        <f>VLOOKUP($A$7:$A$91,data!$A$2:$Z$78,21,FALSE)</f>
        <v>3451162</v>
      </c>
      <c r="V70" s="15">
        <f>VLOOKUP($A$7:$A$91,data!$A$2:$Z$78,22,FALSE)</f>
        <v>1629</v>
      </c>
      <c r="W70" s="15">
        <f>VLOOKUP($A$7:$A$91,data!$A$2:$Z$78,23,FALSE)</f>
        <v>34283</v>
      </c>
      <c r="X70" s="15">
        <f>VLOOKUP($A$7:$A$91,data!$A$2:$Z$78,24,FALSE)</f>
        <v>1045</v>
      </c>
      <c r="Y70" s="15">
        <f>VLOOKUP($A$7:$A$91,data!$A$2:$Z$78,25,FALSE)</f>
        <v>5186</v>
      </c>
      <c r="Z70" s="15">
        <f>VLOOKUP($A$7:$A$91,data!$A$2:$Z$78,26,FALSE)</f>
        <v>137</v>
      </c>
    </row>
    <row r="71" spans="1:26" ht="21.75" x14ac:dyDescent="0.2">
      <c r="A71" s="14" t="s">
        <v>68</v>
      </c>
      <c r="B71" s="15">
        <f>VLOOKUP($A$7:$A$91,data!$A$2:$Z$78,2,FALSE)</f>
        <v>11745</v>
      </c>
      <c r="C71" s="15">
        <f>VLOOKUP($A$7:$A$91,data!$A$2:$Z$78,3,FALSE)</f>
        <v>39633</v>
      </c>
      <c r="D71" s="15">
        <f>VLOOKUP($A$7:$A$91,data!$A$2:$Z$78,4,FALSE)</f>
        <v>1913</v>
      </c>
      <c r="E71" s="15">
        <f>VLOOKUP($A$7:$A$91,data!$A$2:$Z$78,5,FALSE)</f>
        <v>24807</v>
      </c>
      <c r="F71" s="15">
        <f>VLOOKUP($A$7:$A$91,data!$A$2:$Z$78,6,FALSE)</f>
        <v>847</v>
      </c>
      <c r="G71" s="15">
        <f>VLOOKUP($A$7:$A$91,data!$A$2:$Z$78,7,FALSE)</f>
        <v>500</v>
      </c>
      <c r="H71" s="15">
        <f>VLOOKUP($A$7:$A$91,data!$A$2:$Z$78,8,FALSE)</f>
        <v>59</v>
      </c>
      <c r="I71" s="15">
        <f>VLOOKUP($A$7:$A$91,data!$A$2:$Z$78,9,FALSE)</f>
        <v>96030</v>
      </c>
      <c r="J71" s="15">
        <f>VLOOKUP($A$7:$A$91,data!$A$2:$Z$78,10,FALSE)</f>
        <v>127</v>
      </c>
      <c r="K71" s="15">
        <f>VLOOKUP($A$7:$A$91,data!$A$2:$Z$78,11,FALSE)</f>
        <v>537693</v>
      </c>
      <c r="L71" s="15">
        <f>VLOOKUP($A$7:$A$91,data!$A$2:$Z$78,12,FALSE)</f>
        <v>9096</v>
      </c>
      <c r="M71" s="15">
        <f>VLOOKUP($A$7:$A$91,data!$A$2:$Z$78,13,FALSE)</f>
        <v>3484191</v>
      </c>
      <c r="N71" s="15">
        <f>VLOOKUP($A$7:$A$91,data!$A$2:$Z$78,14,FALSE)</f>
        <v>151</v>
      </c>
      <c r="O71" s="15">
        <f>VLOOKUP($A$7:$A$91,data!$A$2:$Z$78,15,FALSE)</f>
        <v>2733058</v>
      </c>
      <c r="P71" s="15">
        <f>VLOOKUP($A$7:$A$91,data!$A$2:$Z$78,16,FALSE)</f>
        <v>500</v>
      </c>
      <c r="Q71" s="15">
        <f>VLOOKUP($A$7:$A$91,data!$A$2:$Z$78,17,FALSE)</f>
        <v>10522</v>
      </c>
      <c r="R71" s="15">
        <f>VLOOKUP($A$7:$A$91,data!$A$2:$Z$78,18,FALSE)</f>
        <v>296</v>
      </c>
      <c r="S71" s="15">
        <f>VLOOKUP($A$7:$A$91,data!$A$2:$Z$78,19,FALSE)</f>
        <v>892375</v>
      </c>
      <c r="T71" s="15">
        <f>VLOOKUP($A$7:$A$91,data!$A$2:$Z$78,20,FALSE)</f>
        <v>189</v>
      </c>
      <c r="U71" s="15">
        <f>VLOOKUP($A$7:$A$91,data!$A$2:$Z$78,21,FALSE)</f>
        <v>861466</v>
      </c>
      <c r="V71" s="15">
        <f>VLOOKUP($A$7:$A$91,data!$A$2:$Z$78,22,FALSE)</f>
        <v>578</v>
      </c>
      <c r="W71" s="15">
        <f>VLOOKUP($A$7:$A$91,data!$A$2:$Z$78,23,FALSE)</f>
        <v>11731</v>
      </c>
      <c r="X71" s="15">
        <f>VLOOKUP($A$7:$A$91,data!$A$2:$Z$78,24,FALSE)</f>
        <v>282</v>
      </c>
      <c r="Y71" s="15">
        <f>VLOOKUP($A$7:$A$91,data!$A$2:$Z$78,25,FALSE)</f>
        <v>3154</v>
      </c>
      <c r="Z71" s="15">
        <f>VLOOKUP($A$7:$A$91,data!$A$2:$Z$78,26,FALSE)</f>
        <v>64</v>
      </c>
    </row>
    <row r="72" spans="1:26" ht="21.75" x14ac:dyDescent="0.2">
      <c r="A72" s="14" t="s">
        <v>69</v>
      </c>
      <c r="B72" s="15">
        <f>VLOOKUP($A$7:$A$91,data!$A$2:$Z$78,2,FALSE)</f>
        <v>2362</v>
      </c>
      <c r="C72" s="15">
        <f>VLOOKUP($A$7:$A$91,data!$A$2:$Z$78,3,FALSE)</f>
        <v>763</v>
      </c>
      <c r="D72" s="15">
        <f>VLOOKUP($A$7:$A$91,data!$A$2:$Z$78,4,FALSE)</f>
        <v>61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69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57638</v>
      </c>
      <c r="L72" s="15">
        <f>VLOOKUP($A$7:$A$91,data!$A$2:$Z$78,12,FALSE)</f>
        <v>2124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8527</v>
      </c>
      <c r="P72" s="15">
        <f>VLOOKUP($A$7:$A$91,data!$A$2:$Z$78,16,FALSE)</f>
        <v>183</v>
      </c>
      <c r="Q72" s="15">
        <f>VLOOKUP($A$7:$A$91,data!$A$2:$Z$78,17,FALSE)</f>
        <v>1065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4083</v>
      </c>
      <c r="V72" s="15">
        <f>VLOOKUP($A$7:$A$91,data!$A$2:$Z$78,22,FALSE)</f>
        <v>83</v>
      </c>
      <c r="W72" s="15">
        <f>VLOOKUP($A$7:$A$91,data!$A$2:$Z$78,23,FALSE)</f>
        <v>325</v>
      </c>
      <c r="X72" s="15">
        <f>VLOOKUP($A$7:$A$91,data!$A$2:$Z$78,24,FALSE)</f>
        <v>19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2142</v>
      </c>
      <c r="C73" s="15">
        <f>VLOOKUP($A$7:$A$91,data!$A$2:$Z$78,3,FALSE)</f>
        <v>1502</v>
      </c>
      <c r="D73" s="15">
        <f>VLOOKUP($A$7:$A$91,data!$A$2:$Z$78,4,FALSE)</f>
        <v>97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31294</v>
      </c>
      <c r="L73" s="15">
        <f>VLOOKUP($A$7:$A$91,data!$A$2:$Z$78,12,FALSE)</f>
        <v>1651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40975</v>
      </c>
      <c r="P73" s="15">
        <f>VLOOKUP($A$7:$A$91,data!$A$2:$Z$78,16,FALSE)</f>
        <v>351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3725</v>
      </c>
      <c r="V73" s="15">
        <f>VLOOKUP($A$7:$A$91,data!$A$2:$Z$78,22,FALSE)</f>
        <v>186</v>
      </c>
      <c r="W73" s="15">
        <f>VLOOKUP($A$7:$A$91,data!$A$2:$Z$78,23,FALSE)</f>
        <v>335</v>
      </c>
      <c r="X73" s="15">
        <f>VLOOKUP($A$7:$A$91,data!$A$2:$Z$78,24,FALSE)</f>
        <v>18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19013</v>
      </c>
      <c r="C74" s="15">
        <f>VLOOKUP($A$7:$A$91,data!$A$2:$Z$78,3,FALSE)</f>
        <v>243855</v>
      </c>
      <c r="D74" s="15">
        <f>VLOOKUP($A$7:$A$91,data!$A$2:$Z$78,4,FALSE)</f>
        <v>13242</v>
      </c>
      <c r="E74" s="15">
        <f>VLOOKUP($A$7:$A$91,data!$A$2:$Z$78,5,FALSE)</f>
        <v>11381</v>
      </c>
      <c r="F74" s="15">
        <f>VLOOKUP($A$7:$A$91,data!$A$2:$Z$78,6,FALSE)</f>
        <v>289</v>
      </c>
      <c r="G74" s="15">
        <f>VLOOKUP($A$7:$A$91,data!$A$2:$Z$78,7,FALSE)</f>
        <v>914</v>
      </c>
      <c r="H74" s="15">
        <f>VLOOKUP($A$7:$A$91,data!$A$2:$Z$78,8,FALSE)</f>
        <v>144</v>
      </c>
      <c r="I74" s="15">
        <f>VLOOKUP($A$7:$A$91,data!$A$2:$Z$78,9,FALSE)</f>
        <v>113770</v>
      </c>
      <c r="J74" s="15">
        <f>VLOOKUP($A$7:$A$91,data!$A$2:$Z$78,10,FALSE)</f>
        <v>1078</v>
      </c>
      <c r="K74" s="15">
        <f>VLOOKUP($A$7:$A$91,data!$A$2:$Z$78,11,FALSE)</f>
        <v>378283</v>
      </c>
      <c r="L74" s="15">
        <f>VLOOKUP($A$7:$A$91,data!$A$2:$Z$78,12,FALSE)</f>
        <v>9504</v>
      </c>
      <c r="M74" s="15">
        <f>VLOOKUP($A$7:$A$91,data!$A$2:$Z$78,13,FALSE)</f>
        <v>2149688</v>
      </c>
      <c r="N74" s="15">
        <f>VLOOKUP($A$7:$A$91,data!$A$2:$Z$78,14,FALSE)</f>
        <v>210</v>
      </c>
      <c r="O74" s="15">
        <f>VLOOKUP($A$7:$A$91,data!$A$2:$Z$78,15,FALSE)</f>
        <v>254693</v>
      </c>
      <c r="P74" s="15">
        <f>VLOOKUP($A$7:$A$91,data!$A$2:$Z$78,16,FALSE)</f>
        <v>822</v>
      </c>
      <c r="Q74" s="15">
        <f>VLOOKUP($A$7:$A$91,data!$A$2:$Z$78,17,FALSE)</f>
        <v>10102</v>
      </c>
      <c r="R74" s="15">
        <f>VLOOKUP($A$7:$A$91,data!$A$2:$Z$78,18,FALSE)</f>
        <v>385</v>
      </c>
      <c r="S74" s="15">
        <f>VLOOKUP($A$7:$A$91,data!$A$2:$Z$78,19,FALSE)</f>
        <v>3951</v>
      </c>
      <c r="T74" s="15">
        <f>VLOOKUP($A$7:$A$91,data!$A$2:$Z$78,20,FALSE)</f>
        <v>138</v>
      </c>
      <c r="U74" s="15">
        <f>VLOOKUP($A$7:$A$91,data!$A$2:$Z$78,21,FALSE)</f>
        <v>312151</v>
      </c>
      <c r="V74" s="15">
        <f>VLOOKUP($A$7:$A$91,data!$A$2:$Z$78,22,FALSE)</f>
        <v>540</v>
      </c>
      <c r="W74" s="15">
        <f>VLOOKUP($A$7:$A$91,data!$A$2:$Z$78,23,FALSE)</f>
        <v>35824</v>
      </c>
      <c r="X74" s="15">
        <f>VLOOKUP($A$7:$A$91,data!$A$2:$Z$78,24,FALSE)</f>
        <v>705</v>
      </c>
      <c r="Y74" s="15">
        <f>VLOOKUP($A$7:$A$91,data!$A$2:$Z$78,25,FALSE)</f>
        <v>1439</v>
      </c>
      <c r="Z74" s="15">
        <f>VLOOKUP($A$7:$A$91,data!$A$2:$Z$78,26,FALSE)</f>
        <v>37</v>
      </c>
    </row>
    <row r="75" spans="1:26" ht="21.75" x14ac:dyDescent="0.2">
      <c r="A75" s="14" t="s">
        <v>72</v>
      </c>
      <c r="B75" s="15">
        <f>VLOOKUP($A$7:$A$91,data!$A$2:$Z$78,2,FALSE)</f>
        <v>25166</v>
      </c>
      <c r="C75" s="15">
        <f>VLOOKUP($A$7:$A$91,data!$A$2:$Z$78,3,FALSE)</f>
        <v>210198</v>
      </c>
      <c r="D75" s="15">
        <f>VLOOKUP($A$7:$A$91,data!$A$2:$Z$78,4,FALSE)</f>
        <v>15711</v>
      </c>
      <c r="E75" s="15">
        <f>VLOOKUP($A$7:$A$91,data!$A$2:$Z$78,5,FALSE)</f>
        <v>27360</v>
      </c>
      <c r="F75" s="15">
        <f>VLOOKUP($A$7:$A$91,data!$A$2:$Z$78,6,FALSE)</f>
        <v>641</v>
      </c>
      <c r="G75" s="15">
        <f>VLOOKUP($A$7:$A$91,data!$A$2:$Z$78,7,FALSE)</f>
        <v>1136</v>
      </c>
      <c r="H75" s="15">
        <f>VLOOKUP($A$7:$A$91,data!$A$2:$Z$78,8,FALSE)</f>
        <v>139</v>
      </c>
      <c r="I75" s="15">
        <f>VLOOKUP($A$7:$A$91,data!$A$2:$Z$78,9,FALSE)</f>
        <v>144913</v>
      </c>
      <c r="J75" s="15">
        <f>VLOOKUP($A$7:$A$91,data!$A$2:$Z$78,10,FALSE)</f>
        <v>1633</v>
      </c>
      <c r="K75" s="15">
        <f>VLOOKUP($A$7:$A$91,data!$A$2:$Z$78,11,FALSE)</f>
        <v>493451</v>
      </c>
      <c r="L75" s="15">
        <f>VLOOKUP($A$7:$A$91,data!$A$2:$Z$78,12,FALSE)</f>
        <v>13077</v>
      </c>
      <c r="M75" s="15">
        <f>VLOOKUP($A$7:$A$91,data!$A$2:$Z$78,13,FALSE)</f>
        <v>1312036</v>
      </c>
      <c r="N75" s="15">
        <f>VLOOKUP($A$7:$A$91,data!$A$2:$Z$78,14,FALSE)</f>
        <v>141</v>
      </c>
      <c r="O75" s="15">
        <f>VLOOKUP($A$7:$A$91,data!$A$2:$Z$78,15,FALSE)</f>
        <v>210041</v>
      </c>
      <c r="P75" s="15">
        <f>VLOOKUP($A$7:$A$91,data!$A$2:$Z$78,16,FALSE)</f>
        <v>993</v>
      </c>
      <c r="Q75" s="15">
        <f>VLOOKUP($A$7:$A$91,data!$A$2:$Z$78,17,FALSE)</f>
        <v>11133</v>
      </c>
      <c r="R75" s="15">
        <f>VLOOKUP($A$7:$A$91,data!$A$2:$Z$78,18,FALSE)</f>
        <v>631</v>
      </c>
      <c r="S75" s="15">
        <f>VLOOKUP($A$7:$A$91,data!$A$2:$Z$78,19,FALSE)</f>
        <v>4190</v>
      </c>
      <c r="T75" s="15">
        <f>VLOOKUP($A$7:$A$91,data!$A$2:$Z$78,20,FALSE)</f>
        <v>109</v>
      </c>
      <c r="U75" s="15">
        <f>VLOOKUP($A$7:$A$91,data!$A$2:$Z$78,21,FALSE)</f>
        <v>55822</v>
      </c>
      <c r="V75" s="15">
        <f>VLOOKUP($A$7:$A$91,data!$A$2:$Z$78,22,FALSE)</f>
        <v>408</v>
      </c>
      <c r="W75" s="15">
        <f>VLOOKUP($A$7:$A$91,data!$A$2:$Z$78,23,FALSE)</f>
        <v>79838</v>
      </c>
      <c r="X75" s="15">
        <f>VLOOKUP($A$7:$A$91,data!$A$2:$Z$78,24,FALSE)</f>
        <v>1230</v>
      </c>
      <c r="Y75" s="15">
        <f>VLOOKUP($A$7:$A$91,data!$A$2:$Z$78,25,FALSE)</f>
        <v>3123</v>
      </c>
      <c r="Z75" s="15">
        <f>VLOOKUP($A$7:$A$91,data!$A$2:$Z$78,26,FALSE)</f>
        <v>43</v>
      </c>
    </row>
    <row r="76" spans="1:26" ht="21.75" x14ac:dyDescent="0.2">
      <c r="A76" s="12" t="s">
        <v>8</v>
      </c>
      <c r="B76" s="13">
        <f>SUM(B77:B85)</f>
        <v>272816</v>
      </c>
      <c r="C76" s="13">
        <f t="shared" ref="C76:Z76" si="8">SUM(C77:C85)</f>
        <v>647970</v>
      </c>
      <c r="D76" s="13">
        <f t="shared" si="8"/>
        <v>108090</v>
      </c>
      <c r="E76" s="13">
        <f t="shared" si="8"/>
        <v>3777</v>
      </c>
      <c r="F76" s="13">
        <f t="shared" si="8"/>
        <v>129</v>
      </c>
      <c r="G76" s="13">
        <f t="shared" si="8"/>
        <v>15810</v>
      </c>
      <c r="H76" s="13">
        <f t="shared" si="8"/>
        <v>1827</v>
      </c>
      <c r="I76" s="13">
        <f t="shared" si="8"/>
        <v>1177857</v>
      </c>
      <c r="J76" s="13">
        <f t="shared" si="8"/>
        <v>12411</v>
      </c>
      <c r="K76" s="13">
        <f t="shared" si="8"/>
        <v>8234707</v>
      </c>
      <c r="L76" s="13">
        <f t="shared" si="8"/>
        <v>213216</v>
      </c>
      <c r="M76" s="13">
        <f t="shared" si="8"/>
        <v>14164316</v>
      </c>
      <c r="N76" s="13">
        <f t="shared" si="8"/>
        <v>2406</v>
      </c>
      <c r="O76" s="13">
        <f t="shared" si="8"/>
        <v>3999520</v>
      </c>
      <c r="P76" s="13">
        <f t="shared" si="8"/>
        <v>12118</v>
      </c>
      <c r="Q76" s="13">
        <f t="shared" si="8"/>
        <v>570339</v>
      </c>
      <c r="R76" s="13">
        <f t="shared" si="8"/>
        <v>20388</v>
      </c>
      <c r="S76" s="13">
        <f t="shared" si="8"/>
        <v>150353</v>
      </c>
      <c r="T76" s="13">
        <f t="shared" si="8"/>
        <v>2189</v>
      </c>
      <c r="U76" s="13">
        <f t="shared" si="8"/>
        <v>904862</v>
      </c>
      <c r="V76" s="13">
        <f t="shared" si="8"/>
        <v>7504</v>
      </c>
      <c r="W76" s="13">
        <f t="shared" si="8"/>
        <v>164837</v>
      </c>
      <c r="X76" s="13">
        <f t="shared" si="8"/>
        <v>8341</v>
      </c>
      <c r="Y76" s="13">
        <f t="shared" si="8"/>
        <v>3379</v>
      </c>
      <c r="Z76" s="13">
        <f t="shared" si="8"/>
        <v>207</v>
      </c>
    </row>
    <row r="77" spans="1:26" ht="21.75" x14ac:dyDescent="0.2">
      <c r="A77" s="14" t="s">
        <v>73</v>
      </c>
      <c r="B77" s="15">
        <f>VLOOKUP($A$7:$A$91,data!$A$2:$Z$78,2,FALSE)</f>
        <v>84016</v>
      </c>
      <c r="C77" s="15">
        <f>VLOOKUP($A$7:$A$91,data!$A$2:$Z$78,3,FALSE)</f>
        <v>198866</v>
      </c>
      <c r="D77" s="15">
        <f>VLOOKUP($A$7:$A$91,data!$A$2:$Z$78,4,FALSE)</f>
        <v>36705</v>
      </c>
      <c r="E77" s="15">
        <f>VLOOKUP($A$7:$A$91,data!$A$2:$Z$78,5,FALSE)</f>
        <v>65</v>
      </c>
      <c r="F77" s="15">
        <f>VLOOKUP($A$7:$A$91,data!$A$2:$Z$78,6,FALSE)</f>
        <v>4</v>
      </c>
      <c r="G77" s="15">
        <f>VLOOKUP($A$7:$A$91,data!$A$2:$Z$78,7,FALSE)</f>
        <v>2228</v>
      </c>
      <c r="H77" s="15">
        <f>VLOOKUP($A$7:$A$91,data!$A$2:$Z$78,8,FALSE)</f>
        <v>194</v>
      </c>
      <c r="I77" s="15">
        <f>VLOOKUP($A$7:$A$91,data!$A$2:$Z$78,9,FALSE)</f>
        <v>276420</v>
      </c>
      <c r="J77" s="15">
        <f>VLOOKUP($A$7:$A$91,data!$A$2:$Z$78,10,FALSE)</f>
        <v>3689</v>
      </c>
      <c r="K77" s="15">
        <f>VLOOKUP($A$7:$A$91,data!$A$2:$Z$78,11,FALSE)</f>
        <v>2274064</v>
      </c>
      <c r="L77" s="15">
        <f>VLOOKUP($A$7:$A$91,data!$A$2:$Z$78,12,FALSE)</f>
        <v>61135</v>
      </c>
      <c r="M77" s="15">
        <f>VLOOKUP($A$7:$A$91,data!$A$2:$Z$78,13,FALSE)</f>
        <v>2190357</v>
      </c>
      <c r="N77" s="15">
        <f>VLOOKUP($A$7:$A$91,data!$A$2:$Z$78,14,FALSE)</f>
        <v>636</v>
      </c>
      <c r="O77" s="15">
        <f>VLOOKUP($A$7:$A$91,data!$A$2:$Z$78,15,FALSE)</f>
        <v>529630</v>
      </c>
      <c r="P77" s="15">
        <f>VLOOKUP($A$7:$A$91,data!$A$2:$Z$78,16,FALSE)</f>
        <v>4338</v>
      </c>
      <c r="Q77" s="15">
        <f>VLOOKUP($A$7:$A$91,data!$A$2:$Z$78,17,FALSE)</f>
        <v>195794</v>
      </c>
      <c r="R77" s="15">
        <f>VLOOKUP($A$7:$A$91,data!$A$2:$Z$78,18,FALSE)</f>
        <v>6901</v>
      </c>
      <c r="S77" s="15">
        <f>VLOOKUP($A$7:$A$91,data!$A$2:$Z$78,19,FALSE)</f>
        <v>16772</v>
      </c>
      <c r="T77" s="15">
        <f>VLOOKUP($A$7:$A$91,data!$A$2:$Z$78,20,FALSE)</f>
        <v>340</v>
      </c>
      <c r="U77" s="15">
        <f>VLOOKUP($A$7:$A$91,data!$A$2:$Z$78,21,FALSE)</f>
        <v>330066</v>
      </c>
      <c r="V77" s="15">
        <f>VLOOKUP($A$7:$A$91,data!$A$2:$Z$78,22,FALSE)</f>
        <v>2844</v>
      </c>
      <c r="W77" s="15">
        <f>VLOOKUP($A$7:$A$91,data!$A$2:$Z$78,23,FALSE)</f>
        <v>43483</v>
      </c>
      <c r="X77" s="15">
        <f>VLOOKUP($A$7:$A$91,data!$A$2:$Z$78,24,FALSE)</f>
        <v>1926</v>
      </c>
      <c r="Y77" s="15">
        <f>VLOOKUP($A$7:$A$91,data!$A$2:$Z$78,25,FALSE)</f>
        <v>989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16697</v>
      </c>
      <c r="C78" s="15">
        <f>VLOOKUP($A$7:$A$91,data!$A$2:$Z$78,3,FALSE)</f>
        <v>70185</v>
      </c>
      <c r="D78" s="15">
        <f>VLOOKUP($A$7:$A$91,data!$A$2:$Z$78,4,FALSE)</f>
        <v>8778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994</v>
      </c>
      <c r="H78" s="15">
        <f>VLOOKUP($A$7:$A$91,data!$A$2:$Z$78,8,FALSE)</f>
        <v>162</v>
      </c>
      <c r="I78" s="15">
        <f>VLOOKUP($A$7:$A$91,data!$A$2:$Z$78,9,FALSE)</f>
        <v>95215</v>
      </c>
      <c r="J78" s="15">
        <f>VLOOKUP($A$7:$A$91,data!$A$2:$Z$78,10,FALSE)</f>
        <v>654</v>
      </c>
      <c r="K78" s="15">
        <f>VLOOKUP($A$7:$A$91,data!$A$2:$Z$78,11,FALSE)</f>
        <v>480295</v>
      </c>
      <c r="L78" s="15">
        <f>VLOOKUP($A$7:$A$91,data!$A$2:$Z$78,12,FALSE)</f>
        <v>11321</v>
      </c>
      <c r="M78" s="15">
        <f>VLOOKUP($A$7:$A$91,data!$A$2:$Z$78,13,FALSE)</f>
        <v>1929396</v>
      </c>
      <c r="N78" s="15">
        <f>VLOOKUP($A$7:$A$91,data!$A$2:$Z$78,14,FALSE)</f>
        <v>335</v>
      </c>
      <c r="O78" s="15">
        <f>VLOOKUP($A$7:$A$91,data!$A$2:$Z$78,15,FALSE)</f>
        <v>184692</v>
      </c>
      <c r="P78" s="15">
        <f>VLOOKUP($A$7:$A$91,data!$A$2:$Z$78,16,FALSE)</f>
        <v>445</v>
      </c>
      <c r="Q78" s="15">
        <f>VLOOKUP($A$7:$A$91,data!$A$2:$Z$78,17,FALSE)</f>
        <v>36680</v>
      </c>
      <c r="R78" s="15">
        <f>VLOOKUP($A$7:$A$91,data!$A$2:$Z$78,18,FALSE)</f>
        <v>1339</v>
      </c>
      <c r="S78" s="15">
        <f>VLOOKUP($A$7:$A$91,data!$A$2:$Z$78,19,FALSE)</f>
        <v>4079</v>
      </c>
      <c r="T78" s="15">
        <f>VLOOKUP($A$7:$A$91,data!$A$2:$Z$78,20,FALSE)</f>
        <v>132</v>
      </c>
      <c r="U78" s="15">
        <f>VLOOKUP($A$7:$A$91,data!$A$2:$Z$78,21,FALSE)</f>
        <v>15548</v>
      </c>
      <c r="V78" s="15">
        <f>VLOOKUP($A$7:$A$91,data!$A$2:$Z$78,22,FALSE)</f>
        <v>277</v>
      </c>
      <c r="W78" s="15">
        <f>VLOOKUP($A$7:$A$91,data!$A$2:$Z$78,23,FALSE)</f>
        <v>37607</v>
      </c>
      <c r="X78" s="15">
        <f>VLOOKUP($A$7:$A$91,data!$A$2:$Z$78,24,FALSE)</f>
        <v>1754</v>
      </c>
      <c r="Y78" s="15">
        <f>VLOOKUP($A$7:$A$91,data!$A$2:$Z$78,25,FALSE)</f>
        <v>245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9451</v>
      </c>
      <c r="C79" s="15">
        <f>VLOOKUP($A$7:$A$91,data!$A$2:$Z$78,3,FALSE)</f>
        <v>10570</v>
      </c>
      <c r="D79" s="15">
        <f>VLOOKUP($A$7:$A$91,data!$A$2:$Z$78,4,FALSE)</f>
        <v>1284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1941</v>
      </c>
      <c r="H79" s="15">
        <f>VLOOKUP($A$7:$A$91,data!$A$2:$Z$78,8,FALSE)</f>
        <v>233</v>
      </c>
      <c r="I79" s="15">
        <f>VLOOKUP($A$7:$A$91,data!$A$2:$Z$78,9,FALSE)</f>
        <v>43463</v>
      </c>
      <c r="J79" s="15">
        <f>VLOOKUP($A$7:$A$91,data!$A$2:$Z$78,10,FALSE)</f>
        <v>245</v>
      </c>
      <c r="K79" s="15">
        <f>VLOOKUP($A$7:$A$91,data!$A$2:$Z$78,11,FALSE)</f>
        <v>272555</v>
      </c>
      <c r="L79" s="15">
        <f>VLOOKUP($A$7:$A$91,data!$A$2:$Z$78,12,FALSE)</f>
        <v>8041</v>
      </c>
      <c r="M79" s="15">
        <f>VLOOKUP($A$7:$A$91,data!$A$2:$Z$78,13,FALSE)</f>
        <v>503125</v>
      </c>
      <c r="N79" s="15">
        <f>VLOOKUP($A$7:$A$91,data!$A$2:$Z$78,14,FALSE)</f>
        <v>61</v>
      </c>
      <c r="O79" s="15">
        <f>VLOOKUP($A$7:$A$91,data!$A$2:$Z$78,15,FALSE)</f>
        <v>504157</v>
      </c>
      <c r="P79" s="15">
        <f>VLOOKUP($A$7:$A$91,data!$A$2:$Z$78,16,FALSE)</f>
        <v>468</v>
      </c>
      <c r="Q79" s="15">
        <f>VLOOKUP($A$7:$A$91,data!$A$2:$Z$78,17,FALSE)</f>
        <v>16677</v>
      </c>
      <c r="R79" s="15">
        <f>VLOOKUP($A$7:$A$91,data!$A$2:$Z$78,18,FALSE)</f>
        <v>726</v>
      </c>
      <c r="S79" s="15">
        <f>VLOOKUP($A$7:$A$91,data!$A$2:$Z$78,19,FALSE)</f>
        <v>2470</v>
      </c>
      <c r="T79" s="15">
        <f>VLOOKUP($A$7:$A$91,data!$A$2:$Z$78,20,FALSE)</f>
        <v>72</v>
      </c>
      <c r="U79" s="15">
        <f>VLOOKUP($A$7:$A$91,data!$A$2:$Z$78,21,FALSE)</f>
        <v>10347</v>
      </c>
      <c r="V79" s="15">
        <f>VLOOKUP($A$7:$A$91,data!$A$2:$Z$78,22,FALSE)</f>
        <v>165</v>
      </c>
      <c r="W79" s="15">
        <f>VLOOKUP($A$7:$A$91,data!$A$2:$Z$78,23,FALSE)</f>
        <v>10449</v>
      </c>
      <c r="X79" s="15">
        <f>VLOOKUP($A$7:$A$91,data!$A$2:$Z$78,24,FALSE)</f>
        <v>562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2853</v>
      </c>
      <c r="C80" s="15">
        <f>VLOOKUP($A$7:$A$91,data!$A$2:$Z$78,3,FALSE)</f>
        <v>2120</v>
      </c>
      <c r="D80" s="15">
        <f>VLOOKUP($A$7:$A$91,data!$A$2:$Z$78,4,FALSE)</f>
        <v>304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466</v>
      </c>
      <c r="H80" s="15">
        <f>VLOOKUP($A$7:$A$91,data!$A$2:$Z$78,8,FALSE)</f>
        <v>80</v>
      </c>
      <c r="I80" s="15">
        <f>VLOOKUP($A$7:$A$91,data!$A$2:$Z$78,9,FALSE)</f>
        <v>28</v>
      </c>
      <c r="J80" s="15">
        <f>VLOOKUP($A$7:$A$91,data!$A$2:$Z$78,10,FALSE)</f>
        <v>2</v>
      </c>
      <c r="K80" s="15">
        <f>VLOOKUP($A$7:$A$91,data!$A$2:$Z$78,11,FALSE)</f>
        <v>87148</v>
      </c>
      <c r="L80" s="15">
        <f>VLOOKUP($A$7:$A$91,data!$A$2:$Z$78,12,FALSE)</f>
        <v>2329</v>
      </c>
      <c r="M80" s="15">
        <f>VLOOKUP($A$7:$A$91,data!$A$2:$Z$78,13,FALSE)</f>
        <v>42616</v>
      </c>
      <c r="N80" s="15">
        <f>VLOOKUP($A$7:$A$91,data!$A$2:$Z$78,14,FALSE)</f>
        <v>6</v>
      </c>
      <c r="O80" s="15">
        <f>VLOOKUP($A$7:$A$91,data!$A$2:$Z$78,15,FALSE)</f>
        <v>166088</v>
      </c>
      <c r="P80" s="15">
        <f>VLOOKUP($A$7:$A$91,data!$A$2:$Z$78,16,FALSE)</f>
        <v>70</v>
      </c>
      <c r="Q80" s="15">
        <f>VLOOKUP($A$7:$A$91,data!$A$2:$Z$78,17,FALSE)</f>
        <v>11349</v>
      </c>
      <c r="R80" s="15">
        <f>VLOOKUP($A$7:$A$91,data!$A$2:$Z$78,18,FALSE)</f>
        <v>378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11053</v>
      </c>
      <c r="V80" s="15">
        <f>VLOOKUP($A$7:$A$91,data!$A$2:$Z$78,22,FALSE)</f>
        <v>35</v>
      </c>
      <c r="W80" s="15">
        <f>VLOOKUP($A$7:$A$91,data!$A$2:$Z$78,23,FALSE)</f>
        <v>1282</v>
      </c>
      <c r="X80" s="15">
        <f>VLOOKUP($A$7:$A$91,data!$A$2:$Z$78,24,FALSE)</f>
        <v>66</v>
      </c>
      <c r="Y80" s="15">
        <f>VLOOKUP($A$7:$A$91,data!$A$2:$Z$78,25,FALSE)</f>
        <v>138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44104</v>
      </c>
      <c r="C81" s="15">
        <f>VLOOKUP($A$7:$A$91,data!$A$2:$Z$78,3,FALSE)</f>
        <v>74766</v>
      </c>
      <c r="D81" s="15">
        <f>VLOOKUP($A$7:$A$91,data!$A$2:$Z$78,4,FALSE)</f>
        <v>12092</v>
      </c>
      <c r="E81" s="15">
        <f>VLOOKUP($A$7:$A$91,data!$A$2:$Z$78,5,FALSE)</f>
        <v>36</v>
      </c>
      <c r="F81" s="15">
        <f>VLOOKUP($A$7:$A$91,data!$A$2:$Z$78,6,FALSE)</f>
        <v>4</v>
      </c>
      <c r="G81" s="15">
        <f>VLOOKUP($A$7:$A$91,data!$A$2:$Z$78,7,FALSE)</f>
        <v>2992</v>
      </c>
      <c r="H81" s="15">
        <f>VLOOKUP($A$7:$A$91,data!$A$2:$Z$78,8,FALSE)</f>
        <v>339</v>
      </c>
      <c r="I81" s="15">
        <f>VLOOKUP($A$7:$A$91,data!$A$2:$Z$78,9,FALSE)</f>
        <v>123024</v>
      </c>
      <c r="J81" s="15">
        <f>VLOOKUP($A$7:$A$91,data!$A$2:$Z$78,10,FALSE)</f>
        <v>1295</v>
      </c>
      <c r="K81" s="15">
        <f>VLOOKUP($A$7:$A$91,data!$A$2:$Z$78,11,FALSE)</f>
        <v>1629750</v>
      </c>
      <c r="L81" s="15">
        <f>VLOOKUP($A$7:$A$91,data!$A$2:$Z$78,12,FALSE)</f>
        <v>36786</v>
      </c>
      <c r="M81" s="15">
        <f>VLOOKUP($A$7:$A$91,data!$A$2:$Z$78,13,FALSE)</f>
        <v>1410594</v>
      </c>
      <c r="N81" s="15">
        <f>VLOOKUP($A$7:$A$91,data!$A$2:$Z$78,14,FALSE)</f>
        <v>225</v>
      </c>
      <c r="O81" s="15">
        <f>VLOOKUP($A$7:$A$91,data!$A$2:$Z$78,15,FALSE)</f>
        <v>692856</v>
      </c>
      <c r="P81" s="15">
        <f>VLOOKUP($A$7:$A$91,data!$A$2:$Z$78,16,FALSE)</f>
        <v>1860</v>
      </c>
      <c r="Q81" s="15">
        <f>VLOOKUP($A$7:$A$91,data!$A$2:$Z$78,17,FALSE)</f>
        <v>62055</v>
      </c>
      <c r="R81" s="15">
        <f>VLOOKUP($A$7:$A$91,data!$A$2:$Z$78,18,FALSE)</f>
        <v>2703</v>
      </c>
      <c r="S81" s="15">
        <f>VLOOKUP($A$7:$A$91,data!$A$2:$Z$78,19,FALSE)</f>
        <v>7889</v>
      </c>
      <c r="T81" s="15">
        <f>VLOOKUP($A$7:$A$91,data!$A$2:$Z$78,20,FALSE)</f>
        <v>155</v>
      </c>
      <c r="U81" s="15">
        <f>VLOOKUP($A$7:$A$91,data!$A$2:$Z$78,21,FALSE)</f>
        <v>158381</v>
      </c>
      <c r="V81" s="15">
        <f>VLOOKUP($A$7:$A$91,data!$A$2:$Z$78,22,FALSE)</f>
        <v>1641</v>
      </c>
      <c r="W81" s="15">
        <f>VLOOKUP($A$7:$A$91,data!$A$2:$Z$78,23,FALSE)</f>
        <v>19010</v>
      </c>
      <c r="X81" s="15">
        <f>VLOOKUP($A$7:$A$91,data!$A$2:$Z$78,24,FALSE)</f>
        <v>660</v>
      </c>
      <c r="Y81" s="15">
        <f>VLOOKUP($A$7:$A$91,data!$A$2:$Z$78,25,FALSE)</f>
        <v>641</v>
      </c>
      <c r="Z81" s="15">
        <f>VLOOKUP($A$7:$A$91,data!$A$2:$Z$78,26,FALSE)</f>
        <v>39</v>
      </c>
    </row>
    <row r="82" spans="1:26" ht="21.75" x14ac:dyDescent="0.2">
      <c r="A82" s="14" t="s">
        <v>78</v>
      </c>
      <c r="B82" s="15">
        <f>VLOOKUP($A$7:$A$91,data!$A$2:$Z$78,2,FALSE)</f>
        <v>6762</v>
      </c>
      <c r="C82" s="15">
        <f>VLOOKUP($A$7:$A$91,data!$A$2:$Z$78,3,FALSE)</f>
        <v>8607</v>
      </c>
      <c r="D82" s="15">
        <f>VLOOKUP($A$7:$A$91,data!$A$2:$Z$78,4,FALSE)</f>
        <v>1009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1526</v>
      </c>
      <c r="H82" s="15">
        <f>VLOOKUP($A$7:$A$91,data!$A$2:$Z$78,8,FALSE)</f>
        <v>169</v>
      </c>
      <c r="I82" s="15">
        <f>VLOOKUP($A$7:$A$91,data!$A$2:$Z$78,9,FALSE)</f>
        <v>13727</v>
      </c>
      <c r="J82" s="15">
        <f>VLOOKUP($A$7:$A$91,data!$A$2:$Z$78,10,FALSE)</f>
        <v>237</v>
      </c>
      <c r="K82" s="15">
        <f>VLOOKUP($A$7:$A$91,data!$A$2:$Z$78,11,FALSE)</f>
        <v>160344</v>
      </c>
      <c r="L82" s="15">
        <f>VLOOKUP($A$7:$A$91,data!$A$2:$Z$78,12,FALSE)</f>
        <v>5718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121899</v>
      </c>
      <c r="P82" s="15">
        <f>VLOOKUP($A$7:$A$91,data!$A$2:$Z$78,16,FALSE)</f>
        <v>642</v>
      </c>
      <c r="Q82" s="15">
        <f>VLOOKUP($A$7:$A$91,data!$A$2:$Z$78,17,FALSE)</f>
        <v>9298</v>
      </c>
      <c r="R82" s="15">
        <f>VLOOKUP($A$7:$A$91,data!$A$2:$Z$78,18,FALSE)</f>
        <v>534</v>
      </c>
      <c r="S82" s="15">
        <f>VLOOKUP($A$7:$A$91,data!$A$2:$Z$78,19,FALSE)</f>
        <v>492</v>
      </c>
      <c r="T82" s="15">
        <f>VLOOKUP($A$7:$A$91,data!$A$2:$Z$78,20,FALSE)</f>
        <v>12</v>
      </c>
      <c r="U82" s="15">
        <f>VLOOKUP($A$7:$A$91,data!$A$2:$Z$78,21,FALSE)</f>
        <v>15364</v>
      </c>
      <c r="V82" s="15">
        <f>VLOOKUP($A$7:$A$91,data!$A$2:$Z$78,22,FALSE)</f>
        <v>123</v>
      </c>
      <c r="W82" s="15">
        <f>VLOOKUP($A$7:$A$91,data!$A$2:$Z$78,23,FALSE)</f>
        <v>8153</v>
      </c>
      <c r="X82" s="15">
        <f>VLOOKUP($A$7:$A$91,data!$A$2:$Z$78,24,FALSE)</f>
        <v>459</v>
      </c>
      <c r="Y82" s="15">
        <f>VLOOKUP($A$7:$A$91,data!$A$2:$Z$78,25,FALSE)</f>
        <v>129</v>
      </c>
      <c r="Z82" s="15">
        <f>VLOOKUP($A$7:$A$91,data!$A$2:$Z$78,26,FALSE)</f>
        <v>7</v>
      </c>
    </row>
    <row r="83" spans="1:26" ht="21.75" x14ac:dyDescent="0.2">
      <c r="A83" s="14" t="s">
        <v>79</v>
      </c>
      <c r="B83" s="15">
        <f>VLOOKUP($A$7:$A$91,data!$A$2:$Z$78,2,FALSE)</f>
        <v>23753</v>
      </c>
      <c r="C83" s="15">
        <f>VLOOKUP($A$7:$A$91,data!$A$2:$Z$78,3,FALSE)</f>
        <v>43700</v>
      </c>
      <c r="D83" s="15">
        <f>VLOOKUP($A$7:$A$91,data!$A$2:$Z$78,4,FALSE)</f>
        <v>6897</v>
      </c>
      <c r="E83" s="15">
        <f>VLOOKUP($A$7:$A$91,data!$A$2:$Z$78,5,FALSE)</f>
        <v>645</v>
      </c>
      <c r="F83" s="15">
        <f>VLOOKUP($A$7:$A$91,data!$A$2:$Z$78,6,FALSE)</f>
        <v>18</v>
      </c>
      <c r="G83" s="15">
        <f>VLOOKUP($A$7:$A$91,data!$A$2:$Z$78,7,FALSE)</f>
        <v>695</v>
      </c>
      <c r="H83" s="15">
        <f>VLOOKUP($A$7:$A$91,data!$A$2:$Z$78,8,FALSE)</f>
        <v>147</v>
      </c>
      <c r="I83" s="15">
        <f>VLOOKUP($A$7:$A$91,data!$A$2:$Z$78,9,FALSE)</f>
        <v>88369</v>
      </c>
      <c r="J83" s="15">
        <f>VLOOKUP($A$7:$A$91,data!$A$2:$Z$78,10,FALSE)</f>
        <v>1631</v>
      </c>
      <c r="K83" s="15">
        <f>VLOOKUP($A$7:$A$91,data!$A$2:$Z$78,11,FALSE)</f>
        <v>554370</v>
      </c>
      <c r="L83" s="15">
        <f>VLOOKUP($A$7:$A$91,data!$A$2:$Z$78,12,FALSE)</f>
        <v>20330</v>
      </c>
      <c r="M83" s="15">
        <f>VLOOKUP($A$7:$A$91,data!$A$2:$Z$78,13,FALSE)</f>
        <v>452945</v>
      </c>
      <c r="N83" s="15">
        <f>VLOOKUP($A$7:$A$91,data!$A$2:$Z$78,14,FALSE)</f>
        <v>121</v>
      </c>
      <c r="O83" s="15">
        <f>VLOOKUP($A$7:$A$91,data!$A$2:$Z$78,15,FALSE)</f>
        <v>249492</v>
      </c>
      <c r="P83" s="15">
        <f>VLOOKUP($A$7:$A$91,data!$A$2:$Z$78,16,FALSE)</f>
        <v>1232</v>
      </c>
      <c r="Q83" s="15">
        <f>VLOOKUP($A$7:$A$91,data!$A$2:$Z$78,17,FALSE)</f>
        <v>16008</v>
      </c>
      <c r="R83" s="15">
        <f>VLOOKUP($A$7:$A$91,data!$A$2:$Z$78,18,FALSE)</f>
        <v>658</v>
      </c>
      <c r="S83" s="15">
        <f>VLOOKUP($A$7:$A$91,data!$A$2:$Z$78,19,FALSE)</f>
        <v>3045</v>
      </c>
      <c r="T83" s="15">
        <f>VLOOKUP($A$7:$A$91,data!$A$2:$Z$78,20,FALSE)</f>
        <v>108</v>
      </c>
      <c r="U83" s="15">
        <f>VLOOKUP($A$7:$A$91,data!$A$2:$Z$78,21,FALSE)</f>
        <v>39985</v>
      </c>
      <c r="V83" s="15">
        <f>VLOOKUP($A$7:$A$91,data!$A$2:$Z$78,22,FALSE)</f>
        <v>394</v>
      </c>
      <c r="W83" s="15">
        <f>VLOOKUP($A$7:$A$91,data!$A$2:$Z$78,23,FALSE)</f>
        <v>7024</v>
      </c>
      <c r="X83" s="15">
        <f>VLOOKUP($A$7:$A$91,data!$A$2:$Z$78,24,FALSE)</f>
        <v>272</v>
      </c>
      <c r="Y83" s="15">
        <f>VLOOKUP($A$7:$A$91,data!$A$2:$Z$78,25,FALSE)</f>
        <v>140</v>
      </c>
      <c r="Z83" s="15">
        <f>VLOOKUP($A$7:$A$91,data!$A$2:$Z$78,26,FALSE)</f>
        <v>11</v>
      </c>
    </row>
    <row r="84" spans="1:26" ht="21.75" x14ac:dyDescent="0.2">
      <c r="A84" s="14" t="s">
        <v>80</v>
      </c>
      <c r="B84" s="15">
        <f>VLOOKUP($A$7:$A$91,data!$A$2:$Z$78,2,FALSE)</f>
        <v>28718</v>
      </c>
      <c r="C84" s="15">
        <f>VLOOKUP($A$7:$A$91,data!$A$2:$Z$78,3,FALSE)</f>
        <v>82438</v>
      </c>
      <c r="D84" s="15">
        <f>VLOOKUP($A$7:$A$91,data!$A$2:$Z$78,4,FALSE)</f>
        <v>12289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347</v>
      </c>
      <c r="H84" s="15">
        <f>VLOOKUP($A$7:$A$91,data!$A$2:$Z$78,8,FALSE)</f>
        <v>100</v>
      </c>
      <c r="I84" s="15">
        <f>VLOOKUP($A$7:$A$91,data!$A$2:$Z$78,9,FALSE)</f>
        <v>80870</v>
      </c>
      <c r="J84" s="15">
        <f>VLOOKUP($A$7:$A$91,data!$A$2:$Z$78,10,FALSE)</f>
        <v>675</v>
      </c>
      <c r="K84" s="15">
        <f>VLOOKUP($A$7:$A$91,data!$A$2:$Z$78,11,FALSE)</f>
        <v>643211</v>
      </c>
      <c r="L84" s="15">
        <f>VLOOKUP($A$7:$A$91,data!$A$2:$Z$78,12,FALSE)</f>
        <v>21560</v>
      </c>
      <c r="M84" s="15">
        <f>VLOOKUP($A$7:$A$91,data!$A$2:$Z$78,13,FALSE)</f>
        <v>1104418</v>
      </c>
      <c r="N84" s="15">
        <f>VLOOKUP($A$7:$A$91,data!$A$2:$Z$78,14,FALSE)</f>
        <v>182</v>
      </c>
      <c r="O84" s="15">
        <f>VLOOKUP($A$7:$A$91,data!$A$2:$Z$78,15,FALSE)</f>
        <v>598120</v>
      </c>
      <c r="P84" s="15">
        <f>VLOOKUP($A$7:$A$91,data!$A$2:$Z$78,16,FALSE)</f>
        <v>591</v>
      </c>
      <c r="Q84" s="15">
        <f>VLOOKUP($A$7:$A$91,data!$A$2:$Z$78,17,FALSE)</f>
        <v>25763</v>
      </c>
      <c r="R84" s="15">
        <f>VLOOKUP($A$7:$A$91,data!$A$2:$Z$78,18,FALSE)</f>
        <v>1171</v>
      </c>
      <c r="S84" s="15">
        <f>VLOOKUP($A$7:$A$91,data!$A$2:$Z$78,19,FALSE)</f>
        <v>5482</v>
      </c>
      <c r="T84" s="15">
        <f>VLOOKUP($A$7:$A$91,data!$A$2:$Z$78,20,FALSE)</f>
        <v>171</v>
      </c>
      <c r="U84" s="15">
        <f>VLOOKUP($A$7:$A$91,data!$A$2:$Z$78,21,FALSE)</f>
        <v>46924</v>
      </c>
      <c r="V84" s="15">
        <f>VLOOKUP($A$7:$A$91,data!$A$2:$Z$78,22,FALSE)</f>
        <v>338</v>
      </c>
      <c r="W84" s="15">
        <f>VLOOKUP($A$7:$A$91,data!$A$2:$Z$78,23,FALSE)</f>
        <v>14917</v>
      </c>
      <c r="X84" s="15">
        <f>VLOOKUP($A$7:$A$91,data!$A$2:$Z$78,24,FALSE)</f>
        <v>982</v>
      </c>
      <c r="Y84" s="15">
        <f>VLOOKUP($A$7:$A$91,data!$A$2:$Z$78,25,FALSE)</f>
        <v>77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56462</v>
      </c>
      <c r="C85" s="15">
        <f>VLOOKUP($A$7:$A$91,data!$A$2:$Z$78,3,FALSE)</f>
        <v>156718</v>
      </c>
      <c r="D85" s="15">
        <f>VLOOKUP($A$7:$A$91,data!$A$2:$Z$78,4,FALSE)</f>
        <v>28732</v>
      </c>
      <c r="E85" s="15">
        <f>VLOOKUP($A$7:$A$91,data!$A$2:$Z$78,5,FALSE)</f>
        <v>3031</v>
      </c>
      <c r="F85" s="15">
        <f>VLOOKUP($A$7:$A$91,data!$A$2:$Z$78,6,FALSE)</f>
        <v>103</v>
      </c>
      <c r="G85" s="15">
        <f>VLOOKUP($A$7:$A$91,data!$A$2:$Z$78,7,FALSE)</f>
        <v>4621</v>
      </c>
      <c r="H85" s="15">
        <f>VLOOKUP($A$7:$A$91,data!$A$2:$Z$78,8,FALSE)</f>
        <v>403</v>
      </c>
      <c r="I85" s="15">
        <f>VLOOKUP($A$7:$A$91,data!$A$2:$Z$78,9,FALSE)</f>
        <v>456741</v>
      </c>
      <c r="J85" s="15">
        <f>VLOOKUP($A$7:$A$91,data!$A$2:$Z$78,10,FALSE)</f>
        <v>3983</v>
      </c>
      <c r="K85" s="15">
        <f>VLOOKUP($A$7:$A$91,data!$A$2:$Z$78,11,FALSE)</f>
        <v>2132970</v>
      </c>
      <c r="L85" s="15">
        <f>VLOOKUP($A$7:$A$91,data!$A$2:$Z$78,12,FALSE)</f>
        <v>45996</v>
      </c>
      <c r="M85" s="15">
        <f>VLOOKUP($A$7:$A$91,data!$A$2:$Z$78,13,FALSE)</f>
        <v>6498326</v>
      </c>
      <c r="N85" s="15">
        <f>VLOOKUP($A$7:$A$91,data!$A$2:$Z$78,14,FALSE)</f>
        <v>821</v>
      </c>
      <c r="O85" s="15">
        <f>VLOOKUP($A$7:$A$91,data!$A$2:$Z$78,15,FALSE)</f>
        <v>952586</v>
      </c>
      <c r="P85" s="15">
        <f>VLOOKUP($A$7:$A$91,data!$A$2:$Z$78,16,FALSE)</f>
        <v>2472</v>
      </c>
      <c r="Q85" s="15">
        <f>VLOOKUP($A$7:$A$91,data!$A$2:$Z$78,17,FALSE)</f>
        <v>196715</v>
      </c>
      <c r="R85" s="15">
        <f>VLOOKUP($A$7:$A$91,data!$A$2:$Z$78,18,FALSE)</f>
        <v>5978</v>
      </c>
      <c r="S85" s="15">
        <f>VLOOKUP($A$7:$A$91,data!$A$2:$Z$78,19,FALSE)</f>
        <v>102592</v>
      </c>
      <c r="T85" s="15">
        <f>VLOOKUP($A$7:$A$91,data!$A$2:$Z$78,20,FALSE)</f>
        <v>1192</v>
      </c>
      <c r="U85" s="15">
        <f>VLOOKUP($A$7:$A$91,data!$A$2:$Z$78,21,FALSE)</f>
        <v>277194</v>
      </c>
      <c r="V85" s="15">
        <f>VLOOKUP($A$7:$A$91,data!$A$2:$Z$78,22,FALSE)</f>
        <v>1687</v>
      </c>
      <c r="W85" s="15">
        <f>VLOOKUP($A$7:$A$91,data!$A$2:$Z$78,23,FALSE)</f>
        <v>22912</v>
      </c>
      <c r="X85" s="15">
        <f>VLOOKUP($A$7:$A$91,data!$A$2:$Z$78,24,FALSE)</f>
        <v>1660</v>
      </c>
      <c r="Y85" s="15">
        <f>VLOOKUP($A$7:$A$91,data!$A$2:$Z$78,25,FALSE)</f>
        <v>799</v>
      </c>
      <c r="Z85" s="15">
        <f>VLOOKUP($A$7:$A$91,data!$A$2:$Z$78,26,FALSE)</f>
        <v>48</v>
      </c>
    </row>
    <row r="86" spans="1:26" ht="21.75" x14ac:dyDescent="0.2">
      <c r="A86" s="12" t="s">
        <v>9</v>
      </c>
      <c r="B86" s="13">
        <f>SUM(B87:B91)</f>
        <v>213166</v>
      </c>
      <c r="C86" s="13">
        <f t="shared" ref="C86:Z86" si="9">SUM(C87:C91)</f>
        <v>433344</v>
      </c>
      <c r="D86" s="13">
        <f t="shared" si="9"/>
        <v>91843</v>
      </c>
      <c r="E86" s="13">
        <f t="shared" si="9"/>
        <v>1343</v>
      </c>
      <c r="F86" s="13">
        <f t="shared" si="9"/>
        <v>17</v>
      </c>
      <c r="G86" s="13">
        <f t="shared" si="9"/>
        <v>12020</v>
      </c>
      <c r="H86" s="13">
        <f t="shared" si="9"/>
        <v>1367</v>
      </c>
      <c r="I86" s="13">
        <f t="shared" si="9"/>
        <v>112992</v>
      </c>
      <c r="J86" s="13">
        <f t="shared" si="9"/>
        <v>1151</v>
      </c>
      <c r="K86" s="13">
        <f t="shared" si="9"/>
        <v>4493388</v>
      </c>
      <c r="L86" s="13">
        <f t="shared" si="9"/>
        <v>167257</v>
      </c>
      <c r="M86" s="13">
        <f t="shared" si="9"/>
        <v>6002960</v>
      </c>
      <c r="N86" s="13">
        <f t="shared" si="9"/>
        <v>1625</v>
      </c>
      <c r="O86" s="13">
        <f t="shared" si="9"/>
        <v>2042995</v>
      </c>
      <c r="P86" s="13">
        <f t="shared" si="9"/>
        <v>4139</v>
      </c>
      <c r="Q86" s="13">
        <f t="shared" si="9"/>
        <v>954497</v>
      </c>
      <c r="R86" s="13">
        <f t="shared" si="9"/>
        <v>54221</v>
      </c>
      <c r="S86" s="13">
        <f t="shared" si="9"/>
        <v>92303</v>
      </c>
      <c r="T86" s="13">
        <f t="shared" si="9"/>
        <v>2357</v>
      </c>
      <c r="U86" s="13">
        <f t="shared" si="9"/>
        <v>417346</v>
      </c>
      <c r="V86" s="13">
        <f t="shared" si="9"/>
        <v>5296</v>
      </c>
      <c r="W86" s="13">
        <f t="shared" si="9"/>
        <v>276729</v>
      </c>
      <c r="X86" s="13">
        <f t="shared" si="9"/>
        <v>40591</v>
      </c>
      <c r="Y86" s="13">
        <f t="shared" si="9"/>
        <v>27399</v>
      </c>
      <c r="Z86" s="13">
        <f t="shared" si="9"/>
        <v>5004</v>
      </c>
    </row>
    <row r="87" spans="1:26" ht="21.75" x14ac:dyDescent="0.2">
      <c r="A87" s="14" t="s">
        <v>82</v>
      </c>
      <c r="B87" s="15">
        <f>VLOOKUP($A$7:$A$91,data!$A$2:$Z$78,2,FALSE)</f>
        <v>59292</v>
      </c>
      <c r="C87" s="15">
        <f>VLOOKUP($A$7:$A$91,data!$A$2:$Z$78,3,FALSE)</f>
        <v>161679</v>
      </c>
      <c r="D87" s="15">
        <f>VLOOKUP($A$7:$A$91,data!$A$2:$Z$78,4,FALSE)</f>
        <v>26666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5752</v>
      </c>
      <c r="H87" s="15">
        <f>VLOOKUP($A$7:$A$91,data!$A$2:$Z$78,8,FALSE)</f>
        <v>361</v>
      </c>
      <c r="I87" s="15">
        <f>VLOOKUP($A$7:$A$91,data!$A$2:$Z$78,9,FALSE)</f>
        <v>82471</v>
      </c>
      <c r="J87" s="15">
        <f>VLOOKUP($A$7:$A$91,data!$A$2:$Z$78,10,FALSE)</f>
        <v>779</v>
      </c>
      <c r="K87" s="15">
        <f>VLOOKUP($A$7:$A$91,data!$A$2:$Z$78,11,FALSE)</f>
        <v>1640028</v>
      </c>
      <c r="L87" s="15">
        <f>VLOOKUP($A$7:$A$91,data!$A$2:$Z$78,12,FALSE)</f>
        <v>43711</v>
      </c>
      <c r="M87" s="15">
        <f>VLOOKUP($A$7:$A$91,data!$A$2:$Z$78,13,FALSE)</f>
        <v>4423128</v>
      </c>
      <c r="N87" s="15">
        <f>VLOOKUP($A$7:$A$91,data!$A$2:$Z$78,14,FALSE)</f>
        <v>668</v>
      </c>
      <c r="O87" s="15">
        <f>VLOOKUP($A$7:$A$91,data!$A$2:$Z$78,15,FALSE)</f>
        <v>1627497</v>
      </c>
      <c r="P87" s="15">
        <f>VLOOKUP($A$7:$A$91,data!$A$2:$Z$78,16,FALSE)</f>
        <v>1958</v>
      </c>
      <c r="Q87" s="15">
        <f>VLOOKUP($A$7:$A$91,data!$A$2:$Z$78,17,FALSE)</f>
        <v>225261</v>
      </c>
      <c r="R87" s="15">
        <f>VLOOKUP($A$7:$A$91,data!$A$2:$Z$78,18,FALSE)</f>
        <v>6889</v>
      </c>
      <c r="S87" s="15">
        <f>VLOOKUP($A$7:$A$91,data!$A$2:$Z$78,19,FALSE)</f>
        <v>53882</v>
      </c>
      <c r="T87" s="15">
        <f>VLOOKUP($A$7:$A$91,data!$A$2:$Z$78,20,FALSE)</f>
        <v>729</v>
      </c>
      <c r="U87" s="15">
        <f>VLOOKUP($A$7:$A$91,data!$A$2:$Z$78,21,FALSE)</f>
        <v>318149</v>
      </c>
      <c r="V87" s="15">
        <f>VLOOKUP($A$7:$A$91,data!$A$2:$Z$78,22,FALSE)</f>
        <v>1678</v>
      </c>
      <c r="W87" s="15">
        <f>VLOOKUP($A$7:$A$91,data!$A$2:$Z$78,23,FALSE)</f>
        <v>49029</v>
      </c>
      <c r="X87" s="15">
        <f>VLOOKUP($A$7:$A$91,data!$A$2:$Z$78,24,FALSE)</f>
        <v>5236</v>
      </c>
      <c r="Y87" s="15">
        <f>VLOOKUP($A$7:$A$91,data!$A$2:$Z$78,25,FALSE)</f>
        <v>2246</v>
      </c>
      <c r="Z87" s="15">
        <f>VLOOKUP($A$7:$A$91,data!$A$2:$Z$78,26,FALSE)</f>
        <v>214</v>
      </c>
    </row>
    <row r="88" spans="1:26" ht="21.75" x14ac:dyDescent="0.2">
      <c r="A88" s="14" t="s">
        <v>83</v>
      </c>
      <c r="B88" s="15">
        <f>VLOOKUP($A$7:$A$91,data!$A$2:$Z$78,2,FALSE)</f>
        <v>21921</v>
      </c>
      <c r="C88" s="15">
        <f>VLOOKUP($A$7:$A$91,data!$A$2:$Z$78,3,FALSE)</f>
        <v>30295</v>
      </c>
      <c r="D88" s="15">
        <f>VLOOKUP($A$7:$A$91,data!$A$2:$Z$78,4,FALSE)</f>
        <v>7737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106</v>
      </c>
      <c r="H88" s="15">
        <f>VLOOKUP($A$7:$A$91,data!$A$2:$Z$78,8,FALSE)</f>
        <v>25</v>
      </c>
      <c r="I88" s="15">
        <f>VLOOKUP($A$7:$A$91,data!$A$2:$Z$78,9,FALSE)</f>
        <v>14248</v>
      </c>
      <c r="J88" s="15">
        <f>VLOOKUP($A$7:$A$91,data!$A$2:$Z$78,10,FALSE)</f>
        <v>81</v>
      </c>
      <c r="K88" s="15">
        <f>VLOOKUP($A$7:$A$91,data!$A$2:$Z$78,11,FALSE)</f>
        <v>407953</v>
      </c>
      <c r="L88" s="15">
        <f>VLOOKUP($A$7:$A$91,data!$A$2:$Z$78,12,FALSE)</f>
        <v>17843</v>
      </c>
      <c r="M88" s="15">
        <f>VLOOKUP($A$7:$A$91,data!$A$2:$Z$78,13,FALSE)</f>
        <v>949637</v>
      </c>
      <c r="N88" s="15">
        <f>VLOOKUP($A$7:$A$91,data!$A$2:$Z$78,14,FALSE)</f>
        <v>47</v>
      </c>
      <c r="O88" s="15">
        <f>VLOOKUP($A$7:$A$91,data!$A$2:$Z$78,15,FALSE)</f>
        <v>278777</v>
      </c>
      <c r="P88" s="15">
        <f>VLOOKUP($A$7:$A$91,data!$A$2:$Z$78,16,FALSE)</f>
        <v>256</v>
      </c>
      <c r="Q88" s="15">
        <f>VLOOKUP($A$7:$A$91,data!$A$2:$Z$78,17,FALSE)</f>
        <v>62474</v>
      </c>
      <c r="R88" s="15">
        <f>VLOOKUP($A$7:$A$91,data!$A$2:$Z$78,18,FALSE)</f>
        <v>4516</v>
      </c>
      <c r="S88" s="15">
        <f>VLOOKUP($A$7:$A$91,data!$A$2:$Z$78,19,FALSE)</f>
        <v>2987</v>
      </c>
      <c r="T88" s="15">
        <f>VLOOKUP($A$7:$A$91,data!$A$2:$Z$78,20,FALSE)</f>
        <v>120</v>
      </c>
      <c r="U88" s="15">
        <f>VLOOKUP($A$7:$A$91,data!$A$2:$Z$78,21,FALSE)</f>
        <v>8697</v>
      </c>
      <c r="V88" s="15">
        <f>VLOOKUP($A$7:$A$91,data!$A$2:$Z$78,22,FALSE)</f>
        <v>388</v>
      </c>
      <c r="W88" s="15">
        <f>VLOOKUP($A$7:$A$91,data!$A$2:$Z$78,23,FALSE)</f>
        <v>24298</v>
      </c>
      <c r="X88" s="15">
        <f>VLOOKUP($A$7:$A$91,data!$A$2:$Z$78,24,FALSE)</f>
        <v>4653</v>
      </c>
      <c r="Y88" s="15">
        <f>VLOOKUP($A$7:$A$91,data!$A$2:$Z$78,25,FALSE)</f>
        <v>536</v>
      </c>
      <c r="Z88" s="15">
        <f>VLOOKUP($A$7:$A$91,data!$A$2:$Z$78,26,FALSE)</f>
        <v>74</v>
      </c>
    </row>
    <row r="89" spans="1:26" ht="21.75" x14ac:dyDescent="0.2">
      <c r="A89" s="14" t="s">
        <v>84</v>
      </c>
      <c r="B89" s="15">
        <f>VLOOKUP($A$7:$A$91,data!$A$2:$Z$78,2,FALSE)</f>
        <v>36297</v>
      </c>
      <c r="C89" s="15">
        <f>VLOOKUP($A$7:$A$91,data!$A$2:$Z$78,3,FALSE)</f>
        <v>74547</v>
      </c>
      <c r="D89" s="15">
        <f>VLOOKUP($A$7:$A$91,data!$A$2:$Z$78,4,FALSE)</f>
        <v>17801</v>
      </c>
      <c r="E89" s="15">
        <f>VLOOKUP($A$7:$A$91,data!$A$2:$Z$78,5,FALSE)</f>
        <v>63</v>
      </c>
      <c r="F89" s="15">
        <f>VLOOKUP($A$7:$A$91,data!$A$2:$Z$78,6,FALSE)</f>
        <v>2</v>
      </c>
      <c r="G89" s="15">
        <f>VLOOKUP($A$7:$A$91,data!$A$2:$Z$78,7,FALSE)</f>
        <v>1387</v>
      </c>
      <c r="H89" s="15">
        <f>VLOOKUP($A$7:$A$91,data!$A$2:$Z$78,8,FALSE)</f>
        <v>235</v>
      </c>
      <c r="I89" s="15">
        <f>VLOOKUP($A$7:$A$91,data!$A$2:$Z$78,9,FALSE)</f>
        <v>4389</v>
      </c>
      <c r="J89" s="15">
        <f>VLOOKUP($A$7:$A$91,data!$A$2:$Z$78,10,FALSE)</f>
        <v>79</v>
      </c>
      <c r="K89" s="15">
        <f>VLOOKUP($A$7:$A$91,data!$A$2:$Z$78,11,FALSE)</f>
        <v>757384</v>
      </c>
      <c r="L89" s="15">
        <f>VLOOKUP($A$7:$A$91,data!$A$2:$Z$78,12,FALSE)</f>
        <v>28305</v>
      </c>
      <c r="M89" s="15">
        <f>VLOOKUP($A$7:$A$91,data!$A$2:$Z$78,13,FALSE)</f>
        <v>379375</v>
      </c>
      <c r="N89" s="15">
        <f>VLOOKUP($A$7:$A$91,data!$A$2:$Z$78,14,FALSE)</f>
        <v>146</v>
      </c>
      <c r="O89" s="15">
        <f>VLOOKUP($A$7:$A$91,data!$A$2:$Z$78,15,FALSE)</f>
        <v>41722</v>
      </c>
      <c r="P89" s="15">
        <f>VLOOKUP($A$7:$A$91,data!$A$2:$Z$78,16,FALSE)</f>
        <v>661</v>
      </c>
      <c r="Q89" s="15">
        <f>VLOOKUP($A$7:$A$91,data!$A$2:$Z$78,17,FALSE)</f>
        <v>225622</v>
      </c>
      <c r="R89" s="15">
        <f>VLOOKUP($A$7:$A$91,data!$A$2:$Z$78,18,FALSE)</f>
        <v>12183</v>
      </c>
      <c r="S89" s="15">
        <f>VLOOKUP($A$7:$A$91,data!$A$2:$Z$78,19,FALSE)</f>
        <v>14946</v>
      </c>
      <c r="T89" s="15">
        <f>VLOOKUP($A$7:$A$91,data!$A$2:$Z$78,20,FALSE)</f>
        <v>367</v>
      </c>
      <c r="U89" s="15">
        <f>VLOOKUP($A$7:$A$91,data!$A$2:$Z$78,21,FALSE)</f>
        <v>47341</v>
      </c>
      <c r="V89" s="15">
        <f>VLOOKUP($A$7:$A$91,data!$A$2:$Z$78,22,FALSE)</f>
        <v>1205</v>
      </c>
      <c r="W89" s="15">
        <f>VLOOKUP($A$7:$A$91,data!$A$2:$Z$78,23,FALSE)</f>
        <v>94681</v>
      </c>
      <c r="X89" s="15">
        <f>VLOOKUP($A$7:$A$91,data!$A$2:$Z$78,24,FALSE)</f>
        <v>9174</v>
      </c>
      <c r="Y89" s="15">
        <f>VLOOKUP($A$7:$A$91,data!$A$2:$Z$78,25,FALSE)</f>
        <v>17029</v>
      </c>
      <c r="Z89" s="15">
        <f>VLOOKUP($A$7:$A$91,data!$A$2:$Z$78,26,FALSE)</f>
        <v>3473</v>
      </c>
    </row>
    <row r="90" spans="1:26" ht="21.75" x14ac:dyDescent="0.2">
      <c r="A90" s="14" t="s">
        <v>85</v>
      </c>
      <c r="B90" s="15">
        <f>VLOOKUP($A$7:$A$91,data!$A$2:$Z$78,2,FALSE)</f>
        <v>41637</v>
      </c>
      <c r="C90" s="15">
        <f>VLOOKUP($A$7:$A$91,data!$A$2:$Z$78,3,FALSE)</f>
        <v>60595</v>
      </c>
      <c r="D90" s="15">
        <f>VLOOKUP($A$7:$A$91,data!$A$2:$Z$78,4,FALSE)</f>
        <v>16444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1906</v>
      </c>
      <c r="H90" s="15">
        <f>VLOOKUP($A$7:$A$91,data!$A$2:$Z$78,8,FALSE)</f>
        <v>292</v>
      </c>
      <c r="I90" s="15">
        <f>VLOOKUP($A$7:$A$91,data!$A$2:$Z$78,9,FALSE)</f>
        <v>4433</v>
      </c>
      <c r="J90" s="15">
        <f>VLOOKUP($A$7:$A$91,data!$A$2:$Z$78,10,FALSE)</f>
        <v>48</v>
      </c>
      <c r="K90" s="15">
        <f>VLOOKUP($A$7:$A$91,data!$A$2:$Z$78,11,FALSE)</f>
        <v>757469</v>
      </c>
      <c r="L90" s="15">
        <f>VLOOKUP($A$7:$A$91,data!$A$2:$Z$78,12,FALSE)</f>
        <v>33733</v>
      </c>
      <c r="M90" s="15">
        <f>VLOOKUP($A$7:$A$91,data!$A$2:$Z$78,13,FALSE)</f>
        <v>74749</v>
      </c>
      <c r="N90" s="15">
        <f>VLOOKUP($A$7:$A$91,data!$A$2:$Z$78,14,FALSE)</f>
        <v>632</v>
      </c>
      <c r="O90" s="15">
        <f>VLOOKUP($A$7:$A$91,data!$A$2:$Z$78,15,FALSE)</f>
        <v>61817</v>
      </c>
      <c r="P90" s="15">
        <f>VLOOKUP($A$7:$A$91,data!$A$2:$Z$78,16,FALSE)</f>
        <v>501</v>
      </c>
      <c r="Q90" s="15">
        <f>VLOOKUP($A$7:$A$91,data!$A$2:$Z$78,17,FALSE)</f>
        <v>201785</v>
      </c>
      <c r="R90" s="15">
        <f>VLOOKUP($A$7:$A$91,data!$A$2:$Z$78,18,FALSE)</f>
        <v>13641</v>
      </c>
      <c r="S90" s="15">
        <f>VLOOKUP($A$7:$A$91,data!$A$2:$Z$78,19,FALSE)</f>
        <v>15673</v>
      </c>
      <c r="T90" s="15">
        <f>VLOOKUP($A$7:$A$91,data!$A$2:$Z$78,20,FALSE)</f>
        <v>897</v>
      </c>
      <c r="U90" s="15">
        <f>VLOOKUP($A$7:$A$91,data!$A$2:$Z$78,21,FALSE)</f>
        <v>23778</v>
      </c>
      <c r="V90" s="15">
        <f>VLOOKUP($A$7:$A$91,data!$A$2:$Z$78,22,FALSE)</f>
        <v>1170</v>
      </c>
      <c r="W90" s="15">
        <f>VLOOKUP($A$7:$A$91,data!$A$2:$Z$78,23,FALSE)</f>
        <v>60256</v>
      </c>
      <c r="X90" s="15">
        <f>VLOOKUP($A$7:$A$91,data!$A$2:$Z$78,24,FALSE)</f>
        <v>12128</v>
      </c>
      <c r="Y90" s="15">
        <f>VLOOKUP($A$7:$A$91,data!$A$2:$Z$78,25,FALSE)</f>
        <v>3453</v>
      </c>
      <c r="Z90" s="15">
        <f>VLOOKUP($A$7:$A$91,data!$A$2:$Z$78,26,FALSE)</f>
        <v>630</v>
      </c>
    </row>
    <row r="91" spans="1:26" ht="21.75" x14ac:dyDescent="0.2">
      <c r="A91" s="14" t="s">
        <v>86</v>
      </c>
      <c r="B91" s="15">
        <f>VLOOKUP($A$7:$A$91,data!$A$2:$Z$78,2,FALSE)</f>
        <v>54019</v>
      </c>
      <c r="C91" s="15">
        <f>VLOOKUP($A$7:$A$91,data!$A$2:$Z$78,3,FALSE)</f>
        <v>106228</v>
      </c>
      <c r="D91" s="15">
        <f>VLOOKUP($A$7:$A$91,data!$A$2:$Z$78,4,FALSE)</f>
        <v>23195</v>
      </c>
      <c r="E91" s="15">
        <f>VLOOKUP($A$7:$A$91,data!$A$2:$Z$78,5,FALSE)</f>
        <v>10</v>
      </c>
      <c r="F91" s="15">
        <f>VLOOKUP($A$7:$A$91,data!$A$2:$Z$78,6,FALSE)</f>
        <v>1</v>
      </c>
      <c r="G91" s="15">
        <f>VLOOKUP($A$7:$A$91,data!$A$2:$Z$78,7,FALSE)</f>
        <v>2869</v>
      </c>
      <c r="H91" s="15">
        <f>VLOOKUP($A$7:$A$91,data!$A$2:$Z$78,8,FALSE)</f>
        <v>454</v>
      </c>
      <c r="I91" s="15">
        <f>VLOOKUP($A$7:$A$91,data!$A$2:$Z$78,9,FALSE)</f>
        <v>7451</v>
      </c>
      <c r="J91" s="15">
        <f>VLOOKUP($A$7:$A$91,data!$A$2:$Z$78,10,FALSE)</f>
        <v>164</v>
      </c>
      <c r="K91" s="15">
        <f>VLOOKUP($A$7:$A$91,data!$A$2:$Z$78,11,FALSE)</f>
        <v>930554</v>
      </c>
      <c r="L91" s="15">
        <f>VLOOKUP($A$7:$A$91,data!$A$2:$Z$78,12,FALSE)</f>
        <v>43665</v>
      </c>
      <c r="M91" s="15">
        <f>VLOOKUP($A$7:$A$91,data!$A$2:$Z$78,13,FALSE)</f>
        <v>176071</v>
      </c>
      <c r="N91" s="15">
        <f>VLOOKUP($A$7:$A$91,data!$A$2:$Z$78,14,FALSE)</f>
        <v>132</v>
      </c>
      <c r="O91" s="15">
        <f>VLOOKUP($A$7:$A$91,data!$A$2:$Z$78,15,FALSE)</f>
        <v>33182</v>
      </c>
      <c r="P91" s="15">
        <f>VLOOKUP($A$7:$A$91,data!$A$2:$Z$78,16,FALSE)</f>
        <v>763</v>
      </c>
      <c r="Q91" s="15">
        <f>VLOOKUP($A$7:$A$91,data!$A$2:$Z$78,17,FALSE)</f>
        <v>239355</v>
      </c>
      <c r="R91" s="15">
        <f>VLOOKUP($A$7:$A$91,data!$A$2:$Z$78,18,FALSE)</f>
        <v>16992</v>
      </c>
      <c r="S91" s="15">
        <f>VLOOKUP($A$7:$A$91,data!$A$2:$Z$78,19,FALSE)</f>
        <v>4815</v>
      </c>
      <c r="T91" s="15">
        <f>VLOOKUP($A$7:$A$91,data!$A$2:$Z$78,20,FALSE)</f>
        <v>244</v>
      </c>
      <c r="U91" s="15">
        <f>VLOOKUP($A$7:$A$91,data!$A$2:$Z$78,21,FALSE)</f>
        <v>19381</v>
      </c>
      <c r="V91" s="15">
        <f>VLOOKUP($A$7:$A$91,data!$A$2:$Z$78,22,FALSE)</f>
        <v>855</v>
      </c>
      <c r="W91" s="15">
        <f>VLOOKUP($A$7:$A$91,data!$A$2:$Z$78,23,FALSE)</f>
        <v>48465</v>
      </c>
      <c r="X91" s="15">
        <f>VLOOKUP($A$7:$A$91,data!$A$2:$Z$78,24,FALSE)</f>
        <v>9400</v>
      </c>
      <c r="Y91" s="15">
        <f>VLOOKUP($A$7:$A$91,data!$A$2:$Z$78,25,FALSE)</f>
        <v>4135</v>
      </c>
      <c r="Z91" s="15">
        <f>VLOOKUP($A$7:$A$91,data!$A$2:$Z$78,26,FALSE)</f>
        <v>613</v>
      </c>
    </row>
    <row r="93" spans="1:26" ht="21.75" x14ac:dyDescent="0.2">
      <c r="A93" s="17" t="s">
        <v>131</v>
      </c>
      <c r="B93" s="16" t="str">
        <f>AA1</f>
        <v>ข้อมูล ณ วันที่ 20 ธันวาคม 2568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21.12.68</vt:lpstr>
      <vt:lpstr>'21.12.68'!Print_Area</vt:lpstr>
      <vt:lpstr>'21.12.68'!Print_Titles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2025-12-22T06:58:14Z</dcterms:modified>
</cp:coreProperties>
</file>