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dth-my.sharepoint.com/personal/itcenter2_dld_go_th/Documents/L01 - Regislive System/Report/Stat Web/2568/"/>
    </mc:Choice>
  </mc:AlternateContent>
  <xr:revisionPtr revIDLastSave="10" documentId="13_ncr:1_{FFAE19E1-BEA3-4D25-A611-31A34464B12A}" xr6:coauthVersionLast="47" xr6:coauthVersionMax="47" xr10:uidLastSave="{80763830-9289-4586-BC58-1005DDEC567D}"/>
  <bookViews>
    <workbookView xWindow="-120" yWindow="-120" windowWidth="29040" windowHeight="15720" firstSheet="1" activeTab="1" xr2:uid="{00000000-000D-0000-FFFF-FFFF00000000}"/>
  </bookViews>
  <sheets>
    <sheet name="data" sheetId="77" state="hidden" r:id="rId1"/>
    <sheet name="20.07.68" sheetId="2" r:id="rId2"/>
  </sheets>
  <definedNames>
    <definedName name="_xlnm.Print_Area" localSheetId="1">'20.07.68'!$A$1:$Z$94</definedName>
    <definedName name="_xlnm.Print_Titles" localSheetId="1">'20.07.68'!$1:$4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R5" i="2" l="1"/>
  <c r="K5" i="2"/>
  <c r="Z5" i="2"/>
  <c r="J5" i="2"/>
  <c r="M5" i="2"/>
  <c r="E5" i="2"/>
  <c r="X5" i="2"/>
  <c r="W5" i="2"/>
  <c r="I5" i="2"/>
  <c r="L5" i="2"/>
  <c r="C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<sst xmlns="http://schemas.openxmlformats.org/spreadsheetml/2006/main" count="233" uniqueCount="134">
  <si>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</si>
  <si>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</si>
  <si>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</si>
  <si>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</si>
  <si>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</si>
  <si>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</si>
  <si>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</si>
  <si>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</si>
  <si>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</si>
  <si>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</si>
  <si>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</si>
  <si>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</si>
  <si>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</si>
  <si>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</si>
  <si>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</si>
  <si>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</si>
  <si>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</si>
  <si>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</si>
  <si>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</si>
  <si>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</si>
  <si>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</si>
  <si>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</si>
  <si>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</si>
  <si>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</si>
  <si>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</si>
  <si>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</si>
  <si>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</si>
  <si>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</si>
  <si>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</si>
  <si>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</si>
  <si>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</si>
  <si>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</si>
  <si>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</si>
  <si>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</si>
  <si>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</si>
  <si>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</si>
  <si>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</si>
  <si>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</si>
  <si>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</si>
  <si>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</si>
  <si>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</si>
  <si>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</si>
  <si>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</si>
  <si>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</si>
  <si>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</si>
  <si>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</si>
  <si>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</si>
  <si>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</si>
  <si>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</si>
  <si>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</si>
  <si>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</si>
  <si>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</si>
  <si>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</si>
  <si>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</si>
  <si>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</si>
  <si>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</si>
  <si>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</si>
  <si>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</si>
  <si>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</si>
  <si>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</si>
  <si>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</si>
  <si>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</si>
  <si>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</si>
  <si>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</si>
  <si>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</si>
  <si>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</si>
  <si>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</si>
  <si>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</si>
  <si>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</si>
  <si>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</si>
  <si>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</si>
  <si>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</si>
  <si>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</si>
  <si>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</si>
  <si>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</si>
  <si>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</si>
  <si>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</si>
  <si>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</si>
  <si>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</si>
  <si>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</si>
  <si>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</si>
  <si>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</si>
  <si>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</si>
  <si>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</si>
  <si>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</si>
  <si>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</si>
  <si>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</si>
  <si>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</si>
  <si>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</si>
  <si>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</si>
  <si>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</si>
  <si>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</si>
  <si>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</si>
  <si>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</si>
  <si>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</si>
  <si>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</si>
  <si>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</si>
  <si>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</si>
  <si>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</si>
  <si>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</si>
  <si>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</si>
  <si>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</si>
  <si>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</si>
  <si>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</si>
  <si>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</si>
  <si>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</si>
  <si>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</si>
  <si>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</si>
  <si>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</si>
  <si>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</si>
  <si>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</si>
  <si>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</si>
  <si>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</si>
  <si>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</si>
  <si>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</si>
  <si>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</si>
  <si>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</si>
  <si>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</si>
  <si>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</si>
  <si>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</si>
  <si>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</si>
  <si>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</si>
  <si>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</si>
  <si>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</si>
  <si>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</si>
  <si>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</si>
  <si>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</si>
  <si>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</si>
  <si>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</si>
  <si>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ข้อมูลจำนวนเกษตรกรผู้เลี้ยงสัตว์และปศุสัตว์ ปี 2568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</si>
  <si>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</si>
  <si>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</si>
  <si>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</si>
  <si>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 ณ วันที่ 20 กรกฎาคม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</si>
</sst>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8B4E4-434D-4FA0-A156-F3EDF7183C4E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4580</v>
      </c>
      <c r="C2">
        <v>5943</v>
      </c>
      <c r="D2">
        <v>694</v>
      </c>
      <c r="E2">
        <v>79</v>
      </c>
      <c r="F2">
        <v>6</v>
      </c>
      <c r="G2">
        <v>437</v>
      </c>
      <c r="H2">
        <v>58</v>
      </c>
      <c r="I2">
        <v>65</v>
      </c>
      <c r="J2">
        <v>8</v>
      </c>
      <c r="K2">
        <v>107338</v>
      </c>
      <c r="L2">
        <v>3595</v>
      </c>
      <c r="M2">
        <v>33830</v>
      </c>
      <c r="N2">
        <v>123</v>
      </c>
      <c r="O2">
        <v>12412</v>
      </c>
      <c r="P2">
        <v>197</v>
      </c>
      <c r="Q2">
        <v>3798</v>
      </c>
      <c r="R2">
        <v>208</v>
      </c>
      <c r="S2">
        <v>2713</v>
      </c>
      <c r="T2">
        <v>104</v>
      </c>
      <c r="U2">
        <v>81632</v>
      </c>
      <c r="V2">
        <v>109</v>
      </c>
      <c r="W2">
        <v>11791</v>
      </c>
      <c r="X2">
        <v>482</v>
      </c>
      <c r="Y2">
        <v>1546</v>
      </c>
      <c r="Z2">
        <v>89</v>
      </c>
    </row>
    <row r="3" spans="1:26" x14ac:dyDescent="0.2">
      <c r="A3" t="s">
        <v>17</v>
      </c>
      <c r="B3">
        <v>20071</v>
      </c>
      <c r="C3">
        <v>59038</v>
      </c>
      <c r="D3">
        <v>3565</v>
      </c>
      <c r="E3">
        <v>934</v>
      </c>
      <c r="F3">
        <v>34</v>
      </c>
      <c r="G3">
        <v>19200</v>
      </c>
      <c r="H3">
        <v>1427</v>
      </c>
      <c r="I3">
        <v>267742</v>
      </c>
      <c r="J3">
        <v>662</v>
      </c>
      <c r="K3">
        <v>966725</v>
      </c>
      <c r="L3">
        <v>16014</v>
      </c>
      <c r="M3">
        <v>6367208</v>
      </c>
      <c r="N3">
        <v>144</v>
      </c>
      <c r="O3">
        <v>66660</v>
      </c>
      <c r="P3">
        <v>1433</v>
      </c>
      <c r="Q3">
        <v>25012</v>
      </c>
      <c r="R3">
        <v>804</v>
      </c>
      <c r="S3">
        <v>31600</v>
      </c>
      <c r="T3">
        <v>220</v>
      </c>
      <c r="U3">
        <v>836688</v>
      </c>
      <c r="V3">
        <v>1476</v>
      </c>
      <c r="W3">
        <v>37486</v>
      </c>
      <c r="X3">
        <v>1071</v>
      </c>
      <c r="Y3">
        <v>4211</v>
      </c>
      <c r="Z3">
        <v>137</v>
      </c>
    </row>
    <row r="4" spans="1:26" x14ac:dyDescent="0.2">
      <c r="A4" t="s">
        <v>11</v>
      </c>
      <c r="B4">
        <v>3685</v>
      </c>
      <c r="C4">
        <v>2066</v>
      </c>
      <c r="D4">
        <v>259</v>
      </c>
      <c r="E4">
        <v>0</v>
      </c>
      <c r="F4">
        <v>0</v>
      </c>
      <c r="G4">
        <v>283</v>
      </c>
      <c r="H4">
        <v>42</v>
      </c>
      <c r="I4">
        <v>0</v>
      </c>
      <c r="J4">
        <v>0</v>
      </c>
      <c r="K4">
        <v>93650</v>
      </c>
      <c r="L4">
        <v>3265</v>
      </c>
      <c r="M4">
        <v>11622</v>
      </c>
      <c r="N4">
        <v>17</v>
      </c>
      <c r="O4">
        <v>5062</v>
      </c>
      <c r="P4">
        <v>170</v>
      </c>
      <c r="Q4">
        <v>3751</v>
      </c>
      <c r="R4">
        <v>166</v>
      </c>
      <c r="S4">
        <v>1577</v>
      </c>
      <c r="T4">
        <v>63</v>
      </c>
      <c r="U4">
        <v>65708</v>
      </c>
      <c r="V4">
        <v>117</v>
      </c>
      <c r="W4">
        <v>4365</v>
      </c>
      <c r="X4">
        <v>246</v>
      </c>
      <c r="Y4">
        <v>171</v>
      </c>
      <c r="Z4">
        <v>18</v>
      </c>
    </row>
    <row r="5" spans="1:26" x14ac:dyDescent="0.2">
      <c r="A5" t="s">
        <v>12</v>
      </c>
      <c r="B5">
        <v>5964</v>
      </c>
      <c r="C5">
        <v>5435</v>
      </c>
      <c r="D5">
        <v>289</v>
      </c>
      <c r="E5">
        <v>35</v>
      </c>
      <c r="F5">
        <v>1</v>
      </c>
      <c r="G5">
        <v>1291</v>
      </c>
      <c r="H5">
        <v>91</v>
      </c>
      <c r="I5">
        <v>0</v>
      </c>
      <c r="J5">
        <v>0</v>
      </c>
      <c r="K5">
        <v>310059</v>
      </c>
      <c r="L5">
        <v>4999</v>
      </c>
      <c r="M5">
        <v>214533</v>
      </c>
      <c r="N5">
        <v>70</v>
      </c>
      <c r="O5">
        <v>106995</v>
      </c>
      <c r="P5">
        <v>1353</v>
      </c>
      <c r="Q5">
        <v>12729</v>
      </c>
      <c r="R5">
        <v>433</v>
      </c>
      <c r="S5">
        <v>85158</v>
      </c>
      <c r="T5">
        <v>108</v>
      </c>
      <c r="U5">
        <v>194289</v>
      </c>
      <c r="V5">
        <v>418</v>
      </c>
      <c r="W5">
        <v>3238</v>
      </c>
      <c r="X5">
        <v>117</v>
      </c>
      <c r="Y5">
        <v>207</v>
      </c>
      <c r="Z5">
        <v>15</v>
      </c>
    </row>
    <row r="6" spans="1:26" x14ac:dyDescent="0.2">
      <c r="A6" t="s">
        <v>13</v>
      </c>
      <c r="B6">
        <v>13882</v>
      </c>
      <c r="C6">
        <v>7950</v>
      </c>
      <c r="D6">
        <v>863</v>
      </c>
      <c r="E6">
        <v>0</v>
      </c>
      <c r="F6">
        <v>0</v>
      </c>
      <c r="G6">
        <v>2197</v>
      </c>
      <c r="H6">
        <v>265</v>
      </c>
      <c r="I6">
        <v>16147</v>
      </c>
      <c r="J6">
        <v>30</v>
      </c>
      <c r="K6">
        <v>559343</v>
      </c>
      <c r="L6">
        <v>12041</v>
      </c>
      <c r="M6">
        <v>2619036</v>
      </c>
      <c r="N6">
        <v>68</v>
      </c>
      <c r="O6">
        <v>3709332</v>
      </c>
      <c r="P6">
        <v>1490</v>
      </c>
      <c r="Q6">
        <v>22011</v>
      </c>
      <c r="R6">
        <v>637</v>
      </c>
      <c r="S6">
        <v>36410</v>
      </c>
      <c r="T6">
        <v>197</v>
      </c>
      <c r="U6">
        <v>408022</v>
      </c>
      <c r="V6">
        <v>1352</v>
      </c>
      <c r="W6">
        <v>9131</v>
      </c>
      <c r="X6">
        <v>385</v>
      </c>
      <c r="Y6">
        <v>364</v>
      </c>
      <c r="Z6">
        <v>21</v>
      </c>
    </row>
    <row r="7" spans="1:26" x14ac:dyDescent="0.2">
      <c r="A7" t="s">
        <v>15</v>
      </c>
      <c r="B7">
        <v>23630</v>
      </c>
      <c r="C7">
        <v>72405</v>
      </c>
      <c r="D7">
        <v>3538</v>
      </c>
      <c r="E7">
        <v>58972</v>
      </c>
      <c r="F7">
        <v>1688</v>
      </c>
      <c r="G7">
        <v>4786</v>
      </c>
      <c r="H7">
        <v>320</v>
      </c>
      <c r="I7">
        <v>715803</v>
      </c>
      <c r="J7">
        <v>897</v>
      </c>
      <c r="K7">
        <v>742852</v>
      </c>
      <c r="L7">
        <v>18337</v>
      </c>
      <c r="M7">
        <v>57783307</v>
      </c>
      <c r="N7">
        <v>342</v>
      </c>
      <c r="O7">
        <v>226597</v>
      </c>
      <c r="P7">
        <v>919</v>
      </c>
      <c r="Q7">
        <v>29887</v>
      </c>
      <c r="R7">
        <v>1162</v>
      </c>
      <c r="S7">
        <v>456346</v>
      </c>
      <c r="T7">
        <v>201</v>
      </c>
      <c r="U7">
        <v>603206</v>
      </c>
      <c r="V7">
        <v>855</v>
      </c>
      <c r="W7">
        <v>37411</v>
      </c>
      <c r="X7">
        <v>1224</v>
      </c>
      <c r="Y7">
        <v>5194</v>
      </c>
      <c r="Z7">
        <v>115</v>
      </c>
    </row>
    <row r="8" spans="1:26" x14ac:dyDescent="0.2">
      <c r="A8" t="s">
        <v>18</v>
      </c>
      <c r="B8">
        <v>15123</v>
      </c>
      <c r="C8">
        <v>28727</v>
      </c>
      <c r="D8">
        <v>1950</v>
      </c>
      <c r="E8">
        <v>122990</v>
      </c>
      <c r="F8">
        <v>3493</v>
      </c>
      <c r="G8">
        <v>10276</v>
      </c>
      <c r="H8">
        <v>725</v>
      </c>
      <c r="I8">
        <v>136488</v>
      </c>
      <c r="J8">
        <v>135</v>
      </c>
      <c r="K8">
        <v>424449</v>
      </c>
      <c r="L8">
        <v>9836</v>
      </c>
      <c r="M8">
        <v>25483500</v>
      </c>
      <c r="N8">
        <v>166</v>
      </c>
      <c r="O8">
        <v>2290737</v>
      </c>
      <c r="P8">
        <v>726</v>
      </c>
      <c r="Q8">
        <v>8346</v>
      </c>
      <c r="R8">
        <v>378</v>
      </c>
      <c r="S8">
        <v>658171</v>
      </c>
      <c r="T8">
        <v>109</v>
      </c>
      <c r="U8">
        <v>119746</v>
      </c>
      <c r="V8">
        <v>439</v>
      </c>
      <c r="W8">
        <v>22328</v>
      </c>
      <c r="X8">
        <v>701</v>
      </c>
      <c r="Y8">
        <v>2059</v>
      </c>
      <c r="Z8">
        <v>57</v>
      </c>
    </row>
    <row r="9" spans="1:26" x14ac:dyDescent="0.2">
      <c r="A9" t="s">
        <v>16</v>
      </c>
      <c r="B9">
        <v>4154</v>
      </c>
      <c r="C9">
        <v>3025</v>
      </c>
      <c r="D9">
        <v>391</v>
      </c>
      <c r="E9">
        <v>65</v>
      </c>
      <c r="F9">
        <v>2</v>
      </c>
      <c r="G9">
        <v>479</v>
      </c>
      <c r="H9">
        <v>83</v>
      </c>
      <c r="I9">
        <v>17068</v>
      </c>
      <c r="J9">
        <v>184</v>
      </c>
      <c r="K9">
        <v>153523</v>
      </c>
      <c r="L9">
        <v>3351</v>
      </c>
      <c r="M9">
        <v>1972157</v>
      </c>
      <c r="N9">
        <v>33</v>
      </c>
      <c r="O9">
        <v>51997</v>
      </c>
      <c r="P9">
        <v>244</v>
      </c>
      <c r="Q9">
        <v>4202</v>
      </c>
      <c r="R9">
        <v>217</v>
      </c>
      <c r="S9">
        <v>716</v>
      </c>
      <c r="T9">
        <v>29</v>
      </c>
      <c r="U9">
        <v>84034</v>
      </c>
      <c r="V9">
        <v>303</v>
      </c>
      <c r="W9">
        <v>8873</v>
      </c>
      <c r="X9">
        <v>271</v>
      </c>
      <c r="Y9">
        <v>317</v>
      </c>
      <c r="Z9">
        <v>12</v>
      </c>
    </row>
    <row r="10" spans="1:26" x14ac:dyDescent="0.2">
      <c r="A10" t="s">
        <v>14</v>
      </c>
      <c r="B10">
        <v>15693</v>
      </c>
      <c r="C10">
        <v>11832</v>
      </c>
      <c r="D10">
        <v>1462</v>
      </c>
      <c r="E10">
        <v>0</v>
      </c>
      <c r="F10">
        <v>0</v>
      </c>
      <c r="G10">
        <v>833</v>
      </c>
      <c r="H10">
        <v>82</v>
      </c>
      <c r="I10">
        <v>80733</v>
      </c>
      <c r="J10">
        <v>574</v>
      </c>
      <c r="K10">
        <v>789416</v>
      </c>
      <c r="L10">
        <v>13215</v>
      </c>
      <c r="M10">
        <v>1334250</v>
      </c>
      <c r="N10">
        <v>32</v>
      </c>
      <c r="O10">
        <v>1237181</v>
      </c>
      <c r="P10">
        <v>565</v>
      </c>
      <c r="Q10">
        <v>21545</v>
      </c>
      <c r="R10">
        <v>633</v>
      </c>
      <c r="S10">
        <v>4048</v>
      </c>
      <c r="T10">
        <v>36</v>
      </c>
      <c r="U10">
        <v>1512494</v>
      </c>
      <c r="V10">
        <v>1508</v>
      </c>
      <c r="W10">
        <v>6771</v>
      </c>
      <c r="X10">
        <v>270</v>
      </c>
      <c r="Y10">
        <v>687</v>
      </c>
      <c r="Z10">
        <v>19</v>
      </c>
    </row>
    <row r="11" spans="1:26" x14ac:dyDescent="0.2">
      <c r="A11" t="s">
        <v>22</v>
      </c>
      <c r="B11">
        <v>8857</v>
      </c>
      <c r="C11">
        <v>2756</v>
      </c>
      <c r="D11">
        <v>256</v>
      </c>
      <c r="E11">
        <v>2928</v>
      </c>
      <c r="F11">
        <v>62</v>
      </c>
      <c r="G11">
        <v>586</v>
      </c>
      <c r="H11">
        <v>47</v>
      </c>
      <c r="I11">
        <v>82484</v>
      </c>
      <c r="J11">
        <v>101</v>
      </c>
      <c r="K11">
        <v>245165</v>
      </c>
      <c r="L11">
        <v>7641</v>
      </c>
      <c r="M11">
        <v>3625438</v>
      </c>
      <c r="N11">
        <v>247</v>
      </c>
      <c r="O11">
        <v>698625</v>
      </c>
      <c r="P11">
        <v>529</v>
      </c>
      <c r="Q11">
        <v>4206</v>
      </c>
      <c r="R11">
        <v>182</v>
      </c>
      <c r="S11">
        <v>14211</v>
      </c>
      <c r="T11">
        <v>134</v>
      </c>
      <c r="U11">
        <v>11951</v>
      </c>
      <c r="V11">
        <v>115</v>
      </c>
      <c r="W11">
        <v>400</v>
      </c>
      <c r="X11">
        <v>33</v>
      </c>
      <c r="Y11">
        <v>136</v>
      </c>
      <c r="Z11">
        <v>7</v>
      </c>
    </row>
    <row r="12" spans="1:26" x14ac:dyDescent="0.2">
      <c r="A12" t="s">
        <v>24</v>
      </c>
      <c r="B12">
        <v>16605</v>
      </c>
      <c r="C12">
        <v>23391</v>
      </c>
      <c r="D12">
        <v>2622</v>
      </c>
      <c r="E12">
        <v>128</v>
      </c>
      <c r="F12">
        <v>4</v>
      </c>
      <c r="G12">
        <v>4382</v>
      </c>
      <c r="H12">
        <v>372</v>
      </c>
      <c r="I12">
        <v>318847</v>
      </c>
      <c r="J12">
        <v>298</v>
      </c>
      <c r="K12">
        <v>439119</v>
      </c>
      <c r="L12">
        <v>12786</v>
      </c>
      <c r="M12">
        <v>4620379</v>
      </c>
      <c r="N12">
        <v>265</v>
      </c>
      <c r="O12">
        <v>8294825</v>
      </c>
      <c r="P12">
        <v>874</v>
      </c>
      <c r="Q12">
        <v>26835</v>
      </c>
      <c r="R12">
        <v>983</v>
      </c>
      <c r="S12">
        <v>658431</v>
      </c>
      <c r="T12">
        <v>556</v>
      </c>
      <c r="U12">
        <v>314818</v>
      </c>
      <c r="V12">
        <v>1459</v>
      </c>
      <c r="W12">
        <v>8587</v>
      </c>
      <c r="X12">
        <v>419</v>
      </c>
      <c r="Y12">
        <v>1792</v>
      </c>
      <c r="Z12">
        <v>91</v>
      </c>
    </row>
    <row r="13" spans="1:26" x14ac:dyDescent="0.2">
      <c r="A13" t="s">
        <v>20</v>
      </c>
      <c r="B13">
        <v>12783</v>
      </c>
      <c r="C13">
        <v>19160</v>
      </c>
      <c r="D13">
        <v>1424</v>
      </c>
      <c r="E13">
        <v>992</v>
      </c>
      <c r="F13">
        <v>27</v>
      </c>
      <c r="G13">
        <v>9887</v>
      </c>
      <c r="H13">
        <v>933</v>
      </c>
      <c r="I13">
        <v>361477</v>
      </c>
      <c r="J13">
        <v>170</v>
      </c>
      <c r="K13">
        <v>465517</v>
      </c>
      <c r="L13">
        <v>10671</v>
      </c>
      <c r="M13">
        <v>36777840</v>
      </c>
      <c r="N13">
        <v>351</v>
      </c>
      <c r="O13">
        <v>6127810</v>
      </c>
      <c r="P13">
        <v>530</v>
      </c>
      <c r="Q13">
        <v>19758</v>
      </c>
      <c r="R13">
        <v>395</v>
      </c>
      <c r="S13">
        <v>190616</v>
      </c>
      <c r="T13">
        <v>84</v>
      </c>
      <c r="U13">
        <v>162808</v>
      </c>
      <c r="V13">
        <v>180</v>
      </c>
      <c r="W13">
        <v>7147</v>
      </c>
      <c r="X13">
        <v>319</v>
      </c>
      <c r="Y13">
        <v>2015</v>
      </c>
      <c r="Z13">
        <v>92</v>
      </c>
    </row>
    <row r="14" spans="1:26" x14ac:dyDescent="0.2">
      <c r="A14" t="s">
        <v>23</v>
      </c>
      <c r="B14">
        <v>4012</v>
      </c>
      <c r="C14">
        <v>1415</v>
      </c>
      <c r="D14">
        <v>140</v>
      </c>
      <c r="E14">
        <v>0</v>
      </c>
      <c r="F14">
        <v>0</v>
      </c>
      <c r="G14">
        <v>494</v>
      </c>
      <c r="H14">
        <v>47</v>
      </c>
      <c r="I14">
        <v>87070</v>
      </c>
      <c r="J14">
        <v>63</v>
      </c>
      <c r="K14">
        <v>94159</v>
      </c>
      <c r="L14">
        <v>3509</v>
      </c>
      <c r="M14">
        <v>406515</v>
      </c>
      <c r="N14">
        <v>8</v>
      </c>
      <c r="O14">
        <v>29237</v>
      </c>
      <c r="P14">
        <v>54</v>
      </c>
      <c r="Q14">
        <v>624</v>
      </c>
      <c r="R14">
        <v>32</v>
      </c>
      <c r="S14">
        <v>405</v>
      </c>
      <c r="T14">
        <v>19</v>
      </c>
      <c r="U14">
        <v>4136</v>
      </c>
      <c r="V14">
        <v>34</v>
      </c>
      <c r="W14">
        <v>443</v>
      </c>
      <c r="X14">
        <v>21</v>
      </c>
      <c r="Y14">
        <v>45</v>
      </c>
      <c r="Z14">
        <v>2</v>
      </c>
    </row>
    <row r="15" spans="1:26" x14ac:dyDescent="0.2">
      <c r="A15" t="s">
        <v>26</v>
      </c>
      <c r="B15">
        <v>9902</v>
      </c>
      <c r="C15">
        <v>11703</v>
      </c>
      <c r="D15">
        <v>963</v>
      </c>
      <c r="E15">
        <v>27</v>
      </c>
      <c r="F15">
        <v>1</v>
      </c>
      <c r="G15">
        <v>13689</v>
      </c>
      <c r="H15">
        <v>1078</v>
      </c>
      <c r="I15">
        <v>88079</v>
      </c>
      <c r="J15">
        <v>51</v>
      </c>
      <c r="K15">
        <v>288811</v>
      </c>
      <c r="L15">
        <v>7982</v>
      </c>
      <c r="M15">
        <v>2663618</v>
      </c>
      <c r="N15">
        <v>248</v>
      </c>
      <c r="O15">
        <v>8365325</v>
      </c>
      <c r="P15">
        <v>798</v>
      </c>
      <c r="Q15">
        <v>19305</v>
      </c>
      <c r="R15">
        <v>643</v>
      </c>
      <c r="S15">
        <v>589989</v>
      </c>
      <c r="T15">
        <v>284</v>
      </c>
      <c r="U15">
        <v>66360</v>
      </c>
      <c r="V15">
        <v>329</v>
      </c>
      <c r="W15">
        <v>3371</v>
      </c>
      <c r="X15">
        <v>125</v>
      </c>
      <c r="Y15">
        <v>832</v>
      </c>
      <c r="Z15">
        <v>25</v>
      </c>
    </row>
    <row r="16" spans="1:26" x14ac:dyDescent="0.2">
      <c r="A16" t="s">
        <v>25</v>
      </c>
      <c r="B16">
        <v>18974</v>
      </c>
      <c r="C16">
        <v>21097</v>
      </c>
      <c r="D16">
        <v>2212</v>
      </c>
      <c r="E16">
        <v>213</v>
      </c>
      <c r="F16">
        <v>2</v>
      </c>
      <c r="G16">
        <v>13882</v>
      </c>
      <c r="H16">
        <v>1155</v>
      </c>
      <c r="I16">
        <v>370540</v>
      </c>
      <c r="J16">
        <v>513</v>
      </c>
      <c r="K16">
        <v>665622</v>
      </c>
      <c r="L16">
        <v>16225</v>
      </c>
      <c r="M16">
        <v>27064385</v>
      </c>
      <c r="N16">
        <v>646</v>
      </c>
      <c r="O16">
        <v>2281134</v>
      </c>
      <c r="P16">
        <v>663</v>
      </c>
      <c r="Q16">
        <v>37355</v>
      </c>
      <c r="R16">
        <v>655</v>
      </c>
      <c r="S16">
        <v>1075024</v>
      </c>
      <c r="T16">
        <v>150</v>
      </c>
      <c r="U16">
        <v>51360</v>
      </c>
      <c r="V16">
        <v>396</v>
      </c>
      <c r="W16">
        <v>1960</v>
      </c>
      <c r="X16">
        <v>109</v>
      </c>
      <c r="Y16">
        <v>676</v>
      </c>
      <c r="Z16">
        <v>32</v>
      </c>
    </row>
    <row r="17" spans="1:26" x14ac:dyDescent="0.2">
      <c r="A17" t="s">
        <v>21</v>
      </c>
      <c r="B17">
        <v>10059</v>
      </c>
      <c r="C17">
        <v>17394</v>
      </c>
      <c r="D17">
        <v>1490</v>
      </c>
      <c r="E17">
        <v>1</v>
      </c>
      <c r="F17">
        <v>1</v>
      </c>
      <c r="G17">
        <v>1156</v>
      </c>
      <c r="H17">
        <v>124</v>
      </c>
      <c r="I17">
        <v>142827</v>
      </c>
      <c r="J17">
        <v>110</v>
      </c>
      <c r="K17">
        <v>454888</v>
      </c>
      <c r="L17">
        <v>8746</v>
      </c>
      <c r="M17">
        <v>4358162</v>
      </c>
      <c r="N17">
        <v>156</v>
      </c>
      <c r="O17">
        <v>375298</v>
      </c>
      <c r="P17">
        <v>349</v>
      </c>
      <c r="Q17">
        <v>5545</v>
      </c>
      <c r="R17">
        <v>177</v>
      </c>
      <c r="S17">
        <v>366428</v>
      </c>
      <c r="T17">
        <v>66</v>
      </c>
      <c r="U17">
        <v>12622</v>
      </c>
      <c r="V17">
        <v>119</v>
      </c>
      <c r="W17">
        <v>844</v>
      </c>
      <c r="X17">
        <v>44</v>
      </c>
      <c r="Y17">
        <v>128</v>
      </c>
      <c r="Z17">
        <v>6</v>
      </c>
    </row>
    <row r="18" spans="1:26" x14ac:dyDescent="0.2">
      <c r="A18" t="s">
        <v>19</v>
      </c>
      <c r="B18">
        <v>2180</v>
      </c>
      <c r="C18">
        <v>575</v>
      </c>
      <c r="D18">
        <v>56</v>
      </c>
      <c r="E18">
        <v>0</v>
      </c>
      <c r="F18">
        <v>0</v>
      </c>
      <c r="G18">
        <v>82</v>
      </c>
      <c r="H18">
        <v>13</v>
      </c>
      <c r="I18">
        <v>0</v>
      </c>
      <c r="J18">
        <v>0</v>
      </c>
      <c r="K18">
        <v>49172</v>
      </c>
      <c r="L18">
        <v>1903</v>
      </c>
      <c r="M18">
        <v>223</v>
      </c>
      <c r="N18">
        <v>11</v>
      </c>
      <c r="O18">
        <v>2519</v>
      </c>
      <c r="P18">
        <v>80</v>
      </c>
      <c r="Q18">
        <v>1726</v>
      </c>
      <c r="R18">
        <v>140</v>
      </c>
      <c r="S18">
        <v>4799</v>
      </c>
      <c r="T18">
        <v>88</v>
      </c>
      <c r="U18">
        <v>5822</v>
      </c>
      <c r="V18">
        <v>179</v>
      </c>
      <c r="W18">
        <v>373</v>
      </c>
      <c r="X18">
        <v>29</v>
      </c>
      <c r="Y18">
        <v>416</v>
      </c>
      <c r="Z18">
        <v>11</v>
      </c>
    </row>
    <row r="19" spans="1:26" x14ac:dyDescent="0.2">
      <c r="A19" t="s">
        <v>27</v>
      </c>
      <c r="B19">
        <v>33511</v>
      </c>
      <c r="C19">
        <v>109571</v>
      </c>
      <c r="D19">
        <v>11599</v>
      </c>
      <c r="E19">
        <v>20352</v>
      </c>
      <c r="F19">
        <v>462</v>
      </c>
      <c r="G19">
        <v>13827</v>
      </c>
      <c r="H19">
        <v>1353</v>
      </c>
      <c r="I19">
        <v>32608</v>
      </c>
      <c r="J19">
        <v>672</v>
      </c>
      <c r="K19">
        <v>1212186</v>
      </c>
      <c r="L19">
        <v>29783</v>
      </c>
      <c r="M19">
        <v>394580</v>
      </c>
      <c r="N19">
        <v>733</v>
      </c>
      <c r="O19">
        <v>359023</v>
      </c>
      <c r="P19">
        <v>2675</v>
      </c>
      <c r="Q19">
        <v>78137</v>
      </c>
      <c r="R19">
        <v>3528</v>
      </c>
      <c r="S19">
        <v>82324</v>
      </c>
      <c r="T19">
        <v>375</v>
      </c>
      <c r="U19">
        <v>20393</v>
      </c>
      <c r="V19">
        <v>830</v>
      </c>
      <c r="W19">
        <v>14622</v>
      </c>
      <c r="X19">
        <v>578</v>
      </c>
      <c r="Y19">
        <v>1159</v>
      </c>
      <c r="Z19">
        <v>39</v>
      </c>
    </row>
    <row r="20" spans="1:26" x14ac:dyDescent="0.2">
      <c r="A20" t="s">
        <v>34</v>
      </c>
      <c r="B20">
        <v>78613</v>
      </c>
      <c r="C20">
        <v>113021</v>
      </c>
      <c r="D20">
        <v>15895</v>
      </c>
      <c r="E20">
        <v>6765</v>
      </c>
      <c r="F20">
        <v>208</v>
      </c>
      <c r="G20">
        <v>18973</v>
      </c>
      <c r="H20">
        <v>2971</v>
      </c>
      <c r="I20">
        <v>183877</v>
      </c>
      <c r="J20">
        <v>2582</v>
      </c>
      <c r="K20">
        <v>2700066</v>
      </c>
      <c r="L20">
        <v>71988</v>
      </c>
      <c r="M20">
        <v>4908339</v>
      </c>
      <c r="N20">
        <v>287</v>
      </c>
      <c r="O20">
        <v>1331063</v>
      </c>
      <c r="P20">
        <v>2041</v>
      </c>
      <c r="Q20">
        <v>164469</v>
      </c>
      <c r="R20">
        <v>8027</v>
      </c>
      <c r="S20">
        <v>204315</v>
      </c>
      <c r="T20">
        <v>549</v>
      </c>
      <c r="U20">
        <v>251314</v>
      </c>
      <c r="V20">
        <v>1595</v>
      </c>
      <c r="W20">
        <v>23508</v>
      </c>
      <c r="X20">
        <v>984</v>
      </c>
      <c r="Y20">
        <v>1260</v>
      </c>
      <c r="Z20">
        <v>64</v>
      </c>
    </row>
    <row r="21" spans="1:26" x14ac:dyDescent="0.2">
      <c r="A21" t="s">
        <v>28</v>
      </c>
      <c r="B21">
        <v>185473</v>
      </c>
      <c r="C21">
        <v>531240</v>
      </c>
      <c r="D21">
        <v>65955</v>
      </c>
      <c r="E21">
        <v>85397</v>
      </c>
      <c r="F21">
        <v>2491</v>
      </c>
      <c r="G21">
        <v>86342</v>
      </c>
      <c r="H21">
        <v>12228</v>
      </c>
      <c r="I21">
        <v>390110</v>
      </c>
      <c r="J21">
        <v>5842</v>
      </c>
      <c r="K21">
        <v>5321090</v>
      </c>
      <c r="L21">
        <v>152734</v>
      </c>
      <c r="M21">
        <v>18410112</v>
      </c>
      <c r="N21">
        <v>2406</v>
      </c>
      <c r="O21">
        <v>948608</v>
      </c>
      <c r="P21">
        <v>9074</v>
      </c>
      <c r="Q21">
        <v>144552</v>
      </c>
      <c r="R21">
        <v>8203</v>
      </c>
      <c r="S21">
        <v>335067</v>
      </c>
      <c r="T21">
        <v>2324</v>
      </c>
      <c r="U21">
        <v>706571</v>
      </c>
      <c r="V21">
        <v>5730</v>
      </c>
      <c r="W21">
        <v>110544</v>
      </c>
      <c r="X21">
        <v>4069</v>
      </c>
      <c r="Y21">
        <v>4370</v>
      </c>
      <c r="Z21">
        <v>158</v>
      </c>
    </row>
    <row r="22" spans="1:26" x14ac:dyDescent="0.2">
      <c r="A22" t="s">
        <v>29</v>
      </c>
      <c r="B22">
        <v>151830</v>
      </c>
      <c r="C22">
        <v>524823</v>
      </c>
      <c r="D22">
        <v>80097</v>
      </c>
      <c r="E22">
        <v>4506</v>
      </c>
      <c r="F22">
        <v>131</v>
      </c>
      <c r="G22">
        <v>156493</v>
      </c>
      <c r="H22">
        <v>25929</v>
      </c>
      <c r="I22">
        <v>259353</v>
      </c>
      <c r="J22">
        <v>8566</v>
      </c>
      <c r="K22">
        <v>4685049</v>
      </c>
      <c r="L22">
        <v>114552</v>
      </c>
      <c r="M22">
        <v>7712703</v>
      </c>
      <c r="N22">
        <v>1070</v>
      </c>
      <c r="O22">
        <v>220751</v>
      </c>
      <c r="P22">
        <v>5127</v>
      </c>
      <c r="Q22">
        <v>171034</v>
      </c>
      <c r="R22">
        <v>10090</v>
      </c>
      <c r="S22">
        <v>58210</v>
      </c>
      <c r="T22">
        <v>831</v>
      </c>
      <c r="U22">
        <v>223401</v>
      </c>
      <c r="V22">
        <v>5689</v>
      </c>
      <c r="W22">
        <v>18904</v>
      </c>
      <c r="X22">
        <v>1031</v>
      </c>
      <c r="Y22">
        <v>1723</v>
      </c>
      <c r="Z22">
        <v>115</v>
      </c>
    </row>
    <row r="23" spans="1:26" x14ac:dyDescent="0.2">
      <c r="A23" t="s">
        <v>33</v>
      </c>
      <c r="B23">
        <v>48411</v>
      </c>
      <c r="C23">
        <v>159368</v>
      </c>
      <c r="D23">
        <v>33108</v>
      </c>
      <c r="E23">
        <v>0</v>
      </c>
      <c r="F23">
        <v>0</v>
      </c>
      <c r="G23">
        <v>27761</v>
      </c>
      <c r="H23">
        <v>6462</v>
      </c>
      <c r="I23">
        <v>53356</v>
      </c>
      <c r="J23">
        <v>960</v>
      </c>
      <c r="K23">
        <v>1269882</v>
      </c>
      <c r="L23">
        <v>33636</v>
      </c>
      <c r="M23">
        <v>338085</v>
      </c>
      <c r="N23">
        <v>127</v>
      </c>
      <c r="O23">
        <v>20177</v>
      </c>
      <c r="P23">
        <v>915</v>
      </c>
      <c r="Q23">
        <v>98589</v>
      </c>
      <c r="R23">
        <v>4619</v>
      </c>
      <c r="S23">
        <v>15069</v>
      </c>
      <c r="T23">
        <v>118</v>
      </c>
      <c r="U23">
        <v>18958</v>
      </c>
      <c r="V23">
        <v>466</v>
      </c>
      <c r="W23">
        <v>832</v>
      </c>
      <c r="X23">
        <v>77</v>
      </c>
      <c r="Y23">
        <v>0</v>
      </c>
      <c r="Z23">
        <v>0</v>
      </c>
    </row>
    <row r="24" spans="1:26" x14ac:dyDescent="0.2">
      <c r="A24" t="s">
        <v>31</v>
      </c>
      <c r="B24">
        <v>141301</v>
      </c>
      <c r="C24">
        <v>514195</v>
      </c>
      <c r="D24">
        <v>99878</v>
      </c>
      <c r="E24">
        <v>3115</v>
      </c>
      <c r="F24">
        <v>105</v>
      </c>
      <c r="G24">
        <v>93973</v>
      </c>
      <c r="H24">
        <v>22228</v>
      </c>
      <c r="I24">
        <v>112957</v>
      </c>
      <c r="J24">
        <v>3933</v>
      </c>
      <c r="K24">
        <v>3126727</v>
      </c>
      <c r="L24">
        <v>89799</v>
      </c>
      <c r="M24">
        <v>1123643</v>
      </c>
      <c r="N24">
        <v>1589</v>
      </c>
      <c r="O24">
        <v>71121</v>
      </c>
      <c r="P24">
        <v>2172</v>
      </c>
      <c r="Q24">
        <v>251240</v>
      </c>
      <c r="R24">
        <v>16480</v>
      </c>
      <c r="S24">
        <v>29286</v>
      </c>
      <c r="T24">
        <v>1828</v>
      </c>
      <c r="U24">
        <v>63267</v>
      </c>
      <c r="V24">
        <v>1842</v>
      </c>
      <c r="W24">
        <v>4413</v>
      </c>
      <c r="X24">
        <v>285</v>
      </c>
      <c r="Y24">
        <v>663</v>
      </c>
      <c r="Z24">
        <v>18</v>
      </c>
    </row>
    <row r="25" spans="1:26" x14ac:dyDescent="0.2">
      <c r="A25" t="s">
        <v>30</v>
      </c>
      <c r="B25">
        <v>164039</v>
      </c>
      <c r="C25">
        <v>609912</v>
      </c>
      <c r="D25">
        <v>105497</v>
      </c>
      <c r="E25">
        <v>568</v>
      </c>
      <c r="F25">
        <v>22</v>
      </c>
      <c r="G25">
        <v>152428</v>
      </c>
      <c r="H25">
        <v>31378</v>
      </c>
      <c r="I25">
        <v>134919</v>
      </c>
      <c r="J25">
        <v>7067</v>
      </c>
      <c r="K25">
        <v>4164113</v>
      </c>
      <c r="L25">
        <v>112301</v>
      </c>
      <c r="M25">
        <v>637123</v>
      </c>
      <c r="N25">
        <v>1038</v>
      </c>
      <c r="O25">
        <v>276214</v>
      </c>
      <c r="P25">
        <v>6021</v>
      </c>
      <c r="Q25">
        <v>254843</v>
      </c>
      <c r="R25">
        <v>14005</v>
      </c>
      <c r="S25">
        <v>52073</v>
      </c>
      <c r="T25">
        <v>873</v>
      </c>
      <c r="U25">
        <v>181444</v>
      </c>
      <c r="V25">
        <v>5835</v>
      </c>
      <c r="W25">
        <v>4905</v>
      </c>
      <c r="X25">
        <v>345</v>
      </c>
      <c r="Y25">
        <v>543</v>
      </c>
      <c r="Z25">
        <v>40</v>
      </c>
    </row>
    <row r="26" spans="1:26" x14ac:dyDescent="0.2">
      <c r="A26" t="s">
        <v>35</v>
      </c>
      <c r="B26">
        <v>36957</v>
      </c>
      <c r="C26">
        <v>119038</v>
      </c>
      <c r="D26">
        <v>26407</v>
      </c>
      <c r="E26">
        <v>0</v>
      </c>
      <c r="F26">
        <v>0</v>
      </c>
      <c r="G26">
        <v>17881</v>
      </c>
      <c r="H26">
        <v>4288</v>
      </c>
      <c r="I26">
        <v>51283</v>
      </c>
      <c r="J26">
        <v>900</v>
      </c>
      <c r="K26">
        <v>1234534</v>
      </c>
      <c r="L26">
        <v>26662</v>
      </c>
      <c r="M26">
        <v>469146</v>
      </c>
      <c r="N26">
        <v>62</v>
      </c>
      <c r="O26">
        <v>36765</v>
      </c>
      <c r="P26">
        <v>1341</v>
      </c>
      <c r="Q26">
        <v>40958</v>
      </c>
      <c r="R26">
        <v>2643</v>
      </c>
      <c r="S26">
        <v>3302</v>
      </c>
      <c r="T26">
        <v>128</v>
      </c>
      <c r="U26">
        <v>18475</v>
      </c>
      <c r="V26">
        <v>167</v>
      </c>
      <c r="W26">
        <v>1416</v>
      </c>
      <c r="X26">
        <v>89</v>
      </c>
      <c r="Y26">
        <v>39</v>
      </c>
      <c r="Z26">
        <v>4</v>
      </c>
    </row>
    <row r="27" spans="1:26" x14ac:dyDescent="0.2">
      <c r="A27" t="s">
        <v>32</v>
      </c>
      <c r="B27">
        <v>179810</v>
      </c>
      <c r="C27">
        <v>551542</v>
      </c>
      <c r="D27">
        <v>117566</v>
      </c>
      <c r="E27">
        <v>187</v>
      </c>
      <c r="F27">
        <v>6</v>
      </c>
      <c r="G27">
        <v>138283</v>
      </c>
      <c r="H27">
        <v>35172</v>
      </c>
      <c r="I27">
        <v>159300</v>
      </c>
      <c r="J27">
        <v>4827</v>
      </c>
      <c r="K27">
        <v>4107231</v>
      </c>
      <c r="L27">
        <v>107503</v>
      </c>
      <c r="M27">
        <v>2394412</v>
      </c>
      <c r="N27">
        <v>949</v>
      </c>
      <c r="O27">
        <v>793916</v>
      </c>
      <c r="P27">
        <v>4646</v>
      </c>
      <c r="Q27">
        <v>344159</v>
      </c>
      <c r="R27">
        <v>16829</v>
      </c>
      <c r="S27">
        <v>28992</v>
      </c>
      <c r="T27">
        <v>802</v>
      </c>
      <c r="U27">
        <v>66778</v>
      </c>
      <c r="V27">
        <v>1032</v>
      </c>
      <c r="W27">
        <v>8126</v>
      </c>
      <c r="X27">
        <v>616</v>
      </c>
      <c r="Y27">
        <v>542</v>
      </c>
      <c r="Z27">
        <v>41</v>
      </c>
    </row>
    <row r="28" spans="1:26" x14ac:dyDescent="0.2">
      <c r="A28" t="s">
        <v>44</v>
      </c>
      <c r="B28">
        <v>84000</v>
      </c>
      <c r="C28">
        <v>161822</v>
      </c>
      <c r="D28">
        <v>31448</v>
      </c>
      <c r="E28">
        <v>306</v>
      </c>
      <c r="F28">
        <v>14</v>
      </c>
      <c r="G28">
        <v>44494</v>
      </c>
      <c r="H28">
        <v>8804</v>
      </c>
      <c r="I28">
        <v>93280</v>
      </c>
      <c r="J28">
        <v>3776</v>
      </c>
      <c r="K28">
        <v>2522441</v>
      </c>
      <c r="L28">
        <v>71779</v>
      </c>
      <c r="M28">
        <v>605466</v>
      </c>
      <c r="N28">
        <v>27</v>
      </c>
      <c r="O28">
        <v>107438</v>
      </c>
      <c r="P28">
        <v>13</v>
      </c>
      <c r="Q28">
        <v>179629</v>
      </c>
      <c r="R28">
        <v>9399</v>
      </c>
      <c r="S28">
        <v>31</v>
      </c>
      <c r="T28">
        <v>1</v>
      </c>
      <c r="U28">
        <v>102045</v>
      </c>
      <c r="V28">
        <v>35</v>
      </c>
      <c r="W28">
        <v>3353</v>
      </c>
      <c r="X28">
        <v>239</v>
      </c>
      <c r="Y28">
        <v>44</v>
      </c>
      <c r="Z28">
        <v>8</v>
      </c>
    </row>
    <row r="29" spans="1:26" x14ac:dyDescent="0.2">
      <c r="A29" t="s">
        <v>38</v>
      </c>
      <c r="B29">
        <v>99251</v>
      </c>
      <c r="C29">
        <v>317153</v>
      </c>
      <c r="D29">
        <v>52638</v>
      </c>
      <c r="E29">
        <v>29149</v>
      </c>
      <c r="F29">
        <v>779</v>
      </c>
      <c r="G29">
        <v>45819</v>
      </c>
      <c r="H29">
        <v>8311</v>
      </c>
      <c r="I29">
        <v>131437</v>
      </c>
      <c r="J29">
        <v>3566</v>
      </c>
      <c r="K29">
        <v>3381495</v>
      </c>
      <c r="L29">
        <v>69061</v>
      </c>
      <c r="M29">
        <v>2155636</v>
      </c>
      <c r="N29">
        <v>1560</v>
      </c>
      <c r="O29">
        <v>1092951</v>
      </c>
      <c r="P29">
        <v>3557</v>
      </c>
      <c r="Q29">
        <v>220693</v>
      </c>
      <c r="R29">
        <v>9206</v>
      </c>
      <c r="S29">
        <v>133438</v>
      </c>
      <c r="T29">
        <v>1971</v>
      </c>
      <c r="U29">
        <v>260570</v>
      </c>
      <c r="V29">
        <v>1814</v>
      </c>
      <c r="W29">
        <v>17699</v>
      </c>
      <c r="X29">
        <v>773</v>
      </c>
      <c r="Y29">
        <v>208</v>
      </c>
      <c r="Z29">
        <v>15</v>
      </c>
    </row>
    <row r="30" spans="1:26" x14ac:dyDescent="0.2">
      <c r="A30" t="s">
        <v>46</v>
      </c>
      <c r="B30">
        <v>69995</v>
      </c>
      <c r="C30">
        <v>158092</v>
      </c>
      <c r="D30">
        <v>31039</v>
      </c>
      <c r="E30">
        <v>0</v>
      </c>
      <c r="F30">
        <v>0</v>
      </c>
      <c r="G30">
        <v>81926</v>
      </c>
      <c r="H30">
        <v>14932</v>
      </c>
      <c r="I30">
        <v>131271</v>
      </c>
      <c r="J30">
        <v>3417</v>
      </c>
      <c r="K30">
        <v>1766794</v>
      </c>
      <c r="L30">
        <v>51271</v>
      </c>
      <c r="M30">
        <v>16556</v>
      </c>
      <c r="N30">
        <v>428</v>
      </c>
      <c r="O30">
        <v>343254</v>
      </c>
      <c r="P30">
        <v>2608</v>
      </c>
      <c r="Q30">
        <v>104879</v>
      </c>
      <c r="R30">
        <v>5999</v>
      </c>
      <c r="S30">
        <v>8595</v>
      </c>
      <c r="T30">
        <v>375</v>
      </c>
      <c r="U30">
        <v>12849</v>
      </c>
      <c r="V30">
        <v>269</v>
      </c>
      <c r="W30">
        <v>5754</v>
      </c>
      <c r="X30">
        <v>360</v>
      </c>
      <c r="Y30">
        <v>2</v>
      </c>
      <c r="Z30">
        <v>1</v>
      </c>
    </row>
    <row r="31" spans="1:26" x14ac:dyDescent="0.2">
      <c r="A31" t="s">
        <v>36</v>
      </c>
      <c r="B31">
        <v>24538</v>
      </c>
      <c r="C31">
        <v>50647</v>
      </c>
      <c r="D31">
        <v>6421</v>
      </c>
      <c r="E31">
        <v>1544</v>
      </c>
      <c r="F31">
        <v>1</v>
      </c>
      <c r="G31">
        <v>25550</v>
      </c>
      <c r="H31">
        <v>2973</v>
      </c>
      <c r="I31">
        <v>28389</v>
      </c>
      <c r="J31">
        <v>1076</v>
      </c>
      <c r="K31">
        <v>1566845</v>
      </c>
      <c r="L31">
        <v>20266</v>
      </c>
      <c r="M31">
        <v>13936</v>
      </c>
      <c r="N31">
        <v>118</v>
      </c>
      <c r="O31">
        <v>53434</v>
      </c>
      <c r="P31">
        <v>741</v>
      </c>
      <c r="Q31">
        <v>179754</v>
      </c>
      <c r="R31">
        <v>4705</v>
      </c>
      <c r="S31">
        <v>14621</v>
      </c>
      <c r="T31">
        <v>128</v>
      </c>
      <c r="U31">
        <v>23924</v>
      </c>
      <c r="V31">
        <v>187</v>
      </c>
      <c r="W31">
        <v>4294</v>
      </c>
      <c r="X31">
        <v>184</v>
      </c>
      <c r="Y31">
        <v>170</v>
      </c>
      <c r="Z31">
        <v>4</v>
      </c>
    </row>
    <row r="32" spans="1:26" x14ac:dyDescent="0.2">
      <c r="A32" t="s">
        <v>42</v>
      </c>
      <c r="B32">
        <v>98299</v>
      </c>
      <c r="C32">
        <v>345371</v>
      </c>
      <c r="D32">
        <v>62695</v>
      </c>
      <c r="E32">
        <v>7759</v>
      </c>
      <c r="F32">
        <v>230</v>
      </c>
      <c r="G32">
        <v>70330</v>
      </c>
      <c r="H32">
        <v>13793</v>
      </c>
      <c r="I32">
        <v>150047</v>
      </c>
      <c r="J32">
        <v>2858</v>
      </c>
      <c r="K32">
        <v>3520383</v>
      </c>
      <c r="L32">
        <v>73151</v>
      </c>
      <c r="M32">
        <v>604599</v>
      </c>
      <c r="N32">
        <v>1152</v>
      </c>
      <c r="O32">
        <v>622342</v>
      </c>
      <c r="P32">
        <v>3691</v>
      </c>
      <c r="Q32">
        <v>169427</v>
      </c>
      <c r="R32">
        <v>8327</v>
      </c>
      <c r="S32">
        <v>74807</v>
      </c>
      <c r="T32">
        <v>2732</v>
      </c>
      <c r="U32">
        <v>156536</v>
      </c>
      <c r="V32">
        <v>2392</v>
      </c>
      <c r="W32">
        <v>5709</v>
      </c>
      <c r="X32">
        <v>258</v>
      </c>
      <c r="Y32">
        <v>576</v>
      </c>
      <c r="Z32">
        <v>21</v>
      </c>
    </row>
    <row r="33" spans="1:26" x14ac:dyDescent="0.2">
      <c r="A33" t="s">
        <v>47</v>
      </c>
      <c r="B33">
        <v>27106</v>
      </c>
      <c r="C33">
        <v>85832</v>
      </c>
      <c r="D33">
        <v>18621</v>
      </c>
      <c r="E33">
        <v>0</v>
      </c>
      <c r="F33">
        <v>0</v>
      </c>
      <c r="G33">
        <v>17967</v>
      </c>
      <c r="H33">
        <v>4098</v>
      </c>
      <c r="I33">
        <v>37812</v>
      </c>
      <c r="J33">
        <v>1256</v>
      </c>
      <c r="K33">
        <v>861648</v>
      </c>
      <c r="L33">
        <v>19851</v>
      </c>
      <c r="M33">
        <v>142898</v>
      </c>
      <c r="N33">
        <v>122</v>
      </c>
      <c r="O33">
        <v>13327</v>
      </c>
      <c r="P33">
        <v>447</v>
      </c>
      <c r="Q33">
        <v>27851</v>
      </c>
      <c r="R33">
        <v>1542</v>
      </c>
      <c r="S33">
        <v>2804</v>
      </c>
      <c r="T33">
        <v>109</v>
      </c>
      <c r="U33">
        <v>2512</v>
      </c>
      <c r="V33">
        <v>141</v>
      </c>
      <c r="W33">
        <v>2698</v>
      </c>
      <c r="X33">
        <v>158</v>
      </c>
      <c r="Y33">
        <v>8</v>
      </c>
      <c r="Z33">
        <v>3</v>
      </c>
    </row>
    <row r="34" spans="1:26" x14ac:dyDescent="0.2">
      <c r="A34" t="s">
        <v>43</v>
      </c>
      <c r="B34">
        <v>132049</v>
      </c>
      <c r="C34">
        <v>415118</v>
      </c>
      <c r="D34">
        <v>87756</v>
      </c>
      <c r="E34">
        <v>383</v>
      </c>
      <c r="F34">
        <v>26</v>
      </c>
      <c r="G34">
        <v>74703</v>
      </c>
      <c r="H34">
        <v>19325</v>
      </c>
      <c r="I34">
        <v>149146</v>
      </c>
      <c r="J34">
        <v>4214</v>
      </c>
      <c r="K34">
        <v>2896362</v>
      </c>
      <c r="L34">
        <v>91758</v>
      </c>
      <c r="M34">
        <v>156734</v>
      </c>
      <c r="N34">
        <v>1015</v>
      </c>
      <c r="O34">
        <v>950218</v>
      </c>
      <c r="P34">
        <v>8172</v>
      </c>
      <c r="Q34">
        <v>264600</v>
      </c>
      <c r="R34">
        <v>17020</v>
      </c>
      <c r="S34">
        <v>81058</v>
      </c>
      <c r="T34">
        <v>1952</v>
      </c>
      <c r="U34">
        <v>250661</v>
      </c>
      <c r="V34">
        <v>3553</v>
      </c>
      <c r="W34">
        <v>5218</v>
      </c>
      <c r="X34">
        <v>328</v>
      </c>
      <c r="Y34">
        <v>262</v>
      </c>
      <c r="Z34">
        <v>32</v>
      </c>
    </row>
    <row r="35" spans="1:26" x14ac:dyDescent="0.2">
      <c r="A35" t="s">
        <v>40</v>
      </c>
      <c r="B35">
        <v>40181</v>
      </c>
      <c r="C35">
        <v>51055</v>
      </c>
      <c r="D35">
        <v>5436</v>
      </c>
      <c r="E35">
        <v>5502</v>
      </c>
      <c r="F35">
        <v>53</v>
      </c>
      <c r="G35">
        <v>15200</v>
      </c>
      <c r="H35">
        <v>1825</v>
      </c>
      <c r="I35">
        <v>65667</v>
      </c>
      <c r="J35">
        <v>1070</v>
      </c>
      <c r="K35">
        <v>1414738</v>
      </c>
      <c r="L35">
        <v>36338</v>
      </c>
      <c r="M35">
        <v>202809</v>
      </c>
      <c r="N35">
        <v>72</v>
      </c>
      <c r="O35">
        <v>33024</v>
      </c>
      <c r="P35">
        <v>638</v>
      </c>
      <c r="Q35">
        <v>184250</v>
      </c>
      <c r="R35">
        <v>8396</v>
      </c>
      <c r="S35">
        <v>3880</v>
      </c>
      <c r="T35">
        <v>71</v>
      </c>
      <c r="U35">
        <v>15528</v>
      </c>
      <c r="V35">
        <v>122</v>
      </c>
      <c r="W35">
        <v>5180</v>
      </c>
      <c r="X35">
        <v>179</v>
      </c>
      <c r="Y35">
        <v>124</v>
      </c>
      <c r="Z35">
        <v>11</v>
      </c>
    </row>
    <row r="36" spans="1:26" x14ac:dyDescent="0.2">
      <c r="A36" t="s">
        <v>45</v>
      </c>
      <c r="B36">
        <v>100508</v>
      </c>
      <c r="C36">
        <v>273663</v>
      </c>
      <c r="D36">
        <v>52060</v>
      </c>
      <c r="E36">
        <v>3209</v>
      </c>
      <c r="F36">
        <v>128</v>
      </c>
      <c r="G36">
        <v>91934</v>
      </c>
      <c r="H36">
        <v>17078</v>
      </c>
      <c r="I36">
        <v>111956</v>
      </c>
      <c r="J36">
        <v>3891</v>
      </c>
      <c r="K36">
        <v>2275502</v>
      </c>
      <c r="L36">
        <v>71363</v>
      </c>
      <c r="M36">
        <v>170814</v>
      </c>
      <c r="N36">
        <v>416</v>
      </c>
      <c r="O36">
        <v>121990</v>
      </c>
      <c r="P36">
        <v>1960</v>
      </c>
      <c r="Q36">
        <v>200571</v>
      </c>
      <c r="R36">
        <v>12578</v>
      </c>
      <c r="S36">
        <v>10071</v>
      </c>
      <c r="T36">
        <v>326</v>
      </c>
      <c r="U36">
        <v>32693</v>
      </c>
      <c r="V36">
        <v>567</v>
      </c>
      <c r="W36">
        <v>3962</v>
      </c>
      <c r="X36">
        <v>264</v>
      </c>
      <c r="Y36">
        <v>283</v>
      </c>
      <c r="Z36">
        <v>20</v>
      </c>
    </row>
    <row r="37" spans="1:26" x14ac:dyDescent="0.2">
      <c r="A37" t="s">
        <v>41</v>
      </c>
      <c r="B37">
        <v>30513</v>
      </c>
      <c r="C37">
        <v>65990</v>
      </c>
      <c r="D37">
        <v>9432</v>
      </c>
      <c r="E37">
        <v>0</v>
      </c>
      <c r="F37">
        <v>0</v>
      </c>
      <c r="G37">
        <v>17247</v>
      </c>
      <c r="H37">
        <v>2760</v>
      </c>
      <c r="I37">
        <v>118132</v>
      </c>
      <c r="J37">
        <v>1216</v>
      </c>
      <c r="K37">
        <v>1100244</v>
      </c>
      <c r="L37">
        <v>26956</v>
      </c>
      <c r="M37">
        <v>12106</v>
      </c>
      <c r="N37">
        <v>93</v>
      </c>
      <c r="O37">
        <v>695854</v>
      </c>
      <c r="P37">
        <v>944</v>
      </c>
      <c r="Q37">
        <v>121375</v>
      </c>
      <c r="R37">
        <v>5923</v>
      </c>
      <c r="S37">
        <v>7545</v>
      </c>
      <c r="T37">
        <v>181</v>
      </c>
      <c r="U37">
        <v>22705</v>
      </c>
      <c r="V37">
        <v>286</v>
      </c>
      <c r="W37">
        <v>5293</v>
      </c>
      <c r="X37">
        <v>218</v>
      </c>
      <c r="Y37">
        <v>191</v>
      </c>
      <c r="Z37">
        <v>13</v>
      </c>
    </row>
    <row r="38" spans="1:26" x14ac:dyDescent="0.2">
      <c r="A38" t="s">
        <v>37</v>
      </c>
      <c r="B38">
        <v>28407</v>
      </c>
      <c r="C38">
        <v>58630</v>
      </c>
      <c r="D38">
        <v>8324</v>
      </c>
      <c r="E38">
        <v>1502</v>
      </c>
      <c r="F38">
        <v>33</v>
      </c>
      <c r="G38">
        <v>18096</v>
      </c>
      <c r="H38">
        <v>3088</v>
      </c>
      <c r="I38">
        <v>73788</v>
      </c>
      <c r="J38">
        <v>1406</v>
      </c>
      <c r="K38">
        <v>1340687</v>
      </c>
      <c r="L38">
        <v>25106</v>
      </c>
      <c r="M38">
        <v>334414</v>
      </c>
      <c r="N38">
        <v>139</v>
      </c>
      <c r="O38">
        <v>52189</v>
      </c>
      <c r="P38">
        <v>469</v>
      </c>
      <c r="Q38">
        <v>144471</v>
      </c>
      <c r="R38">
        <v>6322</v>
      </c>
      <c r="S38">
        <v>10259</v>
      </c>
      <c r="T38">
        <v>93</v>
      </c>
      <c r="U38">
        <v>30490</v>
      </c>
      <c r="V38">
        <v>278</v>
      </c>
      <c r="W38">
        <v>9716</v>
      </c>
      <c r="X38">
        <v>440</v>
      </c>
      <c r="Y38">
        <v>181</v>
      </c>
      <c r="Z38">
        <v>6</v>
      </c>
    </row>
    <row r="39" spans="1:26" x14ac:dyDescent="0.2">
      <c r="A39" t="s">
        <v>39</v>
      </c>
      <c r="B39">
        <v>103649</v>
      </c>
      <c r="C39">
        <v>202177</v>
      </c>
      <c r="D39">
        <v>32394</v>
      </c>
      <c r="E39">
        <v>5988</v>
      </c>
      <c r="F39">
        <v>147</v>
      </c>
      <c r="G39">
        <v>72694</v>
      </c>
      <c r="H39">
        <v>13686</v>
      </c>
      <c r="I39">
        <v>234780</v>
      </c>
      <c r="J39">
        <v>2893</v>
      </c>
      <c r="K39">
        <v>4166282</v>
      </c>
      <c r="L39">
        <v>89844</v>
      </c>
      <c r="M39">
        <v>182287</v>
      </c>
      <c r="N39">
        <v>704</v>
      </c>
      <c r="O39">
        <v>214746</v>
      </c>
      <c r="P39">
        <v>3534</v>
      </c>
      <c r="Q39">
        <v>326368</v>
      </c>
      <c r="R39">
        <v>14454</v>
      </c>
      <c r="S39">
        <v>11946</v>
      </c>
      <c r="T39">
        <v>399</v>
      </c>
      <c r="U39">
        <v>61466</v>
      </c>
      <c r="V39">
        <v>1134</v>
      </c>
      <c r="W39">
        <v>11158</v>
      </c>
      <c r="X39">
        <v>508</v>
      </c>
      <c r="Y39">
        <v>211</v>
      </c>
      <c r="Z39">
        <v>13</v>
      </c>
    </row>
    <row r="40" spans="1:26" x14ac:dyDescent="0.2">
      <c r="A40" t="s">
        <v>54</v>
      </c>
      <c r="B40">
        <v>76095</v>
      </c>
      <c r="C40">
        <v>69973</v>
      </c>
      <c r="D40">
        <v>7646</v>
      </c>
      <c r="E40">
        <v>2967</v>
      </c>
      <c r="F40">
        <v>83</v>
      </c>
      <c r="G40">
        <v>20463</v>
      </c>
      <c r="H40">
        <v>2399</v>
      </c>
      <c r="I40">
        <v>95098</v>
      </c>
      <c r="J40">
        <v>3803</v>
      </c>
      <c r="K40">
        <v>3812138</v>
      </c>
      <c r="L40">
        <v>71975</v>
      </c>
      <c r="M40">
        <v>566223</v>
      </c>
      <c r="N40">
        <v>89</v>
      </c>
      <c r="O40">
        <v>1306494</v>
      </c>
      <c r="P40">
        <v>2711</v>
      </c>
      <c r="Q40">
        <v>89584</v>
      </c>
      <c r="R40">
        <v>3883</v>
      </c>
      <c r="S40">
        <v>6181</v>
      </c>
      <c r="T40">
        <v>159</v>
      </c>
      <c r="U40">
        <v>50170</v>
      </c>
      <c r="V40">
        <v>920</v>
      </c>
      <c r="W40">
        <v>6050</v>
      </c>
      <c r="X40">
        <v>316</v>
      </c>
      <c r="Y40">
        <v>638</v>
      </c>
      <c r="Z40">
        <v>38</v>
      </c>
    </row>
    <row r="41" spans="1:26" x14ac:dyDescent="0.2">
      <c r="A41" t="s">
        <v>48</v>
      </c>
      <c r="B41">
        <v>74022</v>
      </c>
      <c r="C41">
        <v>209669</v>
      </c>
      <c r="D41">
        <v>18347</v>
      </c>
      <c r="E41">
        <v>42050</v>
      </c>
      <c r="F41">
        <v>707</v>
      </c>
      <c r="G41">
        <v>63063</v>
      </c>
      <c r="H41">
        <v>6236</v>
      </c>
      <c r="I41">
        <v>329743</v>
      </c>
      <c r="J41">
        <v>11894</v>
      </c>
      <c r="K41">
        <v>2678181</v>
      </c>
      <c r="L41">
        <v>61867</v>
      </c>
      <c r="M41">
        <v>1541986</v>
      </c>
      <c r="N41">
        <v>685</v>
      </c>
      <c r="O41">
        <v>2524531</v>
      </c>
      <c r="P41">
        <v>1952</v>
      </c>
      <c r="Q41">
        <v>22719</v>
      </c>
      <c r="R41">
        <v>1044</v>
      </c>
      <c r="S41">
        <v>6372</v>
      </c>
      <c r="T41">
        <v>187</v>
      </c>
      <c r="U41">
        <v>48071</v>
      </c>
      <c r="V41">
        <v>591</v>
      </c>
      <c r="W41">
        <v>5709</v>
      </c>
      <c r="X41">
        <v>298</v>
      </c>
      <c r="Y41">
        <v>775</v>
      </c>
      <c r="Z41">
        <v>46</v>
      </c>
    </row>
    <row r="42" spans="1:26" x14ac:dyDescent="0.2">
      <c r="A42" t="s">
        <v>52</v>
      </c>
      <c r="B42">
        <v>46153</v>
      </c>
      <c r="C42">
        <v>67062</v>
      </c>
      <c r="D42">
        <v>10092</v>
      </c>
      <c r="E42">
        <v>55</v>
      </c>
      <c r="F42">
        <v>4</v>
      </c>
      <c r="G42">
        <v>11165</v>
      </c>
      <c r="H42">
        <v>1732</v>
      </c>
      <c r="I42">
        <v>79055</v>
      </c>
      <c r="J42">
        <v>4517</v>
      </c>
      <c r="K42">
        <v>1883879</v>
      </c>
      <c r="L42">
        <v>42794</v>
      </c>
      <c r="M42">
        <v>51762</v>
      </c>
      <c r="N42">
        <v>146</v>
      </c>
      <c r="O42">
        <v>108411</v>
      </c>
      <c r="P42">
        <v>1005</v>
      </c>
      <c r="Q42">
        <v>31407</v>
      </c>
      <c r="R42">
        <v>2045</v>
      </c>
      <c r="S42">
        <v>1628</v>
      </c>
      <c r="T42">
        <v>92</v>
      </c>
      <c r="U42">
        <v>32124</v>
      </c>
      <c r="V42">
        <v>253</v>
      </c>
      <c r="W42">
        <v>2814</v>
      </c>
      <c r="X42">
        <v>245</v>
      </c>
      <c r="Y42">
        <v>369</v>
      </c>
      <c r="Z42">
        <v>15</v>
      </c>
    </row>
    <row r="43" spans="1:26" x14ac:dyDescent="0.2">
      <c r="A43" t="s">
        <v>53</v>
      </c>
      <c r="B43">
        <v>42594</v>
      </c>
      <c r="C43">
        <v>62669</v>
      </c>
      <c r="D43">
        <v>6646</v>
      </c>
      <c r="E43">
        <v>123</v>
      </c>
      <c r="F43">
        <v>5</v>
      </c>
      <c r="G43">
        <v>8413</v>
      </c>
      <c r="H43">
        <v>931</v>
      </c>
      <c r="I43">
        <v>19299</v>
      </c>
      <c r="J43">
        <v>507</v>
      </c>
      <c r="K43">
        <v>2328333</v>
      </c>
      <c r="L43">
        <v>41323</v>
      </c>
      <c r="M43">
        <v>69551</v>
      </c>
      <c r="N43">
        <v>73</v>
      </c>
      <c r="O43">
        <v>126372</v>
      </c>
      <c r="P43">
        <v>710</v>
      </c>
      <c r="Q43">
        <v>38091</v>
      </c>
      <c r="R43">
        <v>1682</v>
      </c>
      <c r="S43">
        <v>2163</v>
      </c>
      <c r="T43">
        <v>61</v>
      </c>
      <c r="U43">
        <v>37478</v>
      </c>
      <c r="V43">
        <v>194</v>
      </c>
      <c r="W43">
        <v>1810</v>
      </c>
      <c r="X43">
        <v>92</v>
      </c>
      <c r="Y43">
        <v>361</v>
      </c>
      <c r="Z43">
        <v>18</v>
      </c>
    </row>
    <row r="44" spans="1:26" x14ac:dyDescent="0.2">
      <c r="A44" t="s">
        <v>51</v>
      </c>
      <c r="B44">
        <v>28851</v>
      </c>
      <c r="C44">
        <v>61941</v>
      </c>
      <c r="D44">
        <v>5378</v>
      </c>
      <c r="E44">
        <v>155</v>
      </c>
      <c r="F44">
        <v>11</v>
      </c>
      <c r="G44">
        <v>14436</v>
      </c>
      <c r="H44">
        <v>1450</v>
      </c>
      <c r="I44">
        <v>51657</v>
      </c>
      <c r="J44">
        <v>1314</v>
      </c>
      <c r="K44">
        <v>1286618</v>
      </c>
      <c r="L44">
        <v>25403</v>
      </c>
      <c r="M44">
        <v>100883</v>
      </c>
      <c r="N44">
        <v>117</v>
      </c>
      <c r="O44">
        <v>358133</v>
      </c>
      <c r="P44">
        <v>697</v>
      </c>
      <c r="Q44">
        <v>19090</v>
      </c>
      <c r="R44">
        <v>673</v>
      </c>
      <c r="S44">
        <v>3033</v>
      </c>
      <c r="T44">
        <v>75</v>
      </c>
      <c r="U44">
        <v>7396</v>
      </c>
      <c r="V44">
        <v>97</v>
      </c>
      <c r="W44">
        <v>2370</v>
      </c>
      <c r="X44">
        <v>90</v>
      </c>
      <c r="Y44">
        <v>55</v>
      </c>
      <c r="Z44">
        <v>4</v>
      </c>
    </row>
    <row r="45" spans="1:26" x14ac:dyDescent="0.2">
      <c r="A45" t="s">
        <v>55</v>
      </c>
      <c r="B45">
        <v>22750</v>
      </c>
      <c r="C45">
        <v>92026</v>
      </c>
      <c r="D45">
        <v>8424</v>
      </c>
      <c r="E45">
        <v>0</v>
      </c>
      <c r="F45">
        <v>0</v>
      </c>
      <c r="G45">
        <v>51057</v>
      </c>
      <c r="H45">
        <v>5300</v>
      </c>
      <c r="I45">
        <v>56802</v>
      </c>
      <c r="J45">
        <v>9835</v>
      </c>
      <c r="K45">
        <v>788093</v>
      </c>
      <c r="L45">
        <v>19543</v>
      </c>
      <c r="M45">
        <v>0</v>
      </c>
      <c r="N45">
        <v>0</v>
      </c>
      <c r="O45">
        <v>34846</v>
      </c>
      <c r="P45">
        <v>172</v>
      </c>
      <c r="Q45">
        <v>7647</v>
      </c>
      <c r="R45">
        <v>584</v>
      </c>
      <c r="S45">
        <v>280</v>
      </c>
      <c r="T45">
        <v>17</v>
      </c>
      <c r="U45">
        <v>4754</v>
      </c>
      <c r="V45">
        <v>93</v>
      </c>
      <c r="W45">
        <v>3291</v>
      </c>
      <c r="X45">
        <v>290</v>
      </c>
      <c r="Y45">
        <v>49</v>
      </c>
      <c r="Z45">
        <v>5</v>
      </c>
    </row>
    <row r="46" spans="1:26" x14ac:dyDescent="0.2">
      <c r="A46" t="s">
        <v>50</v>
      </c>
      <c r="B46">
        <v>49307</v>
      </c>
      <c r="C46">
        <v>155289</v>
      </c>
      <c r="D46">
        <v>14661</v>
      </c>
      <c r="E46">
        <v>1341</v>
      </c>
      <c r="F46">
        <v>28</v>
      </c>
      <c r="G46">
        <v>17124</v>
      </c>
      <c r="H46">
        <v>1691</v>
      </c>
      <c r="I46">
        <v>169521</v>
      </c>
      <c r="J46">
        <v>2559</v>
      </c>
      <c r="K46">
        <v>1458873</v>
      </c>
      <c r="L46">
        <v>41087</v>
      </c>
      <c r="M46">
        <v>2871113</v>
      </c>
      <c r="N46">
        <v>232</v>
      </c>
      <c r="O46">
        <v>1343800</v>
      </c>
      <c r="P46">
        <v>1492</v>
      </c>
      <c r="Q46">
        <v>13205</v>
      </c>
      <c r="R46">
        <v>662</v>
      </c>
      <c r="S46">
        <v>1047</v>
      </c>
      <c r="T46">
        <v>63</v>
      </c>
      <c r="U46">
        <v>17622</v>
      </c>
      <c r="V46">
        <v>276</v>
      </c>
      <c r="W46">
        <v>5797</v>
      </c>
      <c r="X46">
        <v>224</v>
      </c>
      <c r="Y46">
        <v>720</v>
      </c>
      <c r="Z46">
        <v>29</v>
      </c>
    </row>
    <row r="47" spans="1:26" x14ac:dyDescent="0.2">
      <c r="A47" t="s">
        <v>49</v>
      </c>
      <c r="B47">
        <v>35922</v>
      </c>
      <c r="C47">
        <v>39707</v>
      </c>
      <c r="D47">
        <v>3548</v>
      </c>
      <c r="E47">
        <v>22371</v>
      </c>
      <c r="F47">
        <v>375</v>
      </c>
      <c r="G47">
        <v>7306</v>
      </c>
      <c r="H47">
        <v>625</v>
      </c>
      <c r="I47">
        <v>96162</v>
      </c>
      <c r="J47">
        <v>2445</v>
      </c>
      <c r="K47">
        <v>1829167</v>
      </c>
      <c r="L47">
        <v>34240</v>
      </c>
      <c r="M47">
        <v>1651783</v>
      </c>
      <c r="N47">
        <v>161</v>
      </c>
      <c r="O47">
        <v>1014501</v>
      </c>
      <c r="P47">
        <v>675</v>
      </c>
      <c r="Q47">
        <v>4439</v>
      </c>
      <c r="R47">
        <v>175</v>
      </c>
      <c r="S47">
        <v>1054</v>
      </c>
      <c r="T47">
        <v>39</v>
      </c>
      <c r="U47">
        <v>14663</v>
      </c>
      <c r="V47">
        <v>220</v>
      </c>
      <c r="W47">
        <v>280</v>
      </c>
      <c r="X47">
        <v>25</v>
      </c>
      <c r="Y47">
        <v>112</v>
      </c>
      <c r="Z47">
        <v>8</v>
      </c>
    </row>
    <row r="48" spans="1:26" x14ac:dyDescent="0.2">
      <c r="A48" t="s">
        <v>59</v>
      </c>
      <c r="B48">
        <v>39312</v>
      </c>
      <c r="C48">
        <v>31166</v>
      </c>
      <c r="D48">
        <v>2318</v>
      </c>
      <c r="E48">
        <v>141</v>
      </c>
      <c r="F48">
        <v>5</v>
      </c>
      <c r="G48">
        <v>13404</v>
      </c>
      <c r="H48">
        <v>1142</v>
      </c>
      <c r="I48">
        <v>260709</v>
      </c>
      <c r="J48">
        <v>3150</v>
      </c>
      <c r="K48">
        <v>1750132</v>
      </c>
      <c r="L48">
        <v>36979</v>
      </c>
      <c r="M48">
        <v>1952303</v>
      </c>
      <c r="N48">
        <v>303</v>
      </c>
      <c r="O48">
        <v>224397</v>
      </c>
      <c r="P48">
        <v>1591</v>
      </c>
      <c r="Q48">
        <v>35748</v>
      </c>
      <c r="R48">
        <v>1639</v>
      </c>
      <c r="S48">
        <v>10504</v>
      </c>
      <c r="T48">
        <v>193</v>
      </c>
      <c r="U48">
        <v>178527</v>
      </c>
      <c r="V48">
        <v>832</v>
      </c>
      <c r="W48">
        <v>9344</v>
      </c>
      <c r="X48">
        <v>317</v>
      </c>
      <c r="Y48">
        <v>1531</v>
      </c>
      <c r="Z48">
        <v>35</v>
      </c>
    </row>
    <row r="49" spans="1:26" x14ac:dyDescent="0.2">
      <c r="A49" t="s">
        <v>60</v>
      </c>
      <c r="B49">
        <v>35215</v>
      </c>
      <c r="C49">
        <v>286019</v>
      </c>
      <c r="D49">
        <v>18241</v>
      </c>
      <c r="E49">
        <v>0</v>
      </c>
      <c r="F49">
        <v>0</v>
      </c>
      <c r="G49">
        <v>34798</v>
      </c>
      <c r="H49">
        <v>2721</v>
      </c>
      <c r="I49">
        <v>79973</v>
      </c>
      <c r="J49">
        <v>2266</v>
      </c>
      <c r="K49">
        <v>1093282</v>
      </c>
      <c r="L49">
        <v>23409</v>
      </c>
      <c r="M49">
        <v>401110</v>
      </c>
      <c r="N49">
        <v>69</v>
      </c>
      <c r="O49">
        <v>37327</v>
      </c>
      <c r="P49">
        <v>516</v>
      </c>
      <c r="Q49">
        <v>25979</v>
      </c>
      <c r="R49">
        <v>1381</v>
      </c>
      <c r="S49">
        <v>1331</v>
      </c>
      <c r="T49">
        <v>103</v>
      </c>
      <c r="U49">
        <v>6732</v>
      </c>
      <c r="V49">
        <v>180</v>
      </c>
      <c r="W49">
        <v>18825</v>
      </c>
      <c r="X49">
        <v>593</v>
      </c>
      <c r="Y49">
        <v>1618</v>
      </c>
      <c r="Z49">
        <v>26</v>
      </c>
    </row>
    <row r="50" spans="1:26" x14ac:dyDescent="0.2">
      <c r="A50" t="s">
        <v>57</v>
      </c>
      <c r="B50">
        <v>41268</v>
      </c>
      <c r="C50">
        <v>81671</v>
      </c>
      <c r="D50">
        <v>4495</v>
      </c>
      <c r="E50">
        <v>718</v>
      </c>
      <c r="F50">
        <v>21</v>
      </c>
      <c r="G50">
        <v>14436</v>
      </c>
      <c r="H50">
        <v>1156</v>
      </c>
      <c r="I50">
        <v>305864</v>
      </c>
      <c r="J50">
        <v>1136</v>
      </c>
      <c r="K50">
        <v>2082426</v>
      </c>
      <c r="L50">
        <v>36790</v>
      </c>
      <c r="M50">
        <v>6299594</v>
      </c>
      <c r="N50">
        <v>239</v>
      </c>
      <c r="O50">
        <v>1591954</v>
      </c>
      <c r="P50">
        <v>2660</v>
      </c>
      <c r="Q50">
        <v>42844</v>
      </c>
      <c r="R50">
        <v>1591</v>
      </c>
      <c r="S50">
        <v>31029</v>
      </c>
      <c r="T50">
        <v>219</v>
      </c>
      <c r="U50">
        <v>805714</v>
      </c>
      <c r="V50">
        <v>2138</v>
      </c>
      <c r="W50">
        <v>22491</v>
      </c>
      <c r="X50">
        <v>602</v>
      </c>
      <c r="Y50">
        <v>5005</v>
      </c>
      <c r="Z50">
        <v>119</v>
      </c>
    </row>
    <row r="51" spans="1:26" x14ac:dyDescent="0.2">
      <c r="A51" t="s">
        <v>63</v>
      </c>
      <c r="B51">
        <v>27305</v>
      </c>
      <c r="C51">
        <v>14122</v>
      </c>
      <c r="D51">
        <v>1028</v>
      </c>
      <c r="E51">
        <v>211</v>
      </c>
      <c r="F51">
        <v>8</v>
      </c>
      <c r="G51">
        <v>11196</v>
      </c>
      <c r="H51">
        <v>798</v>
      </c>
      <c r="I51">
        <v>122608</v>
      </c>
      <c r="J51">
        <v>1059</v>
      </c>
      <c r="K51">
        <v>1595490</v>
      </c>
      <c r="L51">
        <v>25539</v>
      </c>
      <c r="M51">
        <v>2831337</v>
      </c>
      <c r="N51">
        <v>63</v>
      </c>
      <c r="O51">
        <v>938050</v>
      </c>
      <c r="P51">
        <v>1376</v>
      </c>
      <c r="Q51">
        <v>38163</v>
      </c>
      <c r="R51">
        <v>1134</v>
      </c>
      <c r="S51">
        <v>6430</v>
      </c>
      <c r="T51">
        <v>74</v>
      </c>
      <c r="U51">
        <v>713450</v>
      </c>
      <c r="V51">
        <v>950</v>
      </c>
      <c r="W51">
        <v>5215</v>
      </c>
      <c r="X51">
        <v>167</v>
      </c>
      <c r="Y51">
        <v>1300</v>
      </c>
      <c r="Z51">
        <v>36</v>
      </c>
    </row>
    <row r="52" spans="1:26" x14ac:dyDescent="0.2">
      <c r="A52" t="s">
        <v>62</v>
      </c>
      <c r="B52">
        <v>37294</v>
      </c>
      <c r="C52">
        <v>59054</v>
      </c>
      <c r="D52">
        <v>5143</v>
      </c>
      <c r="E52">
        <v>229</v>
      </c>
      <c r="F52">
        <v>7</v>
      </c>
      <c r="G52">
        <v>31027</v>
      </c>
      <c r="H52">
        <v>3043</v>
      </c>
      <c r="I52">
        <v>267096</v>
      </c>
      <c r="J52">
        <v>2604</v>
      </c>
      <c r="K52">
        <v>1941075</v>
      </c>
      <c r="L52">
        <v>32157</v>
      </c>
      <c r="M52">
        <v>2123583</v>
      </c>
      <c r="N52">
        <v>143</v>
      </c>
      <c r="O52">
        <v>575338</v>
      </c>
      <c r="P52">
        <v>1831</v>
      </c>
      <c r="Q52">
        <v>42738</v>
      </c>
      <c r="R52">
        <v>1746</v>
      </c>
      <c r="S52">
        <v>12596</v>
      </c>
      <c r="T52">
        <v>190</v>
      </c>
      <c r="U52">
        <v>835792</v>
      </c>
      <c r="V52">
        <v>1034</v>
      </c>
      <c r="W52">
        <v>14845</v>
      </c>
      <c r="X52">
        <v>399</v>
      </c>
      <c r="Y52">
        <v>1916</v>
      </c>
      <c r="Z52">
        <v>77</v>
      </c>
    </row>
    <row r="53" spans="1:26" x14ac:dyDescent="0.2">
      <c r="A53" t="s">
        <v>64</v>
      </c>
      <c r="B53">
        <v>42010</v>
      </c>
      <c r="C53">
        <v>77288</v>
      </c>
      <c r="D53">
        <v>5040</v>
      </c>
      <c r="E53">
        <v>1602</v>
      </c>
      <c r="F53">
        <v>46</v>
      </c>
      <c r="G53">
        <v>9717</v>
      </c>
      <c r="H53">
        <v>882</v>
      </c>
      <c r="I53">
        <v>116215</v>
      </c>
      <c r="J53">
        <v>1055</v>
      </c>
      <c r="K53">
        <v>1835595</v>
      </c>
      <c r="L53">
        <v>39157</v>
      </c>
      <c r="M53">
        <v>3432178</v>
      </c>
      <c r="N53">
        <v>216</v>
      </c>
      <c r="O53">
        <v>337913</v>
      </c>
      <c r="P53">
        <v>1421</v>
      </c>
      <c r="Q53">
        <v>43335</v>
      </c>
      <c r="R53">
        <v>2193</v>
      </c>
      <c r="S53">
        <v>769874</v>
      </c>
      <c r="T53">
        <v>202</v>
      </c>
      <c r="U53">
        <v>71394</v>
      </c>
      <c r="V53">
        <v>429</v>
      </c>
      <c r="W53">
        <v>40575</v>
      </c>
      <c r="X53">
        <v>1137</v>
      </c>
      <c r="Y53">
        <v>7861</v>
      </c>
      <c r="Z53">
        <v>208</v>
      </c>
    </row>
    <row r="54" spans="1:26" x14ac:dyDescent="0.2">
      <c r="A54" t="s">
        <v>61</v>
      </c>
      <c r="B54">
        <v>34393</v>
      </c>
      <c r="C54">
        <v>119519</v>
      </c>
      <c r="D54">
        <v>8953</v>
      </c>
      <c r="E54">
        <v>2521</v>
      </c>
      <c r="F54">
        <v>76</v>
      </c>
      <c r="G54">
        <v>9538</v>
      </c>
      <c r="H54">
        <v>868</v>
      </c>
      <c r="I54">
        <v>94456</v>
      </c>
      <c r="J54">
        <v>2169</v>
      </c>
      <c r="K54">
        <v>1083996</v>
      </c>
      <c r="L54">
        <v>30069</v>
      </c>
      <c r="M54">
        <v>207008</v>
      </c>
      <c r="N54">
        <v>128</v>
      </c>
      <c r="O54">
        <v>451453</v>
      </c>
      <c r="P54">
        <v>1020</v>
      </c>
      <c r="Q54">
        <v>10254</v>
      </c>
      <c r="R54">
        <v>684</v>
      </c>
      <c r="S54">
        <v>4671</v>
      </c>
      <c r="T54">
        <v>66</v>
      </c>
      <c r="U54">
        <v>177967</v>
      </c>
      <c r="V54">
        <v>452</v>
      </c>
      <c r="W54">
        <v>8946</v>
      </c>
      <c r="X54">
        <v>232</v>
      </c>
      <c r="Y54">
        <v>1186</v>
      </c>
      <c r="Z54">
        <v>32</v>
      </c>
    </row>
    <row r="55" spans="1:26" x14ac:dyDescent="0.2">
      <c r="A55" t="s">
        <v>56</v>
      </c>
      <c r="B55">
        <v>26456</v>
      </c>
      <c r="C55">
        <v>44529</v>
      </c>
      <c r="D55">
        <v>3540</v>
      </c>
      <c r="E55">
        <v>5</v>
      </c>
      <c r="F55">
        <v>1</v>
      </c>
      <c r="G55">
        <v>25432</v>
      </c>
      <c r="H55">
        <v>2004</v>
      </c>
      <c r="I55">
        <v>81875</v>
      </c>
      <c r="J55">
        <v>853</v>
      </c>
      <c r="K55">
        <v>926590</v>
      </c>
      <c r="L55">
        <v>24646</v>
      </c>
      <c r="M55">
        <v>593842</v>
      </c>
      <c r="N55">
        <v>77</v>
      </c>
      <c r="O55">
        <v>2855248</v>
      </c>
      <c r="P55">
        <v>270</v>
      </c>
      <c r="Q55">
        <v>10813</v>
      </c>
      <c r="R55">
        <v>429</v>
      </c>
      <c r="S55">
        <v>3209</v>
      </c>
      <c r="T55">
        <v>32</v>
      </c>
      <c r="U55">
        <v>99974</v>
      </c>
      <c r="V55">
        <v>97</v>
      </c>
      <c r="W55">
        <v>1980</v>
      </c>
      <c r="X55">
        <v>67</v>
      </c>
      <c r="Y55">
        <v>162</v>
      </c>
      <c r="Z55">
        <v>9</v>
      </c>
    </row>
    <row r="56" spans="1:26" x14ac:dyDescent="0.2">
      <c r="A56" t="s">
        <v>58</v>
      </c>
      <c r="B56">
        <v>22076</v>
      </c>
      <c r="C56">
        <v>13664</v>
      </c>
      <c r="D56">
        <v>935</v>
      </c>
      <c r="E56">
        <v>35</v>
      </c>
      <c r="F56">
        <v>2</v>
      </c>
      <c r="G56">
        <v>35003</v>
      </c>
      <c r="H56">
        <v>2976</v>
      </c>
      <c r="I56">
        <v>71155</v>
      </c>
      <c r="J56">
        <v>984</v>
      </c>
      <c r="K56">
        <v>802139</v>
      </c>
      <c r="L56">
        <v>19371</v>
      </c>
      <c r="M56">
        <v>981527</v>
      </c>
      <c r="N56">
        <v>73</v>
      </c>
      <c r="O56">
        <v>73244</v>
      </c>
      <c r="P56">
        <v>1947</v>
      </c>
      <c r="Q56">
        <v>16805</v>
      </c>
      <c r="R56">
        <v>842</v>
      </c>
      <c r="S56">
        <v>8872</v>
      </c>
      <c r="T56">
        <v>125</v>
      </c>
      <c r="U56">
        <v>159227</v>
      </c>
      <c r="V56">
        <v>1973</v>
      </c>
      <c r="W56">
        <v>13727</v>
      </c>
      <c r="X56">
        <v>489</v>
      </c>
      <c r="Y56">
        <v>2362</v>
      </c>
      <c r="Z56">
        <v>65</v>
      </c>
    </row>
    <row r="57" spans="1:26" x14ac:dyDescent="0.2">
      <c r="A57" t="s">
        <v>66</v>
      </c>
      <c r="B57">
        <v>33997</v>
      </c>
      <c r="C57">
        <v>393000</v>
      </c>
      <c r="D57">
        <v>15006</v>
      </c>
      <c r="E57">
        <v>22789</v>
      </c>
      <c r="F57">
        <v>724</v>
      </c>
      <c r="G57">
        <v>24260</v>
      </c>
      <c r="H57">
        <v>1046</v>
      </c>
      <c r="I57">
        <v>837747</v>
      </c>
      <c r="J57">
        <v>1427</v>
      </c>
      <c r="K57">
        <v>1221529</v>
      </c>
      <c r="L57">
        <v>20380</v>
      </c>
      <c r="M57">
        <v>37819508</v>
      </c>
      <c r="N57">
        <v>558</v>
      </c>
      <c r="O57">
        <v>243360</v>
      </c>
      <c r="P57">
        <v>861</v>
      </c>
      <c r="Q57">
        <v>16695</v>
      </c>
      <c r="R57">
        <v>976</v>
      </c>
      <c r="S57">
        <v>430281</v>
      </c>
      <c r="T57">
        <v>213</v>
      </c>
      <c r="U57">
        <v>456547</v>
      </c>
      <c r="V57">
        <v>567</v>
      </c>
      <c r="W57">
        <v>125141</v>
      </c>
      <c r="X57">
        <v>3271</v>
      </c>
      <c r="Y57">
        <v>34692</v>
      </c>
      <c r="Z57">
        <v>465</v>
      </c>
    </row>
    <row r="58" spans="1:26" x14ac:dyDescent="0.2">
      <c r="A58" t="s">
        <v>68</v>
      </c>
      <c r="B58">
        <v>11674</v>
      </c>
      <c r="C58">
        <v>38268</v>
      </c>
      <c r="D58">
        <v>1871</v>
      </c>
      <c r="E58">
        <v>23929</v>
      </c>
      <c r="F58">
        <v>820</v>
      </c>
      <c r="G58">
        <v>532</v>
      </c>
      <c r="H58">
        <v>56</v>
      </c>
      <c r="I58">
        <v>96304</v>
      </c>
      <c r="J58">
        <v>120</v>
      </c>
      <c r="K58">
        <v>534242</v>
      </c>
      <c r="L58">
        <v>9103</v>
      </c>
      <c r="M58">
        <v>3472144</v>
      </c>
      <c r="N58">
        <v>150</v>
      </c>
      <c r="O58">
        <v>2725603</v>
      </c>
      <c r="P58">
        <v>500</v>
      </c>
      <c r="Q58">
        <v>10380</v>
      </c>
      <c r="R58">
        <v>294</v>
      </c>
      <c r="S58">
        <v>877368</v>
      </c>
      <c r="T58">
        <v>188</v>
      </c>
      <c r="U58">
        <v>858496</v>
      </c>
      <c r="V58">
        <v>576</v>
      </c>
      <c r="W58">
        <v>11862</v>
      </c>
      <c r="X58">
        <v>274</v>
      </c>
      <c r="Y58">
        <v>2709</v>
      </c>
      <c r="Z58">
        <v>61</v>
      </c>
    </row>
    <row r="59" spans="1:26" x14ac:dyDescent="0.2">
      <c r="A59" t="s">
        <v>72</v>
      </c>
      <c r="B59">
        <v>25226</v>
      </c>
      <c r="C59">
        <v>207264</v>
      </c>
      <c r="D59">
        <v>15791</v>
      </c>
      <c r="E59">
        <v>27735</v>
      </c>
      <c r="F59">
        <v>656</v>
      </c>
      <c r="G59">
        <v>1121</v>
      </c>
      <c r="H59">
        <v>141</v>
      </c>
      <c r="I59">
        <v>145648</v>
      </c>
      <c r="J59">
        <v>1646</v>
      </c>
      <c r="K59">
        <v>495860</v>
      </c>
      <c r="L59">
        <v>13116</v>
      </c>
      <c r="M59">
        <v>1319885</v>
      </c>
      <c r="N59">
        <v>141</v>
      </c>
      <c r="O59">
        <v>208763</v>
      </c>
      <c r="P59">
        <v>990</v>
      </c>
      <c r="Q59">
        <v>11198</v>
      </c>
      <c r="R59">
        <v>640</v>
      </c>
      <c r="S59">
        <v>4095</v>
      </c>
      <c r="T59">
        <v>107</v>
      </c>
      <c r="U59">
        <v>55521</v>
      </c>
      <c r="V59">
        <v>412</v>
      </c>
      <c r="W59">
        <v>80527</v>
      </c>
      <c r="X59">
        <v>1236</v>
      </c>
      <c r="Y59">
        <v>2359</v>
      </c>
      <c r="Z59">
        <v>40</v>
      </c>
    </row>
    <row r="60" spans="1:26" x14ac:dyDescent="0.2">
      <c r="A60" t="s">
        <v>71</v>
      </c>
      <c r="B60">
        <v>18871</v>
      </c>
      <c r="C60">
        <v>237190</v>
      </c>
      <c r="D60">
        <v>13087</v>
      </c>
      <c r="E60">
        <v>11818</v>
      </c>
      <c r="F60">
        <v>299</v>
      </c>
      <c r="G60">
        <v>913</v>
      </c>
      <c r="H60">
        <v>143</v>
      </c>
      <c r="I60">
        <v>111621</v>
      </c>
      <c r="J60">
        <v>1065</v>
      </c>
      <c r="K60">
        <v>373639</v>
      </c>
      <c r="L60">
        <v>9484</v>
      </c>
      <c r="M60">
        <v>2149702</v>
      </c>
      <c r="N60">
        <v>215</v>
      </c>
      <c r="O60">
        <v>249928</v>
      </c>
      <c r="P60">
        <v>810</v>
      </c>
      <c r="Q60">
        <v>10163</v>
      </c>
      <c r="R60">
        <v>388</v>
      </c>
      <c r="S60">
        <v>4011</v>
      </c>
      <c r="T60">
        <v>139</v>
      </c>
      <c r="U60">
        <v>305490</v>
      </c>
      <c r="V60">
        <v>531</v>
      </c>
      <c r="W60">
        <v>33414</v>
      </c>
      <c r="X60">
        <v>693</v>
      </c>
      <c r="Y60">
        <v>1323</v>
      </c>
      <c r="Z60">
        <v>38</v>
      </c>
    </row>
    <row r="61" spans="1:26" x14ac:dyDescent="0.2">
      <c r="A61" t="s">
        <v>65</v>
      </c>
      <c r="B61">
        <v>23239</v>
      </c>
      <c r="C61">
        <v>134971</v>
      </c>
      <c r="D61">
        <v>9441</v>
      </c>
      <c r="E61">
        <v>29600</v>
      </c>
      <c r="F61">
        <v>1440</v>
      </c>
      <c r="G61">
        <v>1150</v>
      </c>
      <c r="H61">
        <v>110</v>
      </c>
      <c r="I61">
        <v>1380760</v>
      </c>
      <c r="J61">
        <v>753</v>
      </c>
      <c r="K61">
        <v>571374</v>
      </c>
      <c r="L61">
        <v>15639</v>
      </c>
      <c r="M61">
        <v>15561428</v>
      </c>
      <c r="N61">
        <v>337</v>
      </c>
      <c r="O61">
        <v>1020142</v>
      </c>
      <c r="P61">
        <v>746</v>
      </c>
      <c r="Q61">
        <v>10441</v>
      </c>
      <c r="R61">
        <v>484</v>
      </c>
      <c r="S61">
        <v>672478</v>
      </c>
      <c r="T61">
        <v>114</v>
      </c>
      <c r="U61">
        <v>313237</v>
      </c>
      <c r="V61">
        <v>503</v>
      </c>
      <c r="W61">
        <v>20809</v>
      </c>
      <c r="X61">
        <v>669</v>
      </c>
      <c r="Y61">
        <v>2014</v>
      </c>
      <c r="Z61">
        <v>63</v>
      </c>
    </row>
    <row r="62" spans="1:26" x14ac:dyDescent="0.2">
      <c r="A62" t="s">
        <v>70</v>
      </c>
      <c r="B62">
        <v>2147</v>
      </c>
      <c r="C62">
        <v>1506</v>
      </c>
      <c r="D62">
        <v>98</v>
      </c>
      <c r="E62">
        <v>0</v>
      </c>
      <c r="F62">
        <v>0</v>
      </c>
      <c r="G62">
        <v>18</v>
      </c>
      <c r="H62">
        <v>5</v>
      </c>
      <c r="I62">
        <v>813</v>
      </c>
      <c r="J62">
        <v>4</v>
      </c>
      <c r="K62">
        <v>31340</v>
      </c>
      <c r="L62">
        <v>1652</v>
      </c>
      <c r="M62">
        <v>466</v>
      </c>
      <c r="N62">
        <v>16</v>
      </c>
      <c r="O62">
        <v>40524</v>
      </c>
      <c r="P62">
        <v>354</v>
      </c>
      <c r="Q62">
        <v>676</v>
      </c>
      <c r="R62">
        <v>63</v>
      </c>
      <c r="S62">
        <v>152</v>
      </c>
      <c r="T62">
        <v>17</v>
      </c>
      <c r="U62">
        <v>3866</v>
      </c>
      <c r="V62">
        <v>187</v>
      </c>
      <c r="W62">
        <v>335</v>
      </c>
      <c r="X62">
        <v>18</v>
      </c>
      <c r="Y62">
        <v>12</v>
      </c>
      <c r="Z62">
        <v>1</v>
      </c>
    </row>
    <row r="63" spans="1:26" x14ac:dyDescent="0.2">
      <c r="A63" t="s">
        <v>69</v>
      </c>
      <c r="B63">
        <v>2499</v>
      </c>
      <c r="C63">
        <v>942</v>
      </c>
      <c r="D63">
        <v>57</v>
      </c>
      <c r="E63">
        <v>0</v>
      </c>
      <c r="F63">
        <v>0</v>
      </c>
      <c r="G63">
        <v>67</v>
      </c>
      <c r="H63">
        <v>10</v>
      </c>
      <c r="I63">
        <v>254</v>
      </c>
      <c r="J63">
        <v>2</v>
      </c>
      <c r="K63">
        <v>66293</v>
      </c>
      <c r="L63">
        <v>2187</v>
      </c>
      <c r="M63">
        <v>27051</v>
      </c>
      <c r="N63">
        <v>5</v>
      </c>
      <c r="O63">
        <v>8847</v>
      </c>
      <c r="P63">
        <v>193</v>
      </c>
      <c r="Q63">
        <v>2220</v>
      </c>
      <c r="R63">
        <v>87</v>
      </c>
      <c r="S63">
        <v>193</v>
      </c>
      <c r="T63">
        <v>8</v>
      </c>
      <c r="U63">
        <v>7047</v>
      </c>
      <c r="V63">
        <v>120</v>
      </c>
      <c r="W63">
        <v>408</v>
      </c>
      <c r="X63">
        <v>23</v>
      </c>
      <c r="Y63">
        <v>3</v>
      </c>
      <c r="Z63">
        <v>1</v>
      </c>
    </row>
    <row r="64" spans="1:26" x14ac:dyDescent="0.2">
      <c r="A64" t="s">
        <v>67</v>
      </c>
      <c r="B64">
        <v>33412</v>
      </c>
      <c r="C64">
        <v>236850</v>
      </c>
      <c r="D64">
        <v>8855</v>
      </c>
      <c r="E64">
        <v>1502</v>
      </c>
      <c r="F64">
        <v>21</v>
      </c>
      <c r="G64">
        <v>6366</v>
      </c>
      <c r="H64">
        <v>684</v>
      </c>
      <c r="I64">
        <v>573084</v>
      </c>
      <c r="J64">
        <v>1620</v>
      </c>
      <c r="K64">
        <v>1177517</v>
      </c>
      <c r="L64">
        <v>24939</v>
      </c>
      <c r="M64">
        <v>14718706</v>
      </c>
      <c r="N64">
        <v>288</v>
      </c>
      <c r="O64">
        <v>3865435</v>
      </c>
      <c r="P64">
        <v>1036</v>
      </c>
      <c r="Q64">
        <v>40819</v>
      </c>
      <c r="R64">
        <v>1395</v>
      </c>
      <c r="S64">
        <v>214029</v>
      </c>
      <c r="T64">
        <v>240</v>
      </c>
      <c r="U64">
        <v>3395373</v>
      </c>
      <c r="V64">
        <v>1619</v>
      </c>
      <c r="W64">
        <v>34978</v>
      </c>
      <c r="X64">
        <v>1050</v>
      </c>
      <c r="Y64">
        <v>4827</v>
      </c>
      <c r="Z64">
        <v>136</v>
      </c>
    </row>
    <row r="65" spans="1:26" x14ac:dyDescent="0.2">
      <c r="A65" t="s">
        <v>74</v>
      </c>
      <c r="B65">
        <v>17291</v>
      </c>
      <c r="C65">
        <v>71626</v>
      </c>
      <c r="D65">
        <v>9091</v>
      </c>
      <c r="E65">
        <v>0</v>
      </c>
      <c r="F65">
        <v>0</v>
      </c>
      <c r="G65">
        <v>992</v>
      </c>
      <c r="H65">
        <v>165</v>
      </c>
      <c r="I65">
        <v>98504</v>
      </c>
      <c r="J65">
        <v>683</v>
      </c>
      <c r="K65">
        <v>492291</v>
      </c>
      <c r="L65">
        <v>11682</v>
      </c>
      <c r="M65">
        <v>1908665</v>
      </c>
      <c r="N65">
        <v>346</v>
      </c>
      <c r="O65">
        <v>175571</v>
      </c>
      <c r="P65">
        <v>458</v>
      </c>
      <c r="Q65">
        <v>37358</v>
      </c>
      <c r="R65">
        <v>1366</v>
      </c>
      <c r="S65">
        <v>4064</v>
      </c>
      <c r="T65">
        <v>136</v>
      </c>
      <c r="U65">
        <v>15567</v>
      </c>
      <c r="V65">
        <v>291</v>
      </c>
      <c r="W65">
        <v>38660</v>
      </c>
      <c r="X65">
        <v>1784</v>
      </c>
      <c r="Y65">
        <v>195</v>
      </c>
      <c r="Z65">
        <v>26</v>
      </c>
    </row>
    <row r="66" spans="1:26" x14ac:dyDescent="0.2">
      <c r="A66" t="s">
        <v>79</v>
      </c>
      <c r="B66">
        <v>23749</v>
      </c>
      <c r="C66">
        <v>44060</v>
      </c>
      <c r="D66">
        <v>6889</v>
      </c>
      <c r="E66">
        <v>655</v>
      </c>
      <c r="F66">
        <v>19</v>
      </c>
      <c r="G66">
        <v>693</v>
      </c>
      <c r="H66">
        <v>148</v>
      </c>
      <c r="I66">
        <v>89980</v>
      </c>
      <c r="J66">
        <v>1618</v>
      </c>
      <c r="K66">
        <v>557503</v>
      </c>
      <c r="L66">
        <v>20362</v>
      </c>
      <c r="M66">
        <v>493538</v>
      </c>
      <c r="N66">
        <v>125</v>
      </c>
      <c r="O66">
        <v>260433</v>
      </c>
      <c r="P66">
        <v>1243</v>
      </c>
      <c r="Q66">
        <v>15989</v>
      </c>
      <c r="R66">
        <v>663</v>
      </c>
      <c r="S66">
        <v>3505</v>
      </c>
      <c r="T66">
        <v>111</v>
      </c>
      <c r="U66">
        <v>37225</v>
      </c>
      <c r="V66">
        <v>398</v>
      </c>
      <c r="W66">
        <v>7366</v>
      </c>
      <c r="X66">
        <v>296</v>
      </c>
      <c r="Y66">
        <v>157</v>
      </c>
      <c r="Z66">
        <v>12</v>
      </c>
    </row>
    <row r="67" spans="1:26" x14ac:dyDescent="0.2">
      <c r="A67" t="s">
        <v>80</v>
      </c>
      <c r="B67">
        <v>28178</v>
      </c>
      <c r="C67">
        <v>83199</v>
      </c>
      <c r="D67">
        <v>12443</v>
      </c>
      <c r="E67">
        <v>0</v>
      </c>
      <c r="F67">
        <v>0</v>
      </c>
      <c r="G67">
        <v>314</v>
      </c>
      <c r="H67">
        <v>94</v>
      </c>
      <c r="I67">
        <v>80778</v>
      </c>
      <c r="J67">
        <v>717</v>
      </c>
      <c r="K67">
        <v>671653</v>
      </c>
      <c r="L67">
        <v>20963</v>
      </c>
      <c r="M67">
        <v>1088303</v>
      </c>
      <c r="N67">
        <v>179</v>
      </c>
      <c r="O67">
        <v>605107</v>
      </c>
      <c r="P67">
        <v>617</v>
      </c>
      <c r="Q67">
        <v>24339</v>
      </c>
      <c r="R67">
        <v>1136</v>
      </c>
      <c r="S67">
        <v>4839</v>
      </c>
      <c r="T67">
        <v>163</v>
      </c>
      <c r="U67">
        <v>41358</v>
      </c>
      <c r="V67">
        <v>326</v>
      </c>
      <c r="W67">
        <v>15149</v>
      </c>
      <c r="X67">
        <v>991</v>
      </c>
      <c r="Y67">
        <v>77</v>
      </c>
      <c r="Z67">
        <v>12</v>
      </c>
    </row>
    <row r="68" spans="1:26" x14ac:dyDescent="0.2">
      <c r="A68" t="s">
        <v>73</v>
      </c>
      <c r="B68">
        <v>86688</v>
      </c>
      <c r="C68">
        <v>204936</v>
      </c>
      <c r="D68">
        <v>37801</v>
      </c>
      <c r="E68">
        <v>89</v>
      </c>
      <c r="F68">
        <v>5</v>
      </c>
      <c r="G68">
        <v>2125</v>
      </c>
      <c r="H68">
        <v>194</v>
      </c>
      <c r="I68">
        <v>288225</v>
      </c>
      <c r="J68">
        <v>4020</v>
      </c>
      <c r="K68">
        <v>2348615</v>
      </c>
      <c r="L68">
        <v>62411</v>
      </c>
      <c r="M68">
        <v>2247485</v>
      </c>
      <c r="N68">
        <v>661</v>
      </c>
      <c r="O68">
        <v>845115</v>
      </c>
      <c r="P68">
        <v>4526</v>
      </c>
      <c r="Q68">
        <v>201448</v>
      </c>
      <c r="R68">
        <v>7115</v>
      </c>
      <c r="S68">
        <v>18487</v>
      </c>
      <c r="T68">
        <v>359</v>
      </c>
      <c r="U68">
        <v>332918</v>
      </c>
      <c r="V68">
        <v>2872</v>
      </c>
      <c r="W68">
        <v>46005</v>
      </c>
      <c r="X68">
        <v>2026</v>
      </c>
      <c r="Y68">
        <v>735</v>
      </c>
      <c r="Z68">
        <v>48</v>
      </c>
    </row>
    <row r="69" spans="1:26" x14ac:dyDescent="0.2">
      <c r="A69" t="s">
        <v>75</v>
      </c>
      <c r="B69">
        <v>9434</v>
      </c>
      <c r="C69">
        <v>10571</v>
      </c>
      <c r="D69">
        <v>1278</v>
      </c>
      <c r="E69">
        <v>0</v>
      </c>
      <c r="F69">
        <v>0</v>
      </c>
      <c r="G69">
        <v>1977</v>
      </c>
      <c r="H69">
        <v>232</v>
      </c>
      <c r="I69">
        <v>43436</v>
      </c>
      <c r="J69">
        <v>249</v>
      </c>
      <c r="K69">
        <v>273176</v>
      </c>
      <c r="L69">
        <v>8037</v>
      </c>
      <c r="M69">
        <v>502975</v>
      </c>
      <c r="N69">
        <v>59</v>
      </c>
      <c r="O69">
        <v>545596</v>
      </c>
      <c r="P69">
        <v>470</v>
      </c>
      <c r="Q69">
        <v>16690</v>
      </c>
      <c r="R69">
        <v>725</v>
      </c>
      <c r="S69">
        <v>2510</v>
      </c>
      <c r="T69">
        <v>74</v>
      </c>
      <c r="U69">
        <v>10377</v>
      </c>
      <c r="V69">
        <v>167</v>
      </c>
      <c r="W69">
        <v>10438</v>
      </c>
      <c r="X69">
        <v>562</v>
      </c>
      <c r="Y69">
        <v>221</v>
      </c>
      <c r="Z69">
        <v>12</v>
      </c>
    </row>
    <row r="70" spans="1:26" x14ac:dyDescent="0.2">
      <c r="A70" t="s">
        <v>81</v>
      </c>
      <c r="B70">
        <v>57156</v>
      </c>
      <c r="C70">
        <v>158649</v>
      </c>
      <c r="D70">
        <v>29237</v>
      </c>
      <c r="E70">
        <v>2969</v>
      </c>
      <c r="F70">
        <v>101</v>
      </c>
      <c r="G70">
        <v>4627</v>
      </c>
      <c r="H70">
        <v>400</v>
      </c>
      <c r="I70">
        <v>469283</v>
      </c>
      <c r="J70">
        <v>4146</v>
      </c>
      <c r="K70">
        <v>2159791</v>
      </c>
      <c r="L70">
        <v>46553</v>
      </c>
      <c r="M70">
        <v>6774550</v>
      </c>
      <c r="N70">
        <v>847</v>
      </c>
      <c r="O70">
        <v>953790</v>
      </c>
      <c r="P70">
        <v>2498</v>
      </c>
      <c r="Q70">
        <v>198223</v>
      </c>
      <c r="R70">
        <v>6087</v>
      </c>
      <c r="S70">
        <v>101585</v>
      </c>
      <c r="T70">
        <v>1200</v>
      </c>
      <c r="U70">
        <v>275291</v>
      </c>
      <c r="V70">
        <v>1702</v>
      </c>
      <c r="W70">
        <v>23713</v>
      </c>
      <c r="X70">
        <v>1683</v>
      </c>
      <c r="Y70">
        <v>654</v>
      </c>
      <c r="Z70">
        <v>46</v>
      </c>
    </row>
    <row r="71" spans="1:26" x14ac:dyDescent="0.2">
      <c r="A71" t="s">
        <v>76</v>
      </c>
      <c r="B71">
        <v>2859</v>
      </c>
      <c r="C71">
        <v>2341</v>
      </c>
      <c r="D71">
        <v>304</v>
      </c>
      <c r="E71">
        <v>0</v>
      </c>
      <c r="F71">
        <v>0</v>
      </c>
      <c r="G71">
        <v>515</v>
      </c>
      <c r="H71">
        <v>80</v>
      </c>
      <c r="I71">
        <v>34</v>
      </c>
      <c r="J71">
        <v>2</v>
      </c>
      <c r="K71">
        <v>88125</v>
      </c>
      <c r="L71">
        <v>2340</v>
      </c>
      <c r="M71">
        <v>42615</v>
      </c>
      <c r="N71">
        <v>6</v>
      </c>
      <c r="O71">
        <v>165968</v>
      </c>
      <c r="P71">
        <v>71</v>
      </c>
      <c r="Q71">
        <v>11384</v>
      </c>
      <c r="R71">
        <v>382</v>
      </c>
      <c r="S71">
        <v>7536</v>
      </c>
      <c r="T71">
        <v>7</v>
      </c>
      <c r="U71">
        <v>10700</v>
      </c>
      <c r="V71">
        <v>36</v>
      </c>
      <c r="W71">
        <v>1608</v>
      </c>
      <c r="X71">
        <v>72</v>
      </c>
      <c r="Y71">
        <v>136</v>
      </c>
      <c r="Z71">
        <v>4</v>
      </c>
    </row>
    <row r="72" spans="1:26" x14ac:dyDescent="0.2">
      <c r="A72" t="s">
        <v>78</v>
      </c>
      <c r="B72">
        <v>6769</v>
      </c>
      <c r="C72">
        <v>8678</v>
      </c>
      <c r="D72">
        <v>1013</v>
      </c>
      <c r="E72">
        <v>0</v>
      </c>
      <c r="F72">
        <v>0</v>
      </c>
      <c r="G72">
        <v>1553</v>
      </c>
      <c r="H72">
        <v>171</v>
      </c>
      <c r="I72">
        <v>22722</v>
      </c>
      <c r="J72">
        <v>238</v>
      </c>
      <c r="K72">
        <v>160112</v>
      </c>
      <c r="L72">
        <v>5718</v>
      </c>
      <c r="M72">
        <v>32539</v>
      </c>
      <c r="N72">
        <v>19</v>
      </c>
      <c r="O72">
        <v>122219</v>
      </c>
      <c r="P72">
        <v>644</v>
      </c>
      <c r="Q72">
        <v>9318</v>
      </c>
      <c r="R72">
        <v>535</v>
      </c>
      <c r="S72">
        <v>502</v>
      </c>
      <c r="T72">
        <v>13</v>
      </c>
      <c r="U72">
        <v>15134</v>
      </c>
      <c r="V72">
        <v>122</v>
      </c>
      <c r="W72">
        <v>8166</v>
      </c>
      <c r="X72">
        <v>461</v>
      </c>
      <c r="Y72">
        <v>132</v>
      </c>
      <c r="Z72">
        <v>8</v>
      </c>
    </row>
    <row r="73" spans="1:26" x14ac:dyDescent="0.2">
      <c r="A73" t="s">
        <v>77</v>
      </c>
      <c r="B73">
        <v>47888</v>
      </c>
      <c r="C73">
        <v>77158</v>
      </c>
      <c r="D73">
        <v>12574</v>
      </c>
      <c r="E73">
        <v>0</v>
      </c>
      <c r="F73">
        <v>0</v>
      </c>
      <c r="G73">
        <v>2984</v>
      </c>
      <c r="H73">
        <v>338</v>
      </c>
      <c r="I73">
        <v>169632</v>
      </c>
      <c r="J73">
        <v>1475</v>
      </c>
      <c r="K73">
        <v>1739299</v>
      </c>
      <c r="L73">
        <v>39813</v>
      </c>
      <c r="M73">
        <v>1822458</v>
      </c>
      <c r="N73">
        <v>310</v>
      </c>
      <c r="O73">
        <v>697443</v>
      </c>
      <c r="P73">
        <v>2046</v>
      </c>
      <c r="Q73">
        <v>68346</v>
      </c>
      <c r="R73">
        <v>2902</v>
      </c>
      <c r="S73">
        <v>7895</v>
      </c>
      <c r="T73">
        <v>163</v>
      </c>
      <c r="U73">
        <v>165592</v>
      </c>
      <c r="V73">
        <v>1714</v>
      </c>
      <c r="W73">
        <v>20847</v>
      </c>
      <c r="X73">
        <v>733</v>
      </c>
      <c r="Y73">
        <v>644</v>
      </c>
      <c r="Z73">
        <v>40</v>
      </c>
    </row>
    <row r="74" spans="1:26" x14ac:dyDescent="0.2">
      <c r="A74" t="s">
        <v>86</v>
      </c>
      <c r="B74">
        <v>55658</v>
      </c>
      <c r="C74">
        <v>107373</v>
      </c>
      <c r="D74">
        <v>23940</v>
      </c>
      <c r="E74">
        <v>10</v>
      </c>
      <c r="F74">
        <v>1</v>
      </c>
      <c r="G74">
        <v>2787</v>
      </c>
      <c r="H74">
        <v>472</v>
      </c>
      <c r="I74">
        <v>6750</v>
      </c>
      <c r="J74">
        <v>155</v>
      </c>
      <c r="K74">
        <v>972940</v>
      </c>
      <c r="L74">
        <v>45078</v>
      </c>
      <c r="M74">
        <v>179660</v>
      </c>
      <c r="N74">
        <v>127</v>
      </c>
      <c r="O74">
        <v>32681</v>
      </c>
      <c r="P74">
        <v>749</v>
      </c>
      <c r="Q74">
        <v>247822</v>
      </c>
      <c r="R74">
        <v>17583</v>
      </c>
      <c r="S74">
        <v>5137</v>
      </c>
      <c r="T74">
        <v>245</v>
      </c>
      <c r="U74">
        <v>19063</v>
      </c>
      <c r="V74">
        <v>858</v>
      </c>
      <c r="W74">
        <v>49963</v>
      </c>
      <c r="X74">
        <v>9755</v>
      </c>
      <c r="Y74">
        <v>4166</v>
      </c>
      <c r="Z74">
        <v>630</v>
      </c>
    </row>
    <row r="75" spans="1:26" x14ac:dyDescent="0.2">
      <c r="A75" t="s">
        <v>84</v>
      </c>
      <c r="B75">
        <v>37782</v>
      </c>
      <c r="C75">
        <v>74331</v>
      </c>
      <c r="D75">
        <v>18152</v>
      </c>
      <c r="E75">
        <v>56</v>
      </c>
      <c r="F75">
        <v>1</v>
      </c>
      <c r="G75">
        <v>1338</v>
      </c>
      <c r="H75">
        <v>228</v>
      </c>
      <c r="I75">
        <v>4315</v>
      </c>
      <c r="J75">
        <v>77</v>
      </c>
      <c r="K75">
        <v>775272</v>
      </c>
      <c r="L75">
        <v>29686</v>
      </c>
      <c r="M75">
        <v>358376</v>
      </c>
      <c r="N75">
        <v>144</v>
      </c>
      <c r="O75">
        <v>43311</v>
      </c>
      <c r="P75">
        <v>657</v>
      </c>
      <c r="Q75">
        <v>235922</v>
      </c>
      <c r="R75">
        <v>12919</v>
      </c>
      <c r="S75">
        <v>15640</v>
      </c>
      <c r="T75">
        <v>435</v>
      </c>
      <c r="U75">
        <v>46368</v>
      </c>
      <c r="V75">
        <v>1256</v>
      </c>
      <c r="W75">
        <v>51297</v>
      </c>
      <c r="X75">
        <v>9519</v>
      </c>
      <c r="Y75">
        <v>17147</v>
      </c>
      <c r="Z75">
        <v>3539</v>
      </c>
    </row>
    <row r="76" spans="1:26" x14ac:dyDescent="0.2">
      <c r="A76" t="s">
        <v>85</v>
      </c>
      <c r="B76">
        <v>43515</v>
      </c>
      <c r="C76">
        <v>62473</v>
      </c>
      <c r="D76">
        <v>17415</v>
      </c>
      <c r="E76">
        <v>9</v>
      </c>
      <c r="F76">
        <v>1</v>
      </c>
      <c r="G76">
        <v>1989</v>
      </c>
      <c r="H76">
        <v>342</v>
      </c>
      <c r="I76">
        <v>4399</v>
      </c>
      <c r="J76">
        <v>45</v>
      </c>
      <c r="K76">
        <v>789787</v>
      </c>
      <c r="L76">
        <v>35323</v>
      </c>
      <c r="M76">
        <v>75920</v>
      </c>
      <c r="N76">
        <v>672</v>
      </c>
      <c r="O76">
        <v>76401</v>
      </c>
      <c r="P76">
        <v>502</v>
      </c>
      <c r="Q76">
        <v>209915</v>
      </c>
      <c r="R76">
        <v>14306</v>
      </c>
      <c r="S76">
        <v>15087</v>
      </c>
      <c r="T76">
        <v>919</v>
      </c>
      <c r="U76">
        <v>25378</v>
      </c>
      <c r="V76">
        <v>1241</v>
      </c>
      <c r="W76">
        <v>63436</v>
      </c>
      <c r="X76">
        <v>12779</v>
      </c>
      <c r="Y76">
        <v>3654</v>
      </c>
      <c r="Z76">
        <v>676</v>
      </c>
    </row>
    <row r="77" spans="1:26" x14ac:dyDescent="0.2">
      <c r="A77" t="s">
        <v>82</v>
      </c>
      <c r="B77">
        <v>59341</v>
      </c>
      <c r="C77">
        <v>157078</v>
      </c>
      <c r="D77">
        <v>26316</v>
      </c>
      <c r="E77">
        <v>1270</v>
      </c>
      <c r="F77">
        <v>14</v>
      </c>
      <c r="G77">
        <v>5668</v>
      </c>
      <c r="H77">
        <v>351</v>
      </c>
      <c r="I77">
        <v>83688</v>
      </c>
      <c r="J77">
        <v>773</v>
      </c>
      <c r="K77">
        <v>1632708</v>
      </c>
      <c r="L77">
        <v>44216</v>
      </c>
      <c r="M77">
        <v>4335667</v>
      </c>
      <c r="N77">
        <v>658</v>
      </c>
      <c r="O77">
        <v>1618855</v>
      </c>
      <c r="P77">
        <v>1949</v>
      </c>
      <c r="Q77">
        <v>228623</v>
      </c>
      <c r="R77">
        <v>6974</v>
      </c>
      <c r="S77">
        <v>54018</v>
      </c>
      <c r="T77">
        <v>718</v>
      </c>
      <c r="U77">
        <v>298095</v>
      </c>
      <c r="V77">
        <v>1660</v>
      </c>
      <c r="W77">
        <v>48873</v>
      </c>
      <c r="X77">
        <v>5191</v>
      </c>
      <c r="Y77">
        <v>2013</v>
      </c>
      <c r="Z77">
        <v>209</v>
      </c>
    </row>
    <row r="78" spans="1:26" x14ac:dyDescent="0.2">
      <c r="A78" t="s">
        <v>83</v>
      </c>
      <c r="B78">
        <v>21995</v>
      </c>
      <c r="C78">
        <v>31761</v>
      </c>
      <c r="D78">
        <v>7819</v>
      </c>
      <c r="E78">
        <v>0</v>
      </c>
      <c r="F78">
        <v>0</v>
      </c>
      <c r="G78">
        <v>107</v>
      </c>
      <c r="H78">
        <v>25</v>
      </c>
      <c r="I78">
        <v>14442</v>
      </c>
      <c r="J78">
        <v>77</v>
      </c>
      <c r="K78">
        <v>406677</v>
      </c>
      <c r="L78">
        <v>17896</v>
      </c>
      <c r="M78">
        <v>921437</v>
      </c>
      <c r="N78">
        <v>46</v>
      </c>
      <c r="O78">
        <v>277197</v>
      </c>
      <c r="P78">
        <v>248</v>
      </c>
      <c r="Q78">
        <v>62872</v>
      </c>
      <c r="R78">
        <v>4550</v>
      </c>
      <c r="S78">
        <v>3011</v>
      </c>
      <c r="T78">
        <v>120</v>
      </c>
      <c r="U78">
        <v>8787</v>
      </c>
      <c r="V78">
        <v>396</v>
      </c>
      <c r="W78">
        <v>24840</v>
      </c>
      <c r="X78">
        <v>4682</v>
      </c>
      <c r="Y78">
        <v>551</v>
      </c>
      <c r="Z78">
        <v>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129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2"/>
      <c r="W1" s="1"/>
      <c r="X1" s="1"/>
      <c r="Z1" s="4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กรกฎาคม 2568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3378986</v>
      </c>
      <c r="C5" s="10">
        <f t="shared" ref="C5:Z5" si="0">SUM(C6,C16,C26,C35,C48,C57,C67,C76,C86)</f>
        <v>9541765</v>
      </c>
      <c r="D5" s="10">
        <f t="shared" si="0"/>
        <v>1369353</v>
      </c>
      <c r="E5" s="10">
        <f t="shared" si="0"/>
        <v>560551</v>
      </c>
      <c r="F5" s="10">
        <f t="shared" si="0"/>
        <v>15638</v>
      </c>
      <c r="G5" s="10">
        <f t="shared" si="0"/>
        <v>1805535</v>
      </c>
      <c r="H5" s="10">
        <f t="shared" si="0"/>
        <v>300933</v>
      </c>
      <c r="I5" s="10">
        <f t="shared" si="0"/>
        <v>12208545</v>
      </c>
      <c r="J5" s="10">
        <f t="shared" si="0"/>
        <v>142846</v>
      </c>
      <c r="K5" s="10">
        <f t="shared" si="0"/>
        <v>108199857</v>
      </c>
      <c r="L5" s="10">
        <f t="shared" si="0"/>
        <v>2632745</v>
      </c>
      <c r="M5" s="10">
        <f t="shared" si="0"/>
        <v>337851262</v>
      </c>
      <c r="N5" s="10">
        <f t="shared" si="0"/>
        <v>25757</v>
      </c>
      <c r="O5" s="10">
        <f t="shared" si="0"/>
        <v>70924452</v>
      </c>
      <c r="P5" s="10">
        <f t="shared" si="0"/>
        <v>115974</v>
      </c>
      <c r="Q5" s="10">
        <f t="shared" si="0"/>
        <v>6082186</v>
      </c>
      <c r="R5" s="10">
        <f t="shared" si="0"/>
        <v>300097</v>
      </c>
      <c r="S5" s="10">
        <f t="shared" si="0"/>
        <v>8661032</v>
      </c>
      <c r="T5" s="10">
        <f t="shared" si="0"/>
        <v>26200</v>
      </c>
      <c r="U5" s="10">
        <f t="shared" si="0"/>
        <v>17016761</v>
      </c>
      <c r="V5" s="10">
        <f t="shared" si="0"/>
        <v>71635</v>
      </c>
      <c r="W5" s="10">
        <f t="shared" si="0"/>
        <v>1313727</v>
      </c>
      <c r="X5" s="10">
        <f t="shared" si="0"/>
        <v>81200</v>
      </c>
      <c r="Y5" s="10">
        <f t="shared" si="0"/>
        <v>137796</v>
      </c>
      <c r="Z5" s="10">
        <f t="shared" si="0"/>
        <v>8287</v>
      </c>
    </row>
    <row r="6" spans="1:27" ht="21.75" x14ac:dyDescent="0.2">
      <c r="A6" s="12" t="s">
        <v>1</v>
      </c>
      <c r="B6" s="13">
        <f>SUM(B7:B15)</f>
        <v>106782</v>
      </c>
      <c r="C6" s="13">
        <f t="shared" ref="C6:Z6" si="1">SUM(C7:C15)</f>
        <v>196421</v>
      </c>
      <c r="D6" s="13">
        <f t="shared" si="1"/>
        <v>13011</v>
      </c>
      <c r="E6" s="13">
        <f t="shared" si="1"/>
        <v>183075</v>
      </c>
      <c r="F6" s="13">
        <f t="shared" si="1"/>
        <v>5224</v>
      </c>
      <c r="G6" s="13">
        <f t="shared" si="1"/>
        <v>39782</v>
      </c>
      <c r="H6" s="13">
        <f t="shared" si="1"/>
        <v>3093</v>
      </c>
      <c r="I6" s="13">
        <f t="shared" si="1"/>
        <v>1234046</v>
      </c>
      <c r="J6" s="13">
        <f t="shared" si="1"/>
        <v>2490</v>
      </c>
      <c r="K6" s="13">
        <f t="shared" si="1"/>
        <v>4147355</v>
      </c>
      <c r="L6" s="13">
        <f t="shared" si="1"/>
        <v>84653</v>
      </c>
      <c r="M6" s="13">
        <f t="shared" si="1"/>
        <v>95819443</v>
      </c>
      <c r="N6" s="13">
        <f t="shared" si="1"/>
        <v>995</v>
      </c>
      <c r="O6" s="13">
        <f t="shared" si="1"/>
        <v>7706973</v>
      </c>
      <c r="P6" s="13">
        <f t="shared" si="1"/>
        <v>7097</v>
      </c>
      <c r="Q6" s="13">
        <f t="shared" si="1"/>
        <v>131281</v>
      </c>
      <c r="R6" s="13">
        <f t="shared" si="1"/>
        <v>4638</v>
      </c>
      <c r="S6" s="13">
        <f t="shared" si="1"/>
        <v>1276739</v>
      </c>
      <c r="T6" s="13">
        <f t="shared" si="1"/>
        <v>1067</v>
      </c>
      <c r="U6" s="13">
        <f t="shared" si="1"/>
        <v>3905819</v>
      </c>
      <c r="V6" s="13">
        <f t="shared" si="1"/>
        <v>6577</v>
      </c>
      <c r="W6" s="13">
        <f t="shared" si="1"/>
        <v>141394</v>
      </c>
      <c r="X6" s="13">
        <f t="shared" si="1"/>
        <v>4767</v>
      </c>
      <c r="Y6" s="13">
        <f t="shared" si="1"/>
        <v>14756</v>
      </c>
      <c r="Z6" s="13">
        <f t="shared" si="1"/>
        <v>483</v>
      </c>
    </row>
    <row r="7" spans="1:27" ht="21.75" x14ac:dyDescent="0.2">
      <c r="A7" s="14" t="s">
        <v>10</v>
      </c>
      <c r="B7" s="15">
        <f>VLOOKUP($A$7:$A$91,data!$A$2:$Z$78,2,FALSE)</f>
        <v>4580</v>
      </c>
      <c r="C7" s="15">
        <f>VLOOKUP($A$7:$A$91,data!$A$2:$Z$78,3,FALSE)</f>
        <v>5943</v>
      </c>
      <c r="D7" s="15">
        <f>VLOOKUP($A$7:$A$91,data!$A$2:$Z$78,4,FALSE)</f>
        <v>694</v>
      </c>
      <c r="E7" s="15">
        <f>VLOOKUP($A$7:$A$91,data!$A$2:$Z$78,5,FALSE)</f>
        <v>79</v>
      </c>
      <c r="F7" s="15">
        <f>VLOOKUP($A$7:$A$91,data!$A$2:$Z$78,6,FALSE)</f>
        <v>6</v>
      </c>
      <c r="G7" s="15">
        <f>VLOOKUP($A$7:$A$91,data!$A$2:$Z$78,7,FALSE)</f>
        <v>437</v>
      </c>
      <c r="H7" s="15">
        <f>VLOOKUP($A$7:$A$91,data!$A$2:$Z$78,8,FALSE)</f>
        <v>58</v>
      </c>
      <c r="I7" s="15">
        <f>VLOOKUP($A$7:$A$91,data!$A$2:$Z$78,9,FALSE)</f>
        <v>65</v>
      </c>
      <c r="J7" s="15">
        <f>VLOOKUP($A$7:$A$91,data!$A$2:$Z$78,10,FALSE)</f>
        <v>8</v>
      </c>
      <c r="K7" s="15">
        <f>VLOOKUP($A$7:$A$91,data!$A$2:$Z$78,11,FALSE)</f>
        <v>107338</v>
      </c>
      <c r="L7" s="15">
        <f>VLOOKUP($A$7:$A$91,data!$A$2:$Z$78,12,FALSE)</f>
        <v>3595</v>
      </c>
      <c r="M7" s="15">
        <f>VLOOKUP($A$7:$A$91,data!$A$2:$Z$78,13,FALSE)</f>
        <v>33830</v>
      </c>
      <c r="N7" s="15">
        <f>VLOOKUP($A$7:$A$91,data!$A$2:$Z$78,14,FALSE)</f>
        <v>123</v>
      </c>
      <c r="O7" s="15">
        <f>VLOOKUP($A$7:$A$91,data!$A$2:$Z$78,15,FALSE)</f>
        <v>12412</v>
      </c>
      <c r="P7" s="15">
        <f>VLOOKUP($A$7:$A$91,data!$A$2:$Z$78,16,FALSE)</f>
        <v>197</v>
      </c>
      <c r="Q7" s="15">
        <f>VLOOKUP($A$7:$A$91,data!$A$2:$Z$78,17,FALSE)</f>
        <v>3798</v>
      </c>
      <c r="R7" s="15">
        <f>VLOOKUP($A$7:$A$91,data!$A$2:$Z$78,18,FALSE)</f>
        <v>208</v>
      </c>
      <c r="S7" s="15">
        <f>VLOOKUP($A$7:$A$91,data!$A$2:$Z$78,19,FALSE)</f>
        <v>2713</v>
      </c>
      <c r="T7" s="15">
        <f>VLOOKUP($A$7:$A$91,data!$A$2:$Z$78,20,FALSE)</f>
        <v>104</v>
      </c>
      <c r="U7" s="15">
        <f>VLOOKUP($A$7:$A$91,data!$A$2:$Z$78,21,FALSE)</f>
        <v>81632</v>
      </c>
      <c r="V7" s="15">
        <f>VLOOKUP($A$7:$A$91,data!$A$2:$Z$78,22,FALSE)</f>
        <v>109</v>
      </c>
      <c r="W7" s="15">
        <f>VLOOKUP($A$7:$A$91,data!$A$2:$Z$78,23,FALSE)</f>
        <v>11791</v>
      </c>
      <c r="X7" s="15">
        <f>VLOOKUP($A$7:$A$91,data!$A$2:$Z$78,24,FALSE)</f>
        <v>482</v>
      </c>
      <c r="Y7" s="15">
        <f>VLOOKUP($A$7:$A$91,data!$A$2:$Z$78,25,FALSE)</f>
        <v>1546</v>
      </c>
      <c r="Z7" s="15">
        <f>VLOOKUP($A$7:$A$91,data!$A$2:$Z$78,26,FALSE)</f>
        <v>89</v>
      </c>
    </row>
    <row r="8" spans="1:27" ht="21.75" x14ac:dyDescent="0.2">
      <c r="A8" s="14" t="s">
        <v>11</v>
      </c>
      <c r="B8" s="15">
        <f>VLOOKUP($A$7:$A$91,data!$A$2:$Z$78,2,FALSE)</f>
        <v>3685</v>
      </c>
      <c r="C8" s="15">
        <f>VLOOKUP($A$7:$A$91,data!$A$2:$Z$78,3,FALSE)</f>
        <v>2066</v>
      </c>
      <c r="D8" s="15">
        <f>VLOOKUP($A$7:$A$91,data!$A$2:$Z$78,4,FALSE)</f>
        <v>259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283</v>
      </c>
      <c r="H8" s="15">
        <f>VLOOKUP($A$7:$A$91,data!$A$2:$Z$78,8,FALSE)</f>
        <v>42</v>
      </c>
      <c r="I8" s="15">
        <f>VLOOKUP($A$7:$A$91,data!$A$2:$Z$78,9,FALSE)</f>
        <v>0</v>
      </c>
      <c r="J8" s="15">
        <f>VLOOKUP($A$7:$A$91,data!$A$2:$Z$78,10,FALSE)</f>
        <v>0</v>
      </c>
      <c r="K8" s="15">
        <f>VLOOKUP($A$7:$A$91,data!$A$2:$Z$78,11,FALSE)</f>
        <v>93650</v>
      </c>
      <c r="L8" s="15">
        <f>VLOOKUP($A$7:$A$91,data!$A$2:$Z$78,12,FALSE)</f>
        <v>3265</v>
      </c>
      <c r="M8" s="15">
        <f>VLOOKUP($A$7:$A$91,data!$A$2:$Z$78,13,FALSE)</f>
        <v>11622</v>
      </c>
      <c r="N8" s="15">
        <f>VLOOKUP($A$7:$A$91,data!$A$2:$Z$78,14,FALSE)</f>
        <v>17</v>
      </c>
      <c r="O8" s="15">
        <f>VLOOKUP($A$7:$A$91,data!$A$2:$Z$78,15,FALSE)</f>
        <v>5062</v>
      </c>
      <c r="P8" s="15">
        <f>VLOOKUP($A$7:$A$91,data!$A$2:$Z$78,16,FALSE)</f>
        <v>170</v>
      </c>
      <c r="Q8" s="15">
        <f>VLOOKUP($A$7:$A$91,data!$A$2:$Z$78,17,FALSE)</f>
        <v>3751</v>
      </c>
      <c r="R8" s="15">
        <f>VLOOKUP($A$7:$A$91,data!$A$2:$Z$78,18,FALSE)</f>
        <v>166</v>
      </c>
      <c r="S8" s="15">
        <f>VLOOKUP($A$7:$A$91,data!$A$2:$Z$78,19,FALSE)</f>
        <v>1577</v>
      </c>
      <c r="T8" s="15">
        <f>VLOOKUP($A$7:$A$91,data!$A$2:$Z$78,20,FALSE)</f>
        <v>63</v>
      </c>
      <c r="U8" s="15">
        <f>VLOOKUP($A$7:$A$91,data!$A$2:$Z$78,21,FALSE)</f>
        <v>65708</v>
      </c>
      <c r="V8" s="15">
        <f>VLOOKUP($A$7:$A$91,data!$A$2:$Z$78,22,FALSE)</f>
        <v>117</v>
      </c>
      <c r="W8" s="15">
        <f>VLOOKUP($A$7:$A$91,data!$A$2:$Z$78,23,FALSE)</f>
        <v>4365</v>
      </c>
      <c r="X8" s="15">
        <f>VLOOKUP($A$7:$A$91,data!$A$2:$Z$78,24,FALSE)</f>
        <v>246</v>
      </c>
      <c r="Y8" s="15">
        <f>VLOOKUP($A$7:$A$91,data!$A$2:$Z$78,25,FALSE)</f>
        <v>171</v>
      </c>
      <c r="Z8" s="15">
        <f>VLOOKUP($A$7:$A$91,data!$A$2:$Z$78,26,FALSE)</f>
        <v>18</v>
      </c>
    </row>
    <row r="9" spans="1:27" ht="21.75" x14ac:dyDescent="0.2">
      <c r="A9" s="14" t="s">
        <v>12</v>
      </c>
      <c r="B9" s="15">
        <f>VLOOKUP($A$7:$A$91,data!$A$2:$Z$78,2,FALSE)</f>
        <v>5964</v>
      </c>
      <c r="C9" s="15">
        <f>VLOOKUP($A$7:$A$91,data!$A$2:$Z$78,3,FALSE)</f>
        <v>5435</v>
      </c>
      <c r="D9" s="15">
        <f>VLOOKUP($A$7:$A$91,data!$A$2:$Z$78,4,FALSE)</f>
        <v>289</v>
      </c>
      <c r="E9" s="15">
        <f>VLOOKUP($A$7:$A$91,data!$A$2:$Z$78,5,FALSE)</f>
        <v>35</v>
      </c>
      <c r="F9" s="15">
        <f>VLOOKUP($A$7:$A$91,data!$A$2:$Z$78,6,FALSE)</f>
        <v>1</v>
      </c>
      <c r="G9" s="15">
        <f>VLOOKUP($A$7:$A$91,data!$A$2:$Z$78,7,FALSE)</f>
        <v>1291</v>
      </c>
      <c r="H9" s="15">
        <f>VLOOKUP($A$7:$A$91,data!$A$2:$Z$78,8,FALSE)</f>
        <v>91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310059</v>
      </c>
      <c r="L9" s="15">
        <f>VLOOKUP($A$7:$A$91,data!$A$2:$Z$78,12,FALSE)</f>
        <v>4999</v>
      </c>
      <c r="M9" s="15">
        <f>VLOOKUP($A$7:$A$91,data!$A$2:$Z$78,13,FALSE)</f>
        <v>214533</v>
      </c>
      <c r="N9" s="15">
        <f>VLOOKUP($A$7:$A$91,data!$A$2:$Z$78,14,FALSE)</f>
        <v>70</v>
      </c>
      <c r="O9" s="15">
        <f>VLOOKUP($A$7:$A$91,data!$A$2:$Z$78,15,FALSE)</f>
        <v>106995</v>
      </c>
      <c r="P9" s="15">
        <f>VLOOKUP($A$7:$A$91,data!$A$2:$Z$78,16,FALSE)</f>
        <v>1353</v>
      </c>
      <c r="Q9" s="15">
        <f>VLOOKUP($A$7:$A$91,data!$A$2:$Z$78,17,FALSE)</f>
        <v>12729</v>
      </c>
      <c r="R9" s="15">
        <f>VLOOKUP($A$7:$A$91,data!$A$2:$Z$78,18,FALSE)</f>
        <v>433</v>
      </c>
      <c r="S9" s="15">
        <f>VLOOKUP($A$7:$A$91,data!$A$2:$Z$78,19,FALSE)</f>
        <v>85158</v>
      </c>
      <c r="T9" s="15">
        <f>VLOOKUP($A$7:$A$91,data!$A$2:$Z$78,20,FALSE)</f>
        <v>108</v>
      </c>
      <c r="U9" s="15">
        <f>VLOOKUP($A$7:$A$91,data!$A$2:$Z$78,21,FALSE)</f>
        <v>194289</v>
      </c>
      <c r="V9" s="15">
        <f>VLOOKUP($A$7:$A$91,data!$A$2:$Z$78,22,FALSE)</f>
        <v>418</v>
      </c>
      <c r="W9" s="15">
        <f>VLOOKUP($A$7:$A$91,data!$A$2:$Z$78,23,FALSE)</f>
        <v>3238</v>
      </c>
      <c r="X9" s="15">
        <f>VLOOKUP($A$7:$A$91,data!$A$2:$Z$78,24,FALSE)</f>
        <v>117</v>
      </c>
      <c r="Y9" s="15">
        <f>VLOOKUP($A$7:$A$91,data!$A$2:$Z$78,25,FALSE)</f>
        <v>207</v>
      </c>
      <c r="Z9" s="15">
        <f>VLOOKUP($A$7:$A$91,data!$A$2:$Z$78,26,FALSE)</f>
        <v>15</v>
      </c>
    </row>
    <row r="10" spans="1:27" ht="21.75" x14ac:dyDescent="0.2">
      <c r="A10" s="14" t="s">
        <v>13</v>
      </c>
      <c r="B10" s="15">
        <f>VLOOKUP($A$7:$A$91,data!$A$2:$Z$78,2,FALSE)</f>
        <v>13882</v>
      </c>
      <c r="C10" s="15">
        <f>VLOOKUP($A$7:$A$91,data!$A$2:$Z$78,3,FALSE)</f>
        <v>7950</v>
      </c>
      <c r="D10" s="15">
        <f>VLOOKUP($A$7:$A$91,data!$A$2:$Z$78,4,FALSE)</f>
        <v>863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2197</v>
      </c>
      <c r="H10" s="15">
        <f>VLOOKUP($A$7:$A$91,data!$A$2:$Z$78,8,FALSE)</f>
        <v>265</v>
      </c>
      <c r="I10" s="15">
        <f>VLOOKUP($A$7:$A$91,data!$A$2:$Z$78,9,FALSE)</f>
        <v>16147</v>
      </c>
      <c r="J10" s="15">
        <f>VLOOKUP($A$7:$A$91,data!$A$2:$Z$78,10,FALSE)</f>
        <v>30</v>
      </c>
      <c r="K10" s="15">
        <f>VLOOKUP($A$7:$A$91,data!$A$2:$Z$78,11,FALSE)</f>
        <v>559343</v>
      </c>
      <c r="L10" s="15">
        <f>VLOOKUP($A$7:$A$91,data!$A$2:$Z$78,12,FALSE)</f>
        <v>12041</v>
      </c>
      <c r="M10" s="15">
        <f>VLOOKUP($A$7:$A$91,data!$A$2:$Z$78,13,FALSE)</f>
        <v>2619036</v>
      </c>
      <c r="N10" s="15">
        <f>VLOOKUP($A$7:$A$91,data!$A$2:$Z$78,14,FALSE)</f>
        <v>68</v>
      </c>
      <c r="O10" s="15">
        <f>VLOOKUP($A$7:$A$91,data!$A$2:$Z$78,15,FALSE)</f>
        <v>3709332</v>
      </c>
      <c r="P10" s="15">
        <f>VLOOKUP($A$7:$A$91,data!$A$2:$Z$78,16,FALSE)</f>
        <v>1490</v>
      </c>
      <c r="Q10" s="15">
        <f>VLOOKUP($A$7:$A$91,data!$A$2:$Z$78,17,FALSE)</f>
        <v>22011</v>
      </c>
      <c r="R10" s="15">
        <f>VLOOKUP($A$7:$A$91,data!$A$2:$Z$78,18,FALSE)</f>
        <v>637</v>
      </c>
      <c r="S10" s="15">
        <f>VLOOKUP($A$7:$A$91,data!$A$2:$Z$78,19,FALSE)</f>
        <v>36410</v>
      </c>
      <c r="T10" s="15">
        <f>VLOOKUP($A$7:$A$91,data!$A$2:$Z$78,20,FALSE)</f>
        <v>197</v>
      </c>
      <c r="U10" s="15">
        <f>VLOOKUP($A$7:$A$91,data!$A$2:$Z$78,21,FALSE)</f>
        <v>408022</v>
      </c>
      <c r="V10" s="15">
        <f>VLOOKUP($A$7:$A$91,data!$A$2:$Z$78,22,FALSE)</f>
        <v>1352</v>
      </c>
      <c r="W10" s="15">
        <f>VLOOKUP($A$7:$A$91,data!$A$2:$Z$78,23,FALSE)</f>
        <v>9131</v>
      </c>
      <c r="X10" s="15">
        <f>VLOOKUP($A$7:$A$91,data!$A$2:$Z$78,24,FALSE)</f>
        <v>385</v>
      </c>
      <c r="Y10" s="15">
        <f>VLOOKUP($A$7:$A$91,data!$A$2:$Z$78,25,FALSE)</f>
        <v>364</v>
      </c>
      <c r="Z10" s="15">
        <f>VLOOKUP($A$7:$A$91,data!$A$2:$Z$78,26,FALSE)</f>
        <v>21</v>
      </c>
    </row>
    <row r="11" spans="1:27" ht="21.75" x14ac:dyDescent="0.2">
      <c r="A11" s="14" t="s">
        <v>14</v>
      </c>
      <c r="B11" s="15">
        <f>VLOOKUP($A$7:$A$91,data!$A$2:$Z$78,2,FALSE)</f>
        <v>15693</v>
      </c>
      <c r="C11" s="15">
        <f>VLOOKUP($A$7:$A$91,data!$A$2:$Z$78,3,FALSE)</f>
        <v>11832</v>
      </c>
      <c r="D11" s="15">
        <f>VLOOKUP($A$7:$A$91,data!$A$2:$Z$78,4,FALSE)</f>
        <v>1462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833</v>
      </c>
      <c r="H11" s="15">
        <f>VLOOKUP($A$7:$A$91,data!$A$2:$Z$78,8,FALSE)</f>
        <v>82</v>
      </c>
      <c r="I11" s="15">
        <f>VLOOKUP($A$7:$A$91,data!$A$2:$Z$78,9,FALSE)</f>
        <v>80733</v>
      </c>
      <c r="J11" s="15">
        <f>VLOOKUP($A$7:$A$91,data!$A$2:$Z$78,10,FALSE)</f>
        <v>574</v>
      </c>
      <c r="K11" s="15">
        <f>VLOOKUP($A$7:$A$91,data!$A$2:$Z$78,11,FALSE)</f>
        <v>789416</v>
      </c>
      <c r="L11" s="15">
        <f>VLOOKUP($A$7:$A$91,data!$A$2:$Z$78,12,FALSE)</f>
        <v>13215</v>
      </c>
      <c r="M11" s="15">
        <f>VLOOKUP($A$7:$A$91,data!$A$2:$Z$78,13,FALSE)</f>
        <v>1334250</v>
      </c>
      <c r="N11" s="15">
        <f>VLOOKUP($A$7:$A$91,data!$A$2:$Z$78,14,FALSE)</f>
        <v>32</v>
      </c>
      <c r="O11" s="15">
        <f>VLOOKUP($A$7:$A$91,data!$A$2:$Z$78,15,FALSE)</f>
        <v>1237181</v>
      </c>
      <c r="P11" s="15">
        <f>VLOOKUP($A$7:$A$91,data!$A$2:$Z$78,16,FALSE)</f>
        <v>565</v>
      </c>
      <c r="Q11" s="15">
        <f>VLOOKUP($A$7:$A$91,data!$A$2:$Z$78,17,FALSE)</f>
        <v>21545</v>
      </c>
      <c r="R11" s="15">
        <f>VLOOKUP($A$7:$A$91,data!$A$2:$Z$78,18,FALSE)</f>
        <v>633</v>
      </c>
      <c r="S11" s="15">
        <f>VLOOKUP($A$7:$A$91,data!$A$2:$Z$78,19,FALSE)</f>
        <v>4048</v>
      </c>
      <c r="T11" s="15">
        <f>VLOOKUP($A$7:$A$91,data!$A$2:$Z$78,20,FALSE)</f>
        <v>36</v>
      </c>
      <c r="U11" s="15">
        <f>VLOOKUP($A$7:$A$91,data!$A$2:$Z$78,21,FALSE)</f>
        <v>1512494</v>
      </c>
      <c r="V11" s="15">
        <f>VLOOKUP($A$7:$A$91,data!$A$2:$Z$78,22,FALSE)</f>
        <v>1508</v>
      </c>
      <c r="W11" s="15">
        <f>VLOOKUP($A$7:$A$91,data!$A$2:$Z$78,23,FALSE)</f>
        <v>6771</v>
      </c>
      <c r="X11" s="15">
        <f>VLOOKUP($A$7:$A$91,data!$A$2:$Z$78,24,FALSE)</f>
        <v>270</v>
      </c>
      <c r="Y11" s="15">
        <f>VLOOKUP($A$7:$A$91,data!$A$2:$Z$78,25,FALSE)</f>
        <v>687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23630</v>
      </c>
      <c r="C12" s="15">
        <f>VLOOKUP($A$7:$A$91,data!$A$2:$Z$78,3,FALSE)</f>
        <v>72405</v>
      </c>
      <c r="D12" s="15">
        <f>VLOOKUP($A$7:$A$91,data!$A$2:$Z$78,4,FALSE)</f>
        <v>3538</v>
      </c>
      <c r="E12" s="15">
        <f>VLOOKUP($A$7:$A$91,data!$A$2:$Z$78,5,FALSE)</f>
        <v>58972</v>
      </c>
      <c r="F12" s="15">
        <f>VLOOKUP($A$7:$A$91,data!$A$2:$Z$78,6,FALSE)</f>
        <v>1688</v>
      </c>
      <c r="G12" s="15">
        <f>VLOOKUP($A$7:$A$91,data!$A$2:$Z$78,7,FALSE)</f>
        <v>4786</v>
      </c>
      <c r="H12" s="15">
        <f>VLOOKUP($A$7:$A$91,data!$A$2:$Z$78,8,FALSE)</f>
        <v>320</v>
      </c>
      <c r="I12" s="15">
        <f>VLOOKUP($A$7:$A$91,data!$A$2:$Z$78,9,FALSE)</f>
        <v>715803</v>
      </c>
      <c r="J12" s="15">
        <f>VLOOKUP($A$7:$A$91,data!$A$2:$Z$78,10,FALSE)</f>
        <v>897</v>
      </c>
      <c r="K12" s="15">
        <f>VLOOKUP($A$7:$A$91,data!$A$2:$Z$78,11,FALSE)</f>
        <v>742852</v>
      </c>
      <c r="L12" s="15">
        <f>VLOOKUP($A$7:$A$91,data!$A$2:$Z$78,12,FALSE)</f>
        <v>18337</v>
      </c>
      <c r="M12" s="15">
        <f>VLOOKUP($A$7:$A$91,data!$A$2:$Z$78,13,FALSE)</f>
        <v>57783307</v>
      </c>
      <c r="N12" s="15">
        <f>VLOOKUP($A$7:$A$91,data!$A$2:$Z$78,14,FALSE)</f>
        <v>342</v>
      </c>
      <c r="O12" s="15">
        <f>VLOOKUP($A$7:$A$91,data!$A$2:$Z$78,15,FALSE)</f>
        <v>226597</v>
      </c>
      <c r="P12" s="15">
        <f>VLOOKUP($A$7:$A$91,data!$A$2:$Z$78,16,FALSE)</f>
        <v>919</v>
      </c>
      <c r="Q12" s="15">
        <f>VLOOKUP($A$7:$A$91,data!$A$2:$Z$78,17,FALSE)</f>
        <v>29887</v>
      </c>
      <c r="R12" s="15">
        <f>VLOOKUP($A$7:$A$91,data!$A$2:$Z$78,18,FALSE)</f>
        <v>1162</v>
      </c>
      <c r="S12" s="15">
        <f>VLOOKUP($A$7:$A$91,data!$A$2:$Z$78,19,FALSE)</f>
        <v>456346</v>
      </c>
      <c r="T12" s="15">
        <f>VLOOKUP($A$7:$A$91,data!$A$2:$Z$78,20,FALSE)</f>
        <v>201</v>
      </c>
      <c r="U12" s="15">
        <f>VLOOKUP($A$7:$A$91,data!$A$2:$Z$78,21,FALSE)</f>
        <v>603206</v>
      </c>
      <c r="V12" s="15">
        <f>VLOOKUP($A$7:$A$91,data!$A$2:$Z$78,22,FALSE)</f>
        <v>855</v>
      </c>
      <c r="W12" s="15">
        <f>VLOOKUP($A$7:$A$91,data!$A$2:$Z$78,23,FALSE)</f>
        <v>37411</v>
      </c>
      <c r="X12" s="15">
        <f>VLOOKUP($A$7:$A$91,data!$A$2:$Z$78,24,FALSE)</f>
        <v>1224</v>
      </c>
      <c r="Y12" s="15">
        <f>VLOOKUP($A$7:$A$91,data!$A$2:$Z$78,25,FALSE)</f>
        <v>5194</v>
      </c>
      <c r="Z12" s="15">
        <f>VLOOKUP($A$7:$A$91,data!$A$2:$Z$78,26,FALSE)</f>
        <v>115</v>
      </c>
    </row>
    <row r="13" spans="1:27" ht="21.75" x14ac:dyDescent="0.2">
      <c r="A13" s="14" t="s">
        <v>16</v>
      </c>
      <c r="B13" s="15">
        <f>VLOOKUP($A$7:$A$91,data!$A$2:$Z$78,2,FALSE)</f>
        <v>4154</v>
      </c>
      <c r="C13" s="15">
        <f>VLOOKUP($A$7:$A$91,data!$A$2:$Z$78,3,FALSE)</f>
        <v>3025</v>
      </c>
      <c r="D13" s="15">
        <f>VLOOKUP($A$7:$A$91,data!$A$2:$Z$78,4,FALSE)</f>
        <v>391</v>
      </c>
      <c r="E13" s="15">
        <f>VLOOKUP($A$7:$A$91,data!$A$2:$Z$78,5,FALSE)</f>
        <v>65</v>
      </c>
      <c r="F13" s="15">
        <f>VLOOKUP($A$7:$A$91,data!$A$2:$Z$78,6,FALSE)</f>
        <v>2</v>
      </c>
      <c r="G13" s="15">
        <f>VLOOKUP($A$7:$A$91,data!$A$2:$Z$78,7,FALSE)</f>
        <v>479</v>
      </c>
      <c r="H13" s="15">
        <f>VLOOKUP($A$7:$A$91,data!$A$2:$Z$78,8,FALSE)</f>
        <v>83</v>
      </c>
      <c r="I13" s="15">
        <f>VLOOKUP($A$7:$A$91,data!$A$2:$Z$78,9,FALSE)</f>
        <v>17068</v>
      </c>
      <c r="J13" s="15">
        <f>VLOOKUP($A$7:$A$91,data!$A$2:$Z$78,10,FALSE)</f>
        <v>184</v>
      </c>
      <c r="K13" s="15">
        <f>VLOOKUP($A$7:$A$91,data!$A$2:$Z$78,11,FALSE)</f>
        <v>153523</v>
      </c>
      <c r="L13" s="15">
        <f>VLOOKUP($A$7:$A$91,data!$A$2:$Z$78,12,FALSE)</f>
        <v>3351</v>
      </c>
      <c r="M13" s="15">
        <f>VLOOKUP($A$7:$A$91,data!$A$2:$Z$78,13,FALSE)</f>
        <v>1972157</v>
      </c>
      <c r="N13" s="15">
        <f>VLOOKUP($A$7:$A$91,data!$A$2:$Z$78,14,FALSE)</f>
        <v>33</v>
      </c>
      <c r="O13" s="15">
        <f>VLOOKUP($A$7:$A$91,data!$A$2:$Z$78,15,FALSE)</f>
        <v>51997</v>
      </c>
      <c r="P13" s="15">
        <f>VLOOKUP($A$7:$A$91,data!$A$2:$Z$78,16,FALSE)</f>
        <v>244</v>
      </c>
      <c r="Q13" s="15">
        <f>VLOOKUP($A$7:$A$91,data!$A$2:$Z$78,17,FALSE)</f>
        <v>4202</v>
      </c>
      <c r="R13" s="15">
        <f>VLOOKUP($A$7:$A$91,data!$A$2:$Z$78,18,FALSE)</f>
        <v>217</v>
      </c>
      <c r="S13" s="15">
        <f>VLOOKUP($A$7:$A$91,data!$A$2:$Z$78,19,FALSE)</f>
        <v>716</v>
      </c>
      <c r="T13" s="15">
        <f>VLOOKUP($A$7:$A$91,data!$A$2:$Z$78,20,FALSE)</f>
        <v>29</v>
      </c>
      <c r="U13" s="15">
        <f>VLOOKUP($A$7:$A$91,data!$A$2:$Z$78,21,FALSE)</f>
        <v>84034</v>
      </c>
      <c r="V13" s="15">
        <f>VLOOKUP($A$7:$A$91,data!$A$2:$Z$78,22,FALSE)</f>
        <v>303</v>
      </c>
      <c r="W13" s="15">
        <f>VLOOKUP($A$7:$A$91,data!$A$2:$Z$78,23,FALSE)</f>
        <v>8873</v>
      </c>
      <c r="X13" s="15">
        <f>VLOOKUP($A$7:$A$91,data!$A$2:$Z$78,24,FALSE)</f>
        <v>271</v>
      </c>
      <c r="Y13" s="15">
        <f>VLOOKUP($A$7:$A$91,data!$A$2:$Z$78,25,FALSE)</f>
        <v>317</v>
      </c>
      <c r="Z13" s="15">
        <f>VLOOKUP($A$7:$A$91,data!$A$2:$Z$78,26,FALSE)</f>
        <v>12</v>
      </c>
    </row>
    <row r="14" spans="1:27" ht="21.75" x14ac:dyDescent="0.2">
      <c r="A14" s="14" t="s">
        <v>17</v>
      </c>
      <c r="B14" s="15">
        <f>VLOOKUP($A$7:$A$91,data!$A$2:$Z$78,2,FALSE)</f>
        <v>20071</v>
      </c>
      <c r="C14" s="15">
        <f>VLOOKUP($A$7:$A$91,data!$A$2:$Z$78,3,FALSE)</f>
        <v>59038</v>
      </c>
      <c r="D14" s="15">
        <f>VLOOKUP($A$7:$A$91,data!$A$2:$Z$78,4,FALSE)</f>
        <v>3565</v>
      </c>
      <c r="E14" s="15">
        <f>VLOOKUP($A$7:$A$91,data!$A$2:$Z$78,5,FALSE)</f>
        <v>934</v>
      </c>
      <c r="F14" s="15">
        <f>VLOOKUP($A$7:$A$91,data!$A$2:$Z$78,6,FALSE)</f>
        <v>34</v>
      </c>
      <c r="G14" s="15">
        <f>VLOOKUP($A$7:$A$91,data!$A$2:$Z$78,7,FALSE)</f>
        <v>19200</v>
      </c>
      <c r="H14" s="15">
        <f>VLOOKUP($A$7:$A$91,data!$A$2:$Z$78,8,FALSE)</f>
        <v>1427</v>
      </c>
      <c r="I14" s="15">
        <f>VLOOKUP($A$7:$A$91,data!$A$2:$Z$78,9,FALSE)</f>
        <v>267742</v>
      </c>
      <c r="J14" s="15">
        <f>VLOOKUP($A$7:$A$91,data!$A$2:$Z$78,10,FALSE)</f>
        <v>662</v>
      </c>
      <c r="K14" s="15">
        <f>VLOOKUP($A$7:$A$91,data!$A$2:$Z$78,11,FALSE)</f>
        <v>966725</v>
      </c>
      <c r="L14" s="15">
        <f>VLOOKUP($A$7:$A$91,data!$A$2:$Z$78,12,FALSE)</f>
        <v>16014</v>
      </c>
      <c r="M14" s="15">
        <f>VLOOKUP($A$7:$A$91,data!$A$2:$Z$78,13,FALSE)</f>
        <v>6367208</v>
      </c>
      <c r="N14" s="15">
        <f>VLOOKUP($A$7:$A$91,data!$A$2:$Z$78,14,FALSE)</f>
        <v>144</v>
      </c>
      <c r="O14" s="15">
        <f>VLOOKUP($A$7:$A$91,data!$A$2:$Z$78,15,FALSE)</f>
        <v>66660</v>
      </c>
      <c r="P14" s="15">
        <f>VLOOKUP($A$7:$A$91,data!$A$2:$Z$78,16,FALSE)</f>
        <v>1433</v>
      </c>
      <c r="Q14" s="15">
        <f>VLOOKUP($A$7:$A$91,data!$A$2:$Z$78,17,FALSE)</f>
        <v>25012</v>
      </c>
      <c r="R14" s="15">
        <f>VLOOKUP($A$7:$A$91,data!$A$2:$Z$78,18,FALSE)</f>
        <v>804</v>
      </c>
      <c r="S14" s="15">
        <f>VLOOKUP($A$7:$A$91,data!$A$2:$Z$78,19,FALSE)</f>
        <v>31600</v>
      </c>
      <c r="T14" s="15">
        <f>VLOOKUP($A$7:$A$91,data!$A$2:$Z$78,20,FALSE)</f>
        <v>220</v>
      </c>
      <c r="U14" s="15">
        <f>VLOOKUP($A$7:$A$91,data!$A$2:$Z$78,21,FALSE)</f>
        <v>836688</v>
      </c>
      <c r="V14" s="15">
        <f>VLOOKUP($A$7:$A$91,data!$A$2:$Z$78,22,FALSE)</f>
        <v>1476</v>
      </c>
      <c r="W14" s="15">
        <f>VLOOKUP($A$7:$A$91,data!$A$2:$Z$78,23,FALSE)</f>
        <v>37486</v>
      </c>
      <c r="X14" s="15">
        <f>VLOOKUP($A$7:$A$91,data!$A$2:$Z$78,24,FALSE)</f>
        <v>1071</v>
      </c>
      <c r="Y14" s="15">
        <f>VLOOKUP($A$7:$A$91,data!$A$2:$Z$78,25,FALSE)</f>
        <v>4211</v>
      </c>
      <c r="Z14" s="15">
        <f>VLOOKUP($A$7:$A$91,data!$A$2:$Z$78,26,FALSE)</f>
        <v>137</v>
      </c>
    </row>
    <row r="15" spans="1:27" ht="21.75" x14ac:dyDescent="0.2">
      <c r="A15" s="14" t="s">
        <v>18</v>
      </c>
      <c r="B15" s="15">
        <f>VLOOKUP($A$7:$A$91,data!$A$2:$Z$78,2,FALSE)</f>
        <v>15123</v>
      </c>
      <c r="C15" s="15">
        <f>VLOOKUP($A$7:$A$91,data!$A$2:$Z$78,3,FALSE)</f>
        <v>28727</v>
      </c>
      <c r="D15" s="15">
        <f>VLOOKUP($A$7:$A$91,data!$A$2:$Z$78,4,FALSE)</f>
        <v>1950</v>
      </c>
      <c r="E15" s="15">
        <f>VLOOKUP($A$7:$A$91,data!$A$2:$Z$78,5,FALSE)</f>
        <v>122990</v>
      </c>
      <c r="F15" s="15">
        <f>VLOOKUP($A$7:$A$91,data!$A$2:$Z$78,6,FALSE)</f>
        <v>3493</v>
      </c>
      <c r="G15" s="15">
        <f>VLOOKUP($A$7:$A$91,data!$A$2:$Z$78,7,FALSE)</f>
        <v>10276</v>
      </c>
      <c r="H15" s="15">
        <f>VLOOKUP($A$7:$A$91,data!$A$2:$Z$78,8,FALSE)</f>
        <v>725</v>
      </c>
      <c r="I15" s="15">
        <f>VLOOKUP($A$7:$A$91,data!$A$2:$Z$78,9,FALSE)</f>
        <v>136488</v>
      </c>
      <c r="J15" s="15">
        <f>VLOOKUP($A$7:$A$91,data!$A$2:$Z$78,10,FALSE)</f>
        <v>135</v>
      </c>
      <c r="K15" s="15">
        <f>VLOOKUP($A$7:$A$91,data!$A$2:$Z$78,11,FALSE)</f>
        <v>424449</v>
      </c>
      <c r="L15" s="15">
        <f>VLOOKUP($A$7:$A$91,data!$A$2:$Z$78,12,FALSE)</f>
        <v>9836</v>
      </c>
      <c r="M15" s="15">
        <f>VLOOKUP($A$7:$A$91,data!$A$2:$Z$78,13,FALSE)</f>
        <v>25483500</v>
      </c>
      <c r="N15" s="15">
        <f>VLOOKUP($A$7:$A$91,data!$A$2:$Z$78,14,FALSE)</f>
        <v>166</v>
      </c>
      <c r="O15" s="15">
        <f>VLOOKUP($A$7:$A$91,data!$A$2:$Z$78,15,FALSE)</f>
        <v>2290737</v>
      </c>
      <c r="P15" s="15">
        <f>VLOOKUP($A$7:$A$91,data!$A$2:$Z$78,16,FALSE)</f>
        <v>726</v>
      </c>
      <c r="Q15" s="15">
        <f>VLOOKUP($A$7:$A$91,data!$A$2:$Z$78,17,FALSE)</f>
        <v>8346</v>
      </c>
      <c r="R15" s="15">
        <f>VLOOKUP($A$7:$A$91,data!$A$2:$Z$78,18,FALSE)</f>
        <v>378</v>
      </c>
      <c r="S15" s="15">
        <f>VLOOKUP($A$7:$A$91,data!$A$2:$Z$78,19,FALSE)</f>
        <v>658171</v>
      </c>
      <c r="T15" s="15">
        <f>VLOOKUP($A$7:$A$91,data!$A$2:$Z$78,20,FALSE)</f>
        <v>109</v>
      </c>
      <c r="U15" s="15">
        <f>VLOOKUP($A$7:$A$91,data!$A$2:$Z$78,21,FALSE)</f>
        <v>119746</v>
      </c>
      <c r="V15" s="15">
        <f>VLOOKUP($A$7:$A$91,data!$A$2:$Z$78,22,FALSE)</f>
        <v>439</v>
      </c>
      <c r="W15" s="15">
        <f>VLOOKUP($A$7:$A$91,data!$A$2:$Z$78,23,FALSE)</f>
        <v>22328</v>
      </c>
      <c r="X15" s="15">
        <f>VLOOKUP($A$7:$A$91,data!$A$2:$Z$78,24,FALSE)</f>
        <v>701</v>
      </c>
      <c r="Y15" s="15">
        <f>VLOOKUP($A$7:$A$91,data!$A$2:$Z$78,25,FALSE)</f>
        <v>2059</v>
      </c>
      <c r="Z15" s="15">
        <f>VLOOKUP($A$7:$A$91,data!$A$2:$Z$78,26,FALSE)</f>
        <v>57</v>
      </c>
    </row>
    <row r="16" spans="1:27" ht="21.75" x14ac:dyDescent="0.2">
      <c r="A16" s="12" t="s">
        <v>2</v>
      </c>
      <c r="B16" s="13">
        <f t="shared" ref="B16:Z16" si="2">SUM(B17:B25)</f>
        <v>116883</v>
      </c>
      <c r="C16" s="13">
        <f t="shared" si="2"/>
        <v>207062</v>
      </c>
      <c r="D16" s="13">
        <f t="shared" si="2"/>
        <v>20762</v>
      </c>
      <c r="E16" s="13">
        <f t="shared" si="2"/>
        <v>24641</v>
      </c>
      <c r="F16" s="13">
        <f t="shared" si="2"/>
        <v>559</v>
      </c>
      <c r="G16" s="13">
        <f t="shared" si="2"/>
        <v>57985</v>
      </c>
      <c r="H16" s="13">
        <f t="shared" si="2"/>
        <v>5122</v>
      </c>
      <c r="I16" s="13">
        <f t="shared" si="2"/>
        <v>1483932</v>
      </c>
      <c r="J16" s="13">
        <f t="shared" si="2"/>
        <v>1978</v>
      </c>
      <c r="K16" s="13">
        <f t="shared" si="2"/>
        <v>3914639</v>
      </c>
      <c r="L16" s="13">
        <f t="shared" si="2"/>
        <v>99246</v>
      </c>
      <c r="M16" s="13">
        <f t="shared" si="2"/>
        <v>79911140</v>
      </c>
      <c r="N16" s="13">
        <f t="shared" si="2"/>
        <v>2665</v>
      </c>
      <c r="O16" s="13">
        <f t="shared" si="2"/>
        <v>26533796</v>
      </c>
      <c r="P16" s="13">
        <f t="shared" si="2"/>
        <v>6552</v>
      </c>
      <c r="Q16" s="13">
        <f t="shared" si="2"/>
        <v>193491</v>
      </c>
      <c r="R16" s="13">
        <f t="shared" si="2"/>
        <v>6735</v>
      </c>
      <c r="S16" s="13">
        <f t="shared" si="2"/>
        <v>2982227</v>
      </c>
      <c r="T16" s="13">
        <f t="shared" si="2"/>
        <v>1756</v>
      </c>
      <c r="U16" s="13">
        <f t="shared" si="2"/>
        <v>650270</v>
      </c>
      <c r="V16" s="13">
        <f t="shared" si="2"/>
        <v>3641</v>
      </c>
      <c r="W16" s="13">
        <f t="shared" si="2"/>
        <v>37747</v>
      </c>
      <c r="X16" s="13">
        <f t="shared" si="2"/>
        <v>1677</v>
      </c>
      <c r="Y16" s="13">
        <f t="shared" si="2"/>
        <v>7199</v>
      </c>
      <c r="Z16" s="13">
        <f t="shared" si="2"/>
        <v>305</v>
      </c>
    </row>
    <row r="17" spans="1:26" ht="21.75" x14ac:dyDescent="0.2">
      <c r="A17" s="14" t="s">
        <v>19</v>
      </c>
      <c r="B17" s="15">
        <f>VLOOKUP($A$7:$A$91,data!$A$2:$Z$78,2,FALSE)</f>
        <v>2180</v>
      </c>
      <c r="C17" s="15">
        <f>VLOOKUP($A$7:$A$91,data!$A$2:$Z$78,3,FALSE)</f>
        <v>575</v>
      </c>
      <c r="D17" s="15">
        <f>VLOOKUP($A$7:$A$91,data!$A$2:$Z$78,4,FALSE)</f>
        <v>56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82</v>
      </c>
      <c r="H17" s="15">
        <f>VLOOKUP($A$7:$A$91,data!$A$2:$Z$78,8,FALSE)</f>
        <v>13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49172</v>
      </c>
      <c r="L17" s="15">
        <f>VLOOKUP($A$7:$A$91,data!$A$2:$Z$78,12,FALSE)</f>
        <v>1903</v>
      </c>
      <c r="M17" s="15">
        <f>VLOOKUP($A$7:$A$91,data!$A$2:$Z$78,13,FALSE)</f>
        <v>223</v>
      </c>
      <c r="N17" s="15">
        <f>VLOOKUP($A$7:$A$91,data!$A$2:$Z$78,14,FALSE)</f>
        <v>11</v>
      </c>
      <c r="O17" s="15">
        <f>VLOOKUP($A$7:$A$91,data!$A$2:$Z$78,15,FALSE)</f>
        <v>2519</v>
      </c>
      <c r="P17" s="15">
        <f>VLOOKUP($A$7:$A$91,data!$A$2:$Z$78,16,FALSE)</f>
        <v>80</v>
      </c>
      <c r="Q17" s="15">
        <f>VLOOKUP($A$7:$A$91,data!$A$2:$Z$78,17,FALSE)</f>
        <v>1726</v>
      </c>
      <c r="R17" s="15">
        <f>VLOOKUP($A$7:$A$91,data!$A$2:$Z$78,18,FALSE)</f>
        <v>140</v>
      </c>
      <c r="S17" s="15">
        <f>VLOOKUP($A$7:$A$91,data!$A$2:$Z$78,19,FALSE)</f>
        <v>4799</v>
      </c>
      <c r="T17" s="15">
        <f>VLOOKUP($A$7:$A$91,data!$A$2:$Z$78,20,FALSE)</f>
        <v>88</v>
      </c>
      <c r="U17" s="15">
        <f>VLOOKUP($A$7:$A$91,data!$A$2:$Z$78,21,FALSE)</f>
        <v>5822</v>
      </c>
      <c r="V17" s="15">
        <f>VLOOKUP($A$7:$A$91,data!$A$2:$Z$78,22,FALSE)</f>
        <v>179</v>
      </c>
      <c r="W17" s="15">
        <f>VLOOKUP($A$7:$A$91,data!$A$2:$Z$78,23,FALSE)</f>
        <v>373</v>
      </c>
      <c r="X17" s="15">
        <f>VLOOKUP($A$7:$A$91,data!$A$2:$Z$78,24,FALSE)</f>
        <v>29</v>
      </c>
      <c r="Y17" s="15">
        <f>VLOOKUP($A$7:$A$91,data!$A$2:$Z$78,25,FALSE)</f>
        <v>416</v>
      </c>
      <c r="Z17" s="15">
        <f>VLOOKUP($A$7:$A$91,data!$A$2:$Z$78,26,FALSE)</f>
        <v>11</v>
      </c>
    </row>
    <row r="18" spans="1:26" ht="21.75" x14ac:dyDescent="0.2">
      <c r="A18" s="14" t="s">
        <v>20</v>
      </c>
      <c r="B18" s="15">
        <f>VLOOKUP($A$7:$A$91,data!$A$2:$Z$78,2,FALSE)</f>
        <v>12783</v>
      </c>
      <c r="C18" s="15">
        <f>VLOOKUP($A$7:$A$91,data!$A$2:$Z$78,3,FALSE)</f>
        <v>19160</v>
      </c>
      <c r="D18" s="15">
        <f>VLOOKUP($A$7:$A$91,data!$A$2:$Z$78,4,FALSE)</f>
        <v>1424</v>
      </c>
      <c r="E18" s="15">
        <f>VLOOKUP($A$7:$A$91,data!$A$2:$Z$78,5,FALSE)</f>
        <v>992</v>
      </c>
      <c r="F18" s="15">
        <f>VLOOKUP($A$7:$A$91,data!$A$2:$Z$78,6,FALSE)</f>
        <v>27</v>
      </c>
      <c r="G18" s="15">
        <f>VLOOKUP($A$7:$A$91,data!$A$2:$Z$78,7,FALSE)</f>
        <v>9887</v>
      </c>
      <c r="H18" s="15">
        <f>VLOOKUP($A$7:$A$91,data!$A$2:$Z$78,8,FALSE)</f>
        <v>933</v>
      </c>
      <c r="I18" s="15">
        <f>VLOOKUP($A$7:$A$91,data!$A$2:$Z$78,9,FALSE)</f>
        <v>361477</v>
      </c>
      <c r="J18" s="15">
        <f>VLOOKUP($A$7:$A$91,data!$A$2:$Z$78,10,FALSE)</f>
        <v>170</v>
      </c>
      <c r="K18" s="15">
        <f>VLOOKUP($A$7:$A$91,data!$A$2:$Z$78,11,FALSE)</f>
        <v>465517</v>
      </c>
      <c r="L18" s="15">
        <f>VLOOKUP($A$7:$A$91,data!$A$2:$Z$78,12,FALSE)</f>
        <v>10671</v>
      </c>
      <c r="M18" s="15">
        <f>VLOOKUP($A$7:$A$91,data!$A$2:$Z$78,13,FALSE)</f>
        <v>36777840</v>
      </c>
      <c r="N18" s="15">
        <f>VLOOKUP($A$7:$A$91,data!$A$2:$Z$78,14,FALSE)</f>
        <v>351</v>
      </c>
      <c r="O18" s="15">
        <f>VLOOKUP($A$7:$A$91,data!$A$2:$Z$78,15,FALSE)</f>
        <v>6127810</v>
      </c>
      <c r="P18" s="15">
        <f>VLOOKUP($A$7:$A$91,data!$A$2:$Z$78,16,FALSE)</f>
        <v>530</v>
      </c>
      <c r="Q18" s="15">
        <f>VLOOKUP($A$7:$A$91,data!$A$2:$Z$78,17,FALSE)</f>
        <v>19758</v>
      </c>
      <c r="R18" s="15">
        <f>VLOOKUP($A$7:$A$91,data!$A$2:$Z$78,18,FALSE)</f>
        <v>395</v>
      </c>
      <c r="S18" s="15">
        <f>VLOOKUP($A$7:$A$91,data!$A$2:$Z$78,19,FALSE)</f>
        <v>190616</v>
      </c>
      <c r="T18" s="15">
        <f>VLOOKUP($A$7:$A$91,data!$A$2:$Z$78,20,FALSE)</f>
        <v>84</v>
      </c>
      <c r="U18" s="15">
        <f>VLOOKUP($A$7:$A$91,data!$A$2:$Z$78,21,FALSE)</f>
        <v>162808</v>
      </c>
      <c r="V18" s="15">
        <f>VLOOKUP($A$7:$A$91,data!$A$2:$Z$78,22,FALSE)</f>
        <v>180</v>
      </c>
      <c r="W18" s="15">
        <f>VLOOKUP($A$7:$A$91,data!$A$2:$Z$78,23,FALSE)</f>
        <v>7147</v>
      </c>
      <c r="X18" s="15">
        <f>VLOOKUP($A$7:$A$91,data!$A$2:$Z$78,24,FALSE)</f>
        <v>319</v>
      </c>
      <c r="Y18" s="15">
        <f>VLOOKUP($A$7:$A$91,data!$A$2:$Z$78,25,FALSE)</f>
        <v>2015</v>
      </c>
      <c r="Z18" s="15">
        <f>VLOOKUP($A$7:$A$91,data!$A$2:$Z$78,26,FALSE)</f>
        <v>92</v>
      </c>
    </row>
    <row r="19" spans="1:26" ht="21.75" x14ac:dyDescent="0.2">
      <c r="A19" s="14" t="s">
        <v>21</v>
      </c>
      <c r="B19" s="15">
        <f>VLOOKUP($A$7:$A$91,data!$A$2:$Z$78,2,FALSE)</f>
        <v>10059</v>
      </c>
      <c r="C19" s="15">
        <f>VLOOKUP($A$7:$A$91,data!$A$2:$Z$78,3,FALSE)</f>
        <v>17394</v>
      </c>
      <c r="D19" s="15">
        <f>VLOOKUP($A$7:$A$91,data!$A$2:$Z$78,4,FALSE)</f>
        <v>1490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1156</v>
      </c>
      <c r="H19" s="15">
        <f>VLOOKUP($A$7:$A$91,data!$A$2:$Z$78,8,FALSE)</f>
        <v>124</v>
      </c>
      <c r="I19" s="15">
        <f>VLOOKUP($A$7:$A$91,data!$A$2:$Z$78,9,FALSE)</f>
        <v>142827</v>
      </c>
      <c r="J19" s="15">
        <f>VLOOKUP($A$7:$A$91,data!$A$2:$Z$78,10,FALSE)</f>
        <v>110</v>
      </c>
      <c r="K19" s="15">
        <f>VLOOKUP($A$7:$A$91,data!$A$2:$Z$78,11,FALSE)</f>
        <v>454888</v>
      </c>
      <c r="L19" s="15">
        <f>VLOOKUP($A$7:$A$91,data!$A$2:$Z$78,12,FALSE)</f>
        <v>8746</v>
      </c>
      <c r="M19" s="15">
        <f>VLOOKUP($A$7:$A$91,data!$A$2:$Z$78,13,FALSE)</f>
        <v>4358162</v>
      </c>
      <c r="N19" s="15">
        <f>VLOOKUP($A$7:$A$91,data!$A$2:$Z$78,14,FALSE)</f>
        <v>156</v>
      </c>
      <c r="O19" s="15">
        <f>VLOOKUP($A$7:$A$91,data!$A$2:$Z$78,15,FALSE)</f>
        <v>375298</v>
      </c>
      <c r="P19" s="15">
        <f>VLOOKUP($A$7:$A$91,data!$A$2:$Z$78,16,FALSE)</f>
        <v>349</v>
      </c>
      <c r="Q19" s="15">
        <f>VLOOKUP($A$7:$A$91,data!$A$2:$Z$78,17,FALSE)</f>
        <v>5545</v>
      </c>
      <c r="R19" s="15">
        <f>VLOOKUP($A$7:$A$91,data!$A$2:$Z$78,18,FALSE)</f>
        <v>177</v>
      </c>
      <c r="S19" s="15">
        <f>VLOOKUP($A$7:$A$91,data!$A$2:$Z$78,19,FALSE)</f>
        <v>366428</v>
      </c>
      <c r="T19" s="15">
        <f>VLOOKUP($A$7:$A$91,data!$A$2:$Z$78,20,FALSE)</f>
        <v>66</v>
      </c>
      <c r="U19" s="15">
        <f>VLOOKUP($A$7:$A$91,data!$A$2:$Z$78,21,FALSE)</f>
        <v>12622</v>
      </c>
      <c r="V19" s="15">
        <f>VLOOKUP($A$7:$A$91,data!$A$2:$Z$78,22,FALSE)</f>
        <v>119</v>
      </c>
      <c r="W19" s="15">
        <f>VLOOKUP($A$7:$A$91,data!$A$2:$Z$78,23,FALSE)</f>
        <v>844</v>
      </c>
      <c r="X19" s="15">
        <f>VLOOKUP($A$7:$A$91,data!$A$2:$Z$78,24,FALSE)</f>
        <v>44</v>
      </c>
      <c r="Y19" s="15">
        <f>VLOOKUP($A$7:$A$91,data!$A$2:$Z$78,25,FALSE)</f>
        <v>128</v>
      </c>
      <c r="Z19" s="15">
        <f>VLOOKUP($A$7:$A$91,data!$A$2:$Z$78,26,FALSE)</f>
        <v>6</v>
      </c>
    </row>
    <row r="20" spans="1:26" ht="21.75" x14ac:dyDescent="0.2">
      <c r="A20" s="14" t="s">
        <v>22</v>
      </c>
      <c r="B20" s="15">
        <f>VLOOKUP($A$7:$A$91,data!$A$2:$Z$78,2,FALSE)</f>
        <v>8857</v>
      </c>
      <c r="C20" s="15">
        <f>VLOOKUP($A$7:$A$91,data!$A$2:$Z$78,3,FALSE)</f>
        <v>2756</v>
      </c>
      <c r="D20" s="15">
        <f>VLOOKUP($A$7:$A$91,data!$A$2:$Z$78,4,FALSE)</f>
        <v>256</v>
      </c>
      <c r="E20" s="15">
        <f>VLOOKUP($A$7:$A$91,data!$A$2:$Z$78,5,FALSE)</f>
        <v>2928</v>
      </c>
      <c r="F20" s="15">
        <f>VLOOKUP($A$7:$A$91,data!$A$2:$Z$78,6,FALSE)</f>
        <v>62</v>
      </c>
      <c r="G20" s="15">
        <f>VLOOKUP($A$7:$A$91,data!$A$2:$Z$78,7,FALSE)</f>
        <v>586</v>
      </c>
      <c r="H20" s="15">
        <f>VLOOKUP($A$7:$A$91,data!$A$2:$Z$78,8,FALSE)</f>
        <v>47</v>
      </c>
      <c r="I20" s="15">
        <f>VLOOKUP($A$7:$A$91,data!$A$2:$Z$78,9,FALSE)</f>
        <v>82484</v>
      </c>
      <c r="J20" s="15">
        <f>VLOOKUP($A$7:$A$91,data!$A$2:$Z$78,10,FALSE)</f>
        <v>101</v>
      </c>
      <c r="K20" s="15">
        <f>VLOOKUP($A$7:$A$91,data!$A$2:$Z$78,11,FALSE)</f>
        <v>245165</v>
      </c>
      <c r="L20" s="15">
        <f>VLOOKUP($A$7:$A$91,data!$A$2:$Z$78,12,FALSE)</f>
        <v>7641</v>
      </c>
      <c r="M20" s="15">
        <f>VLOOKUP($A$7:$A$91,data!$A$2:$Z$78,13,FALSE)</f>
        <v>3625438</v>
      </c>
      <c r="N20" s="15">
        <f>VLOOKUP($A$7:$A$91,data!$A$2:$Z$78,14,FALSE)</f>
        <v>247</v>
      </c>
      <c r="O20" s="15">
        <f>VLOOKUP($A$7:$A$91,data!$A$2:$Z$78,15,FALSE)</f>
        <v>698625</v>
      </c>
      <c r="P20" s="15">
        <f>VLOOKUP($A$7:$A$91,data!$A$2:$Z$78,16,FALSE)</f>
        <v>529</v>
      </c>
      <c r="Q20" s="15">
        <f>VLOOKUP($A$7:$A$91,data!$A$2:$Z$78,17,FALSE)</f>
        <v>4206</v>
      </c>
      <c r="R20" s="15">
        <f>VLOOKUP($A$7:$A$91,data!$A$2:$Z$78,18,FALSE)</f>
        <v>182</v>
      </c>
      <c r="S20" s="15">
        <f>VLOOKUP($A$7:$A$91,data!$A$2:$Z$78,19,FALSE)</f>
        <v>14211</v>
      </c>
      <c r="T20" s="15">
        <f>VLOOKUP($A$7:$A$91,data!$A$2:$Z$78,20,FALSE)</f>
        <v>134</v>
      </c>
      <c r="U20" s="15">
        <f>VLOOKUP($A$7:$A$91,data!$A$2:$Z$78,21,FALSE)</f>
        <v>11951</v>
      </c>
      <c r="V20" s="15">
        <f>VLOOKUP($A$7:$A$91,data!$A$2:$Z$78,22,FALSE)</f>
        <v>115</v>
      </c>
      <c r="W20" s="15">
        <f>VLOOKUP($A$7:$A$91,data!$A$2:$Z$78,23,FALSE)</f>
        <v>400</v>
      </c>
      <c r="X20" s="15">
        <f>VLOOKUP($A$7:$A$91,data!$A$2:$Z$78,24,FALSE)</f>
        <v>33</v>
      </c>
      <c r="Y20" s="15">
        <f>VLOOKUP($A$7:$A$91,data!$A$2:$Z$78,25,FALSE)</f>
        <v>136</v>
      </c>
      <c r="Z20" s="15">
        <f>VLOOKUP($A$7:$A$91,data!$A$2:$Z$78,26,FALSE)</f>
        <v>7</v>
      </c>
    </row>
    <row r="21" spans="1:26" ht="21.75" x14ac:dyDescent="0.2">
      <c r="A21" s="14" t="s">
        <v>23</v>
      </c>
      <c r="B21" s="15">
        <f>VLOOKUP($A$7:$A$91,data!$A$2:$Z$78,2,FALSE)</f>
        <v>4012</v>
      </c>
      <c r="C21" s="15">
        <f>VLOOKUP($A$7:$A$91,data!$A$2:$Z$78,3,FALSE)</f>
        <v>1415</v>
      </c>
      <c r="D21" s="15">
        <f>VLOOKUP($A$7:$A$91,data!$A$2:$Z$78,4,FALSE)</f>
        <v>140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494</v>
      </c>
      <c r="H21" s="15">
        <f>VLOOKUP($A$7:$A$91,data!$A$2:$Z$78,8,FALSE)</f>
        <v>47</v>
      </c>
      <c r="I21" s="15">
        <f>VLOOKUP($A$7:$A$91,data!$A$2:$Z$78,9,FALSE)</f>
        <v>87070</v>
      </c>
      <c r="J21" s="15">
        <f>VLOOKUP($A$7:$A$91,data!$A$2:$Z$78,10,FALSE)</f>
        <v>63</v>
      </c>
      <c r="K21" s="15">
        <f>VLOOKUP($A$7:$A$91,data!$A$2:$Z$78,11,FALSE)</f>
        <v>94159</v>
      </c>
      <c r="L21" s="15">
        <f>VLOOKUP($A$7:$A$91,data!$A$2:$Z$78,12,FALSE)</f>
        <v>3509</v>
      </c>
      <c r="M21" s="15">
        <f>VLOOKUP($A$7:$A$91,data!$A$2:$Z$78,13,FALSE)</f>
        <v>406515</v>
      </c>
      <c r="N21" s="15">
        <f>VLOOKUP($A$7:$A$91,data!$A$2:$Z$78,14,FALSE)</f>
        <v>8</v>
      </c>
      <c r="O21" s="15">
        <f>VLOOKUP($A$7:$A$91,data!$A$2:$Z$78,15,FALSE)</f>
        <v>29237</v>
      </c>
      <c r="P21" s="15">
        <f>VLOOKUP($A$7:$A$91,data!$A$2:$Z$78,16,FALSE)</f>
        <v>54</v>
      </c>
      <c r="Q21" s="15">
        <f>VLOOKUP($A$7:$A$91,data!$A$2:$Z$78,17,FALSE)</f>
        <v>624</v>
      </c>
      <c r="R21" s="15">
        <f>VLOOKUP($A$7:$A$91,data!$A$2:$Z$78,18,FALSE)</f>
        <v>32</v>
      </c>
      <c r="S21" s="15">
        <f>VLOOKUP($A$7:$A$91,data!$A$2:$Z$78,19,FALSE)</f>
        <v>405</v>
      </c>
      <c r="T21" s="15">
        <f>VLOOKUP($A$7:$A$91,data!$A$2:$Z$78,20,FALSE)</f>
        <v>19</v>
      </c>
      <c r="U21" s="15">
        <f>VLOOKUP($A$7:$A$91,data!$A$2:$Z$78,21,FALSE)</f>
        <v>4136</v>
      </c>
      <c r="V21" s="15">
        <f>VLOOKUP($A$7:$A$91,data!$A$2:$Z$78,22,FALSE)</f>
        <v>34</v>
      </c>
      <c r="W21" s="15">
        <f>VLOOKUP($A$7:$A$91,data!$A$2:$Z$78,23,FALSE)</f>
        <v>443</v>
      </c>
      <c r="X21" s="15">
        <f>VLOOKUP($A$7:$A$91,data!$A$2:$Z$78,24,FALSE)</f>
        <v>21</v>
      </c>
      <c r="Y21" s="15">
        <f>VLOOKUP($A$7:$A$91,data!$A$2:$Z$78,25,FALSE)</f>
        <v>45</v>
      </c>
      <c r="Z21" s="15">
        <f>VLOOKUP($A$7:$A$91,data!$A$2:$Z$78,26,FALSE)</f>
        <v>2</v>
      </c>
    </row>
    <row r="22" spans="1:26" ht="21.75" x14ac:dyDescent="0.2">
      <c r="A22" s="14" t="s">
        <v>24</v>
      </c>
      <c r="B22" s="15">
        <f>VLOOKUP($A$7:$A$91,data!$A$2:$Z$78,2,FALSE)</f>
        <v>16605</v>
      </c>
      <c r="C22" s="15">
        <f>VLOOKUP($A$7:$A$91,data!$A$2:$Z$78,3,FALSE)</f>
        <v>23391</v>
      </c>
      <c r="D22" s="15">
        <f>VLOOKUP($A$7:$A$91,data!$A$2:$Z$78,4,FALSE)</f>
        <v>2622</v>
      </c>
      <c r="E22" s="15">
        <f>VLOOKUP($A$7:$A$91,data!$A$2:$Z$78,5,FALSE)</f>
        <v>128</v>
      </c>
      <c r="F22" s="15">
        <f>VLOOKUP($A$7:$A$91,data!$A$2:$Z$78,6,FALSE)</f>
        <v>4</v>
      </c>
      <c r="G22" s="15">
        <f>VLOOKUP($A$7:$A$91,data!$A$2:$Z$78,7,FALSE)</f>
        <v>4382</v>
      </c>
      <c r="H22" s="15">
        <f>VLOOKUP($A$7:$A$91,data!$A$2:$Z$78,8,FALSE)</f>
        <v>372</v>
      </c>
      <c r="I22" s="15">
        <f>VLOOKUP($A$7:$A$91,data!$A$2:$Z$78,9,FALSE)</f>
        <v>318847</v>
      </c>
      <c r="J22" s="15">
        <f>VLOOKUP($A$7:$A$91,data!$A$2:$Z$78,10,FALSE)</f>
        <v>298</v>
      </c>
      <c r="K22" s="15">
        <f>VLOOKUP($A$7:$A$91,data!$A$2:$Z$78,11,FALSE)</f>
        <v>439119</v>
      </c>
      <c r="L22" s="15">
        <f>VLOOKUP($A$7:$A$91,data!$A$2:$Z$78,12,FALSE)</f>
        <v>12786</v>
      </c>
      <c r="M22" s="15">
        <f>VLOOKUP($A$7:$A$91,data!$A$2:$Z$78,13,FALSE)</f>
        <v>4620379</v>
      </c>
      <c r="N22" s="15">
        <f>VLOOKUP($A$7:$A$91,data!$A$2:$Z$78,14,FALSE)</f>
        <v>265</v>
      </c>
      <c r="O22" s="15">
        <f>VLOOKUP($A$7:$A$91,data!$A$2:$Z$78,15,FALSE)</f>
        <v>8294825</v>
      </c>
      <c r="P22" s="15">
        <f>VLOOKUP($A$7:$A$91,data!$A$2:$Z$78,16,FALSE)</f>
        <v>874</v>
      </c>
      <c r="Q22" s="15">
        <f>VLOOKUP($A$7:$A$91,data!$A$2:$Z$78,17,FALSE)</f>
        <v>26835</v>
      </c>
      <c r="R22" s="15">
        <f>VLOOKUP($A$7:$A$91,data!$A$2:$Z$78,18,FALSE)</f>
        <v>983</v>
      </c>
      <c r="S22" s="15">
        <f>VLOOKUP($A$7:$A$91,data!$A$2:$Z$78,19,FALSE)</f>
        <v>658431</v>
      </c>
      <c r="T22" s="15">
        <f>VLOOKUP($A$7:$A$91,data!$A$2:$Z$78,20,FALSE)</f>
        <v>556</v>
      </c>
      <c r="U22" s="15">
        <f>VLOOKUP($A$7:$A$91,data!$A$2:$Z$78,21,FALSE)</f>
        <v>314818</v>
      </c>
      <c r="V22" s="15">
        <f>VLOOKUP($A$7:$A$91,data!$A$2:$Z$78,22,FALSE)</f>
        <v>1459</v>
      </c>
      <c r="W22" s="15">
        <f>VLOOKUP($A$7:$A$91,data!$A$2:$Z$78,23,FALSE)</f>
        <v>8587</v>
      </c>
      <c r="X22" s="15">
        <f>VLOOKUP($A$7:$A$91,data!$A$2:$Z$78,24,FALSE)</f>
        <v>419</v>
      </c>
      <c r="Y22" s="15">
        <f>VLOOKUP($A$7:$A$91,data!$A$2:$Z$78,25,FALSE)</f>
        <v>1792</v>
      </c>
      <c r="Z22" s="15">
        <f>VLOOKUP($A$7:$A$91,data!$A$2:$Z$78,26,FALSE)</f>
        <v>91</v>
      </c>
    </row>
    <row r="23" spans="1:26" ht="21.75" x14ac:dyDescent="0.2">
      <c r="A23" s="14" t="s">
        <v>25</v>
      </c>
      <c r="B23" s="15">
        <f>VLOOKUP($A$7:$A$91,data!$A$2:$Z$78,2,FALSE)</f>
        <v>18974</v>
      </c>
      <c r="C23" s="15">
        <f>VLOOKUP($A$7:$A$91,data!$A$2:$Z$78,3,FALSE)</f>
        <v>21097</v>
      </c>
      <c r="D23" s="15">
        <f>VLOOKUP($A$7:$A$91,data!$A$2:$Z$78,4,FALSE)</f>
        <v>2212</v>
      </c>
      <c r="E23" s="15">
        <f>VLOOKUP($A$7:$A$91,data!$A$2:$Z$78,5,FALSE)</f>
        <v>213</v>
      </c>
      <c r="F23" s="15">
        <f>VLOOKUP($A$7:$A$91,data!$A$2:$Z$78,6,FALSE)</f>
        <v>2</v>
      </c>
      <c r="G23" s="15">
        <f>VLOOKUP($A$7:$A$91,data!$A$2:$Z$78,7,FALSE)</f>
        <v>13882</v>
      </c>
      <c r="H23" s="15">
        <f>VLOOKUP($A$7:$A$91,data!$A$2:$Z$78,8,FALSE)</f>
        <v>1155</v>
      </c>
      <c r="I23" s="15">
        <f>VLOOKUP($A$7:$A$91,data!$A$2:$Z$78,9,FALSE)</f>
        <v>370540</v>
      </c>
      <c r="J23" s="15">
        <f>VLOOKUP($A$7:$A$91,data!$A$2:$Z$78,10,FALSE)</f>
        <v>513</v>
      </c>
      <c r="K23" s="15">
        <f>VLOOKUP($A$7:$A$91,data!$A$2:$Z$78,11,FALSE)</f>
        <v>665622</v>
      </c>
      <c r="L23" s="15">
        <f>VLOOKUP($A$7:$A$91,data!$A$2:$Z$78,12,FALSE)</f>
        <v>16225</v>
      </c>
      <c r="M23" s="15">
        <f>VLOOKUP($A$7:$A$91,data!$A$2:$Z$78,13,FALSE)</f>
        <v>27064385</v>
      </c>
      <c r="N23" s="15">
        <f>VLOOKUP($A$7:$A$91,data!$A$2:$Z$78,14,FALSE)</f>
        <v>646</v>
      </c>
      <c r="O23" s="15">
        <f>VLOOKUP($A$7:$A$91,data!$A$2:$Z$78,15,FALSE)</f>
        <v>2281134</v>
      </c>
      <c r="P23" s="15">
        <f>VLOOKUP($A$7:$A$91,data!$A$2:$Z$78,16,FALSE)</f>
        <v>663</v>
      </c>
      <c r="Q23" s="15">
        <f>VLOOKUP($A$7:$A$91,data!$A$2:$Z$78,17,FALSE)</f>
        <v>37355</v>
      </c>
      <c r="R23" s="15">
        <f>VLOOKUP($A$7:$A$91,data!$A$2:$Z$78,18,FALSE)</f>
        <v>655</v>
      </c>
      <c r="S23" s="15">
        <f>VLOOKUP($A$7:$A$91,data!$A$2:$Z$78,19,FALSE)</f>
        <v>1075024</v>
      </c>
      <c r="T23" s="15">
        <f>VLOOKUP($A$7:$A$91,data!$A$2:$Z$78,20,FALSE)</f>
        <v>150</v>
      </c>
      <c r="U23" s="15">
        <f>VLOOKUP($A$7:$A$91,data!$A$2:$Z$78,21,FALSE)</f>
        <v>51360</v>
      </c>
      <c r="V23" s="15">
        <f>VLOOKUP($A$7:$A$91,data!$A$2:$Z$78,22,FALSE)</f>
        <v>396</v>
      </c>
      <c r="W23" s="15">
        <f>VLOOKUP($A$7:$A$91,data!$A$2:$Z$78,23,FALSE)</f>
        <v>1960</v>
      </c>
      <c r="X23" s="15">
        <f>VLOOKUP($A$7:$A$91,data!$A$2:$Z$78,24,FALSE)</f>
        <v>109</v>
      </c>
      <c r="Y23" s="15">
        <f>VLOOKUP($A$7:$A$91,data!$A$2:$Z$78,25,FALSE)</f>
        <v>676</v>
      </c>
      <c r="Z23" s="15">
        <f>VLOOKUP($A$7:$A$91,data!$A$2:$Z$78,26,FALSE)</f>
        <v>32</v>
      </c>
    </row>
    <row r="24" spans="1:26" ht="21.75" x14ac:dyDescent="0.2">
      <c r="A24" s="14" t="s">
        <v>26</v>
      </c>
      <c r="B24" s="15">
        <f>VLOOKUP($A$7:$A$91,data!$A$2:$Z$78,2,FALSE)</f>
        <v>9902</v>
      </c>
      <c r="C24" s="15">
        <f>VLOOKUP($A$7:$A$91,data!$A$2:$Z$78,3,FALSE)</f>
        <v>11703</v>
      </c>
      <c r="D24" s="15">
        <f>VLOOKUP($A$7:$A$91,data!$A$2:$Z$78,4,FALSE)</f>
        <v>963</v>
      </c>
      <c r="E24" s="15">
        <f>VLOOKUP($A$7:$A$91,data!$A$2:$Z$78,5,FALSE)</f>
        <v>27</v>
      </c>
      <c r="F24" s="15">
        <f>VLOOKUP($A$7:$A$91,data!$A$2:$Z$78,6,FALSE)</f>
        <v>1</v>
      </c>
      <c r="G24" s="15">
        <f>VLOOKUP($A$7:$A$91,data!$A$2:$Z$78,7,FALSE)</f>
        <v>13689</v>
      </c>
      <c r="H24" s="15">
        <f>VLOOKUP($A$7:$A$91,data!$A$2:$Z$78,8,FALSE)</f>
        <v>1078</v>
      </c>
      <c r="I24" s="15">
        <f>VLOOKUP($A$7:$A$91,data!$A$2:$Z$78,9,FALSE)</f>
        <v>88079</v>
      </c>
      <c r="J24" s="15">
        <f>VLOOKUP($A$7:$A$91,data!$A$2:$Z$78,10,FALSE)</f>
        <v>51</v>
      </c>
      <c r="K24" s="15">
        <f>VLOOKUP($A$7:$A$91,data!$A$2:$Z$78,11,FALSE)</f>
        <v>288811</v>
      </c>
      <c r="L24" s="15">
        <f>VLOOKUP($A$7:$A$91,data!$A$2:$Z$78,12,FALSE)</f>
        <v>7982</v>
      </c>
      <c r="M24" s="15">
        <f>VLOOKUP($A$7:$A$91,data!$A$2:$Z$78,13,FALSE)</f>
        <v>2663618</v>
      </c>
      <c r="N24" s="15">
        <f>VLOOKUP($A$7:$A$91,data!$A$2:$Z$78,14,FALSE)</f>
        <v>248</v>
      </c>
      <c r="O24" s="15">
        <f>VLOOKUP($A$7:$A$91,data!$A$2:$Z$78,15,FALSE)</f>
        <v>8365325</v>
      </c>
      <c r="P24" s="15">
        <f>VLOOKUP($A$7:$A$91,data!$A$2:$Z$78,16,FALSE)</f>
        <v>798</v>
      </c>
      <c r="Q24" s="15">
        <f>VLOOKUP($A$7:$A$91,data!$A$2:$Z$78,17,FALSE)</f>
        <v>19305</v>
      </c>
      <c r="R24" s="15">
        <f>VLOOKUP($A$7:$A$91,data!$A$2:$Z$78,18,FALSE)</f>
        <v>643</v>
      </c>
      <c r="S24" s="15">
        <f>VLOOKUP($A$7:$A$91,data!$A$2:$Z$78,19,FALSE)</f>
        <v>589989</v>
      </c>
      <c r="T24" s="15">
        <f>VLOOKUP($A$7:$A$91,data!$A$2:$Z$78,20,FALSE)</f>
        <v>284</v>
      </c>
      <c r="U24" s="15">
        <f>VLOOKUP($A$7:$A$91,data!$A$2:$Z$78,21,FALSE)</f>
        <v>66360</v>
      </c>
      <c r="V24" s="15">
        <f>VLOOKUP($A$7:$A$91,data!$A$2:$Z$78,22,FALSE)</f>
        <v>329</v>
      </c>
      <c r="W24" s="15">
        <f>VLOOKUP($A$7:$A$91,data!$A$2:$Z$78,23,FALSE)</f>
        <v>3371</v>
      </c>
      <c r="X24" s="15">
        <f>VLOOKUP($A$7:$A$91,data!$A$2:$Z$78,24,FALSE)</f>
        <v>125</v>
      </c>
      <c r="Y24" s="15">
        <f>VLOOKUP($A$7:$A$91,data!$A$2:$Z$78,25,FALSE)</f>
        <v>832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33511</v>
      </c>
      <c r="C25" s="15">
        <f>VLOOKUP($A$7:$A$91,data!$A$2:$Z$78,3,FALSE)</f>
        <v>109571</v>
      </c>
      <c r="D25" s="15">
        <f>VLOOKUP($A$7:$A$91,data!$A$2:$Z$78,4,FALSE)</f>
        <v>11599</v>
      </c>
      <c r="E25" s="15">
        <f>VLOOKUP($A$7:$A$91,data!$A$2:$Z$78,5,FALSE)</f>
        <v>20352</v>
      </c>
      <c r="F25" s="15">
        <f>VLOOKUP($A$7:$A$91,data!$A$2:$Z$78,6,FALSE)</f>
        <v>462</v>
      </c>
      <c r="G25" s="15">
        <f>VLOOKUP($A$7:$A$91,data!$A$2:$Z$78,7,FALSE)</f>
        <v>13827</v>
      </c>
      <c r="H25" s="15">
        <f>VLOOKUP($A$7:$A$91,data!$A$2:$Z$78,8,FALSE)</f>
        <v>1353</v>
      </c>
      <c r="I25" s="15">
        <f>VLOOKUP($A$7:$A$91,data!$A$2:$Z$78,9,FALSE)</f>
        <v>32608</v>
      </c>
      <c r="J25" s="15">
        <f>VLOOKUP($A$7:$A$91,data!$A$2:$Z$78,10,FALSE)</f>
        <v>672</v>
      </c>
      <c r="K25" s="15">
        <f>VLOOKUP($A$7:$A$91,data!$A$2:$Z$78,11,FALSE)</f>
        <v>1212186</v>
      </c>
      <c r="L25" s="15">
        <f>VLOOKUP($A$7:$A$91,data!$A$2:$Z$78,12,FALSE)</f>
        <v>29783</v>
      </c>
      <c r="M25" s="15">
        <f>VLOOKUP($A$7:$A$91,data!$A$2:$Z$78,13,FALSE)</f>
        <v>394580</v>
      </c>
      <c r="N25" s="15">
        <f>VLOOKUP($A$7:$A$91,data!$A$2:$Z$78,14,FALSE)</f>
        <v>733</v>
      </c>
      <c r="O25" s="15">
        <f>VLOOKUP($A$7:$A$91,data!$A$2:$Z$78,15,FALSE)</f>
        <v>359023</v>
      </c>
      <c r="P25" s="15">
        <f>VLOOKUP($A$7:$A$91,data!$A$2:$Z$78,16,FALSE)</f>
        <v>2675</v>
      </c>
      <c r="Q25" s="15">
        <f>VLOOKUP($A$7:$A$91,data!$A$2:$Z$78,17,FALSE)</f>
        <v>78137</v>
      </c>
      <c r="R25" s="15">
        <f>VLOOKUP($A$7:$A$91,data!$A$2:$Z$78,18,FALSE)</f>
        <v>3528</v>
      </c>
      <c r="S25" s="15">
        <f>VLOOKUP($A$7:$A$91,data!$A$2:$Z$78,19,FALSE)</f>
        <v>82324</v>
      </c>
      <c r="T25" s="15">
        <f>VLOOKUP($A$7:$A$91,data!$A$2:$Z$78,20,FALSE)</f>
        <v>375</v>
      </c>
      <c r="U25" s="15">
        <f>VLOOKUP($A$7:$A$91,data!$A$2:$Z$78,21,FALSE)</f>
        <v>20393</v>
      </c>
      <c r="V25" s="15">
        <f>VLOOKUP($A$7:$A$91,data!$A$2:$Z$78,22,FALSE)</f>
        <v>830</v>
      </c>
      <c r="W25" s="15">
        <f>VLOOKUP($A$7:$A$91,data!$A$2:$Z$78,23,FALSE)</f>
        <v>14622</v>
      </c>
      <c r="X25" s="15">
        <f>VLOOKUP($A$7:$A$91,data!$A$2:$Z$78,24,FALSE)</f>
        <v>578</v>
      </c>
      <c r="Y25" s="15">
        <f>VLOOKUP($A$7:$A$91,data!$A$2:$Z$78,25,FALSE)</f>
        <v>1159</v>
      </c>
      <c r="Z25" s="15">
        <f>VLOOKUP($A$7:$A$91,data!$A$2:$Z$78,26,FALSE)</f>
        <v>39</v>
      </c>
    </row>
    <row r="26" spans="1:26" ht="21.75" x14ac:dyDescent="0.2">
      <c r="A26" s="12" t="s">
        <v>3</v>
      </c>
      <c r="B26" s="13">
        <f>SUM(B27:B34)</f>
        <v>986434</v>
      </c>
      <c r="C26" s="13">
        <f t="shared" ref="C26:Z26" si="3">SUM(C27:C34)</f>
        <v>3123139</v>
      </c>
      <c r="D26" s="13">
        <f t="shared" si="3"/>
        <v>544403</v>
      </c>
      <c r="E26" s="13">
        <f t="shared" si="3"/>
        <v>100538</v>
      </c>
      <c r="F26" s="13">
        <f t="shared" si="3"/>
        <v>2963</v>
      </c>
      <c r="G26" s="13">
        <f t="shared" si="3"/>
        <v>692134</v>
      </c>
      <c r="H26" s="13">
        <f t="shared" si="3"/>
        <v>140656</v>
      </c>
      <c r="I26" s="13">
        <f t="shared" si="3"/>
        <v>1345155</v>
      </c>
      <c r="J26" s="13">
        <f t="shared" si="3"/>
        <v>34677</v>
      </c>
      <c r="K26" s="13">
        <f t="shared" si="3"/>
        <v>26608692</v>
      </c>
      <c r="L26" s="13">
        <f t="shared" si="3"/>
        <v>709175</v>
      </c>
      <c r="M26" s="13">
        <f t="shared" si="3"/>
        <v>35993563</v>
      </c>
      <c r="N26" s="13">
        <f t="shared" si="3"/>
        <v>7528</v>
      </c>
      <c r="O26" s="13">
        <f t="shared" si="3"/>
        <v>3698615</v>
      </c>
      <c r="P26" s="13">
        <f t="shared" si="3"/>
        <v>31337</v>
      </c>
      <c r="Q26" s="13">
        <f t="shared" si="3"/>
        <v>1469844</v>
      </c>
      <c r="R26" s="13">
        <f t="shared" si="3"/>
        <v>80896</v>
      </c>
      <c r="S26" s="13">
        <f t="shared" si="3"/>
        <v>726314</v>
      </c>
      <c r="T26" s="13">
        <f t="shared" si="3"/>
        <v>7453</v>
      </c>
      <c r="U26" s="13">
        <f t="shared" si="3"/>
        <v>1530208</v>
      </c>
      <c r="V26" s="13">
        <f t="shared" si="3"/>
        <v>22356</v>
      </c>
      <c r="W26" s="13">
        <f t="shared" si="3"/>
        <v>172648</v>
      </c>
      <c r="X26" s="13">
        <f t="shared" si="3"/>
        <v>7496</v>
      </c>
      <c r="Y26" s="13">
        <f t="shared" si="3"/>
        <v>9140</v>
      </c>
      <c r="Z26" s="13">
        <f t="shared" si="3"/>
        <v>440</v>
      </c>
    </row>
    <row r="27" spans="1:26" ht="21.75" x14ac:dyDescent="0.2">
      <c r="A27" s="14" t="s">
        <v>28</v>
      </c>
      <c r="B27" s="15">
        <f>VLOOKUP($A$7:$A$91,data!$A$2:$Z$78,2,FALSE)</f>
        <v>185473</v>
      </c>
      <c r="C27" s="15">
        <f>VLOOKUP($A$7:$A$91,data!$A$2:$Z$78,3,FALSE)</f>
        <v>531240</v>
      </c>
      <c r="D27" s="15">
        <f>VLOOKUP($A$7:$A$91,data!$A$2:$Z$78,4,FALSE)</f>
        <v>65955</v>
      </c>
      <c r="E27" s="15">
        <f>VLOOKUP($A$7:$A$91,data!$A$2:$Z$78,5,FALSE)</f>
        <v>85397</v>
      </c>
      <c r="F27" s="15">
        <f>VLOOKUP($A$7:$A$91,data!$A$2:$Z$78,6,FALSE)</f>
        <v>2491</v>
      </c>
      <c r="G27" s="15">
        <f>VLOOKUP($A$7:$A$91,data!$A$2:$Z$78,7,FALSE)</f>
        <v>86342</v>
      </c>
      <c r="H27" s="15">
        <f>VLOOKUP($A$7:$A$91,data!$A$2:$Z$78,8,FALSE)</f>
        <v>12228</v>
      </c>
      <c r="I27" s="15">
        <f>VLOOKUP($A$7:$A$91,data!$A$2:$Z$78,9,FALSE)</f>
        <v>390110</v>
      </c>
      <c r="J27" s="15">
        <f>VLOOKUP($A$7:$A$91,data!$A$2:$Z$78,10,FALSE)</f>
        <v>5842</v>
      </c>
      <c r="K27" s="15">
        <f>VLOOKUP($A$7:$A$91,data!$A$2:$Z$78,11,FALSE)</f>
        <v>5321090</v>
      </c>
      <c r="L27" s="15">
        <f>VLOOKUP($A$7:$A$91,data!$A$2:$Z$78,12,FALSE)</f>
        <v>152734</v>
      </c>
      <c r="M27" s="15">
        <f>VLOOKUP($A$7:$A$91,data!$A$2:$Z$78,13,FALSE)</f>
        <v>18410112</v>
      </c>
      <c r="N27" s="15">
        <f>VLOOKUP($A$7:$A$91,data!$A$2:$Z$78,14,FALSE)</f>
        <v>2406</v>
      </c>
      <c r="O27" s="15">
        <f>VLOOKUP($A$7:$A$91,data!$A$2:$Z$78,15,FALSE)</f>
        <v>948608</v>
      </c>
      <c r="P27" s="15">
        <f>VLOOKUP($A$7:$A$91,data!$A$2:$Z$78,16,FALSE)</f>
        <v>9074</v>
      </c>
      <c r="Q27" s="15">
        <f>VLOOKUP($A$7:$A$91,data!$A$2:$Z$78,17,FALSE)</f>
        <v>144552</v>
      </c>
      <c r="R27" s="15">
        <f>VLOOKUP($A$7:$A$91,data!$A$2:$Z$78,18,FALSE)</f>
        <v>8203</v>
      </c>
      <c r="S27" s="15">
        <f>VLOOKUP($A$7:$A$91,data!$A$2:$Z$78,19,FALSE)</f>
        <v>335067</v>
      </c>
      <c r="T27" s="15">
        <f>VLOOKUP($A$7:$A$91,data!$A$2:$Z$78,20,FALSE)</f>
        <v>2324</v>
      </c>
      <c r="U27" s="15">
        <f>VLOOKUP($A$7:$A$91,data!$A$2:$Z$78,21,FALSE)</f>
        <v>706571</v>
      </c>
      <c r="V27" s="15">
        <f>VLOOKUP($A$7:$A$91,data!$A$2:$Z$78,22,FALSE)</f>
        <v>5730</v>
      </c>
      <c r="W27" s="15">
        <f>VLOOKUP($A$7:$A$91,data!$A$2:$Z$78,23,FALSE)</f>
        <v>110544</v>
      </c>
      <c r="X27" s="15">
        <f>VLOOKUP($A$7:$A$91,data!$A$2:$Z$78,24,FALSE)</f>
        <v>4069</v>
      </c>
      <c r="Y27" s="15">
        <f>VLOOKUP($A$7:$A$91,data!$A$2:$Z$78,25,FALSE)</f>
        <v>4370</v>
      </c>
      <c r="Z27" s="15">
        <f>VLOOKUP($A$7:$A$91,data!$A$2:$Z$78,26,FALSE)</f>
        <v>158</v>
      </c>
    </row>
    <row r="28" spans="1:26" ht="21.75" x14ac:dyDescent="0.2">
      <c r="A28" s="14" t="s">
        <v>29</v>
      </c>
      <c r="B28" s="15">
        <f>VLOOKUP($A$7:$A$91,data!$A$2:$Z$78,2,FALSE)</f>
        <v>151830</v>
      </c>
      <c r="C28" s="15">
        <f>VLOOKUP($A$7:$A$91,data!$A$2:$Z$78,3,FALSE)</f>
        <v>524823</v>
      </c>
      <c r="D28" s="15">
        <f>VLOOKUP($A$7:$A$91,data!$A$2:$Z$78,4,FALSE)</f>
        <v>80097</v>
      </c>
      <c r="E28" s="15">
        <f>VLOOKUP($A$7:$A$91,data!$A$2:$Z$78,5,FALSE)</f>
        <v>4506</v>
      </c>
      <c r="F28" s="15">
        <f>VLOOKUP($A$7:$A$91,data!$A$2:$Z$78,6,FALSE)</f>
        <v>131</v>
      </c>
      <c r="G28" s="15">
        <f>VLOOKUP($A$7:$A$91,data!$A$2:$Z$78,7,FALSE)</f>
        <v>156493</v>
      </c>
      <c r="H28" s="15">
        <f>VLOOKUP($A$7:$A$91,data!$A$2:$Z$78,8,FALSE)</f>
        <v>25929</v>
      </c>
      <c r="I28" s="15">
        <f>VLOOKUP($A$7:$A$91,data!$A$2:$Z$78,9,FALSE)</f>
        <v>259353</v>
      </c>
      <c r="J28" s="15">
        <f>VLOOKUP($A$7:$A$91,data!$A$2:$Z$78,10,FALSE)</f>
        <v>8566</v>
      </c>
      <c r="K28" s="15">
        <f>VLOOKUP($A$7:$A$91,data!$A$2:$Z$78,11,FALSE)</f>
        <v>4685049</v>
      </c>
      <c r="L28" s="15">
        <f>VLOOKUP($A$7:$A$91,data!$A$2:$Z$78,12,FALSE)</f>
        <v>114552</v>
      </c>
      <c r="M28" s="15">
        <f>VLOOKUP($A$7:$A$91,data!$A$2:$Z$78,13,FALSE)</f>
        <v>7712703</v>
      </c>
      <c r="N28" s="15">
        <f>VLOOKUP($A$7:$A$91,data!$A$2:$Z$78,14,FALSE)</f>
        <v>1070</v>
      </c>
      <c r="O28" s="15">
        <f>VLOOKUP($A$7:$A$91,data!$A$2:$Z$78,15,FALSE)</f>
        <v>220751</v>
      </c>
      <c r="P28" s="15">
        <f>VLOOKUP($A$7:$A$91,data!$A$2:$Z$78,16,FALSE)</f>
        <v>5127</v>
      </c>
      <c r="Q28" s="15">
        <f>VLOOKUP($A$7:$A$91,data!$A$2:$Z$78,17,FALSE)</f>
        <v>171034</v>
      </c>
      <c r="R28" s="15">
        <f>VLOOKUP($A$7:$A$91,data!$A$2:$Z$78,18,FALSE)</f>
        <v>10090</v>
      </c>
      <c r="S28" s="15">
        <f>VLOOKUP($A$7:$A$91,data!$A$2:$Z$78,19,FALSE)</f>
        <v>58210</v>
      </c>
      <c r="T28" s="15">
        <f>VLOOKUP($A$7:$A$91,data!$A$2:$Z$78,20,FALSE)</f>
        <v>831</v>
      </c>
      <c r="U28" s="15">
        <f>VLOOKUP($A$7:$A$91,data!$A$2:$Z$78,21,FALSE)</f>
        <v>223401</v>
      </c>
      <c r="V28" s="15">
        <f>VLOOKUP($A$7:$A$91,data!$A$2:$Z$78,22,FALSE)</f>
        <v>5689</v>
      </c>
      <c r="W28" s="15">
        <f>VLOOKUP($A$7:$A$91,data!$A$2:$Z$78,23,FALSE)</f>
        <v>18904</v>
      </c>
      <c r="X28" s="15">
        <f>VLOOKUP($A$7:$A$91,data!$A$2:$Z$78,24,FALSE)</f>
        <v>1031</v>
      </c>
      <c r="Y28" s="15">
        <f>VLOOKUP($A$7:$A$91,data!$A$2:$Z$78,25,FALSE)</f>
        <v>1723</v>
      </c>
      <c r="Z28" s="15">
        <f>VLOOKUP($A$7:$A$91,data!$A$2:$Z$78,26,FALSE)</f>
        <v>115</v>
      </c>
    </row>
    <row r="29" spans="1:26" ht="21.75" x14ac:dyDescent="0.2">
      <c r="A29" s="14" t="s">
        <v>30</v>
      </c>
      <c r="B29" s="15">
        <f>VLOOKUP($A$7:$A$91,data!$A$2:$Z$78,2,FALSE)</f>
        <v>164039</v>
      </c>
      <c r="C29" s="15">
        <f>VLOOKUP($A$7:$A$91,data!$A$2:$Z$78,3,FALSE)</f>
        <v>609912</v>
      </c>
      <c r="D29" s="15">
        <f>VLOOKUP($A$7:$A$91,data!$A$2:$Z$78,4,FALSE)</f>
        <v>105497</v>
      </c>
      <c r="E29" s="15">
        <f>VLOOKUP($A$7:$A$91,data!$A$2:$Z$78,5,FALSE)</f>
        <v>568</v>
      </c>
      <c r="F29" s="15">
        <f>VLOOKUP($A$7:$A$91,data!$A$2:$Z$78,6,FALSE)</f>
        <v>22</v>
      </c>
      <c r="G29" s="15">
        <f>VLOOKUP($A$7:$A$91,data!$A$2:$Z$78,7,FALSE)</f>
        <v>152428</v>
      </c>
      <c r="H29" s="15">
        <f>VLOOKUP($A$7:$A$91,data!$A$2:$Z$78,8,FALSE)</f>
        <v>31378</v>
      </c>
      <c r="I29" s="15">
        <f>VLOOKUP($A$7:$A$91,data!$A$2:$Z$78,9,FALSE)</f>
        <v>134919</v>
      </c>
      <c r="J29" s="15">
        <f>VLOOKUP($A$7:$A$91,data!$A$2:$Z$78,10,FALSE)</f>
        <v>7067</v>
      </c>
      <c r="K29" s="15">
        <f>VLOOKUP($A$7:$A$91,data!$A$2:$Z$78,11,FALSE)</f>
        <v>4164113</v>
      </c>
      <c r="L29" s="15">
        <f>VLOOKUP($A$7:$A$91,data!$A$2:$Z$78,12,FALSE)</f>
        <v>112301</v>
      </c>
      <c r="M29" s="15">
        <f>VLOOKUP($A$7:$A$91,data!$A$2:$Z$78,13,FALSE)</f>
        <v>637123</v>
      </c>
      <c r="N29" s="15">
        <f>VLOOKUP($A$7:$A$91,data!$A$2:$Z$78,14,FALSE)</f>
        <v>1038</v>
      </c>
      <c r="O29" s="15">
        <f>VLOOKUP($A$7:$A$91,data!$A$2:$Z$78,15,FALSE)</f>
        <v>276214</v>
      </c>
      <c r="P29" s="15">
        <f>VLOOKUP($A$7:$A$91,data!$A$2:$Z$78,16,FALSE)</f>
        <v>6021</v>
      </c>
      <c r="Q29" s="15">
        <f>VLOOKUP($A$7:$A$91,data!$A$2:$Z$78,17,FALSE)</f>
        <v>254843</v>
      </c>
      <c r="R29" s="15">
        <f>VLOOKUP($A$7:$A$91,data!$A$2:$Z$78,18,FALSE)</f>
        <v>14005</v>
      </c>
      <c r="S29" s="15">
        <f>VLOOKUP($A$7:$A$91,data!$A$2:$Z$78,19,FALSE)</f>
        <v>52073</v>
      </c>
      <c r="T29" s="15">
        <f>VLOOKUP($A$7:$A$91,data!$A$2:$Z$78,20,FALSE)</f>
        <v>873</v>
      </c>
      <c r="U29" s="15">
        <f>VLOOKUP($A$7:$A$91,data!$A$2:$Z$78,21,FALSE)</f>
        <v>181444</v>
      </c>
      <c r="V29" s="15">
        <f>VLOOKUP($A$7:$A$91,data!$A$2:$Z$78,22,FALSE)</f>
        <v>5835</v>
      </c>
      <c r="W29" s="15">
        <f>VLOOKUP($A$7:$A$91,data!$A$2:$Z$78,23,FALSE)</f>
        <v>4905</v>
      </c>
      <c r="X29" s="15">
        <f>VLOOKUP($A$7:$A$91,data!$A$2:$Z$78,24,FALSE)</f>
        <v>345</v>
      </c>
      <c r="Y29" s="15">
        <f>VLOOKUP($A$7:$A$91,data!$A$2:$Z$78,25,FALSE)</f>
        <v>543</v>
      </c>
      <c r="Z29" s="15">
        <f>VLOOKUP($A$7:$A$91,data!$A$2:$Z$78,26,FALSE)</f>
        <v>40</v>
      </c>
    </row>
    <row r="30" spans="1:26" ht="21.75" x14ac:dyDescent="0.2">
      <c r="A30" s="14" t="s">
        <v>31</v>
      </c>
      <c r="B30" s="15">
        <f>VLOOKUP($A$7:$A$91,data!$A$2:$Z$78,2,FALSE)</f>
        <v>141301</v>
      </c>
      <c r="C30" s="15">
        <f>VLOOKUP($A$7:$A$91,data!$A$2:$Z$78,3,FALSE)</f>
        <v>514195</v>
      </c>
      <c r="D30" s="15">
        <f>VLOOKUP($A$7:$A$91,data!$A$2:$Z$78,4,FALSE)</f>
        <v>99878</v>
      </c>
      <c r="E30" s="15">
        <f>VLOOKUP($A$7:$A$91,data!$A$2:$Z$78,5,FALSE)</f>
        <v>3115</v>
      </c>
      <c r="F30" s="15">
        <f>VLOOKUP($A$7:$A$91,data!$A$2:$Z$78,6,FALSE)</f>
        <v>105</v>
      </c>
      <c r="G30" s="15">
        <f>VLOOKUP($A$7:$A$91,data!$A$2:$Z$78,7,FALSE)</f>
        <v>93973</v>
      </c>
      <c r="H30" s="15">
        <f>VLOOKUP($A$7:$A$91,data!$A$2:$Z$78,8,FALSE)</f>
        <v>22228</v>
      </c>
      <c r="I30" s="15">
        <f>VLOOKUP($A$7:$A$91,data!$A$2:$Z$78,9,FALSE)</f>
        <v>112957</v>
      </c>
      <c r="J30" s="15">
        <f>VLOOKUP($A$7:$A$91,data!$A$2:$Z$78,10,FALSE)</f>
        <v>3933</v>
      </c>
      <c r="K30" s="15">
        <f>VLOOKUP($A$7:$A$91,data!$A$2:$Z$78,11,FALSE)</f>
        <v>3126727</v>
      </c>
      <c r="L30" s="15">
        <f>VLOOKUP($A$7:$A$91,data!$A$2:$Z$78,12,FALSE)</f>
        <v>89799</v>
      </c>
      <c r="M30" s="15">
        <f>VLOOKUP($A$7:$A$91,data!$A$2:$Z$78,13,FALSE)</f>
        <v>1123643</v>
      </c>
      <c r="N30" s="15">
        <f>VLOOKUP($A$7:$A$91,data!$A$2:$Z$78,14,FALSE)</f>
        <v>1589</v>
      </c>
      <c r="O30" s="15">
        <f>VLOOKUP($A$7:$A$91,data!$A$2:$Z$78,15,FALSE)</f>
        <v>71121</v>
      </c>
      <c r="P30" s="15">
        <f>VLOOKUP($A$7:$A$91,data!$A$2:$Z$78,16,FALSE)</f>
        <v>2172</v>
      </c>
      <c r="Q30" s="15">
        <f>VLOOKUP($A$7:$A$91,data!$A$2:$Z$78,17,FALSE)</f>
        <v>251240</v>
      </c>
      <c r="R30" s="15">
        <f>VLOOKUP($A$7:$A$91,data!$A$2:$Z$78,18,FALSE)</f>
        <v>16480</v>
      </c>
      <c r="S30" s="15">
        <f>VLOOKUP($A$7:$A$91,data!$A$2:$Z$78,19,FALSE)</f>
        <v>29286</v>
      </c>
      <c r="T30" s="15">
        <f>VLOOKUP($A$7:$A$91,data!$A$2:$Z$78,20,FALSE)</f>
        <v>1828</v>
      </c>
      <c r="U30" s="15">
        <f>VLOOKUP($A$7:$A$91,data!$A$2:$Z$78,21,FALSE)</f>
        <v>63267</v>
      </c>
      <c r="V30" s="15">
        <f>VLOOKUP($A$7:$A$91,data!$A$2:$Z$78,22,FALSE)</f>
        <v>1842</v>
      </c>
      <c r="W30" s="15">
        <f>VLOOKUP($A$7:$A$91,data!$A$2:$Z$78,23,FALSE)</f>
        <v>4413</v>
      </c>
      <c r="X30" s="15">
        <f>VLOOKUP($A$7:$A$91,data!$A$2:$Z$78,24,FALSE)</f>
        <v>285</v>
      </c>
      <c r="Y30" s="15">
        <f>VLOOKUP($A$7:$A$91,data!$A$2:$Z$78,25,FALSE)</f>
        <v>663</v>
      </c>
      <c r="Z30" s="15">
        <f>VLOOKUP($A$7:$A$91,data!$A$2:$Z$78,26,FALSE)</f>
        <v>18</v>
      </c>
    </row>
    <row r="31" spans="1:26" ht="21.75" x14ac:dyDescent="0.2">
      <c r="A31" s="14" t="s">
        <v>32</v>
      </c>
      <c r="B31" s="15">
        <f>VLOOKUP($A$7:$A$91,data!$A$2:$Z$78,2,FALSE)</f>
        <v>179810</v>
      </c>
      <c r="C31" s="15">
        <f>VLOOKUP($A$7:$A$91,data!$A$2:$Z$78,3,FALSE)</f>
        <v>551542</v>
      </c>
      <c r="D31" s="15">
        <f>VLOOKUP($A$7:$A$91,data!$A$2:$Z$78,4,FALSE)</f>
        <v>117566</v>
      </c>
      <c r="E31" s="15">
        <f>VLOOKUP($A$7:$A$91,data!$A$2:$Z$78,5,FALSE)</f>
        <v>187</v>
      </c>
      <c r="F31" s="15">
        <f>VLOOKUP($A$7:$A$91,data!$A$2:$Z$78,6,FALSE)</f>
        <v>6</v>
      </c>
      <c r="G31" s="15">
        <f>VLOOKUP($A$7:$A$91,data!$A$2:$Z$78,7,FALSE)</f>
        <v>138283</v>
      </c>
      <c r="H31" s="15">
        <f>VLOOKUP($A$7:$A$91,data!$A$2:$Z$78,8,FALSE)</f>
        <v>35172</v>
      </c>
      <c r="I31" s="15">
        <f>VLOOKUP($A$7:$A$91,data!$A$2:$Z$78,9,FALSE)</f>
        <v>159300</v>
      </c>
      <c r="J31" s="15">
        <f>VLOOKUP($A$7:$A$91,data!$A$2:$Z$78,10,FALSE)</f>
        <v>4827</v>
      </c>
      <c r="K31" s="15">
        <f>VLOOKUP($A$7:$A$91,data!$A$2:$Z$78,11,FALSE)</f>
        <v>4107231</v>
      </c>
      <c r="L31" s="15">
        <f>VLOOKUP($A$7:$A$91,data!$A$2:$Z$78,12,FALSE)</f>
        <v>107503</v>
      </c>
      <c r="M31" s="15">
        <f>VLOOKUP($A$7:$A$91,data!$A$2:$Z$78,13,FALSE)</f>
        <v>2394412</v>
      </c>
      <c r="N31" s="15">
        <f>VLOOKUP($A$7:$A$91,data!$A$2:$Z$78,14,FALSE)</f>
        <v>949</v>
      </c>
      <c r="O31" s="15">
        <f>VLOOKUP($A$7:$A$91,data!$A$2:$Z$78,15,FALSE)</f>
        <v>793916</v>
      </c>
      <c r="P31" s="15">
        <f>VLOOKUP($A$7:$A$91,data!$A$2:$Z$78,16,FALSE)</f>
        <v>4646</v>
      </c>
      <c r="Q31" s="15">
        <f>VLOOKUP($A$7:$A$91,data!$A$2:$Z$78,17,FALSE)</f>
        <v>344159</v>
      </c>
      <c r="R31" s="15">
        <f>VLOOKUP($A$7:$A$91,data!$A$2:$Z$78,18,FALSE)</f>
        <v>16829</v>
      </c>
      <c r="S31" s="15">
        <f>VLOOKUP($A$7:$A$91,data!$A$2:$Z$78,19,FALSE)</f>
        <v>28992</v>
      </c>
      <c r="T31" s="15">
        <f>VLOOKUP($A$7:$A$91,data!$A$2:$Z$78,20,FALSE)</f>
        <v>802</v>
      </c>
      <c r="U31" s="15">
        <f>VLOOKUP($A$7:$A$91,data!$A$2:$Z$78,21,FALSE)</f>
        <v>66778</v>
      </c>
      <c r="V31" s="15">
        <f>VLOOKUP($A$7:$A$91,data!$A$2:$Z$78,22,FALSE)</f>
        <v>1032</v>
      </c>
      <c r="W31" s="15">
        <f>VLOOKUP($A$7:$A$91,data!$A$2:$Z$78,23,FALSE)</f>
        <v>8126</v>
      </c>
      <c r="X31" s="15">
        <f>VLOOKUP($A$7:$A$91,data!$A$2:$Z$78,24,FALSE)</f>
        <v>616</v>
      </c>
      <c r="Y31" s="15">
        <f>VLOOKUP($A$7:$A$91,data!$A$2:$Z$78,25,FALSE)</f>
        <v>542</v>
      </c>
      <c r="Z31" s="15">
        <f>VLOOKUP($A$7:$A$91,data!$A$2:$Z$78,26,FALSE)</f>
        <v>41</v>
      </c>
    </row>
    <row r="32" spans="1:26" ht="21.75" x14ac:dyDescent="0.2">
      <c r="A32" s="14" t="s">
        <v>33</v>
      </c>
      <c r="B32" s="15">
        <f>VLOOKUP($A$7:$A$91,data!$A$2:$Z$78,2,FALSE)</f>
        <v>48411</v>
      </c>
      <c r="C32" s="15">
        <f>VLOOKUP($A$7:$A$91,data!$A$2:$Z$78,3,FALSE)</f>
        <v>159368</v>
      </c>
      <c r="D32" s="15">
        <f>VLOOKUP($A$7:$A$91,data!$A$2:$Z$78,4,FALSE)</f>
        <v>33108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27761</v>
      </c>
      <c r="H32" s="15">
        <f>VLOOKUP($A$7:$A$91,data!$A$2:$Z$78,8,FALSE)</f>
        <v>6462</v>
      </c>
      <c r="I32" s="15">
        <f>VLOOKUP($A$7:$A$91,data!$A$2:$Z$78,9,FALSE)</f>
        <v>53356</v>
      </c>
      <c r="J32" s="15">
        <f>VLOOKUP($A$7:$A$91,data!$A$2:$Z$78,10,FALSE)</f>
        <v>960</v>
      </c>
      <c r="K32" s="15">
        <f>VLOOKUP($A$7:$A$91,data!$A$2:$Z$78,11,FALSE)</f>
        <v>1269882</v>
      </c>
      <c r="L32" s="15">
        <f>VLOOKUP($A$7:$A$91,data!$A$2:$Z$78,12,FALSE)</f>
        <v>33636</v>
      </c>
      <c r="M32" s="15">
        <f>VLOOKUP($A$7:$A$91,data!$A$2:$Z$78,13,FALSE)</f>
        <v>338085</v>
      </c>
      <c r="N32" s="15">
        <f>VLOOKUP($A$7:$A$91,data!$A$2:$Z$78,14,FALSE)</f>
        <v>127</v>
      </c>
      <c r="O32" s="15">
        <f>VLOOKUP($A$7:$A$91,data!$A$2:$Z$78,15,FALSE)</f>
        <v>20177</v>
      </c>
      <c r="P32" s="15">
        <f>VLOOKUP($A$7:$A$91,data!$A$2:$Z$78,16,FALSE)</f>
        <v>915</v>
      </c>
      <c r="Q32" s="15">
        <f>VLOOKUP($A$7:$A$91,data!$A$2:$Z$78,17,FALSE)</f>
        <v>98589</v>
      </c>
      <c r="R32" s="15">
        <f>VLOOKUP($A$7:$A$91,data!$A$2:$Z$78,18,FALSE)</f>
        <v>4619</v>
      </c>
      <c r="S32" s="15">
        <f>VLOOKUP($A$7:$A$91,data!$A$2:$Z$78,19,FALSE)</f>
        <v>15069</v>
      </c>
      <c r="T32" s="15">
        <f>VLOOKUP($A$7:$A$91,data!$A$2:$Z$78,20,FALSE)</f>
        <v>118</v>
      </c>
      <c r="U32" s="15">
        <f>VLOOKUP($A$7:$A$91,data!$A$2:$Z$78,21,FALSE)</f>
        <v>18958</v>
      </c>
      <c r="V32" s="15">
        <f>VLOOKUP($A$7:$A$91,data!$A$2:$Z$78,22,FALSE)</f>
        <v>466</v>
      </c>
      <c r="W32" s="15">
        <f>VLOOKUP($A$7:$A$91,data!$A$2:$Z$78,23,FALSE)</f>
        <v>832</v>
      </c>
      <c r="X32" s="15">
        <f>VLOOKUP($A$7:$A$91,data!$A$2:$Z$78,24,FALSE)</f>
        <v>77</v>
      </c>
      <c r="Y32" s="15">
        <f>VLOOKUP($A$7:$A$91,data!$A$2:$Z$78,25,FALSE)</f>
        <v>0</v>
      </c>
      <c r="Z32" s="15">
        <f>VLOOKUP($A$7:$A$91,data!$A$2:$Z$78,26,FALSE)</f>
        <v>0</v>
      </c>
    </row>
    <row r="33" spans="1:26" ht="21.75" x14ac:dyDescent="0.2">
      <c r="A33" s="14" t="s">
        <v>34</v>
      </c>
      <c r="B33" s="15">
        <f>VLOOKUP($A$7:$A$91,data!$A$2:$Z$78,2,FALSE)</f>
        <v>78613</v>
      </c>
      <c r="C33" s="15">
        <f>VLOOKUP($A$7:$A$91,data!$A$2:$Z$78,3,FALSE)</f>
        <v>113021</v>
      </c>
      <c r="D33" s="15">
        <f>VLOOKUP($A$7:$A$91,data!$A$2:$Z$78,4,FALSE)</f>
        <v>15895</v>
      </c>
      <c r="E33" s="15">
        <f>VLOOKUP($A$7:$A$91,data!$A$2:$Z$78,5,FALSE)</f>
        <v>6765</v>
      </c>
      <c r="F33" s="15">
        <f>VLOOKUP($A$7:$A$91,data!$A$2:$Z$78,6,FALSE)</f>
        <v>208</v>
      </c>
      <c r="G33" s="15">
        <f>VLOOKUP($A$7:$A$91,data!$A$2:$Z$78,7,FALSE)</f>
        <v>18973</v>
      </c>
      <c r="H33" s="15">
        <f>VLOOKUP($A$7:$A$91,data!$A$2:$Z$78,8,FALSE)</f>
        <v>2971</v>
      </c>
      <c r="I33" s="15">
        <f>VLOOKUP($A$7:$A$91,data!$A$2:$Z$78,9,FALSE)</f>
        <v>183877</v>
      </c>
      <c r="J33" s="15">
        <f>VLOOKUP($A$7:$A$91,data!$A$2:$Z$78,10,FALSE)</f>
        <v>2582</v>
      </c>
      <c r="K33" s="15">
        <f>VLOOKUP($A$7:$A$91,data!$A$2:$Z$78,11,FALSE)</f>
        <v>2700066</v>
      </c>
      <c r="L33" s="15">
        <f>VLOOKUP($A$7:$A$91,data!$A$2:$Z$78,12,FALSE)</f>
        <v>71988</v>
      </c>
      <c r="M33" s="15">
        <f>VLOOKUP($A$7:$A$91,data!$A$2:$Z$78,13,FALSE)</f>
        <v>4908339</v>
      </c>
      <c r="N33" s="15">
        <f>VLOOKUP($A$7:$A$91,data!$A$2:$Z$78,14,FALSE)</f>
        <v>287</v>
      </c>
      <c r="O33" s="15">
        <f>VLOOKUP($A$7:$A$91,data!$A$2:$Z$78,15,FALSE)</f>
        <v>1331063</v>
      </c>
      <c r="P33" s="15">
        <f>VLOOKUP($A$7:$A$91,data!$A$2:$Z$78,16,FALSE)</f>
        <v>2041</v>
      </c>
      <c r="Q33" s="15">
        <f>VLOOKUP($A$7:$A$91,data!$A$2:$Z$78,17,FALSE)</f>
        <v>164469</v>
      </c>
      <c r="R33" s="15">
        <f>VLOOKUP($A$7:$A$91,data!$A$2:$Z$78,18,FALSE)</f>
        <v>8027</v>
      </c>
      <c r="S33" s="15">
        <f>VLOOKUP($A$7:$A$91,data!$A$2:$Z$78,19,FALSE)</f>
        <v>204315</v>
      </c>
      <c r="T33" s="15">
        <f>VLOOKUP($A$7:$A$91,data!$A$2:$Z$78,20,FALSE)</f>
        <v>549</v>
      </c>
      <c r="U33" s="15">
        <f>VLOOKUP($A$7:$A$91,data!$A$2:$Z$78,21,FALSE)</f>
        <v>251314</v>
      </c>
      <c r="V33" s="15">
        <f>VLOOKUP($A$7:$A$91,data!$A$2:$Z$78,22,FALSE)</f>
        <v>1595</v>
      </c>
      <c r="W33" s="15">
        <f>VLOOKUP($A$7:$A$91,data!$A$2:$Z$78,23,FALSE)</f>
        <v>23508</v>
      </c>
      <c r="X33" s="15">
        <f>VLOOKUP($A$7:$A$91,data!$A$2:$Z$78,24,FALSE)</f>
        <v>984</v>
      </c>
      <c r="Y33" s="15">
        <f>VLOOKUP($A$7:$A$91,data!$A$2:$Z$78,25,FALSE)</f>
        <v>1260</v>
      </c>
      <c r="Z33" s="15">
        <f>VLOOKUP($A$7:$A$91,data!$A$2:$Z$78,26,FALSE)</f>
        <v>64</v>
      </c>
    </row>
    <row r="34" spans="1:26" ht="21.75" x14ac:dyDescent="0.2">
      <c r="A34" s="14" t="s">
        <v>35</v>
      </c>
      <c r="B34" s="15">
        <f>VLOOKUP($A$7:$A$91,data!$A$2:$Z$78,2,FALSE)</f>
        <v>36957</v>
      </c>
      <c r="C34" s="15">
        <f>VLOOKUP($A$7:$A$91,data!$A$2:$Z$78,3,FALSE)</f>
        <v>119038</v>
      </c>
      <c r="D34" s="15">
        <f>VLOOKUP($A$7:$A$91,data!$A$2:$Z$78,4,FALSE)</f>
        <v>26407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17881</v>
      </c>
      <c r="H34" s="15">
        <f>VLOOKUP($A$7:$A$91,data!$A$2:$Z$78,8,FALSE)</f>
        <v>4288</v>
      </c>
      <c r="I34" s="15">
        <f>VLOOKUP($A$7:$A$91,data!$A$2:$Z$78,9,FALSE)</f>
        <v>51283</v>
      </c>
      <c r="J34" s="15">
        <f>VLOOKUP($A$7:$A$91,data!$A$2:$Z$78,10,FALSE)</f>
        <v>900</v>
      </c>
      <c r="K34" s="15">
        <f>VLOOKUP($A$7:$A$91,data!$A$2:$Z$78,11,FALSE)</f>
        <v>1234534</v>
      </c>
      <c r="L34" s="15">
        <f>VLOOKUP($A$7:$A$91,data!$A$2:$Z$78,12,FALSE)</f>
        <v>26662</v>
      </c>
      <c r="M34" s="15">
        <f>VLOOKUP($A$7:$A$91,data!$A$2:$Z$78,13,FALSE)</f>
        <v>469146</v>
      </c>
      <c r="N34" s="15">
        <f>VLOOKUP($A$7:$A$91,data!$A$2:$Z$78,14,FALSE)</f>
        <v>62</v>
      </c>
      <c r="O34" s="15">
        <f>VLOOKUP($A$7:$A$91,data!$A$2:$Z$78,15,FALSE)</f>
        <v>36765</v>
      </c>
      <c r="P34" s="15">
        <f>VLOOKUP($A$7:$A$91,data!$A$2:$Z$78,16,FALSE)</f>
        <v>1341</v>
      </c>
      <c r="Q34" s="15">
        <f>VLOOKUP($A$7:$A$91,data!$A$2:$Z$78,17,FALSE)</f>
        <v>40958</v>
      </c>
      <c r="R34" s="15">
        <f>VLOOKUP($A$7:$A$91,data!$A$2:$Z$78,18,FALSE)</f>
        <v>2643</v>
      </c>
      <c r="S34" s="15">
        <f>VLOOKUP($A$7:$A$91,data!$A$2:$Z$78,19,FALSE)</f>
        <v>3302</v>
      </c>
      <c r="T34" s="15">
        <f>VLOOKUP($A$7:$A$91,data!$A$2:$Z$78,20,FALSE)</f>
        <v>128</v>
      </c>
      <c r="U34" s="15">
        <f>VLOOKUP($A$7:$A$91,data!$A$2:$Z$78,21,FALSE)</f>
        <v>18475</v>
      </c>
      <c r="V34" s="15">
        <f>VLOOKUP($A$7:$A$91,data!$A$2:$Z$78,22,FALSE)</f>
        <v>167</v>
      </c>
      <c r="W34" s="15">
        <f>VLOOKUP($A$7:$A$91,data!$A$2:$Z$78,23,FALSE)</f>
        <v>1416</v>
      </c>
      <c r="X34" s="15">
        <f>VLOOKUP($A$7:$A$91,data!$A$2:$Z$78,24,FALSE)</f>
        <v>89</v>
      </c>
      <c r="Y34" s="15">
        <f>VLOOKUP($A$7:$A$91,data!$A$2:$Z$78,25,FALSE)</f>
        <v>39</v>
      </c>
      <c r="Z34" s="15">
        <f>VLOOKUP($A$7:$A$91,data!$A$2:$Z$78,26,FALSE)</f>
        <v>4</v>
      </c>
    </row>
    <row r="35" spans="1:26" ht="21.75" x14ac:dyDescent="0.2">
      <c r="A35" s="12" t="s">
        <v>4</v>
      </c>
      <c r="B35" s="13">
        <f>SUM(B36:B47)</f>
        <v>838496</v>
      </c>
      <c r="C35" s="13">
        <f t="shared" ref="C35:Z35" si="4">SUM(C36:C47)</f>
        <v>2185550</v>
      </c>
      <c r="D35" s="13">
        <f t="shared" si="4"/>
        <v>398264</v>
      </c>
      <c r="E35" s="13">
        <f t="shared" si="4"/>
        <v>55342</v>
      </c>
      <c r="F35" s="13">
        <f t="shared" si="4"/>
        <v>1411</v>
      </c>
      <c r="G35" s="13">
        <f t="shared" si="4"/>
        <v>575960</v>
      </c>
      <c r="H35" s="13">
        <f t="shared" si="4"/>
        <v>110673</v>
      </c>
      <c r="I35" s="13">
        <f t="shared" si="4"/>
        <v>1325705</v>
      </c>
      <c r="J35" s="13">
        <f t="shared" si="4"/>
        <v>30639</v>
      </c>
      <c r="K35" s="13">
        <f t="shared" si="4"/>
        <v>26813421</v>
      </c>
      <c r="L35" s="13">
        <f t="shared" si="4"/>
        <v>646744</v>
      </c>
      <c r="M35" s="13">
        <f t="shared" si="4"/>
        <v>4598255</v>
      </c>
      <c r="N35" s="13">
        <f t="shared" si="4"/>
        <v>5846</v>
      </c>
      <c r="O35" s="13">
        <f t="shared" si="4"/>
        <v>4300767</v>
      </c>
      <c r="P35" s="13">
        <f t="shared" si="4"/>
        <v>26774</v>
      </c>
      <c r="Q35" s="13">
        <f t="shared" si="4"/>
        <v>2123868</v>
      </c>
      <c r="R35" s="13">
        <f t="shared" si="4"/>
        <v>103871</v>
      </c>
      <c r="S35" s="13">
        <f t="shared" si="4"/>
        <v>359055</v>
      </c>
      <c r="T35" s="13">
        <f t="shared" si="4"/>
        <v>8338</v>
      </c>
      <c r="U35" s="13">
        <f t="shared" si="4"/>
        <v>971979</v>
      </c>
      <c r="V35" s="13">
        <f t="shared" si="4"/>
        <v>10778</v>
      </c>
      <c r="W35" s="13">
        <f t="shared" si="4"/>
        <v>80034</v>
      </c>
      <c r="X35" s="13">
        <f t="shared" si="4"/>
        <v>3909</v>
      </c>
      <c r="Y35" s="13">
        <f t="shared" si="4"/>
        <v>2260</v>
      </c>
      <c r="Z35" s="13">
        <f t="shared" si="4"/>
        <v>147</v>
      </c>
    </row>
    <row r="36" spans="1:26" ht="21.75" x14ac:dyDescent="0.2">
      <c r="A36" s="14" t="s">
        <v>36</v>
      </c>
      <c r="B36" s="15">
        <f>VLOOKUP($A$7:$A$91,data!$A$2:$Z$78,2,FALSE)</f>
        <v>24538</v>
      </c>
      <c r="C36" s="15">
        <f>VLOOKUP($A$7:$A$91,data!$A$2:$Z$78,3,FALSE)</f>
        <v>50647</v>
      </c>
      <c r="D36" s="15">
        <f>VLOOKUP($A$7:$A$91,data!$A$2:$Z$78,4,FALSE)</f>
        <v>6421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25550</v>
      </c>
      <c r="H36" s="15">
        <f>VLOOKUP($A$7:$A$91,data!$A$2:$Z$78,8,FALSE)</f>
        <v>2973</v>
      </c>
      <c r="I36" s="15">
        <f>VLOOKUP($A$7:$A$91,data!$A$2:$Z$78,9,FALSE)</f>
        <v>28389</v>
      </c>
      <c r="J36" s="15">
        <f>VLOOKUP($A$7:$A$91,data!$A$2:$Z$78,10,FALSE)</f>
        <v>1076</v>
      </c>
      <c r="K36" s="15">
        <f>VLOOKUP($A$7:$A$91,data!$A$2:$Z$78,11,FALSE)</f>
        <v>1566845</v>
      </c>
      <c r="L36" s="15">
        <f>VLOOKUP($A$7:$A$91,data!$A$2:$Z$78,12,FALSE)</f>
        <v>20266</v>
      </c>
      <c r="M36" s="15">
        <f>VLOOKUP($A$7:$A$91,data!$A$2:$Z$78,13,FALSE)</f>
        <v>13936</v>
      </c>
      <c r="N36" s="15">
        <f>VLOOKUP($A$7:$A$91,data!$A$2:$Z$78,14,FALSE)</f>
        <v>118</v>
      </c>
      <c r="O36" s="15">
        <f>VLOOKUP($A$7:$A$91,data!$A$2:$Z$78,15,FALSE)</f>
        <v>53434</v>
      </c>
      <c r="P36" s="15">
        <f>VLOOKUP($A$7:$A$91,data!$A$2:$Z$78,16,FALSE)</f>
        <v>741</v>
      </c>
      <c r="Q36" s="15">
        <f>VLOOKUP($A$7:$A$91,data!$A$2:$Z$78,17,FALSE)</f>
        <v>179754</v>
      </c>
      <c r="R36" s="15">
        <f>VLOOKUP($A$7:$A$91,data!$A$2:$Z$78,18,FALSE)</f>
        <v>4705</v>
      </c>
      <c r="S36" s="15">
        <f>VLOOKUP($A$7:$A$91,data!$A$2:$Z$78,19,FALSE)</f>
        <v>14621</v>
      </c>
      <c r="T36" s="15">
        <f>VLOOKUP($A$7:$A$91,data!$A$2:$Z$78,20,FALSE)</f>
        <v>128</v>
      </c>
      <c r="U36" s="15">
        <f>VLOOKUP($A$7:$A$91,data!$A$2:$Z$78,21,FALSE)</f>
        <v>23924</v>
      </c>
      <c r="V36" s="15">
        <f>VLOOKUP($A$7:$A$91,data!$A$2:$Z$78,22,FALSE)</f>
        <v>187</v>
      </c>
      <c r="W36" s="15">
        <f>VLOOKUP($A$7:$A$91,data!$A$2:$Z$78,23,FALSE)</f>
        <v>4294</v>
      </c>
      <c r="X36" s="15">
        <f>VLOOKUP($A$7:$A$91,data!$A$2:$Z$78,24,FALSE)</f>
        <v>184</v>
      </c>
      <c r="Y36" s="15">
        <f>VLOOKUP($A$7:$A$91,data!$A$2:$Z$78,25,FALSE)</f>
        <v>170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28407</v>
      </c>
      <c r="C37" s="15">
        <f>VLOOKUP($A$7:$A$91,data!$A$2:$Z$78,3,FALSE)</f>
        <v>58630</v>
      </c>
      <c r="D37" s="15">
        <f>VLOOKUP($A$7:$A$91,data!$A$2:$Z$78,4,FALSE)</f>
        <v>8324</v>
      </c>
      <c r="E37" s="15">
        <f>VLOOKUP($A$7:$A$91,data!$A$2:$Z$78,5,FALSE)</f>
        <v>1502</v>
      </c>
      <c r="F37" s="15">
        <f>VLOOKUP($A$7:$A$91,data!$A$2:$Z$78,6,FALSE)</f>
        <v>33</v>
      </c>
      <c r="G37" s="15">
        <f>VLOOKUP($A$7:$A$91,data!$A$2:$Z$78,7,FALSE)</f>
        <v>18096</v>
      </c>
      <c r="H37" s="15">
        <f>VLOOKUP($A$7:$A$91,data!$A$2:$Z$78,8,FALSE)</f>
        <v>3088</v>
      </c>
      <c r="I37" s="15">
        <f>VLOOKUP($A$7:$A$91,data!$A$2:$Z$78,9,FALSE)</f>
        <v>73788</v>
      </c>
      <c r="J37" s="15">
        <f>VLOOKUP($A$7:$A$91,data!$A$2:$Z$78,10,FALSE)</f>
        <v>1406</v>
      </c>
      <c r="K37" s="15">
        <f>VLOOKUP($A$7:$A$91,data!$A$2:$Z$78,11,FALSE)</f>
        <v>1340687</v>
      </c>
      <c r="L37" s="15">
        <f>VLOOKUP($A$7:$A$91,data!$A$2:$Z$78,12,FALSE)</f>
        <v>25106</v>
      </c>
      <c r="M37" s="15">
        <f>VLOOKUP($A$7:$A$91,data!$A$2:$Z$78,13,FALSE)</f>
        <v>334414</v>
      </c>
      <c r="N37" s="15">
        <f>VLOOKUP($A$7:$A$91,data!$A$2:$Z$78,14,FALSE)</f>
        <v>139</v>
      </c>
      <c r="O37" s="15">
        <f>VLOOKUP($A$7:$A$91,data!$A$2:$Z$78,15,FALSE)</f>
        <v>52189</v>
      </c>
      <c r="P37" s="15">
        <f>VLOOKUP($A$7:$A$91,data!$A$2:$Z$78,16,FALSE)</f>
        <v>469</v>
      </c>
      <c r="Q37" s="15">
        <f>VLOOKUP($A$7:$A$91,data!$A$2:$Z$78,17,FALSE)</f>
        <v>144471</v>
      </c>
      <c r="R37" s="15">
        <f>VLOOKUP($A$7:$A$91,data!$A$2:$Z$78,18,FALSE)</f>
        <v>6322</v>
      </c>
      <c r="S37" s="15">
        <f>VLOOKUP($A$7:$A$91,data!$A$2:$Z$78,19,FALSE)</f>
        <v>10259</v>
      </c>
      <c r="T37" s="15">
        <f>VLOOKUP($A$7:$A$91,data!$A$2:$Z$78,20,FALSE)</f>
        <v>93</v>
      </c>
      <c r="U37" s="15">
        <f>VLOOKUP($A$7:$A$91,data!$A$2:$Z$78,21,FALSE)</f>
        <v>30490</v>
      </c>
      <c r="V37" s="15">
        <f>VLOOKUP($A$7:$A$91,data!$A$2:$Z$78,22,FALSE)</f>
        <v>278</v>
      </c>
      <c r="W37" s="15">
        <f>VLOOKUP($A$7:$A$91,data!$A$2:$Z$78,23,FALSE)</f>
        <v>9716</v>
      </c>
      <c r="X37" s="15">
        <f>VLOOKUP($A$7:$A$91,data!$A$2:$Z$78,24,FALSE)</f>
        <v>440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99251</v>
      </c>
      <c r="C38" s="15">
        <f>VLOOKUP($A$7:$A$91,data!$A$2:$Z$78,3,FALSE)</f>
        <v>317153</v>
      </c>
      <c r="D38" s="15">
        <f>VLOOKUP($A$7:$A$91,data!$A$2:$Z$78,4,FALSE)</f>
        <v>52638</v>
      </c>
      <c r="E38" s="15">
        <f>VLOOKUP($A$7:$A$91,data!$A$2:$Z$78,5,FALSE)</f>
        <v>29149</v>
      </c>
      <c r="F38" s="15">
        <f>VLOOKUP($A$7:$A$91,data!$A$2:$Z$78,6,FALSE)</f>
        <v>779</v>
      </c>
      <c r="G38" s="15">
        <f>VLOOKUP($A$7:$A$91,data!$A$2:$Z$78,7,FALSE)</f>
        <v>45819</v>
      </c>
      <c r="H38" s="15">
        <f>VLOOKUP($A$7:$A$91,data!$A$2:$Z$78,8,FALSE)</f>
        <v>8311</v>
      </c>
      <c r="I38" s="15">
        <f>VLOOKUP($A$7:$A$91,data!$A$2:$Z$78,9,FALSE)</f>
        <v>131437</v>
      </c>
      <c r="J38" s="15">
        <f>VLOOKUP($A$7:$A$91,data!$A$2:$Z$78,10,FALSE)</f>
        <v>3566</v>
      </c>
      <c r="K38" s="15">
        <f>VLOOKUP($A$7:$A$91,data!$A$2:$Z$78,11,FALSE)</f>
        <v>3381495</v>
      </c>
      <c r="L38" s="15">
        <f>VLOOKUP($A$7:$A$91,data!$A$2:$Z$78,12,FALSE)</f>
        <v>69061</v>
      </c>
      <c r="M38" s="15">
        <f>VLOOKUP($A$7:$A$91,data!$A$2:$Z$78,13,FALSE)</f>
        <v>2155636</v>
      </c>
      <c r="N38" s="15">
        <f>VLOOKUP($A$7:$A$91,data!$A$2:$Z$78,14,FALSE)</f>
        <v>1560</v>
      </c>
      <c r="O38" s="15">
        <f>VLOOKUP($A$7:$A$91,data!$A$2:$Z$78,15,FALSE)</f>
        <v>1092951</v>
      </c>
      <c r="P38" s="15">
        <f>VLOOKUP($A$7:$A$91,data!$A$2:$Z$78,16,FALSE)</f>
        <v>3557</v>
      </c>
      <c r="Q38" s="15">
        <f>VLOOKUP($A$7:$A$91,data!$A$2:$Z$78,17,FALSE)</f>
        <v>220693</v>
      </c>
      <c r="R38" s="15">
        <f>VLOOKUP($A$7:$A$91,data!$A$2:$Z$78,18,FALSE)</f>
        <v>9206</v>
      </c>
      <c r="S38" s="15">
        <f>VLOOKUP($A$7:$A$91,data!$A$2:$Z$78,19,FALSE)</f>
        <v>133438</v>
      </c>
      <c r="T38" s="15">
        <f>VLOOKUP($A$7:$A$91,data!$A$2:$Z$78,20,FALSE)</f>
        <v>1971</v>
      </c>
      <c r="U38" s="15">
        <f>VLOOKUP($A$7:$A$91,data!$A$2:$Z$78,21,FALSE)</f>
        <v>260570</v>
      </c>
      <c r="V38" s="15">
        <f>VLOOKUP($A$7:$A$91,data!$A$2:$Z$78,22,FALSE)</f>
        <v>1814</v>
      </c>
      <c r="W38" s="15">
        <f>VLOOKUP($A$7:$A$91,data!$A$2:$Z$78,23,FALSE)</f>
        <v>17699</v>
      </c>
      <c r="X38" s="15">
        <f>VLOOKUP($A$7:$A$91,data!$A$2:$Z$78,24,FALSE)</f>
        <v>773</v>
      </c>
      <c r="Y38" s="15">
        <f>VLOOKUP($A$7:$A$91,data!$A$2:$Z$78,25,FALSE)</f>
        <v>208</v>
      </c>
      <c r="Z38" s="15">
        <f>VLOOKUP($A$7:$A$91,data!$A$2:$Z$78,26,FALSE)</f>
        <v>15</v>
      </c>
    </row>
    <row r="39" spans="1:26" ht="21.75" x14ac:dyDescent="0.2">
      <c r="A39" s="14" t="s">
        <v>39</v>
      </c>
      <c r="B39" s="15">
        <f>VLOOKUP($A$7:$A$91,data!$A$2:$Z$78,2,FALSE)</f>
        <v>103649</v>
      </c>
      <c r="C39" s="15">
        <f>VLOOKUP($A$7:$A$91,data!$A$2:$Z$78,3,FALSE)</f>
        <v>202177</v>
      </c>
      <c r="D39" s="15">
        <f>VLOOKUP($A$7:$A$91,data!$A$2:$Z$78,4,FALSE)</f>
        <v>32394</v>
      </c>
      <c r="E39" s="15">
        <f>VLOOKUP($A$7:$A$91,data!$A$2:$Z$78,5,FALSE)</f>
        <v>5988</v>
      </c>
      <c r="F39" s="15">
        <f>VLOOKUP($A$7:$A$91,data!$A$2:$Z$78,6,FALSE)</f>
        <v>147</v>
      </c>
      <c r="G39" s="15">
        <f>VLOOKUP($A$7:$A$91,data!$A$2:$Z$78,7,FALSE)</f>
        <v>72694</v>
      </c>
      <c r="H39" s="15">
        <f>VLOOKUP($A$7:$A$91,data!$A$2:$Z$78,8,FALSE)</f>
        <v>13686</v>
      </c>
      <c r="I39" s="15">
        <f>VLOOKUP($A$7:$A$91,data!$A$2:$Z$78,9,FALSE)</f>
        <v>234780</v>
      </c>
      <c r="J39" s="15">
        <f>VLOOKUP($A$7:$A$91,data!$A$2:$Z$78,10,FALSE)</f>
        <v>2893</v>
      </c>
      <c r="K39" s="15">
        <f>VLOOKUP($A$7:$A$91,data!$A$2:$Z$78,11,FALSE)</f>
        <v>4166282</v>
      </c>
      <c r="L39" s="15">
        <f>VLOOKUP($A$7:$A$91,data!$A$2:$Z$78,12,FALSE)</f>
        <v>89844</v>
      </c>
      <c r="M39" s="15">
        <f>VLOOKUP($A$7:$A$91,data!$A$2:$Z$78,13,FALSE)</f>
        <v>182287</v>
      </c>
      <c r="N39" s="15">
        <f>VLOOKUP($A$7:$A$91,data!$A$2:$Z$78,14,FALSE)</f>
        <v>704</v>
      </c>
      <c r="O39" s="15">
        <f>VLOOKUP($A$7:$A$91,data!$A$2:$Z$78,15,FALSE)</f>
        <v>214746</v>
      </c>
      <c r="P39" s="15">
        <f>VLOOKUP($A$7:$A$91,data!$A$2:$Z$78,16,FALSE)</f>
        <v>3534</v>
      </c>
      <c r="Q39" s="15">
        <f>VLOOKUP($A$7:$A$91,data!$A$2:$Z$78,17,FALSE)</f>
        <v>326368</v>
      </c>
      <c r="R39" s="15">
        <f>VLOOKUP($A$7:$A$91,data!$A$2:$Z$78,18,FALSE)</f>
        <v>14454</v>
      </c>
      <c r="S39" s="15">
        <f>VLOOKUP($A$7:$A$91,data!$A$2:$Z$78,19,FALSE)</f>
        <v>11946</v>
      </c>
      <c r="T39" s="15">
        <f>VLOOKUP($A$7:$A$91,data!$A$2:$Z$78,20,FALSE)</f>
        <v>399</v>
      </c>
      <c r="U39" s="15">
        <f>VLOOKUP($A$7:$A$91,data!$A$2:$Z$78,21,FALSE)</f>
        <v>61466</v>
      </c>
      <c r="V39" s="15">
        <f>VLOOKUP($A$7:$A$91,data!$A$2:$Z$78,22,FALSE)</f>
        <v>1134</v>
      </c>
      <c r="W39" s="15">
        <f>VLOOKUP($A$7:$A$91,data!$A$2:$Z$78,23,FALSE)</f>
        <v>11158</v>
      </c>
      <c r="X39" s="15">
        <f>VLOOKUP($A$7:$A$91,data!$A$2:$Z$78,24,FALSE)</f>
        <v>508</v>
      </c>
      <c r="Y39" s="15">
        <f>VLOOKUP($A$7:$A$91,data!$A$2:$Z$78,25,FALSE)</f>
        <v>211</v>
      </c>
      <c r="Z39" s="15">
        <f>VLOOKUP($A$7:$A$91,data!$A$2:$Z$78,26,FALSE)</f>
        <v>13</v>
      </c>
    </row>
    <row r="40" spans="1:26" ht="21.75" x14ac:dyDescent="0.2">
      <c r="A40" s="14" t="s">
        <v>40</v>
      </c>
      <c r="B40" s="15">
        <f>VLOOKUP($A$7:$A$91,data!$A$2:$Z$78,2,FALSE)</f>
        <v>40181</v>
      </c>
      <c r="C40" s="15">
        <f>VLOOKUP($A$7:$A$91,data!$A$2:$Z$78,3,FALSE)</f>
        <v>51055</v>
      </c>
      <c r="D40" s="15">
        <f>VLOOKUP($A$7:$A$91,data!$A$2:$Z$78,4,FALSE)</f>
        <v>5436</v>
      </c>
      <c r="E40" s="15">
        <f>VLOOKUP($A$7:$A$91,data!$A$2:$Z$78,5,FALSE)</f>
        <v>5502</v>
      </c>
      <c r="F40" s="15">
        <f>VLOOKUP($A$7:$A$91,data!$A$2:$Z$78,6,FALSE)</f>
        <v>53</v>
      </c>
      <c r="G40" s="15">
        <f>VLOOKUP($A$7:$A$91,data!$A$2:$Z$78,7,FALSE)</f>
        <v>15200</v>
      </c>
      <c r="H40" s="15">
        <f>VLOOKUP($A$7:$A$91,data!$A$2:$Z$78,8,FALSE)</f>
        <v>1825</v>
      </c>
      <c r="I40" s="15">
        <f>VLOOKUP($A$7:$A$91,data!$A$2:$Z$78,9,FALSE)</f>
        <v>65667</v>
      </c>
      <c r="J40" s="15">
        <f>VLOOKUP($A$7:$A$91,data!$A$2:$Z$78,10,FALSE)</f>
        <v>1070</v>
      </c>
      <c r="K40" s="15">
        <f>VLOOKUP($A$7:$A$91,data!$A$2:$Z$78,11,FALSE)</f>
        <v>1414738</v>
      </c>
      <c r="L40" s="15">
        <f>VLOOKUP($A$7:$A$91,data!$A$2:$Z$78,12,FALSE)</f>
        <v>36338</v>
      </c>
      <c r="M40" s="15">
        <f>VLOOKUP($A$7:$A$91,data!$A$2:$Z$78,13,FALSE)</f>
        <v>202809</v>
      </c>
      <c r="N40" s="15">
        <f>VLOOKUP($A$7:$A$91,data!$A$2:$Z$78,14,FALSE)</f>
        <v>72</v>
      </c>
      <c r="O40" s="15">
        <f>VLOOKUP($A$7:$A$91,data!$A$2:$Z$78,15,FALSE)</f>
        <v>33024</v>
      </c>
      <c r="P40" s="15">
        <f>VLOOKUP($A$7:$A$91,data!$A$2:$Z$78,16,FALSE)</f>
        <v>638</v>
      </c>
      <c r="Q40" s="15">
        <f>VLOOKUP($A$7:$A$91,data!$A$2:$Z$78,17,FALSE)</f>
        <v>184250</v>
      </c>
      <c r="R40" s="15">
        <f>VLOOKUP($A$7:$A$91,data!$A$2:$Z$78,18,FALSE)</f>
        <v>8396</v>
      </c>
      <c r="S40" s="15">
        <f>VLOOKUP($A$7:$A$91,data!$A$2:$Z$78,19,FALSE)</f>
        <v>3880</v>
      </c>
      <c r="T40" s="15">
        <f>VLOOKUP($A$7:$A$91,data!$A$2:$Z$78,20,FALSE)</f>
        <v>71</v>
      </c>
      <c r="U40" s="15">
        <f>VLOOKUP($A$7:$A$91,data!$A$2:$Z$78,21,FALSE)</f>
        <v>15528</v>
      </c>
      <c r="V40" s="15">
        <f>VLOOKUP($A$7:$A$91,data!$A$2:$Z$78,22,FALSE)</f>
        <v>122</v>
      </c>
      <c r="W40" s="15">
        <f>VLOOKUP($A$7:$A$91,data!$A$2:$Z$78,23,FALSE)</f>
        <v>5180</v>
      </c>
      <c r="X40" s="15">
        <f>VLOOKUP($A$7:$A$91,data!$A$2:$Z$78,24,FALSE)</f>
        <v>179</v>
      </c>
      <c r="Y40" s="15">
        <f>VLOOKUP($A$7:$A$91,data!$A$2:$Z$78,25,FALSE)</f>
        <v>124</v>
      </c>
      <c r="Z40" s="15">
        <f>VLOOKUP($A$7:$A$91,data!$A$2:$Z$78,26,FALSE)</f>
        <v>11</v>
      </c>
    </row>
    <row r="41" spans="1:26" ht="21.75" x14ac:dyDescent="0.2">
      <c r="A41" s="14" t="s">
        <v>41</v>
      </c>
      <c r="B41" s="15">
        <f>VLOOKUP($A$7:$A$91,data!$A$2:$Z$78,2,FALSE)</f>
        <v>30513</v>
      </c>
      <c r="C41" s="15">
        <f>VLOOKUP($A$7:$A$91,data!$A$2:$Z$78,3,FALSE)</f>
        <v>65990</v>
      </c>
      <c r="D41" s="15">
        <f>VLOOKUP($A$7:$A$91,data!$A$2:$Z$78,4,FALSE)</f>
        <v>9432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17247</v>
      </c>
      <c r="H41" s="15">
        <f>VLOOKUP($A$7:$A$91,data!$A$2:$Z$78,8,FALSE)</f>
        <v>2760</v>
      </c>
      <c r="I41" s="15">
        <f>VLOOKUP($A$7:$A$91,data!$A$2:$Z$78,9,FALSE)</f>
        <v>118132</v>
      </c>
      <c r="J41" s="15">
        <f>VLOOKUP($A$7:$A$91,data!$A$2:$Z$78,10,FALSE)</f>
        <v>1216</v>
      </c>
      <c r="K41" s="15">
        <f>VLOOKUP($A$7:$A$91,data!$A$2:$Z$78,11,FALSE)</f>
        <v>1100244</v>
      </c>
      <c r="L41" s="15">
        <f>VLOOKUP($A$7:$A$91,data!$A$2:$Z$78,12,FALSE)</f>
        <v>26956</v>
      </c>
      <c r="M41" s="15">
        <f>VLOOKUP($A$7:$A$91,data!$A$2:$Z$78,13,FALSE)</f>
        <v>12106</v>
      </c>
      <c r="N41" s="15">
        <f>VLOOKUP($A$7:$A$91,data!$A$2:$Z$78,14,FALSE)</f>
        <v>93</v>
      </c>
      <c r="O41" s="15">
        <f>VLOOKUP($A$7:$A$91,data!$A$2:$Z$78,15,FALSE)</f>
        <v>695854</v>
      </c>
      <c r="P41" s="15">
        <f>VLOOKUP($A$7:$A$91,data!$A$2:$Z$78,16,FALSE)</f>
        <v>944</v>
      </c>
      <c r="Q41" s="15">
        <f>VLOOKUP($A$7:$A$91,data!$A$2:$Z$78,17,FALSE)</f>
        <v>121375</v>
      </c>
      <c r="R41" s="15">
        <f>VLOOKUP($A$7:$A$91,data!$A$2:$Z$78,18,FALSE)</f>
        <v>5923</v>
      </c>
      <c r="S41" s="15">
        <f>VLOOKUP($A$7:$A$91,data!$A$2:$Z$78,19,FALSE)</f>
        <v>7545</v>
      </c>
      <c r="T41" s="15">
        <f>VLOOKUP($A$7:$A$91,data!$A$2:$Z$78,20,FALSE)</f>
        <v>181</v>
      </c>
      <c r="U41" s="15">
        <f>VLOOKUP($A$7:$A$91,data!$A$2:$Z$78,21,FALSE)</f>
        <v>22705</v>
      </c>
      <c r="V41" s="15">
        <f>VLOOKUP($A$7:$A$91,data!$A$2:$Z$78,22,FALSE)</f>
        <v>286</v>
      </c>
      <c r="W41" s="15">
        <f>VLOOKUP($A$7:$A$91,data!$A$2:$Z$78,23,FALSE)</f>
        <v>5293</v>
      </c>
      <c r="X41" s="15">
        <f>VLOOKUP($A$7:$A$91,data!$A$2:$Z$78,24,FALSE)</f>
        <v>218</v>
      </c>
      <c r="Y41" s="15">
        <f>VLOOKUP($A$7:$A$91,data!$A$2:$Z$78,25,FALSE)</f>
        <v>191</v>
      </c>
      <c r="Z41" s="15">
        <f>VLOOKUP($A$7:$A$91,data!$A$2:$Z$78,26,FALSE)</f>
        <v>13</v>
      </c>
    </row>
    <row r="42" spans="1:26" ht="21.75" x14ac:dyDescent="0.2">
      <c r="A42" s="14" t="s">
        <v>42</v>
      </c>
      <c r="B42" s="15">
        <f>VLOOKUP($A$7:$A$91,data!$A$2:$Z$78,2,FALSE)</f>
        <v>98299</v>
      </c>
      <c r="C42" s="15">
        <f>VLOOKUP($A$7:$A$91,data!$A$2:$Z$78,3,FALSE)</f>
        <v>345371</v>
      </c>
      <c r="D42" s="15">
        <f>VLOOKUP($A$7:$A$91,data!$A$2:$Z$78,4,FALSE)</f>
        <v>62695</v>
      </c>
      <c r="E42" s="15">
        <f>VLOOKUP($A$7:$A$91,data!$A$2:$Z$78,5,FALSE)</f>
        <v>7759</v>
      </c>
      <c r="F42" s="15">
        <f>VLOOKUP($A$7:$A$91,data!$A$2:$Z$78,6,FALSE)</f>
        <v>230</v>
      </c>
      <c r="G42" s="15">
        <f>VLOOKUP($A$7:$A$91,data!$A$2:$Z$78,7,FALSE)</f>
        <v>70330</v>
      </c>
      <c r="H42" s="15">
        <f>VLOOKUP($A$7:$A$91,data!$A$2:$Z$78,8,FALSE)</f>
        <v>13793</v>
      </c>
      <c r="I42" s="15">
        <f>VLOOKUP($A$7:$A$91,data!$A$2:$Z$78,9,FALSE)</f>
        <v>150047</v>
      </c>
      <c r="J42" s="15">
        <f>VLOOKUP($A$7:$A$91,data!$A$2:$Z$78,10,FALSE)</f>
        <v>2858</v>
      </c>
      <c r="K42" s="15">
        <f>VLOOKUP($A$7:$A$91,data!$A$2:$Z$78,11,FALSE)</f>
        <v>3520383</v>
      </c>
      <c r="L42" s="15">
        <f>VLOOKUP($A$7:$A$91,data!$A$2:$Z$78,12,FALSE)</f>
        <v>73151</v>
      </c>
      <c r="M42" s="15">
        <f>VLOOKUP($A$7:$A$91,data!$A$2:$Z$78,13,FALSE)</f>
        <v>604599</v>
      </c>
      <c r="N42" s="15">
        <f>VLOOKUP($A$7:$A$91,data!$A$2:$Z$78,14,FALSE)</f>
        <v>1152</v>
      </c>
      <c r="O42" s="15">
        <f>VLOOKUP($A$7:$A$91,data!$A$2:$Z$78,15,FALSE)</f>
        <v>622342</v>
      </c>
      <c r="P42" s="15">
        <f>VLOOKUP($A$7:$A$91,data!$A$2:$Z$78,16,FALSE)</f>
        <v>3691</v>
      </c>
      <c r="Q42" s="15">
        <f>VLOOKUP($A$7:$A$91,data!$A$2:$Z$78,17,FALSE)</f>
        <v>169427</v>
      </c>
      <c r="R42" s="15">
        <f>VLOOKUP($A$7:$A$91,data!$A$2:$Z$78,18,FALSE)</f>
        <v>8327</v>
      </c>
      <c r="S42" s="15">
        <f>VLOOKUP($A$7:$A$91,data!$A$2:$Z$78,19,FALSE)</f>
        <v>74807</v>
      </c>
      <c r="T42" s="15">
        <f>VLOOKUP($A$7:$A$91,data!$A$2:$Z$78,20,FALSE)</f>
        <v>2732</v>
      </c>
      <c r="U42" s="15">
        <f>VLOOKUP($A$7:$A$91,data!$A$2:$Z$78,21,FALSE)</f>
        <v>156536</v>
      </c>
      <c r="V42" s="15">
        <f>VLOOKUP($A$7:$A$91,data!$A$2:$Z$78,22,FALSE)</f>
        <v>2392</v>
      </c>
      <c r="W42" s="15">
        <f>VLOOKUP($A$7:$A$91,data!$A$2:$Z$78,23,FALSE)</f>
        <v>5709</v>
      </c>
      <c r="X42" s="15">
        <f>VLOOKUP($A$7:$A$91,data!$A$2:$Z$78,24,FALSE)</f>
        <v>258</v>
      </c>
      <c r="Y42" s="15">
        <f>VLOOKUP($A$7:$A$91,data!$A$2:$Z$78,25,FALSE)</f>
        <v>576</v>
      </c>
      <c r="Z42" s="15">
        <f>VLOOKUP($A$7:$A$91,data!$A$2:$Z$78,26,FALSE)</f>
        <v>21</v>
      </c>
    </row>
    <row r="43" spans="1:26" ht="21.75" x14ac:dyDescent="0.2">
      <c r="A43" s="14" t="s">
        <v>43</v>
      </c>
      <c r="B43" s="15">
        <f>VLOOKUP($A$7:$A$91,data!$A$2:$Z$78,2,FALSE)</f>
        <v>132049</v>
      </c>
      <c r="C43" s="15">
        <f>VLOOKUP($A$7:$A$91,data!$A$2:$Z$78,3,FALSE)</f>
        <v>415118</v>
      </c>
      <c r="D43" s="15">
        <f>VLOOKUP($A$7:$A$91,data!$A$2:$Z$78,4,FALSE)</f>
        <v>87756</v>
      </c>
      <c r="E43" s="15">
        <f>VLOOKUP($A$7:$A$91,data!$A$2:$Z$78,5,FALSE)</f>
        <v>383</v>
      </c>
      <c r="F43" s="15">
        <f>VLOOKUP($A$7:$A$91,data!$A$2:$Z$78,6,FALSE)</f>
        <v>26</v>
      </c>
      <c r="G43" s="15">
        <f>VLOOKUP($A$7:$A$91,data!$A$2:$Z$78,7,FALSE)</f>
        <v>74703</v>
      </c>
      <c r="H43" s="15">
        <f>VLOOKUP($A$7:$A$91,data!$A$2:$Z$78,8,FALSE)</f>
        <v>19325</v>
      </c>
      <c r="I43" s="15">
        <f>VLOOKUP($A$7:$A$91,data!$A$2:$Z$78,9,FALSE)</f>
        <v>149146</v>
      </c>
      <c r="J43" s="15">
        <f>VLOOKUP($A$7:$A$91,data!$A$2:$Z$78,10,FALSE)</f>
        <v>4214</v>
      </c>
      <c r="K43" s="15">
        <f>VLOOKUP($A$7:$A$91,data!$A$2:$Z$78,11,FALSE)</f>
        <v>2896362</v>
      </c>
      <c r="L43" s="15">
        <f>VLOOKUP($A$7:$A$91,data!$A$2:$Z$78,12,FALSE)</f>
        <v>91758</v>
      </c>
      <c r="M43" s="15">
        <f>VLOOKUP($A$7:$A$91,data!$A$2:$Z$78,13,FALSE)</f>
        <v>156734</v>
      </c>
      <c r="N43" s="15">
        <f>VLOOKUP($A$7:$A$91,data!$A$2:$Z$78,14,FALSE)</f>
        <v>1015</v>
      </c>
      <c r="O43" s="15">
        <f>VLOOKUP($A$7:$A$91,data!$A$2:$Z$78,15,FALSE)</f>
        <v>950218</v>
      </c>
      <c r="P43" s="15">
        <f>VLOOKUP($A$7:$A$91,data!$A$2:$Z$78,16,FALSE)</f>
        <v>8172</v>
      </c>
      <c r="Q43" s="15">
        <f>VLOOKUP($A$7:$A$91,data!$A$2:$Z$78,17,FALSE)</f>
        <v>264600</v>
      </c>
      <c r="R43" s="15">
        <f>VLOOKUP($A$7:$A$91,data!$A$2:$Z$78,18,FALSE)</f>
        <v>17020</v>
      </c>
      <c r="S43" s="15">
        <f>VLOOKUP($A$7:$A$91,data!$A$2:$Z$78,19,FALSE)</f>
        <v>81058</v>
      </c>
      <c r="T43" s="15">
        <f>VLOOKUP($A$7:$A$91,data!$A$2:$Z$78,20,FALSE)</f>
        <v>1952</v>
      </c>
      <c r="U43" s="15">
        <f>VLOOKUP($A$7:$A$91,data!$A$2:$Z$78,21,FALSE)</f>
        <v>250661</v>
      </c>
      <c r="V43" s="15">
        <f>VLOOKUP($A$7:$A$91,data!$A$2:$Z$78,22,FALSE)</f>
        <v>3553</v>
      </c>
      <c r="W43" s="15">
        <f>VLOOKUP($A$7:$A$91,data!$A$2:$Z$78,23,FALSE)</f>
        <v>5218</v>
      </c>
      <c r="X43" s="15">
        <f>VLOOKUP($A$7:$A$91,data!$A$2:$Z$78,24,FALSE)</f>
        <v>328</v>
      </c>
      <c r="Y43" s="15">
        <f>VLOOKUP($A$7:$A$91,data!$A$2:$Z$78,25,FALSE)</f>
        <v>262</v>
      </c>
      <c r="Z43" s="15">
        <f>VLOOKUP($A$7:$A$91,data!$A$2:$Z$78,26,FALSE)</f>
        <v>32</v>
      </c>
    </row>
    <row r="44" spans="1:26" ht="21.75" x14ac:dyDescent="0.2">
      <c r="A44" s="14" t="s">
        <v>44</v>
      </c>
      <c r="B44" s="15">
        <f>VLOOKUP($A$7:$A$91,data!$A$2:$Z$78,2,FALSE)</f>
        <v>84000</v>
      </c>
      <c r="C44" s="15">
        <f>VLOOKUP($A$7:$A$91,data!$A$2:$Z$78,3,FALSE)</f>
        <v>161822</v>
      </c>
      <c r="D44" s="15">
        <f>VLOOKUP($A$7:$A$91,data!$A$2:$Z$78,4,FALSE)</f>
        <v>31448</v>
      </c>
      <c r="E44" s="15">
        <f>VLOOKUP($A$7:$A$91,data!$A$2:$Z$78,5,FALSE)</f>
        <v>306</v>
      </c>
      <c r="F44" s="15">
        <f>VLOOKUP($A$7:$A$91,data!$A$2:$Z$78,6,FALSE)</f>
        <v>14</v>
      </c>
      <c r="G44" s="15">
        <f>VLOOKUP($A$7:$A$91,data!$A$2:$Z$78,7,FALSE)</f>
        <v>44494</v>
      </c>
      <c r="H44" s="15">
        <f>VLOOKUP($A$7:$A$91,data!$A$2:$Z$78,8,FALSE)</f>
        <v>8804</v>
      </c>
      <c r="I44" s="15">
        <f>VLOOKUP($A$7:$A$91,data!$A$2:$Z$78,9,FALSE)</f>
        <v>93280</v>
      </c>
      <c r="J44" s="15">
        <f>VLOOKUP($A$7:$A$91,data!$A$2:$Z$78,10,FALSE)</f>
        <v>3776</v>
      </c>
      <c r="K44" s="15">
        <f>VLOOKUP($A$7:$A$91,data!$A$2:$Z$78,11,FALSE)</f>
        <v>2522441</v>
      </c>
      <c r="L44" s="15">
        <f>VLOOKUP($A$7:$A$91,data!$A$2:$Z$78,12,FALSE)</f>
        <v>71779</v>
      </c>
      <c r="M44" s="15">
        <f>VLOOKUP($A$7:$A$91,data!$A$2:$Z$78,13,FALSE)</f>
        <v>605466</v>
      </c>
      <c r="N44" s="15">
        <f>VLOOKUP($A$7:$A$91,data!$A$2:$Z$78,14,FALSE)</f>
        <v>27</v>
      </c>
      <c r="O44" s="15">
        <f>VLOOKUP($A$7:$A$91,data!$A$2:$Z$78,15,FALSE)</f>
        <v>107438</v>
      </c>
      <c r="P44" s="15">
        <f>VLOOKUP($A$7:$A$91,data!$A$2:$Z$78,16,FALSE)</f>
        <v>13</v>
      </c>
      <c r="Q44" s="15">
        <f>VLOOKUP($A$7:$A$91,data!$A$2:$Z$78,17,FALSE)</f>
        <v>179629</v>
      </c>
      <c r="R44" s="15">
        <f>VLOOKUP($A$7:$A$91,data!$A$2:$Z$78,18,FALSE)</f>
        <v>9399</v>
      </c>
      <c r="S44" s="15">
        <f>VLOOKUP($A$7:$A$91,data!$A$2:$Z$78,19,FALSE)</f>
        <v>31</v>
      </c>
      <c r="T44" s="15">
        <f>VLOOKUP($A$7:$A$91,data!$A$2:$Z$78,20,FALSE)</f>
        <v>1</v>
      </c>
      <c r="U44" s="15">
        <f>VLOOKUP($A$7:$A$91,data!$A$2:$Z$78,21,FALSE)</f>
        <v>102045</v>
      </c>
      <c r="V44" s="15">
        <f>VLOOKUP($A$7:$A$91,data!$A$2:$Z$78,22,FALSE)</f>
        <v>35</v>
      </c>
      <c r="W44" s="15">
        <f>VLOOKUP($A$7:$A$91,data!$A$2:$Z$78,23,FALSE)</f>
        <v>3353</v>
      </c>
      <c r="X44" s="15">
        <f>VLOOKUP($A$7:$A$91,data!$A$2:$Z$78,24,FALSE)</f>
        <v>239</v>
      </c>
      <c r="Y44" s="15">
        <f>VLOOKUP($A$7:$A$91,data!$A$2:$Z$78,25,FALSE)</f>
        <v>44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100508</v>
      </c>
      <c r="C45" s="15">
        <f>VLOOKUP($A$7:$A$91,data!$A$2:$Z$78,3,FALSE)</f>
        <v>273663</v>
      </c>
      <c r="D45" s="15">
        <f>VLOOKUP($A$7:$A$91,data!$A$2:$Z$78,4,FALSE)</f>
        <v>52060</v>
      </c>
      <c r="E45" s="15">
        <f>VLOOKUP($A$7:$A$91,data!$A$2:$Z$78,5,FALSE)</f>
        <v>3209</v>
      </c>
      <c r="F45" s="15">
        <f>VLOOKUP($A$7:$A$91,data!$A$2:$Z$78,6,FALSE)</f>
        <v>128</v>
      </c>
      <c r="G45" s="15">
        <f>VLOOKUP($A$7:$A$91,data!$A$2:$Z$78,7,FALSE)</f>
        <v>91934</v>
      </c>
      <c r="H45" s="15">
        <f>VLOOKUP($A$7:$A$91,data!$A$2:$Z$78,8,FALSE)</f>
        <v>17078</v>
      </c>
      <c r="I45" s="15">
        <f>VLOOKUP($A$7:$A$91,data!$A$2:$Z$78,9,FALSE)</f>
        <v>111956</v>
      </c>
      <c r="J45" s="15">
        <f>VLOOKUP($A$7:$A$91,data!$A$2:$Z$78,10,FALSE)</f>
        <v>3891</v>
      </c>
      <c r="K45" s="15">
        <f>VLOOKUP($A$7:$A$91,data!$A$2:$Z$78,11,FALSE)</f>
        <v>2275502</v>
      </c>
      <c r="L45" s="15">
        <f>VLOOKUP($A$7:$A$91,data!$A$2:$Z$78,12,FALSE)</f>
        <v>71363</v>
      </c>
      <c r="M45" s="15">
        <f>VLOOKUP($A$7:$A$91,data!$A$2:$Z$78,13,FALSE)</f>
        <v>170814</v>
      </c>
      <c r="N45" s="15">
        <f>VLOOKUP($A$7:$A$91,data!$A$2:$Z$78,14,FALSE)</f>
        <v>416</v>
      </c>
      <c r="O45" s="15">
        <f>VLOOKUP($A$7:$A$91,data!$A$2:$Z$78,15,FALSE)</f>
        <v>121990</v>
      </c>
      <c r="P45" s="15">
        <f>VLOOKUP($A$7:$A$91,data!$A$2:$Z$78,16,FALSE)</f>
        <v>1960</v>
      </c>
      <c r="Q45" s="15">
        <f>VLOOKUP($A$7:$A$91,data!$A$2:$Z$78,17,FALSE)</f>
        <v>200571</v>
      </c>
      <c r="R45" s="15">
        <f>VLOOKUP($A$7:$A$91,data!$A$2:$Z$78,18,FALSE)</f>
        <v>12578</v>
      </c>
      <c r="S45" s="15">
        <f>VLOOKUP($A$7:$A$91,data!$A$2:$Z$78,19,FALSE)</f>
        <v>10071</v>
      </c>
      <c r="T45" s="15">
        <f>VLOOKUP($A$7:$A$91,data!$A$2:$Z$78,20,FALSE)</f>
        <v>326</v>
      </c>
      <c r="U45" s="15">
        <f>VLOOKUP($A$7:$A$91,data!$A$2:$Z$78,21,FALSE)</f>
        <v>32693</v>
      </c>
      <c r="V45" s="15">
        <f>VLOOKUP($A$7:$A$91,data!$A$2:$Z$78,22,FALSE)</f>
        <v>567</v>
      </c>
      <c r="W45" s="15">
        <f>VLOOKUP($A$7:$A$91,data!$A$2:$Z$78,23,FALSE)</f>
        <v>3962</v>
      </c>
      <c r="X45" s="15">
        <f>VLOOKUP($A$7:$A$91,data!$A$2:$Z$78,24,FALSE)</f>
        <v>264</v>
      </c>
      <c r="Y45" s="15">
        <f>VLOOKUP($A$7:$A$91,data!$A$2:$Z$78,25,FALSE)</f>
        <v>283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69995</v>
      </c>
      <c r="C46" s="15">
        <f>VLOOKUP($A$7:$A$91,data!$A$2:$Z$78,3,FALSE)</f>
        <v>158092</v>
      </c>
      <c r="D46" s="15">
        <f>VLOOKUP($A$7:$A$91,data!$A$2:$Z$78,4,FALSE)</f>
        <v>31039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81926</v>
      </c>
      <c r="H46" s="15">
        <f>VLOOKUP($A$7:$A$91,data!$A$2:$Z$78,8,FALSE)</f>
        <v>14932</v>
      </c>
      <c r="I46" s="15">
        <f>VLOOKUP($A$7:$A$91,data!$A$2:$Z$78,9,FALSE)</f>
        <v>131271</v>
      </c>
      <c r="J46" s="15">
        <f>VLOOKUP($A$7:$A$91,data!$A$2:$Z$78,10,FALSE)</f>
        <v>3417</v>
      </c>
      <c r="K46" s="15">
        <f>VLOOKUP($A$7:$A$91,data!$A$2:$Z$78,11,FALSE)</f>
        <v>1766794</v>
      </c>
      <c r="L46" s="15">
        <f>VLOOKUP($A$7:$A$91,data!$A$2:$Z$78,12,FALSE)</f>
        <v>51271</v>
      </c>
      <c r="M46" s="15">
        <f>VLOOKUP($A$7:$A$91,data!$A$2:$Z$78,13,FALSE)</f>
        <v>16556</v>
      </c>
      <c r="N46" s="15">
        <f>VLOOKUP($A$7:$A$91,data!$A$2:$Z$78,14,FALSE)</f>
        <v>428</v>
      </c>
      <c r="O46" s="15">
        <f>VLOOKUP($A$7:$A$91,data!$A$2:$Z$78,15,FALSE)</f>
        <v>343254</v>
      </c>
      <c r="P46" s="15">
        <f>VLOOKUP($A$7:$A$91,data!$A$2:$Z$78,16,FALSE)</f>
        <v>2608</v>
      </c>
      <c r="Q46" s="15">
        <f>VLOOKUP($A$7:$A$91,data!$A$2:$Z$78,17,FALSE)</f>
        <v>104879</v>
      </c>
      <c r="R46" s="15">
        <f>VLOOKUP($A$7:$A$91,data!$A$2:$Z$78,18,FALSE)</f>
        <v>5999</v>
      </c>
      <c r="S46" s="15">
        <f>VLOOKUP($A$7:$A$91,data!$A$2:$Z$78,19,FALSE)</f>
        <v>8595</v>
      </c>
      <c r="T46" s="15">
        <f>VLOOKUP($A$7:$A$91,data!$A$2:$Z$78,20,FALSE)</f>
        <v>375</v>
      </c>
      <c r="U46" s="15">
        <f>VLOOKUP($A$7:$A$91,data!$A$2:$Z$78,21,FALSE)</f>
        <v>12849</v>
      </c>
      <c r="V46" s="15">
        <f>VLOOKUP($A$7:$A$91,data!$A$2:$Z$78,22,FALSE)</f>
        <v>269</v>
      </c>
      <c r="W46" s="15">
        <f>VLOOKUP($A$7:$A$91,data!$A$2:$Z$78,23,FALSE)</f>
        <v>5754</v>
      </c>
      <c r="X46" s="15">
        <f>VLOOKUP($A$7:$A$91,data!$A$2:$Z$78,24,FALSE)</f>
        <v>360</v>
      </c>
      <c r="Y46" s="15">
        <f>VLOOKUP($A$7:$A$91,data!$A$2:$Z$78,25,FALSE)</f>
        <v>2</v>
      </c>
      <c r="Z46" s="15">
        <f>VLOOKUP($A$7:$A$91,data!$A$2:$Z$78,26,FALSE)</f>
        <v>1</v>
      </c>
    </row>
    <row r="47" spans="1:26" ht="21.75" x14ac:dyDescent="0.2">
      <c r="A47" s="14" t="s">
        <v>47</v>
      </c>
      <c r="B47" s="15">
        <f>VLOOKUP($A$7:$A$91,data!$A$2:$Z$78,2,FALSE)</f>
        <v>27106</v>
      </c>
      <c r="C47" s="15">
        <f>VLOOKUP($A$7:$A$91,data!$A$2:$Z$78,3,FALSE)</f>
        <v>85832</v>
      </c>
      <c r="D47" s="15">
        <f>VLOOKUP($A$7:$A$91,data!$A$2:$Z$78,4,FALSE)</f>
        <v>18621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17967</v>
      </c>
      <c r="H47" s="15">
        <f>VLOOKUP($A$7:$A$91,data!$A$2:$Z$78,8,FALSE)</f>
        <v>4098</v>
      </c>
      <c r="I47" s="15">
        <f>VLOOKUP($A$7:$A$91,data!$A$2:$Z$78,9,FALSE)</f>
        <v>37812</v>
      </c>
      <c r="J47" s="15">
        <f>VLOOKUP($A$7:$A$91,data!$A$2:$Z$78,10,FALSE)</f>
        <v>1256</v>
      </c>
      <c r="K47" s="15">
        <f>VLOOKUP($A$7:$A$91,data!$A$2:$Z$78,11,FALSE)</f>
        <v>861648</v>
      </c>
      <c r="L47" s="15">
        <f>VLOOKUP($A$7:$A$91,data!$A$2:$Z$78,12,FALSE)</f>
        <v>19851</v>
      </c>
      <c r="M47" s="15">
        <f>VLOOKUP($A$7:$A$91,data!$A$2:$Z$78,13,FALSE)</f>
        <v>142898</v>
      </c>
      <c r="N47" s="15">
        <f>VLOOKUP($A$7:$A$91,data!$A$2:$Z$78,14,FALSE)</f>
        <v>122</v>
      </c>
      <c r="O47" s="15">
        <f>VLOOKUP($A$7:$A$91,data!$A$2:$Z$78,15,FALSE)</f>
        <v>13327</v>
      </c>
      <c r="P47" s="15">
        <f>VLOOKUP($A$7:$A$91,data!$A$2:$Z$78,16,FALSE)</f>
        <v>447</v>
      </c>
      <c r="Q47" s="15">
        <f>VLOOKUP($A$7:$A$91,data!$A$2:$Z$78,17,FALSE)</f>
        <v>27851</v>
      </c>
      <c r="R47" s="15">
        <f>VLOOKUP($A$7:$A$91,data!$A$2:$Z$78,18,FALSE)</f>
        <v>1542</v>
      </c>
      <c r="S47" s="15">
        <f>VLOOKUP($A$7:$A$91,data!$A$2:$Z$78,19,FALSE)</f>
        <v>2804</v>
      </c>
      <c r="T47" s="15">
        <f>VLOOKUP($A$7:$A$91,data!$A$2:$Z$78,20,FALSE)</f>
        <v>109</v>
      </c>
      <c r="U47" s="15">
        <f>VLOOKUP($A$7:$A$91,data!$A$2:$Z$78,21,FALSE)</f>
        <v>2512</v>
      </c>
      <c r="V47" s="15">
        <f>VLOOKUP($A$7:$A$91,data!$A$2:$Z$78,22,FALSE)</f>
        <v>141</v>
      </c>
      <c r="W47" s="15">
        <f>VLOOKUP($A$7:$A$91,data!$A$2:$Z$78,23,FALSE)</f>
        <v>2698</v>
      </c>
      <c r="X47" s="15">
        <f>VLOOKUP($A$7:$A$91,data!$A$2:$Z$78,24,FALSE)</f>
        <v>158</v>
      </c>
      <c r="Y47" s="15">
        <f>VLOOKUP($A$7:$A$91,data!$A$2:$Z$78,25,FALSE)</f>
        <v>8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375694</v>
      </c>
      <c r="C48" s="13">
        <f t="shared" ref="C48:Z48" si="5">SUM(C49:C56)</f>
        <v>758336</v>
      </c>
      <c r="D48" s="13">
        <f t="shared" si="5"/>
        <v>74742</v>
      </c>
      <c r="E48" s="13">
        <f t="shared" si="5"/>
        <v>69062</v>
      </c>
      <c r="F48" s="13">
        <f t="shared" si="5"/>
        <v>1213</v>
      </c>
      <c r="G48" s="13">
        <f t="shared" si="5"/>
        <v>193027</v>
      </c>
      <c r="H48" s="13">
        <f t="shared" si="5"/>
        <v>20364</v>
      </c>
      <c r="I48" s="13">
        <f t="shared" si="5"/>
        <v>897337</v>
      </c>
      <c r="J48" s="13">
        <f t="shared" si="5"/>
        <v>36874</v>
      </c>
      <c r="K48" s="13">
        <f t="shared" si="5"/>
        <v>16065282</v>
      </c>
      <c r="L48" s="13">
        <f t="shared" si="5"/>
        <v>338232</v>
      </c>
      <c r="M48" s="13">
        <f t="shared" si="5"/>
        <v>6853301</v>
      </c>
      <c r="N48" s="13">
        <f t="shared" si="5"/>
        <v>1503</v>
      </c>
      <c r="O48" s="13">
        <f t="shared" si="5"/>
        <v>6817088</v>
      </c>
      <c r="P48" s="13">
        <f t="shared" si="5"/>
        <v>9414</v>
      </c>
      <c r="Q48" s="13">
        <f t="shared" si="5"/>
        <v>226182</v>
      </c>
      <c r="R48" s="13">
        <f t="shared" si="5"/>
        <v>10748</v>
      </c>
      <c r="S48" s="13">
        <f t="shared" si="5"/>
        <v>21758</v>
      </c>
      <c r="T48" s="13">
        <f t="shared" si="5"/>
        <v>693</v>
      </c>
      <c r="U48" s="13">
        <f t="shared" si="5"/>
        <v>212278</v>
      </c>
      <c r="V48" s="13">
        <f t="shared" si="5"/>
        <v>2644</v>
      </c>
      <c r="W48" s="13">
        <f t="shared" si="5"/>
        <v>28121</v>
      </c>
      <c r="X48" s="13">
        <f t="shared" si="5"/>
        <v>1580</v>
      </c>
      <c r="Y48" s="13">
        <f t="shared" si="5"/>
        <v>3079</v>
      </c>
      <c r="Z48" s="13">
        <f t="shared" si="5"/>
        <v>163</v>
      </c>
    </row>
    <row r="49" spans="1:26" ht="21.75" x14ac:dyDescent="0.2">
      <c r="A49" s="14" t="s">
        <v>48</v>
      </c>
      <c r="B49" s="15">
        <f>VLOOKUP($A$7:$A$91,data!$A$2:$Z$78,2,FALSE)</f>
        <v>74022</v>
      </c>
      <c r="C49" s="15">
        <f>VLOOKUP($A$7:$A$91,data!$A$2:$Z$78,3,FALSE)</f>
        <v>209669</v>
      </c>
      <c r="D49" s="15">
        <f>VLOOKUP($A$7:$A$91,data!$A$2:$Z$78,4,FALSE)</f>
        <v>18347</v>
      </c>
      <c r="E49" s="15">
        <f>VLOOKUP($A$7:$A$91,data!$A$2:$Z$78,5,FALSE)</f>
        <v>42050</v>
      </c>
      <c r="F49" s="15">
        <f>VLOOKUP($A$7:$A$91,data!$A$2:$Z$78,6,FALSE)</f>
        <v>707</v>
      </c>
      <c r="G49" s="15">
        <f>VLOOKUP($A$7:$A$91,data!$A$2:$Z$78,7,FALSE)</f>
        <v>63063</v>
      </c>
      <c r="H49" s="15">
        <f>VLOOKUP($A$7:$A$91,data!$A$2:$Z$78,8,FALSE)</f>
        <v>6236</v>
      </c>
      <c r="I49" s="15">
        <f>VLOOKUP($A$7:$A$91,data!$A$2:$Z$78,9,FALSE)</f>
        <v>329743</v>
      </c>
      <c r="J49" s="15">
        <f>VLOOKUP($A$7:$A$91,data!$A$2:$Z$78,10,FALSE)</f>
        <v>11894</v>
      </c>
      <c r="K49" s="15">
        <f>VLOOKUP($A$7:$A$91,data!$A$2:$Z$78,11,FALSE)</f>
        <v>2678181</v>
      </c>
      <c r="L49" s="15">
        <f>VLOOKUP($A$7:$A$91,data!$A$2:$Z$78,12,FALSE)</f>
        <v>61867</v>
      </c>
      <c r="M49" s="15">
        <f>VLOOKUP($A$7:$A$91,data!$A$2:$Z$78,13,FALSE)</f>
        <v>1541986</v>
      </c>
      <c r="N49" s="15">
        <f>VLOOKUP($A$7:$A$91,data!$A$2:$Z$78,14,FALSE)</f>
        <v>685</v>
      </c>
      <c r="O49" s="15">
        <f>VLOOKUP($A$7:$A$91,data!$A$2:$Z$78,15,FALSE)</f>
        <v>2524531</v>
      </c>
      <c r="P49" s="15">
        <f>VLOOKUP($A$7:$A$91,data!$A$2:$Z$78,16,FALSE)</f>
        <v>1952</v>
      </c>
      <c r="Q49" s="15">
        <f>VLOOKUP($A$7:$A$91,data!$A$2:$Z$78,17,FALSE)</f>
        <v>22719</v>
      </c>
      <c r="R49" s="15">
        <f>VLOOKUP($A$7:$A$91,data!$A$2:$Z$78,18,FALSE)</f>
        <v>1044</v>
      </c>
      <c r="S49" s="15">
        <f>VLOOKUP($A$7:$A$91,data!$A$2:$Z$78,19,FALSE)</f>
        <v>6372</v>
      </c>
      <c r="T49" s="15">
        <f>VLOOKUP($A$7:$A$91,data!$A$2:$Z$78,20,FALSE)</f>
        <v>187</v>
      </c>
      <c r="U49" s="15">
        <f>VLOOKUP($A$7:$A$91,data!$A$2:$Z$78,21,FALSE)</f>
        <v>48071</v>
      </c>
      <c r="V49" s="15">
        <f>VLOOKUP($A$7:$A$91,data!$A$2:$Z$78,22,FALSE)</f>
        <v>591</v>
      </c>
      <c r="W49" s="15">
        <f>VLOOKUP($A$7:$A$91,data!$A$2:$Z$78,23,FALSE)</f>
        <v>5709</v>
      </c>
      <c r="X49" s="15">
        <f>VLOOKUP($A$7:$A$91,data!$A$2:$Z$78,24,FALSE)</f>
        <v>298</v>
      </c>
      <c r="Y49" s="15">
        <f>VLOOKUP($A$7:$A$91,data!$A$2:$Z$78,25,FALSE)</f>
        <v>775</v>
      </c>
      <c r="Z49" s="15">
        <f>VLOOKUP($A$7:$A$91,data!$A$2:$Z$78,26,FALSE)</f>
        <v>46</v>
      </c>
    </row>
    <row r="50" spans="1:26" ht="21.75" x14ac:dyDescent="0.2">
      <c r="A50" s="14" t="s">
        <v>49</v>
      </c>
      <c r="B50" s="15">
        <f>VLOOKUP($A$7:$A$91,data!$A$2:$Z$78,2,FALSE)</f>
        <v>35922</v>
      </c>
      <c r="C50" s="15">
        <f>VLOOKUP($A$7:$A$91,data!$A$2:$Z$78,3,FALSE)</f>
        <v>39707</v>
      </c>
      <c r="D50" s="15">
        <f>VLOOKUP($A$7:$A$91,data!$A$2:$Z$78,4,FALSE)</f>
        <v>3548</v>
      </c>
      <c r="E50" s="15">
        <f>VLOOKUP($A$7:$A$91,data!$A$2:$Z$78,5,FALSE)</f>
        <v>22371</v>
      </c>
      <c r="F50" s="15">
        <f>VLOOKUP($A$7:$A$91,data!$A$2:$Z$78,6,FALSE)</f>
        <v>375</v>
      </c>
      <c r="G50" s="15">
        <f>VLOOKUP($A$7:$A$91,data!$A$2:$Z$78,7,FALSE)</f>
        <v>7306</v>
      </c>
      <c r="H50" s="15">
        <f>VLOOKUP($A$7:$A$91,data!$A$2:$Z$78,8,FALSE)</f>
        <v>625</v>
      </c>
      <c r="I50" s="15">
        <f>VLOOKUP($A$7:$A$91,data!$A$2:$Z$78,9,FALSE)</f>
        <v>96162</v>
      </c>
      <c r="J50" s="15">
        <f>VLOOKUP($A$7:$A$91,data!$A$2:$Z$78,10,FALSE)</f>
        <v>2445</v>
      </c>
      <c r="K50" s="15">
        <f>VLOOKUP($A$7:$A$91,data!$A$2:$Z$78,11,FALSE)</f>
        <v>1829167</v>
      </c>
      <c r="L50" s="15">
        <f>VLOOKUP($A$7:$A$91,data!$A$2:$Z$78,12,FALSE)</f>
        <v>34240</v>
      </c>
      <c r="M50" s="15">
        <f>VLOOKUP($A$7:$A$91,data!$A$2:$Z$78,13,FALSE)</f>
        <v>1651783</v>
      </c>
      <c r="N50" s="15">
        <f>VLOOKUP($A$7:$A$91,data!$A$2:$Z$78,14,FALSE)</f>
        <v>161</v>
      </c>
      <c r="O50" s="15">
        <f>VLOOKUP($A$7:$A$91,data!$A$2:$Z$78,15,FALSE)</f>
        <v>1014501</v>
      </c>
      <c r="P50" s="15">
        <f>VLOOKUP($A$7:$A$91,data!$A$2:$Z$78,16,FALSE)</f>
        <v>675</v>
      </c>
      <c r="Q50" s="15">
        <f>VLOOKUP($A$7:$A$91,data!$A$2:$Z$78,17,FALSE)</f>
        <v>4439</v>
      </c>
      <c r="R50" s="15">
        <f>VLOOKUP($A$7:$A$91,data!$A$2:$Z$78,18,FALSE)</f>
        <v>175</v>
      </c>
      <c r="S50" s="15">
        <f>VLOOKUP($A$7:$A$91,data!$A$2:$Z$78,19,FALSE)</f>
        <v>1054</v>
      </c>
      <c r="T50" s="15">
        <f>VLOOKUP($A$7:$A$91,data!$A$2:$Z$78,20,FALSE)</f>
        <v>39</v>
      </c>
      <c r="U50" s="15">
        <f>VLOOKUP($A$7:$A$91,data!$A$2:$Z$78,21,FALSE)</f>
        <v>14663</v>
      </c>
      <c r="V50" s="15">
        <f>VLOOKUP($A$7:$A$91,data!$A$2:$Z$78,22,FALSE)</f>
        <v>220</v>
      </c>
      <c r="W50" s="15">
        <f>VLOOKUP($A$7:$A$91,data!$A$2:$Z$78,23,FALSE)</f>
        <v>280</v>
      </c>
      <c r="X50" s="15">
        <f>VLOOKUP($A$7:$A$91,data!$A$2:$Z$78,24,FALSE)</f>
        <v>25</v>
      </c>
      <c r="Y50" s="15">
        <f>VLOOKUP($A$7:$A$91,data!$A$2:$Z$78,25,FALSE)</f>
        <v>112</v>
      </c>
      <c r="Z50" s="15">
        <f>VLOOKUP($A$7:$A$91,data!$A$2:$Z$78,26,FALSE)</f>
        <v>8</v>
      </c>
    </row>
    <row r="51" spans="1:26" ht="21.75" x14ac:dyDescent="0.2">
      <c r="A51" s="14" t="s">
        <v>50</v>
      </c>
      <c r="B51" s="15">
        <f>VLOOKUP($A$7:$A$91,data!$A$2:$Z$78,2,FALSE)</f>
        <v>49307</v>
      </c>
      <c r="C51" s="15">
        <f>VLOOKUP($A$7:$A$91,data!$A$2:$Z$78,3,FALSE)</f>
        <v>155289</v>
      </c>
      <c r="D51" s="15">
        <f>VLOOKUP($A$7:$A$91,data!$A$2:$Z$78,4,FALSE)</f>
        <v>14661</v>
      </c>
      <c r="E51" s="15">
        <f>VLOOKUP($A$7:$A$91,data!$A$2:$Z$78,5,FALSE)</f>
        <v>1341</v>
      </c>
      <c r="F51" s="15">
        <f>VLOOKUP($A$7:$A$91,data!$A$2:$Z$78,6,FALSE)</f>
        <v>28</v>
      </c>
      <c r="G51" s="15">
        <f>VLOOKUP($A$7:$A$91,data!$A$2:$Z$78,7,FALSE)</f>
        <v>17124</v>
      </c>
      <c r="H51" s="15">
        <f>VLOOKUP($A$7:$A$91,data!$A$2:$Z$78,8,FALSE)</f>
        <v>1691</v>
      </c>
      <c r="I51" s="15">
        <f>VLOOKUP($A$7:$A$91,data!$A$2:$Z$78,9,FALSE)</f>
        <v>169521</v>
      </c>
      <c r="J51" s="15">
        <f>VLOOKUP($A$7:$A$91,data!$A$2:$Z$78,10,FALSE)</f>
        <v>2559</v>
      </c>
      <c r="K51" s="15">
        <f>VLOOKUP($A$7:$A$91,data!$A$2:$Z$78,11,FALSE)</f>
        <v>1458873</v>
      </c>
      <c r="L51" s="15">
        <f>VLOOKUP($A$7:$A$91,data!$A$2:$Z$78,12,FALSE)</f>
        <v>41087</v>
      </c>
      <c r="M51" s="15">
        <f>VLOOKUP($A$7:$A$91,data!$A$2:$Z$78,13,FALSE)</f>
        <v>2871113</v>
      </c>
      <c r="N51" s="15">
        <f>VLOOKUP($A$7:$A$91,data!$A$2:$Z$78,14,FALSE)</f>
        <v>232</v>
      </c>
      <c r="O51" s="15">
        <f>VLOOKUP($A$7:$A$91,data!$A$2:$Z$78,15,FALSE)</f>
        <v>1343800</v>
      </c>
      <c r="P51" s="15">
        <f>VLOOKUP($A$7:$A$91,data!$A$2:$Z$78,16,FALSE)</f>
        <v>1492</v>
      </c>
      <c r="Q51" s="15">
        <f>VLOOKUP($A$7:$A$91,data!$A$2:$Z$78,17,FALSE)</f>
        <v>13205</v>
      </c>
      <c r="R51" s="15">
        <f>VLOOKUP($A$7:$A$91,data!$A$2:$Z$78,18,FALSE)</f>
        <v>662</v>
      </c>
      <c r="S51" s="15">
        <f>VLOOKUP($A$7:$A$91,data!$A$2:$Z$78,19,FALSE)</f>
        <v>1047</v>
      </c>
      <c r="T51" s="15">
        <f>VLOOKUP($A$7:$A$91,data!$A$2:$Z$78,20,FALSE)</f>
        <v>63</v>
      </c>
      <c r="U51" s="15">
        <f>VLOOKUP($A$7:$A$91,data!$A$2:$Z$78,21,FALSE)</f>
        <v>17622</v>
      </c>
      <c r="V51" s="15">
        <f>VLOOKUP($A$7:$A$91,data!$A$2:$Z$78,22,FALSE)</f>
        <v>276</v>
      </c>
      <c r="W51" s="15">
        <f>VLOOKUP($A$7:$A$91,data!$A$2:$Z$78,23,FALSE)</f>
        <v>5797</v>
      </c>
      <c r="X51" s="15">
        <f>VLOOKUP($A$7:$A$91,data!$A$2:$Z$78,24,FALSE)</f>
        <v>224</v>
      </c>
      <c r="Y51" s="15">
        <f>VLOOKUP($A$7:$A$91,data!$A$2:$Z$78,25,FALSE)</f>
        <v>720</v>
      </c>
      <c r="Z51" s="15">
        <f>VLOOKUP($A$7:$A$91,data!$A$2:$Z$78,26,FALSE)</f>
        <v>29</v>
      </c>
    </row>
    <row r="52" spans="1:26" ht="21.75" x14ac:dyDescent="0.2">
      <c r="A52" s="14" t="s">
        <v>51</v>
      </c>
      <c r="B52" s="15">
        <f>VLOOKUP($A$7:$A$91,data!$A$2:$Z$78,2,FALSE)</f>
        <v>28851</v>
      </c>
      <c r="C52" s="15">
        <f>VLOOKUP($A$7:$A$91,data!$A$2:$Z$78,3,FALSE)</f>
        <v>61941</v>
      </c>
      <c r="D52" s="15">
        <f>VLOOKUP($A$7:$A$91,data!$A$2:$Z$78,4,FALSE)</f>
        <v>5378</v>
      </c>
      <c r="E52" s="15">
        <f>VLOOKUP($A$7:$A$91,data!$A$2:$Z$78,5,FALSE)</f>
        <v>155</v>
      </c>
      <c r="F52" s="15">
        <f>VLOOKUP($A$7:$A$91,data!$A$2:$Z$78,6,FALSE)</f>
        <v>11</v>
      </c>
      <c r="G52" s="15">
        <f>VLOOKUP($A$7:$A$91,data!$A$2:$Z$78,7,FALSE)</f>
        <v>14436</v>
      </c>
      <c r="H52" s="15">
        <f>VLOOKUP($A$7:$A$91,data!$A$2:$Z$78,8,FALSE)</f>
        <v>1450</v>
      </c>
      <c r="I52" s="15">
        <f>VLOOKUP($A$7:$A$91,data!$A$2:$Z$78,9,FALSE)</f>
        <v>51657</v>
      </c>
      <c r="J52" s="15">
        <f>VLOOKUP($A$7:$A$91,data!$A$2:$Z$78,10,FALSE)</f>
        <v>1314</v>
      </c>
      <c r="K52" s="15">
        <f>VLOOKUP($A$7:$A$91,data!$A$2:$Z$78,11,FALSE)</f>
        <v>1286618</v>
      </c>
      <c r="L52" s="15">
        <f>VLOOKUP($A$7:$A$91,data!$A$2:$Z$78,12,FALSE)</f>
        <v>25403</v>
      </c>
      <c r="M52" s="15">
        <f>VLOOKUP($A$7:$A$91,data!$A$2:$Z$78,13,FALSE)</f>
        <v>100883</v>
      </c>
      <c r="N52" s="15">
        <f>VLOOKUP($A$7:$A$91,data!$A$2:$Z$78,14,FALSE)</f>
        <v>117</v>
      </c>
      <c r="O52" s="15">
        <f>VLOOKUP($A$7:$A$91,data!$A$2:$Z$78,15,FALSE)</f>
        <v>358133</v>
      </c>
      <c r="P52" s="15">
        <f>VLOOKUP($A$7:$A$91,data!$A$2:$Z$78,16,FALSE)</f>
        <v>697</v>
      </c>
      <c r="Q52" s="15">
        <f>VLOOKUP($A$7:$A$91,data!$A$2:$Z$78,17,FALSE)</f>
        <v>19090</v>
      </c>
      <c r="R52" s="15">
        <f>VLOOKUP($A$7:$A$91,data!$A$2:$Z$78,18,FALSE)</f>
        <v>673</v>
      </c>
      <c r="S52" s="15">
        <f>VLOOKUP($A$7:$A$91,data!$A$2:$Z$78,19,FALSE)</f>
        <v>3033</v>
      </c>
      <c r="T52" s="15">
        <f>VLOOKUP($A$7:$A$91,data!$A$2:$Z$78,20,FALSE)</f>
        <v>75</v>
      </c>
      <c r="U52" s="15">
        <f>VLOOKUP($A$7:$A$91,data!$A$2:$Z$78,21,FALSE)</f>
        <v>7396</v>
      </c>
      <c r="V52" s="15">
        <f>VLOOKUP($A$7:$A$91,data!$A$2:$Z$78,22,FALSE)</f>
        <v>97</v>
      </c>
      <c r="W52" s="15">
        <f>VLOOKUP($A$7:$A$91,data!$A$2:$Z$78,23,FALSE)</f>
        <v>2370</v>
      </c>
      <c r="X52" s="15">
        <f>VLOOKUP($A$7:$A$91,data!$A$2:$Z$78,24,FALSE)</f>
        <v>90</v>
      </c>
      <c r="Y52" s="15">
        <f>VLOOKUP($A$7:$A$91,data!$A$2:$Z$78,25,FALSE)</f>
        <v>55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46153</v>
      </c>
      <c r="C53" s="15">
        <f>VLOOKUP($A$7:$A$91,data!$A$2:$Z$78,3,FALSE)</f>
        <v>67062</v>
      </c>
      <c r="D53" s="15">
        <f>VLOOKUP($A$7:$A$91,data!$A$2:$Z$78,4,FALSE)</f>
        <v>10092</v>
      </c>
      <c r="E53" s="15">
        <f>VLOOKUP($A$7:$A$91,data!$A$2:$Z$78,5,FALSE)</f>
        <v>55</v>
      </c>
      <c r="F53" s="15">
        <f>VLOOKUP($A$7:$A$91,data!$A$2:$Z$78,6,FALSE)</f>
        <v>4</v>
      </c>
      <c r="G53" s="15">
        <f>VLOOKUP($A$7:$A$91,data!$A$2:$Z$78,7,FALSE)</f>
        <v>11165</v>
      </c>
      <c r="H53" s="15">
        <f>VLOOKUP($A$7:$A$91,data!$A$2:$Z$78,8,FALSE)</f>
        <v>1732</v>
      </c>
      <c r="I53" s="15">
        <f>VLOOKUP($A$7:$A$91,data!$A$2:$Z$78,9,FALSE)</f>
        <v>79055</v>
      </c>
      <c r="J53" s="15">
        <f>VLOOKUP($A$7:$A$91,data!$A$2:$Z$78,10,FALSE)</f>
        <v>4517</v>
      </c>
      <c r="K53" s="15">
        <f>VLOOKUP($A$7:$A$91,data!$A$2:$Z$78,11,FALSE)</f>
        <v>1883879</v>
      </c>
      <c r="L53" s="15">
        <f>VLOOKUP($A$7:$A$91,data!$A$2:$Z$78,12,FALSE)</f>
        <v>42794</v>
      </c>
      <c r="M53" s="15">
        <f>VLOOKUP($A$7:$A$91,data!$A$2:$Z$78,13,FALSE)</f>
        <v>51762</v>
      </c>
      <c r="N53" s="15">
        <f>VLOOKUP($A$7:$A$91,data!$A$2:$Z$78,14,FALSE)</f>
        <v>146</v>
      </c>
      <c r="O53" s="15">
        <f>VLOOKUP($A$7:$A$91,data!$A$2:$Z$78,15,FALSE)</f>
        <v>108411</v>
      </c>
      <c r="P53" s="15">
        <f>VLOOKUP($A$7:$A$91,data!$A$2:$Z$78,16,FALSE)</f>
        <v>1005</v>
      </c>
      <c r="Q53" s="15">
        <f>VLOOKUP($A$7:$A$91,data!$A$2:$Z$78,17,FALSE)</f>
        <v>31407</v>
      </c>
      <c r="R53" s="15">
        <f>VLOOKUP($A$7:$A$91,data!$A$2:$Z$78,18,FALSE)</f>
        <v>2045</v>
      </c>
      <c r="S53" s="15">
        <f>VLOOKUP($A$7:$A$91,data!$A$2:$Z$78,19,FALSE)</f>
        <v>1628</v>
      </c>
      <c r="T53" s="15">
        <f>VLOOKUP($A$7:$A$91,data!$A$2:$Z$78,20,FALSE)</f>
        <v>92</v>
      </c>
      <c r="U53" s="15">
        <f>VLOOKUP($A$7:$A$91,data!$A$2:$Z$78,21,FALSE)</f>
        <v>32124</v>
      </c>
      <c r="V53" s="15">
        <f>VLOOKUP($A$7:$A$91,data!$A$2:$Z$78,22,FALSE)</f>
        <v>253</v>
      </c>
      <c r="W53" s="15">
        <f>VLOOKUP($A$7:$A$91,data!$A$2:$Z$78,23,FALSE)</f>
        <v>2814</v>
      </c>
      <c r="X53" s="15">
        <f>VLOOKUP($A$7:$A$91,data!$A$2:$Z$78,24,FALSE)</f>
        <v>245</v>
      </c>
      <c r="Y53" s="15">
        <f>VLOOKUP($A$7:$A$91,data!$A$2:$Z$78,25,FALSE)</f>
        <v>369</v>
      </c>
      <c r="Z53" s="15">
        <f>VLOOKUP($A$7:$A$91,data!$A$2:$Z$78,26,FALSE)</f>
        <v>15</v>
      </c>
    </row>
    <row r="54" spans="1:26" ht="21.75" x14ac:dyDescent="0.2">
      <c r="A54" s="14" t="s">
        <v>53</v>
      </c>
      <c r="B54" s="15">
        <f>VLOOKUP($A$7:$A$91,data!$A$2:$Z$78,2,FALSE)</f>
        <v>42594</v>
      </c>
      <c r="C54" s="15">
        <f>VLOOKUP($A$7:$A$91,data!$A$2:$Z$78,3,FALSE)</f>
        <v>62669</v>
      </c>
      <c r="D54" s="15">
        <f>VLOOKUP($A$7:$A$91,data!$A$2:$Z$78,4,FALSE)</f>
        <v>6646</v>
      </c>
      <c r="E54" s="15">
        <f>VLOOKUP($A$7:$A$91,data!$A$2:$Z$78,5,FALSE)</f>
        <v>123</v>
      </c>
      <c r="F54" s="15">
        <f>VLOOKUP($A$7:$A$91,data!$A$2:$Z$78,6,FALSE)</f>
        <v>5</v>
      </c>
      <c r="G54" s="15">
        <f>VLOOKUP($A$7:$A$91,data!$A$2:$Z$78,7,FALSE)</f>
        <v>8413</v>
      </c>
      <c r="H54" s="15">
        <f>VLOOKUP($A$7:$A$91,data!$A$2:$Z$78,8,FALSE)</f>
        <v>931</v>
      </c>
      <c r="I54" s="15">
        <f>VLOOKUP($A$7:$A$91,data!$A$2:$Z$78,9,FALSE)</f>
        <v>19299</v>
      </c>
      <c r="J54" s="15">
        <f>VLOOKUP($A$7:$A$91,data!$A$2:$Z$78,10,FALSE)</f>
        <v>507</v>
      </c>
      <c r="K54" s="15">
        <f>VLOOKUP($A$7:$A$91,data!$A$2:$Z$78,11,FALSE)</f>
        <v>2328333</v>
      </c>
      <c r="L54" s="15">
        <f>VLOOKUP($A$7:$A$91,data!$A$2:$Z$78,12,FALSE)</f>
        <v>41323</v>
      </c>
      <c r="M54" s="15">
        <f>VLOOKUP($A$7:$A$91,data!$A$2:$Z$78,13,FALSE)</f>
        <v>69551</v>
      </c>
      <c r="N54" s="15">
        <f>VLOOKUP($A$7:$A$91,data!$A$2:$Z$78,14,FALSE)</f>
        <v>73</v>
      </c>
      <c r="O54" s="15">
        <f>VLOOKUP($A$7:$A$91,data!$A$2:$Z$78,15,FALSE)</f>
        <v>126372</v>
      </c>
      <c r="P54" s="15">
        <f>VLOOKUP($A$7:$A$91,data!$A$2:$Z$78,16,FALSE)</f>
        <v>710</v>
      </c>
      <c r="Q54" s="15">
        <f>VLOOKUP($A$7:$A$91,data!$A$2:$Z$78,17,FALSE)</f>
        <v>38091</v>
      </c>
      <c r="R54" s="15">
        <f>VLOOKUP($A$7:$A$91,data!$A$2:$Z$78,18,FALSE)</f>
        <v>1682</v>
      </c>
      <c r="S54" s="15">
        <f>VLOOKUP($A$7:$A$91,data!$A$2:$Z$78,19,FALSE)</f>
        <v>2163</v>
      </c>
      <c r="T54" s="15">
        <f>VLOOKUP($A$7:$A$91,data!$A$2:$Z$78,20,FALSE)</f>
        <v>61</v>
      </c>
      <c r="U54" s="15">
        <f>VLOOKUP($A$7:$A$91,data!$A$2:$Z$78,21,FALSE)</f>
        <v>37478</v>
      </c>
      <c r="V54" s="15">
        <f>VLOOKUP($A$7:$A$91,data!$A$2:$Z$78,22,FALSE)</f>
        <v>194</v>
      </c>
      <c r="W54" s="15">
        <f>VLOOKUP($A$7:$A$91,data!$A$2:$Z$78,23,FALSE)</f>
        <v>1810</v>
      </c>
      <c r="X54" s="15">
        <f>VLOOKUP($A$7:$A$91,data!$A$2:$Z$78,24,FALSE)</f>
        <v>92</v>
      </c>
      <c r="Y54" s="15">
        <f>VLOOKUP($A$7:$A$91,data!$A$2:$Z$78,25,FALSE)</f>
        <v>361</v>
      </c>
      <c r="Z54" s="15">
        <f>VLOOKUP($A$7:$A$91,data!$A$2:$Z$78,26,FALSE)</f>
        <v>18</v>
      </c>
    </row>
    <row r="55" spans="1:26" ht="21.75" x14ac:dyDescent="0.2">
      <c r="A55" s="14" t="s">
        <v>54</v>
      </c>
      <c r="B55" s="15">
        <f>VLOOKUP($A$7:$A$91,data!$A$2:$Z$78,2,FALSE)</f>
        <v>76095</v>
      </c>
      <c r="C55" s="15">
        <f>VLOOKUP($A$7:$A$91,data!$A$2:$Z$78,3,FALSE)</f>
        <v>69973</v>
      </c>
      <c r="D55" s="15">
        <f>VLOOKUP($A$7:$A$91,data!$A$2:$Z$78,4,FALSE)</f>
        <v>7646</v>
      </c>
      <c r="E55" s="15">
        <f>VLOOKUP($A$7:$A$91,data!$A$2:$Z$78,5,FALSE)</f>
        <v>2967</v>
      </c>
      <c r="F55" s="15">
        <f>VLOOKUP($A$7:$A$91,data!$A$2:$Z$78,6,FALSE)</f>
        <v>83</v>
      </c>
      <c r="G55" s="15">
        <f>VLOOKUP($A$7:$A$91,data!$A$2:$Z$78,7,FALSE)</f>
        <v>20463</v>
      </c>
      <c r="H55" s="15">
        <f>VLOOKUP($A$7:$A$91,data!$A$2:$Z$78,8,FALSE)</f>
        <v>2399</v>
      </c>
      <c r="I55" s="15">
        <f>VLOOKUP($A$7:$A$91,data!$A$2:$Z$78,9,FALSE)</f>
        <v>95098</v>
      </c>
      <c r="J55" s="15">
        <f>VLOOKUP($A$7:$A$91,data!$A$2:$Z$78,10,FALSE)</f>
        <v>3803</v>
      </c>
      <c r="K55" s="15">
        <f>VLOOKUP($A$7:$A$91,data!$A$2:$Z$78,11,FALSE)</f>
        <v>3812138</v>
      </c>
      <c r="L55" s="15">
        <f>VLOOKUP($A$7:$A$91,data!$A$2:$Z$78,12,FALSE)</f>
        <v>71975</v>
      </c>
      <c r="M55" s="15">
        <f>VLOOKUP($A$7:$A$91,data!$A$2:$Z$78,13,FALSE)</f>
        <v>566223</v>
      </c>
      <c r="N55" s="15">
        <f>VLOOKUP($A$7:$A$91,data!$A$2:$Z$78,14,FALSE)</f>
        <v>89</v>
      </c>
      <c r="O55" s="15">
        <f>VLOOKUP($A$7:$A$91,data!$A$2:$Z$78,15,FALSE)</f>
        <v>1306494</v>
      </c>
      <c r="P55" s="15">
        <f>VLOOKUP($A$7:$A$91,data!$A$2:$Z$78,16,FALSE)</f>
        <v>2711</v>
      </c>
      <c r="Q55" s="15">
        <f>VLOOKUP($A$7:$A$91,data!$A$2:$Z$78,17,FALSE)</f>
        <v>89584</v>
      </c>
      <c r="R55" s="15">
        <f>VLOOKUP($A$7:$A$91,data!$A$2:$Z$78,18,FALSE)</f>
        <v>3883</v>
      </c>
      <c r="S55" s="15">
        <f>VLOOKUP($A$7:$A$91,data!$A$2:$Z$78,19,FALSE)</f>
        <v>6181</v>
      </c>
      <c r="T55" s="15">
        <f>VLOOKUP($A$7:$A$91,data!$A$2:$Z$78,20,FALSE)</f>
        <v>159</v>
      </c>
      <c r="U55" s="15">
        <f>VLOOKUP($A$7:$A$91,data!$A$2:$Z$78,21,FALSE)</f>
        <v>50170</v>
      </c>
      <c r="V55" s="15">
        <f>VLOOKUP($A$7:$A$91,data!$A$2:$Z$78,22,FALSE)</f>
        <v>920</v>
      </c>
      <c r="W55" s="15">
        <f>VLOOKUP($A$7:$A$91,data!$A$2:$Z$78,23,FALSE)</f>
        <v>6050</v>
      </c>
      <c r="X55" s="15">
        <f>VLOOKUP($A$7:$A$91,data!$A$2:$Z$78,24,FALSE)</f>
        <v>316</v>
      </c>
      <c r="Y55" s="15">
        <f>VLOOKUP($A$7:$A$91,data!$A$2:$Z$78,25,FALSE)</f>
        <v>638</v>
      </c>
      <c r="Z55" s="15">
        <f>VLOOKUP($A$7:$A$91,data!$A$2:$Z$78,26,FALSE)</f>
        <v>38</v>
      </c>
    </row>
    <row r="56" spans="1:26" ht="21.75" x14ac:dyDescent="0.2">
      <c r="A56" s="14" t="s">
        <v>55</v>
      </c>
      <c r="B56" s="15">
        <f>VLOOKUP($A$7:$A$91,data!$A$2:$Z$78,2,FALSE)</f>
        <v>22750</v>
      </c>
      <c r="C56" s="15">
        <f>VLOOKUP($A$7:$A$91,data!$A$2:$Z$78,3,FALSE)</f>
        <v>92026</v>
      </c>
      <c r="D56" s="15">
        <f>VLOOKUP($A$7:$A$91,data!$A$2:$Z$78,4,FALSE)</f>
        <v>8424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51057</v>
      </c>
      <c r="H56" s="15">
        <f>VLOOKUP($A$7:$A$91,data!$A$2:$Z$78,8,FALSE)</f>
        <v>5300</v>
      </c>
      <c r="I56" s="15">
        <f>VLOOKUP($A$7:$A$91,data!$A$2:$Z$78,9,FALSE)</f>
        <v>56802</v>
      </c>
      <c r="J56" s="15">
        <f>VLOOKUP($A$7:$A$91,data!$A$2:$Z$78,10,FALSE)</f>
        <v>9835</v>
      </c>
      <c r="K56" s="15">
        <f>VLOOKUP($A$7:$A$91,data!$A$2:$Z$78,11,FALSE)</f>
        <v>788093</v>
      </c>
      <c r="L56" s="15">
        <f>VLOOKUP($A$7:$A$91,data!$A$2:$Z$78,12,FALSE)</f>
        <v>19543</v>
      </c>
      <c r="M56" s="15">
        <f>VLOOKUP($A$7:$A$91,data!$A$2:$Z$78,13,FALSE)</f>
        <v>0</v>
      </c>
      <c r="N56" s="15">
        <f>VLOOKUP($A$7:$A$91,data!$A$2:$Z$78,14,FALSE)</f>
        <v>0</v>
      </c>
      <c r="O56" s="15">
        <f>VLOOKUP($A$7:$A$91,data!$A$2:$Z$78,15,FALSE)</f>
        <v>34846</v>
      </c>
      <c r="P56" s="15">
        <f>VLOOKUP($A$7:$A$91,data!$A$2:$Z$78,16,FALSE)</f>
        <v>172</v>
      </c>
      <c r="Q56" s="15">
        <f>VLOOKUP($A$7:$A$91,data!$A$2:$Z$78,17,FALSE)</f>
        <v>7647</v>
      </c>
      <c r="R56" s="15">
        <f>VLOOKUP($A$7:$A$91,data!$A$2:$Z$78,18,FALSE)</f>
        <v>584</v>
      </c>
      <c r="S56" s="15">
        <f>VLOOKUP($A$7:$A$91,data!$A$2:$Z$78,19,FALSE)</f>
        <v>280</v>
      </c>
      <c r="T56" s="15">
        <f>VLOOKUP($A$7:$A$91,data!$A$2:$Z$78,20,FALSE)</f>
        <v>17</v>
      </c>
      <c r="U56" s="15">
        <f>VLOOKUP($A$7:$A$91,data!$A$2:$Z$78,21,FALSE)</f>
        <v>4754</v>
      </c>
      <c r="V56" s="15">
        <f>VLOOKUP($A$7:$A$91,data!$A$2:$Z$78,22,FALSE)</f>
        <v>93</v>
      </c>
      <c r="W56" s="15">
        <f>VLOOKUP($A$7:$A$91,data!$A$2:$Z$78,23,FALSE)</f>
        <v>3291</v>
      </c>
      <c r="X56" s="15">
        <f>VLOOKUP($A$7:$A$91,data!$A$2:$Z$78,24,FALSE)</f>
        <v>290</v>
      </c>
      <c r="Y56" s="15">
        <f>VLOOKUP($A$7:$A$91,data!$A$2:$Z$78,25,FALSE)</f>
        <v>49</v>
      </c>
      <c r="Z56" s="15">
        <f>VLOOKUP($A$7:$A$91,data!$A$2:$Z$78,26,FALSE)</f>
        <v>5</v>
      </c>
    </row>
    <row r="57" spans="1:26" ht="21.75" x14ac:dyDescent="0.2">
      <c r="A57" s="12" t="s">
        <v>6</v>
      </c>
      <c r="B57" s="13">
        <f>SUM(B58:B66)</f>
        <v>305329</v>
      </c>
      <c r="C57" s="13">
        <f t="shared" ref="C57:Z57" si="6">SUM(C58:C66)</f>
        <v>727032</v>
      </c>
      <c r="D57" s="13">
        <f t="shared" si="6"/>
        <v>49693</v>
      </c>
      <c r="E57" s="13">
        <f t="shared" si="6"/>
        <v>5462</v>
      </c>
      <c r="F57" s="13">
        <f t="shared" si="6"/>
        <v>166</v>
      </c>
      <c r="G57" s="13">
        <f t="shared" si="6"/>
        <v>184551</v>
      </c>
      <c r="H57" s="13">
        <f t="shared" si="6"/>
        <v>15590</v>
      </c>
      <c r="I57" s="13">
        <f t="shared" si="6"/>
        <v>1399951</v>
      </c>
      <c r="J57" s="13">
        <f t="shared" si="6"/>
        <v>15276</v>
      </c>
      <c r="K57" s="13">
        <f t="shared" si="6"/>
        <v>13110725</v>
      </c>
      <c r="L57" s="13">
        <f t="shared" si="6"/>
        <v>268117</v>
      </c>
      <c r="M57" s="13">
        <f t="shared" si="6"/>
        <v>18822482</v>
      </c>
      <c r="N57" s="13">
        <f t="shared" si="6"/>
        <v>1311</v>
      </c>
      <c r="O57" s="13">
        <f t="shared" si="6"/>
        <v>7084924</v>
      </c>
      <c r="P57" s="13">
        <f t="shared" si="6"/>
        <v>12632</v>
      </c>
      <c r="Q57" s="13">
        <f t="shared" si="6"/>
        <v>266679</v>
      </c>
      <c r="R57" s="13">
        <f t="shared" si="6"/>
        <v>11639</v>
      </c>
      <c r="S57" s="13">
        <f t="shared" si="6"/>
        <v>848516</v>
      </c>
      <c r="T57" s="13">
        <f t="shared" si="6"/>
        <v>1204</v>
      </c>
      <c r="U57" s="13">
        <f t="shared" si="6"/>
        <v>3048777</v>
      </c>
      <c r="V57" s="13">
        <f t="shared" si="6"/>
        <v>8085</v>
      </c>
      <c r="W57" s="13">
        <f t="shared" si="6"/>
        <v>135948</v>
      </c>
      <c r="X57" s="13">
        <f t="shared" si="6"/>
        <v>4003</v>
      </c>
      <c r="Y57" s="13">
        <f t="shared" si="6"/>
        <v>22941</v>
      </c>
      <c r="Z57" s="13">
        <f t="shared" si="6"/>
        <v>607</v>
      </c>
    </row>
    <row r="58" spans="1:26" ht="21.75" x14ac:dyDescent="0.2">
      <c r="A58" s="14" t="s">
        <v>56</v>
      </c>
      <c r="B58" s="15">
        <f>VLOOKUP($A$7:$A$91,data!$A$2:$Z$78,2,FALSE)</f>
        <v>26456</v>
      </c>
      <c r="C58" s="15">
        <f>VLOOKUP($A$7:$A$91,data!$A$2:$Z$78,3,FALSE)</f>
        <v>44529</v>
      </c>
      <c r="D58" s="15">
        <f>VLOOKUP($A$7:$A$91,data!$A$2:$Z$78,4,FALSE)</f>
        <v>3540</v>
      </c>
      <c r="E58" s="15">
        <f>VLOOKUP($A$7:$A$91,data!$A$2:$Z$78,5,FALSE)</f>
        <v>5</v>
      </c>
      <c r="F58" s="15">
        <f>VLOOKUP($A$7:$A$91,data!$A$2:$Z$78,6,FALSE)</f>
        <v>1</v>
      </c>
      <c r="G58" s="15">
        <f>VLOOKUP($A$7:$A$91,data!$A$2:$Z$78,7,FALSE)</f>
        <v>25432</v>
      </c>
      <c r="H58" s="15">
        <f>VLOOKUP($A$7:$A$91,data!$A$2:$Z$78,8,FALSE)</f>
        <v>2004</v>
      </c>
      <c r="I58" s="15">
        <f>VLOOKUP($A$7:$A$91,data!$A$2:$Z$78,9,FALSE)</f>
        <v>81875</v>
      </c>
      <c r="J58" s="15">
        <f>VLOOKUP($A$7:$A$91,data!$A$2:$Z$78,10,FALSE)</f>
        <v>853</v>
      </c>
      <c r="K58" s="15">
        <f>VLOOKUP($A$7:$A$91,data!$A$2:$Z$78,11,FALSE)</f>
        <v>926590</v>
      </c>
      <c r="L58" s="15">
        <f>VLOOKUP($A$7:$A$91,data!$A$2:$Z$78,12,FALSE)</f>
        <v>24646</v>
      </c>
      <c r="M58" s="15">
        <f>VLOOKUP($A$7:$A$91,data!$A$2:$Z$78,13,FALSE)</f>
        <v>593842</v>
      </c>
      <c r="N58" s="15">
        <f>VLOOKUP($A$7:$A$91,data!$A$2:$Z$78,14,FALSE)</f>
        <v>77</v>
      </c>
      <c r="O58" s="15">
        <f>VLOOKUP($A$7:$A$91,data!$A$2:$Z$78,15,FALSE)</f>
        <v>2855248</v>
      </c>
      <c r="P58" s="15">
        <f>VLOOKUP($A$7:$A$91,data!$A$2:$Z$78,16,FALSE)</f>
        <v>270</v>
      </c>
      <c r="Q58" s="15">
        <f>VLOOKUP($A$7:$A$91,data!$A$2:$Z$78,17,FALSE)</f>
        <v>10813</v>
      </c>
      <c r="R58" s="15">
        <f>VLOOKUP($A$7:$A$91,data!$A$2:$Z$78,18,FALSE)</f>
        <v>429</v>
      </c>
      <c r="S58" s="15">
        <f>VLOOKUP($A$7:$A$91,data!$A$2:$Z$78,19,FALSE)</f>
        <v>3209</v>
      </c>
      <c r="T58" s="15">
        <f>VLOOKUP($A$7:$A$91,data!$A$2:$Z$78,20,FALSE)</f>
        <v>32</v>
      </c>
      <c r="U58" s="15">
        <f>VLOOKUP($A$7:$A$91,data!$A$2:$Z$78,21,FALSE)</f>
        <v>99974</v>
      </c>
      <c r="V58" s="15">
        <f>VLOOKUP($A$7:$A$91,data!$A$2:$Z$78,22,FALSE)</f>
        <v>97</v>
      </c>
      <c r="W58" s="15">
        <f>VLOOKUP($A$7:$A$91,data!$A$2:$Z$78,23,FALSE)</f>
        <v>1980</v>
      </c>
      <c r="X58" s="15">
        <f>VLOOKUP($A$7:$A$91,data!$A$2:$Z$78,24,FALSE)</f>
        <v>67</v>
      </c>
      <c r="Y58" s="15">
        <f>VLOOKUP($A$7:$A$91,data!$A$2:$Z$78,25,FALSE)</f>
        <v>162</v>
      </c>
      <c r="Z58" s="15">
        <f>VLOOKUP($A$7:$A$91,data!$A$2:$Z$78,26,FALSE)</f>
        <v>9</v>
      </c>
    </row>
    <row r="59" spans="1:26" ht="21.75" x14ac:dyDescent="0.2">
      <c r="A59" s="14" t="s">
        <v>57</v>
      </c>
      <c r="B59" s="15">
        <f>VLOOKUP($A$7:$A$91,data!$A$2:$Z$78,2,FALSE)</f>
        <v>41268</v>
      </c>
      <c r="C59" s="15">
        <f>VLOOKUP($A$7:$A$91,data!$A$2:$Z$78,3,FALSE)</f>
        <v>81671</v>
      </c>
      <c r="D59" s="15">
        <f>VLOOKUP($A$7:$A$91,data!$A$2:$Z$78,4,FALSE)</f>
        <v>4495</v>
      </c>
      <c r="E59" s="15">
        <f>VLOOKUP($A$7:$A$91,data!$A$2:$Z$78,5,FALSE)</f>
        <v>718</v>
      </c>
      <c r="F59" s="15">
        <f>VLOOKUP($A$7:$A$91,data!$A$2:$Z$78,6,FALSE)</f>
        <v>21</v>
      </c>
      <c r="G59" s="15">
        <f>VLOOKUP($A$7:$A$91,data!$A$2:$Z$78,7,FALSE)</f>
        <v>14436</v>
      </c>
      <c r="H59" s="15">
        <f>VLOOKUP($A$7:$A$91,data!$A$2:$Z$78,8,FALSE)</f>
        <v>1156</v>
      </c>
      <c r="I59" s="15">
        <f>VLOOKUP($A$7:$A$91,data!$A$2:$Z$78,9,FALSE)</f>
        <v>305864</v>
      </c>
      <c r="J59" s="15">
        <f>VLOOKUP($A$7:$A$91,data!$A$2:$Z$78,10,FALSE)</f>
        <v>1136</v>
      </c>
      <c r="K59" s="15">
        <f>VLOOKUP($A$7:$A$91,data!$A$2:$Z$78,11,FALSE)</f>
        <v>2082426</v>
      </c>
      <c r="L59" s="15">
        <f>VLOOKUP($A$7:$A$91,data!$A$2:$Z$78,12,FALSE)</f>
        <v>36790</v>
      </c>
      <c r="M59" s="15">
        <f>VLOOKUP($A$7:$A$91,data!$A$2:$Z$78,13,FALSE)</f>
        <v>6299594</v>
      </c>
      <c r="N59" s="15">
        <f>VLOOKUP($A$7:$A$91,data!$A$2:$Z$78,14,FALSE)</f>
        <v>239</v>
      </c>
      <c r="O59" s="15">
        <f>VLOOKUP($A$7:$A$91,data!$A$2:$Z$78,15,FALSE)</f>
        <v>1591954</v>
      </c>
      <c r="P59" s="15">
        <f>VLOOKUP($A$7:$A$91,data!$A$2:$Z$78,16,FALSE)</f>
        <v>2660</v>
      </c>
      <c r="Q59" s="15">
        <f>VLOOKUP($A$7:$A$91,data!$A$2:$Z$78,17,FALSE)</f>
        <v>42844</v>
      </c>
      <c r="R59" s="15">
        <f>VLOOKUP($A$7:$A$91,data!$A$2:$Z$78,18,FALSE)</f>
        <v>1591</v>
      </c>
      <c r="S59" s="15">
        <f>VLOOKUP($A$7:$A$91,data!$A$2:$Z$78,19,FALSE)</f>
        <v>31029</v>
      </c>
      <c r="T59" s="15">
        <f>VLOOKUP($A$7:$A$91,data!$A$2:$Z$78,20,FALSE)</f>
        <v>219</v>
      </c>
      <c r="U59" s="15">
        <f>VLOOKUP($A$7:$A$91,data!$A$2:$Z$78,21,FALSE)</f>
        <v>805714</v>
      </c>
      <c r="V59" s="15">
        <f>VLOOKUP($A$7:$A$91,data!$A$2:$Z$78,22,FALSE)</f>
        <v>2138</v>
      </c>
      <c r="W59" s="15">
        <f>VLOOKUP($A$7:$A$91,data!$A$2:$Z$78,23,FALSE)</f>
        <v>22491</v>
      </c>
      <c r="X59" s="15">
        <f>VLOOKUP($A$7:$A$91,data!$A$2:$Z$78,24,FALSE)</f>
        <v>602</v>
      </c>
      <c r="Y59" s="15">
        <f>VLOOKUP($A$7:$A$91,data!$A$2:$Z$78,25,FALSE)</f>
        <v>5005</v>
      </c>
      <c r="Z59" s="15">
        <f>VLOOKUP($A$7:$A$91,data!$A$2:$Z$78,26,FALSE)</f>
        <v>119</v>
      </c>
    </row>
    <row r="60" spans="1:26" ht="21.75" x14ac:dyDescent="0.2">
      <c r="A60" s="14" t="s">
        <v>58</v>
      </c>
      <c r="B60" s="15">
        <f>VLOOKUP($A$7:$A$91,data!$A$2:$Z$78,2,FALSE)</f>
        <v>22076</v>
      </c>
      <c r="C60" s="15">
        <f>VLOOKUP($A$7:$A$91,data!$A$2:$Z$78,3,FALSE)</f>
        <v>13664</v>
      </c>
      <c r="D60" s="15">
        <f>VLOOKUP($A$7:$A$91,data!$A$2:$Z$78,4,FALSE)</f>
        <v>935</v>
      </c>
      <c r="E60" s="15">
        <f>VLOOKUP($A$7:$A$91,data!$A$2:$Z$78,5,FALSE)</f>
        <v>35</v>
      </c>
      <c r="F60" s="15">
        <f>VLOOKUP($A$7:$A$91,data!$A$2:$Z$78,6,FALSE)</f>
        <v>2</v>
      </c>
      <c r="G60" s="15">
        <f>VLOOKUP($A$7:$A$91,data!$A$2:$Z$78,7,FALSE)</f>
        <v>35003</v>
      </c>
      <c r="H60" s="15">
        <f>VLOOKUP($A$7:$A$91,data!$A$2:$Z$78,8,FALSE)</f>
        <v>2976</v>
      </c>
      <c r="I60" s="15">
        <f>VLOOKUP($A$7:$A$91,data!$A$2:$Z$78,9,FALSE)</f>
        <v>71155</v>
      </c>
      <c r="J60" s="15">
        <f>VLOOKUP($A$7:$A$91,data!$A$2:$Z$78,10,FALSE)</f>
        <v>984</v>
      </c>
      <c r="K60" s="15">
        <f>VLOOKUP($A$7:$A$91,data!$A$2:$Z$78,11,FALSE)</f>
        <v>802139</v>
      </c>
      <c r="L60" s="15">
        <f>VLOOKUP($A$7:$A$91,data!$A$2:$Z$78,12,FALSE)</f>
        <v>19371</v>
      </c>
      <c r="M60" s="15">
        <f>VLOOKUP($A$7:$A$91,data!$A$2:$Z$78,13,FALSE)</f>
        <v>981527</v>
      </c>
      <c r="N60" s="15">
        <f>VLOOKUP($A$7:$A$91,data!$A$2:$Z$78,14,FALSE)</f>
        <v>73</v>
      </c>
      <c r="O60" s="15">
        <f>VLOOKUP($A$7:$A$91,data!$A$2:$Z$78,15,FALSE)</f>
        <v>73244</v>
      </c>
      <c r="P60" s="15">
        <f>VLOOKUP($A$7:$A$91,data!$A$2:$Z$78,16,FALSE)</f>
        <v>1947</v>
      </c>
      <c r="Q60" s="15">
        <f>VLOOKUP($A$7:$A$91,data!$A$2:$Z$78,17,FALSE)</f>
        <v>16805</v>
      </c>
      <c r="R60" s="15">
        <f>VLOOKUP($A$7:$A$91,data!$A$2:$Z$78,18,FALSE)</f>
        <v>842</v>
      </c>
      <c r="S60" s="15">
        <f>VLOOKUP($A$7:$A$91,data!$A$2:$Z$78,19,FALSE)</f>
        <v>8872</v>
      </c>
      <c r="T60" s="15">
        <f>VLOOKUP($A$7:$A$91,data!$A$2:$Z$78,20,FALSE)</f>
        <v>125</v>
      </c>
      <c r="U60" s="15">
        <f>VLOOKUP($A$7:$A$91,data!$A$2:$Z$78,21,FALSE)</f>
        <v>159227</v>
      </c>
      <c r="V60" s="15">
        <f>VLOOKUP($A$7:$A$91,data!$A$2:$Z$78,22,FALSE)</f>
        <v>1973</v>
      </c>
      <c r="W60" s="15">
        <f>VLOOKUP($A$7:$A$91,data!$A$2:$Z$78,23,FALSE)</f>
        <v>13727</v>
      </c>
      <c r="X60" s="15">
        <f>VLOOKUP($A$7:$A$91,data!$A$2:$Z$78,24,FALSE)</f>
        <v>489</v>
      </c>
      <c r="Y60" s="15">
        <f>VLOOKUP($A$7:$A$91,data!$A$2:$Z$78,25,FALSE)</f>
        <v>2362</v>
      </c>
      <c r="Z60" s="15">
        <f>VLOOKUP($A$7:$A$91,data!$A$2:$Z$78,26,FALSE)</f>
        <v>65</v>
      </c>
    </row>
    <row r="61" spans="1:26" ht="21.75" x14ac:dyDescent="0.2">
      <c r="A61" s="14" t="s">
        <v>59</v>
      </c>
      <c r="B61" s="15">
        <f>VLOOKUP($A$7:$A$91,data!$A$2:$Z$78,2,FALSE)</f>
        <v>39312</v>
      </c>
      <c r="C61" s="15">
        <f>VLOOKUP($A$7:$A$91,data!$A$2:$Z$78,3,FALSE)</f>
        <v>31166</v>
      </c>
      <c r="D61" s="15">
        <f>VLOOKUP($A$7:$A$91,data!$A$2:$Z$78,4,FALSE)</f>
        <v>2318</v>
      </c>
      <c r="E61" s="15">
        <f>VLOOKUP($A$7:$A$91,data!$A$2:$Z$78,5,FALSE)</f>
        <v>141</v>
      </c>
      <c r="F61" s="15">
        <f>VLOOKUP($A$7:$A$91,data!$A$2:$Z$78,6,FALSE)</f>
        <v>5</v>
      </c>
      <c r="G61" s="15">
        <f>VLOOKUP($A$7:$A$91,data!$A$2:$Z$78,7,FALSE)</f>
        <v>13404</v>
      </c>
      <c r="H61" s="15">
        <f>VLOOKUP($A$7:$A$91,data!$A$2:$Z$78,8,FALSE)</f>
        <v>1142</v>
      </c>
      <c r="I61" s="15">
        <f>VLOOKUP($A$7:$A$91,data!$A$2:$Z$78,9,FALSE)</f>
        <v>260709</v>
      </c>
      <c r="J61" s="15">
        <f>VLOOKUP($A$7:$A$91,data!$A$2:$Z$78,10,FALSE)</f>
        <v>3150</v>
      </c>
      <c r="K61" s="15">
        <f>VLOOKUP($A$7:$A$91,data!$A$2:$Z$78,11,FALSE)</f>
        <v>1750132</v>
      </c>
      <c r="L61" s="15">
        <f>VLOOKUP($A$7:$A$91,data!$A$2:$Z$78,12,FALSE)</f>
        <v>36979</v>
      </c>
      <c r="M61" s="15">
        <f>VLOOKUP($A$7:$A$91,data!$A$2:$Z$78,13,FALSE)</f>
        <v>1952303</v>
      </c>
      <c r="N61" s="15">
        <f>VLOOKUP($A$7:$A$91,data!$A$2:$Z$78,14,FALSE)</f>
        <v>303</v>
      </c>
      <c r="O61" s="15">
        <f>VLOOKUP($A$7:$A$91,data!$A$2:$Z$78,15,FALSE)</f>
        <v>224397</v>
      </c>
      <c r="P61" s="15">
        <f>VLOOKUP($A$7:$A$91,data!$A$2:$Z$78,16,FALSE)</f>
        <v>1591</v>
      </c>
      <c r="Q61" s="15">
        <f>VLOOKUP($A$7:$A$91,data!$A$2:$Z$78,17,FALSE)</f>
        <v>35748</v>
      </c>
      <c r="R61" s="15">
        <f>VLOOKUP($A$7:$A$91,data!$A$2:$Z$78,18,FALSE)</f>
        <v>1639</v>
      </c>
      <c r="S61" s="15">
        <f>VLOOKUP($A$7:$A$91,data!$A$2:$Z$78,19,FALSE)</f>
        <v>10504</v>
      </c>
      <c r="T61" s="15">
        <f>VLOOKUP($A$7:$A$91,data!$A$2:$Z$78,20,FALSE)</f>
        <v>193</v>
      </c>
      <c r="U61" s="15">
        <f>VLOOKUP($A$7:$A$91,data!$A$2:$Z$78,21,FALSE)</f>
        <v>178527</v>
      </c>
      <c r="V61" s="15">
        <f>VLOOKUP($A$7:$A$91,data!$A$2:$Z$78,22,FALSE)</f>
        <v>832</v>
      </c>
      <c r="W61" s="15">
        <f>VLOOKUP($A$7:$A$91,data!$A$2:$Z$78,23,FALSE)</f>
        <v>9344</v>
      </c>
      <c r="X61" s="15">
        <f>VLOOKUP($A$7:$A$91,data!$A$2:$Z$78,24,FALSE)</f>
        <v>317</v>
      </c>
      <c r="Y61" s="15">
        <f>VLOOKUP($A$7:$A$91,data!$A$2:$Z$78,25,FALSE)</f>
        <v>1531</v>
      </c>
      <c r="Z61" s="15">
        <f>VLOOKUP($A$7:$A$91,data!$A$2:$Z$78,26,FALSE)</f>
        <v>35</v>
      </c>
    </row>
    <row r="62" spans="1:26" ht="21.75" x14ac:dyDescent="0.2">
      <c r="A62" s="14" t="s">
        <v>60</v>
      </c>
      <c r="B62" s="15">
        <f>VLOOKUP($A$7:$A$91,data!$A$2:$Z$78,2,FALSE)</f>
        <v>35215</v>
      </c>
      <c r="C62" s="15">
        <f>VLOOKUP($A$7:$A$91,data!$A$2:$Z$78,3,FALSE)</f>
        <v>286019</v>
      </c>
      <c r="D62" s="15">
        <f>VLOOKUP($A$7:$A$91,data!$A$2:$Z$78,4,FALSE)</f>
        <v>18241</v>
      </c>
      <c r="E62" s="15">
        <f>VLOOKUP($A$7:$A$91,data!$A$2:$Z$78,5,FALSE)</f>
        <v>0</v>
      </c>
      <c r="F62" s="15">
        <f>VLOOKUP($A$7:$A$91,data!$A$2:$Z$78,6,FALSE)</f>
        <v>0</v>
      </c>
      <c r="G62" s="15">
        <f>VLOOKUP($A$7:$A$91,data!$A$2:$Z$78,7,FALSE)</f>
        <v>34798</v>
      </c>
      <c r="H62" s="15">
        <f>VLOOKUP($A$7:$A$91,data!$A$2:$Z$78,8,FALSE)</f>
        <v>2721</v>
      </c>
      <c r="I62" s="15">
        <f>VLOOKUP($A$7:$A$91,data!$A$2:$Z$78,9,FALSE)</f>
        <v>79973</v>
      </c>
      <c r="J62" s="15">
        <f>VLOOKUP($A$7:$A$91,data!$A$2:$Z$78,10,FALSE)</f>
        <v>2266</v>
      </c>
      <c r="K62" s="15">
        <f>VLOOKUP($A$7:$A$91,data!$A$2:$Z$78,11,FALSE)</f>
        <v>1093282</v>
      </c>
      <c r="L62" s="15">
        <f>VLOOKUP($A$7:$A$91,data!$A$2:$Z$78,12,FALSE)</f>
        <v>23409</v>
      </c>
      <c r="M62" s="15">
        <f>VLOOKUP($A$7:$A$91,data!$A$2:$Z$78,13,FALSE)</f>
        <v>401110</v>
      </c>
      <c r="N62" s="15">
        <f>VLOOKUP($A$7:$A$91,data!$A$2:$Z$78,14,FALSE)</f>
        <v>69</v>
      </c>
      <c r="O62" s="15">
        <f>VLOOKUP($A$7:$A$91,data!$A$2:$Z$78,15,FALSE)</f>
        <v>37327</v>
      </c>
      <c r="P62" s="15">
        <f>VLOOKUP($A$7:$A$91,data!$A$2:$Z$78,16,FALSE)</f>
        <v>516</v>
      </c>
      <c r="Q62" s="15">
        <f>VLOOKUP($A$7:$A$91,data!$A$2:$Z$78,17,FALSE)</f>
        <v>25979</v>
      </c>
      <c r="R62" s="15">
        <f>VLOOKUP($A$7:$A$91,data!$A$2:$Z$78,18,FALSE)</f>
        <v>1381</v>
      </c>
      <c r="S62" s="15">
        <f>VLOOKUP($A$7:$A$91,data!$A$2:$Z$78,19,FALSE)</f>
        <v>1331</v>
      </c>
      <c r="T62" s="15">
        <f>VLOOKUP($A$7:$A$91,data!$A$2:$Z$78,20,FALSE)</f>
        <v>103</v>
      </c>
      <c r="U62" s="15">
        <f>VLOOKUP($A$7:$A$91,data!$A$2:$Z$78,21,FALSE)</f>
        <v>6732</v>
      </c>
      <c r="V62" s="15">
        <f>VLOOKUP($A$7:$A$91,data!$A$2:$Z$78,22,FALSE)</f>
        <v>180</v>
      </c>
      <c r="W62" s="15">
        <f>VLOOKUP($A$7:$A$91,data!$A$2:$Z$78,23,FALSE)</f>
        <v>18825</v>
      </c>
      <c r="X62" s="15">
        <f>VLOOKUP($A$7:$A$91,data!$A$2:$Z$78,24,FALSE)</f>
        <v>593</v>
      </c>
      <c r="Y62" s="15">
        <f>VLOOKUP($A$7:$A$91,data!$A$2:$Z$78,25,FALSE)</f>
        <v>1618</v>
      </c>
      <c r="Z62" s="15">
        <f>VLOOKUP($A$7:$A$91,data!$A$2:$Z$78,26,FALSE)</f>
        <v>26</v>
      </c>
    </row>
    <row r="63" spans="1:26" ht="21.75" x14ac:dyDescent="0.2">
      <c r="A63" s="14" t="s">
        <v>61</v>
      </c>
      <c r="B63" s="15">
        <f>VLOOKUP($A$7:$A$91,data!$A$2:$Z$78,2,FALSE)</f>
        <v>34393</v>
      </c>
      <c r="C63" s="15">
        <f>VLOOKUP($A$7:$A$91,data!$A$2:$Z$78,3,FALSE)</f>
        <v>119519</v>
      </c>
      <c r="D63" s="15">
        <f>VLOOKUP($A$7:$A$91,data!$A$2:$Z$78,4,FALSE)</f>
        <v>8953</v>
      </c>
      <c r="E63" s="15">
        <f>VLOOKUP($A$7:$A$91,data!$A$2:$Z$78,5,FALSE)</f>
        <v>2521</v>
      </c>
      <c r="F63" s="15">
        <f>VLOOKUP($A$7:$A$91,data!$A$2:$Z$78,6,FALSE)</f>
        <v>76</v>
      </c>
      <c r="G63" s="15">
        <f>VLOOKUP($A$7:$A$91,data!$A$2:$Z$78,7,FALSE)</f>
        <v>9538</v>
      </c>
      <c r="H63" s="15">
        <f>VLOOKUP($A$7:$A$91,data!$A$2:$Z$78,8,FALSE)</f>
        <v>868</v>
      </c>
      <c r="I63" s="15">
        <f>VLOOKUP($A$7:$A$91,data!$A$2:$Z$78,9,FALSE)</f>
        <v>94456</v>
      </c>
      <c r="J63" s="15">
        <f>VLOOKUP($A$7:$A$91,data!$A$2:$Z$78,10,FALSE)</f>
        <v>2169</v>
      </c>
      <c r="K63" s="15">
        <f>VLOOKUP($A$7:$A$91,data!$A$2:$Z$78,11,FALSE)</f>
        <v>1083996</v>
      </c>
      <c r="L63" s="15">
        <f>VLOOKUP($A$7:$A$91,data!$A$2:$Z$78,12,FALSE)</f>
        <v>30069</v>
      </c>
      <c r="M63" s="15">
        <f>VLOOKUP($A$7:$A$91,data!$A$2:$Z$78,13,FALSE)</f>
        <v>207008</v>
      </c>
      <c r="N63" s="15">
        <f>VLOOKUP($A$7:$A$91,data!$A$2:$Z$78,14,FALSE)</f>
        <v>128</v>
      </c>
      <c r="O63" s="15">
        <f>VLOOKUP($A$7:$A$91,data!$A$2:$Z$78,15,FALSE)</f>
        <v>451453</v>
      </c>
      <c r="P63" s="15">
        <f>VLOOKUP($A$7:$A$91,data!$A$2:$Z$78,16,FALSE)</f>
        <v>1020</v>
      </c>
      <c r="Q63" s="15">
        <f>VLOOKUP($A$7:$A$91,data!$A$2:$Z$78,17,FALSE)</f>
        <v>10254</v>
      </c>
      <c r="R63" s="15">
        <f>VLOOKUP($A$7:$A$91,data!$A$2:$Z$78,18,FALSE)</f>
        <v>684</v>
      </c>
      <c r="S63" s="15">
        <f>VLOOKUP($A$7:$A$91,data!$A$2:$Z$78,19,FALSE)</f>
        <v>4671</v>
      </c>
      <c r="T63" s="15">
        <f>VLOOKUP($A$7:$A$91,data!$A$2:$Z$78,20,FALSE)</f>
        <v>66</v>
      </c>
      <c r="U63" s="15">
        <f>VLOOKUP($A$7:$A$91,data!$A$2:$Z$78,21,FALSE)</f>
        <v>177967</v>
      </c>
      <c r="V63" s="15">
        <f>VLOOKUP($A$7:$A$91,data!$A$2:$Z$78,22,FALSE)</f>
        <v>452</v>
      </c>
      <c r="W63" s="15">
        <f>VLOOKUP($A$7:$A$91,data!$A$2:$Z$78,23,FALSE)</f>
        <v>8946</v>
      </c>
      <c r="X63" s="15">
        <f>VLOOKUP($A$7:$A$91,data!$A$2:$Z$78,24,FALSE)</f>
        <v>232</v>
      </c>
      <c r="Y63" s="15">
        <f>VLOOKUP($A$7:$A$91,data!$A$2:$Z$78,25,FALSE)</f>
        <v>1186</v>
      </c>
      <c r="Z63" s="15">
        <f>VLOOKUP($A$7:$A$91,data!$A$2:$Z$78,26,FALSE)</f>
        <v>32</v>
      </c>
    </row>
    <row r="64" spans="1:26" ht="21.75" x14ac:dyDescent="0.2">
      <c r="A64" s="14" t="s">
        <v>62</v>
      </c>
      <c r="B64" s="15">
        <f>VLOOKUP($A$7:$A$91,data!$A$2:$Z$78,2,FALSE)</f>
        <v>37294</v>
      </c>
      <c r="C64" s="15">
        <f>VLOOKUP($A$7:$A$91,data!$A$2:$Z$78,3,FALSE)</f>
        <v>59054</v>
      </c>
      <c r="D64" s="15">
        <f>VLOOKUP($A$7:$A$91,data!$A$2:$Z$78,4,FALSE)</f>
        <v>5143</v>
      </c>
      <c r="E64" s="15">
        <f>VLOOKUP($A$7:$A$91,data!$A$2:$Z$78,5,FALSE)</f>
        <v>229</v>
      </c>
      <c r="F64" s="15">
        <f>VLOOKUP($A$7:$A$91,data!$A$2:$Z$78,6,FALSE)</f>
        <v>7</v>
      </c>
      <c r="G64" s="15">
        <f>VLOOKUP($A$7:$A$91,data!$A$2:$Z$78,7,FALSE)</f>
        <v>31027</v>
      </c>
      <c r="H64" s="15">
        <f>VLOOKUP($A$7:$A$91,data!$A$2:$Z$78,8,FALSE)</f>
        <v>3043</v>
      </c>
      <c r="I64" s="15">
        <f>VLOOKUP($A$7:$A$91,data!$A$2:$Z$78,9,FALSE)</f>
        <v>267096</v>
      </c>
      <c r="J64" s="15">
        <f>VLOOKUP($A$7:$A$91,data!$A$2:$Z$78,10,FALSE)</f>
        <v>2604</v>
      </c>
      <c r="K64" s="15">
        <f>VLOOKUP($A$7:$A$91,data!$A$2:$Z$78,11,FALSE)</f>
        <v>1941075</v>
      </c>
      <c r="L64" s="15">
        <f>VLOOKUP($A$7:$A$91,data!$A$2:$Z$78,12,FALSE)</f>
        <v>32157</v>
      </c>
      <c r="M64" s="15">
        <f>VLOOKUP($A$7:$A$91,data!$A$2:$Z$78,13,FALSE)</f>
        <v>2123583</v>
      </c>
      <c r="N64" s="15">
        <f>VLOOKUP($A$7:$A$91,data!$A$2:$Z$78,14,FALSE)</f>
        <v>143</v>
      </c>
      <c r="O64" s="15">
        <f>VLOOKUP($A$7:$A$91,data!$A$2:$Z$78,15,FALSE)</f>
        <v>575338</v>
      </c>
      <c r="P64" s="15">
        <f>VLOOKUP($A$7:$A$91,data!$A$2:$Z$78,16,FALSE)</f>
        <v>1831</v>
      </c>
      <c r="Q64" s="15">
        <f>VLOOKUP($A$7:$A$91,data!$A$2:$Z$78,17,FALSE)</f>
        <v>42738</v>
      </c>
      <c r="R64" s="15">
        <f>VLOOKUP($A$7:$A$91,data!$A$2:$Z$78,18,FALSE)</f>
        <v>1746</v>
      </c>
      <c r="S64" s="15">
        <f>VLOOKUP($A$7:$A$91,data!$A$2:$Z$78,19,FALSE)</f>
        <v>12596</v>
      </c>
      <c r="T64" s="15">
        <f>VLOOKUP($A$7:$A$91,data!$A$2:$Z$78,20,FALSE)</f>
        <v>190</v>
      </c>
      <c r="U64" s="15">
        <f>VLOOKUP($A$7:$A$91,data!$A$2:$Z$78,21,FALSE)</f>
        <v>835792</v>
      </c>
      <c r="V64" s="15">
        <f>VLOOKUP($A$7:$A$91,data!$A$2:$Z$78,22,FALSE)</f>
        <v>1034</v>
      </c>
      <c r="W64" s="15">
        <f>VLOOKUP($A$7:$A$91,data!$A$2:$Z$78,23,FALSE)</f>
        <v>14845</v>
      </c>
      <c r="X64" s="15">
        <f>VLOOKUP($A$7:$A$91,data!$A$2:$Z$78,24,FALSE)</f>
        <v>399</v>
      </c>
      <c r="Y64" s="15">
        <f>VLOOKUP($A$7:$A$91,data!$A$2:$Z$78,25,FALSE)</f>
        <v>1916</v>
      </c>
      <c r="Z64" s="15">
        <f>VLOOKUP($A$7:$A$91,data!$A$2:$Z$78,26,FALSE)</f>
        <v>77</v>
      </c>
    </row>
    <row r="65" spans="1:26" ht="21.75" x14ac:dyDescent="0.2">
      <c r="A65" s="14" t="s">
        <v>63</v>
      </c>
      <c r="B65" s="15">
        <f>VLOOKUP($A$7:$A$91,data!$A$2:$Z$78,2,FALSE)</f>
        <v>27305</v>
      </c>
      <c r="C65" s="15">
        <f>VLOOKUP($A$7:$A$91,data!$A$2:$Z$78,3,FALSE)</f>
        <v>14122</v>
      </c>
      <c r="D65" s="15">
        <f>VLOOKUP($A$7:$A$91,data!$A$2:$Z$78,4,FALSE)</f>
        <v>1028</v>
      </c>
      <c r="E65" s="15">
        <f>VLOOKUP($A$7:$A$91,data!$A$2:$Z$78,5,FALSE)</f>
        <v>211</v>
      </c>
      <c r="F65" s="15">
        <f>VLOOKUP($A$7:$A$91,data!$A$2:$Z$78,6,FALSE)</f>
        <v>8</v>
      </c>
      <c r="G65" s="15">
        <f>VLOOKUP($A$7:$A$91,data!$A$2:$Z$78,7,FALSE)</f>
        <v>11196</v>
      </c>
      <c r="H65" s="15">
        <f>VLOOKUP($A$7:$A$91,data!$A$2:$Z$78,8,FALSE)</f>
        <v>798</v>
      </c>
      <c r="I65" s="15">
        <f>VLOOKUP($A$7:$A$91,data!$A$2:$Z$78,9,FALSE)</f>
        <v>122608</v>
      </c>
      <c r="J65" s="15">
        <f>VLOOKUP($A$7:$A$91,data!$A$2:$Z$78,10,FALSE)</f>
        <v>1059</v>
      </c>
      <c r="K65" s="15">
        <f>VLOOKUP($A$7:$A$91,data!$A$2:$Z$78,11,FALSE)</f>
        <v>1595490</v>
      </c>
      <c r="L65" s="15">
        <f>VLOOKUP($A$7:$A$91,data!$A$2:$Z$78,12,FALSE)</f>
        <v>25539</v>
      </c>
      <c r="M65" s="15">
        <f>VLOOKUP($A$7:$A$91,data!$A$2:$Z$78,13,FALSE)</f>
        <v>2831337</v>
      </c>
      <c r="N65" s="15">
        <f>VLOOKUP($A$7:$A$91,data!$A$2:$Z$78,14,FALSE)</f>
        <v>63</v>
      </c>
      <c r="O65" s="15">
        <f>VLOOKUP($A$7:$A$91,data!$A$2:$Z$78,15,FALSE)</f>
        <v>938050</v>
      </c>
      <c r="P65" s="15">
        <f>VLOOKUP($A$7:$A$91,data!$A$2:$Z$78,16,FALSE)</f>
        <v>1376</v>
      </c>
      <c r="Q65" s="15">
        <f>VLOOKUP($A$7:$A$91,data!$A$2:$Z$78,17,FALSE)</f>
        <v>38163</v>
      </c>
      <c r="R65" s="15">
        <f>VLOOKUP($A$7:$A$91,data!$A$2:$Z$78,18,FALSE)</f>
        <v>1134</v>
      </c>
      <c r="S65" s="15">
        <f>VLOOKUP($A$7:$A$91,data!$A$2:$Z$78,19,FALSE)</f>
        <v>6430</v>
      </c>
      <c r="T65" s="15">
        <f>VLOOKUP($A$7:$A$91,data!$A$2:$Z$78,20,FALSE)</f>
        <v>74</v>
      </c>
      <c r="U65" s="15">
        <f>VLOOKUP($A$7:$A$91,data!$A$2:$Z$78,21,FALSE)</f>
        <v>713450</v>
      </c>
      <c r="V65" s="15">
        <f>VLOOKUP($A$7:$A$91,data!$A$2:$Z$78,22,FALSE)</f>
        <v>950</v>
      </c>
      <c r="W65" s="15">
        <f>VLOOKUP($A$7:$A$91,data!$A$2:$Z$78,23,FALSE)</f>
        <v>5215</v>
      </c>
      <c r="X65" s="15">
        <f>VLOOKUP($A$7:$A$91,data!$A$2:$Z$78,24,FALSE)</f>
        <v>167</v>
      </c>
      <c r="Y65" s="15">
        <f>VLOOKUP($A$7:$A$91,data!$A$2:$Z$78,25,FALSE)</f>
        <v>1300</v>
      </c>
      <c r="Z65" s="15">
        <f>VLOOKUP($A$7:$A$91,data!$A$2:$Z$78,26,FALSE)</f>
        <v>36</v>
      </c>
    </row>
    <row r="66" spans="1:26" ht="21.75" x14ac:dyDescent="0.2">
      <c r="A66" s="14" t="s">
        <v>64</v>
      </c>
      <c r="B66" s="15">
        <f>VLOOKUP($A$7:$A$91,data!$A$2:$Z$78,2,FALSE)</f>
        <v>42010</v>
      </c>
      <c r="C66" s="15">
        <f>VLOOKUP($A$7:$A$91,data!$A$2:$Z$78,3,FALSE)</f>
        <v>77288</v>
      </c>
      <c r="D66" s="15">
        <f>VLOOKUP($A$7:$A$91,data!$A$2:$Z$78,4,FALSE)</f>
        <v>5040</v>
      </c>
      <c r="E66" s="15">
        <f>VLOOKUP($A$7:$A$91,data!$A$2:$Z$78,5,FALSE)</f>
        <v>1602</v>
      </c>
      <c r="F66" s="15">
        <f>VLOOKUP($A$7:$A$91,data!$A$2:$Z$78,6,FALSE)</f>
        <v>46</v>
      </c>
      <c r="G66" s="15">
        <f>VLOOKUP($A$7:$A$91,data!$A$2:$Z$78,7,FALSE)</f>
        <v>9717</v>
      </c>
      <c r="H66" s="15">
        <f>VLOOKUP($A$7:$A$91,data!$A$2:$Z$78,8,FALSE)</f>
        <v>882</v>
      </c>
      <c r="I66" s="15">
        <f>VLOOKUP($A$7:$A$91,data!$A$2:$Z$78,9,FALSE)</f>
        <v>116215</v>
      </c>
      <c r="J66" s="15">
        <f>VLOOKUP($A$7:$A$91,data!$A$2:$Z$78,10,FALSE)</f>
        <v>1055</v>
      </c>
      <c r="K66" s="15">
        <f>VLOOKUP($A$7:$A$91,data!$A$2:$Z$78,11,FALSE)</f>
        <v>1835595</v>
      </c>
      <c r="L66" s="15">
        <f>VLOOKUP($A$7:$A$91,data!$A$2:$Z$78,12,FALSE)</f>
        <v>39157</v>
      </c>
      <c r="M66" s="15">
        <f>VLOOKUP($A$7:$A$91,data!$A$2:$Z$78,13,FALSE)</f>
        <v>3432178</v>
      </c>
      <c r="N66" s="15">
        <f>VLOOKUP($A$7:$A$91,data!$A$2:$Z$78,14,FALSE)</f>
        <v>216</v>
      </c>
      <c r="O66" s="15">
        <f>VLOOKUP($A$7:$A$91,data!$A$2:$Z$78,15,FALSE)</f>
        <v>337913</v>
      </c>
      <c r="P66" s="15">
        <f>VLOOKUP($A$7:$A$91,data!$A$2:$Z$78,16,FALSE)</f>
        <v>1421</v>
      </c>
      <c r="Q66" s="15">
        <f>VLOOKUP($A$7:$A$91,data!$A$2:$Z$78,17,FALSE)</f>
        <v>43335</v>
      </c>
      <c r="R66" s="15">
        <f>VLOOKUP($A$7:$A$91,data!$A$2:$Z$78,18,FALSE)</f>
        <v>2193</v>
      </c>
      <c r="S66" s="15">
        <f>VLOOKUP($A$7:$A$91,data!$A$2:$Z$78,19,FALSE)</f>
        <v>769874</v>
      </c>
      <c r="T66" s="15">
        <f>VLOOKUP($A$7:$A$91,data!$A$2:$Z$78,20,FALSE)</f>
        <v>202</v>
      </c>
      <c r="U66" s="15">
        <f>VLOOKUP($A$7:$A$91,data!$A$2:$Z$78,21,FALSE)</f>
        <v>71394</v>
      </c>
      <c r="V66" s="15">
        <f>VLOOKUP($A$7:$A$91,data!$A$2:$Z$78,22,FALSE)</f>
        <v>429</v>
      </c>
      <c r="W66" s="15">
        <f>VLOOKUP($A$7:$A$91,data!$A$2:$Z$78,23,FALSE)</f>
        <v>40575</v>
      </c>
      <c r="X66" s="15">
        <f>VLOOKUP($A$7:$A$91,data!$A$2:$Z$78,24,FALSE)</f>
        <v>1137</v>
      </c>
      <c r="Y66" s="15">
        <f>VLOOKUP($A$7:$A$91,data!$A$2:$Z$78,25,FALSE)</f>
        <v>7861</v>
      </c>
      <c r="Z66" s="15">
        <f>VLOOKUP($A$7:$A$91,data!$A$2:$Z$78,26,FALSE)</f>
        <v>208</v>
      </c>
    </row>
    <row r="67" spans="1:26" ht="21.75" x14ac:dyDescent="0.2">
      <c r="A67" s="12" t="s">
        <v>7</v>
      </c>
      <c r="B67" s="13">
        <f>SUM(B68:B75)</f>
        <v>151065</v>
      </c>
      <c r="C67" s="13">
        <f t="shared" ref="C67:Z67" si="7">SUM(C68:C75)</f>
        <v>1249991</v>
      </c>
      <c r="D67" s="13">
        <f t="shared" si="7"/>
        <v>64206</v>
      </c>
      <c r="E67" s="13">
        <f t="shared" si="7"/>
        <v>117373</v>
      </c>
      <c r="F67" s="13">
        <f t="shared" si="7"/>
        <v>3960</v>
      </c>
      <c r="G67" s="13">
        <f t="shared" si="7"/>
        <v>34427</v>
      </c>
      <c r="H67" s="13">
        <f t="shared" si="7"/>
        <v>2195</v>
      </c>
      <c r="I67" s="13">
        <f t="shared" si="7"/>
        <v>3146231</v>
      </c>
      <c r="J67" s="13">
        <f t="shared" si="7"/>
        <v>6637</v>
      </c>
      <c r="K67" s="13">
        <f t="shared" si="7"/>
        <v>4471794</v>
      </c>
      <c r="L67" s="13">
        <f t="shared" si="7"/>
        <v>96500</v>
      </c>
      <c r="M67" s="13">
        <f t="shared" si="7"/>
        <v>75068890</v>
      </c>
      <c r="N67" s="13">
        <f t="shared" si="7"/>
        <v>1710</v>
      </c>
      <c r="O67" s="13">
        <f t="shared" si="7"/>
        <v>8362602</v>
      </c>
      <c r="P67" s="13">
        <f t="shared" si="7"/>
        <v>5490</v>
      </c>
      <c r="Q67" s="13">
        <f t="shared" si="7"/>
        <v>102592</v>
      </c>
      <c r="R67" s="13">
        <f t="shared" si="7"/>
        <v>4327</v>
      </c>
      <c r="S67" s="13">
        <f t="shared" si="7"/>
        <v>2202607</v>
      </c>
      <c r="T67" s="13">
        <f t="shared" si="7"/>
        <v>1026</v>
      </c>
      <c r="U67" s="13">
        <f t="shared" si="7"/>
        <v>5395577</v>
      </c>
      <c r="V67" s="13">
        <f t="shared" si="7"/>
        <v>4515</v>
      </c>
      <c r="W67" s="13">
        <f t="shared" si="7"/>
        <v>307474</v>
      </c>
      <c r="X67" s="13">
        <f t="shared" si="7"/>
        <v>7234</v>
      </c>
      <c r="Y67" s="13">
        <f t="shared" si="7"/>
        <v>47939</v>
      </c>
      <c r="Z67" s="13">
        <f t="shared" si="7"/>
        <v>805</v>
      </c>
    </row>
    <row r="68" spans="1:26" ht="21.75" x14ac:dyDescent="0.2">
      <c r="A68" s="14" t="s">
        <v>65</v>
      </c>
      <c r="B68" s="15">
        <f>VLOOKUP($A$7:$A$91,data!$A$2:$Z$78,2,FALSE)</f>
        <v>23239</v>
      </c>
      <c r="C68" s="15">
        <f>VLOOKUP($A$7:$A$91,data!$A$2:$Z$78,3,FALSE)</f>
        <v>134971</v>
      </c>
      <c r="D68" s="15">
        <f>VLOOKUP($A$7:$A$91,data!$A$2:$Z$78,4,FALSE)</f>
        <v>9441</v>
      </c>
      <c r="E68" s="15">
        <f>VLOOKUP($A$7:$A$91,data!$A$2:$Z$78,5,FALSE)</f>
        <v>29600</v>
      </c>
      <c r="F68" s="15">
        <f>VLOOKUP($A$7:$A$91,data!$A$2:$Z$78,6,FALSE)</f>
        <v>1440</v>
      </c>
      <c r="G68" s="15">
        <f>VLOOKUP($A$7:$A$91,data!$A$2:$Z$78,7,FALSE)</f>
        <v>1150</v>
      </c>
      <c r="H68" s="15">
        <f>VLOOKUP($A$7:$A$91,data!$A$2:$Z$78,8,FALSE)</f>
        <v>110</v>
      </c>
      <c r="I68" s="15">
        <f>VLOOKUP($A$7:$A$91,data!$A$2:$Z$78,9,FALSE)</f>
        <v>1380760</v>
      </c>
      <c r="J68" s="15">
        <f>VLOOKUP($A$7:$A$91,data!$A$2:$Z$78,10,FALSE)</f>
        <v>753</v>
      </c>
      <c r="K68" s="15">
        <f>VLOOKUP($A$7:$A$91,data!$A$2:$Z$78,11,FALSE)</f>
        <v>571374</v>
      </c>
      <c r="L68" s="15">
        <f>VLOOKUP($A$7:$A$91,data!$A$2:$Z$78,12,FALSE)</f>
        <v>15639</v>
      </c>
      <c r="M68" s="15">
        <f>VLOOKUP($A$7:$A$91,data!$A$2:$Z$78,13,FALSE)</f>
        <v>15561428</v>
      </c>
      <c r="N68" s="15">
        <f>VLOOKUP($A$7:$A$91,data!$A$2:$Z$78,14,FALSE)</f>
        <v>337</v>
      </c>
      <c r="O68" s="15">
        <f>VLOOKUP($A$7:$A$91,data!$A$2:$Z$78,15,FALSE)</f>
        <v>1020142</v>
      </c>
      <c r="P68" s="15">
        <f>VLOOKUP($A$7:$A$91,data!$A$2:$Z$78,16,FALSE)</f>
        <v>746</v>
      </c>
      <c r="Q68" s="15">
        <f>VLOOKUP($A$7:$A$91,data!$A$2:$Z$78,17,FALSE)</f>
        <v>10441</v>
      </c>
      <c r="R68" s="15">
        <f>VLOOKUP($A$7:$A$91,data!$A$2:$Z$78,18,FALSE)</f>
        <v>484</v>
      </c>
      <c r="S68" s="15">
        <f>VLOOKUP($A$7:$A$91,data!$A$2:$Z$78,19,FALSE)</f>
        <v>672478</v>
      </c>
      <c r="T68" s="15">
        <f>VLOOKUP($A$7:$A$91,data!$A$2:$Z$78,20,FALSE)</f>
        <v>114</v>
      </c>
      <c r="U68" s="15">
        <f>VLOOKUP($A$7:$A$91,data!$A$2:$Z$78,21,FALSE)</f>
        <v>313237</v>
      </c>
      <c r="V68" s="15">
        <f>VLOOKUP($A$7:$A$91,data!$A$2:$Z$78,22,FALSE)</f>
        <v>503</v>
      </c>
      <c r="W68" s="15">
        <f>VLOOKUP($A$7:$A$91,data!$A$2:$Z$78,23,FALSE)</f>
        <v>20809</v>
      </c>
      <c r="X68" s="15">
        <f>VLOOKUP($A$7:$A$91,data!$A$2:$Z$78,24,FALSE)</f>
        <v>669</v>
      </c>
      <c r="Y68" s="15">
        <f>VLOOKUP($A$7:$A$91,data!$A$2:$Z$78,25,FALSE)</f>
        <v>2014</v>
      </c>
      <c r="Z68" s="15">
        <f>VLOOKUP($A$7:$A$91,data!$A$2:$Z$78,26,FALSE)</f>
        <v>63</v>
      </c>
    </row>
    <row r="69" spans="1:26" ht="21.75" x14ac:dyDescent="0.2">
      <c r="A69" s="14" t="s">
        <v>66</v>
      </c>
      <c r="B69" s="15">
        <f>VLOOKUP($A$7:$A$91,data!$A$2:$Z$78,2,FALSE)</f>
        <v>33997</v>
      </c>
      <c r="C69" s="15">
        <f>VLOOKUP($A$7:$A$91,data!$A$2:$Z$78,3,FALSE)</f>
        <v>393000</v>
      </c>
      <c r="D69" s="15">
        <f>VLOOKUP($A$7:$A$91,data!$A$2:$Z$78,4,FALSE)</f>
        <v>15006</v>
      </c>
      <c r="E69" s="15">
        <f>VLOOKUP($A$7:$A$91,data!$A$2:$Z$78,5,FALSE)</f>
        <v>22789</v>
      </c>
      <c r="F69" s="15">
        <f>VLOOKUP($A$7:$A$91,data!$A$2:$Z$78,6,FALSE)</f>
        <v>724</v>
      </c>
      <c r="G69" s="15">
        <f>VLOOKUP($A$7:$A$91,data!$A$2:$Z$78,7,FALSE)</f>
        <v>24260</v>
      </c>
      <c r="H69" s="15">
        <f>VLOOKUP($A$7:$A$91,data!$A$2:$Z$78,8,FALSE)</f>
        <v>1046</v>
      </c>
      <c r="I69" s="15">
        <f>VLOOKUP($A$7:$A$91,data!$A$2:$Z$78,9,FALSE)</f>
        <v>837747</v>
      </c>
      <c r="J69" s="15">
        <f>VLOOKUP($A$7:$A$91,data!$A$2:$Z$78,10,FALSE)</f>
        <v>1427</v>
      </c>
      <c r="K69" s="15">
        <f>VLOOKUP($A$7:$A$91,data!$A$2:$Z$78,11,FALSE)</f>
        <v>1221529</v>
      </c>
      <c r="L69" s="15">
        <f>VLOOKUP($A$7:$A$91,data!$A$2:$Z$78,12,FALSE)</f>
        <v>20380</v>
      </c>
      <c r="M69" s="15">
        <f>VLOOKUP($A$7:$A$91,data!$A$2:$Z$78,13,FALSE)</f>
        <v>37819508</v>
      </c>
      <c r="N69" s="15">
        <f>VLOOKUP($A$7:$A$91,data!$A$2:$Z$78,14,FALSE)</f>
        <v>558</v>
      </c>
      <c r="O69" s="15">
        <f>VLOOKUP($A$7:$A$91,data!$A$2:$Z$78,15,FALSE)</f>
        <v>243360</v>
      </c>
      <c r="P69" s="15">
        <f>VLOOKUP($A$7:$A$91,data!$A$2:$Z$78,16,FALSE)</f>
        <v>861</v>
      </c>
      <c r="Q69" s="15">
        <f>VLOOKUP($A$7:$A$91,data!$A$2:$Z$78,17,FALSE)</f>
        <v>16695</v>
      </c>
      <c r="R69" s="15">
        <f>VLOOKUP($A$7:$A$91,data!$A$2:$Z$78,18,FALSE)</f>
        <v>976</v>
      </c>
      <c r="S69" s="15">
        <f>VLOOKUP($A$7:$A$91,data!$A$2:$Z$78,19,FALSE)</f>
        <v>430281</v>
      </c>
      <c r="T69" s="15">
        <f>VLOOKUP($A$7:$A$91,data!$A$2:$Z$78,20,FALSE)</f>
        <v>213</v>
      </c>
      <c r="U69" s="15">
        <f>VLOOKUP($A$7:$A$91,data!$A$2:$Z$78,21,FALSE)</f>
        <v>456547</v>
      </c>
      <c r="V69" s="15">
        <f>VLOOKUP($A$7:$A$91,data!$A$2:$Z$78,22,FALSE)</f>
        <v>567</v>
      </c>
      <c r="W69" s="15">
        <f>VLOOKUP($A$7:$A$91,data!$A$2:$Z$78,23,FALSE)</f>
        <v>125141</v>
      </c>
      <c r="X69" s="15">
        <f>VLOOKUP($A$7:$A$91,data!$A$2:$Z$78,24,FALSE)</f>
        <v>3271</v>
      </c>
      <c r="Y69" s="15">
        <f>VLOOKUP($A$7:$A$91,data!$A$2:$Z$78,25,FALSE)</f>
        <v>34692</v>
      </c>
      <c r="Z69" s="15">
        <f>VLOOKUP($A$7:$A$91,data!$A$2:$Z$78,26,FALSE)</f>
        <v>465</v>
      </c>
    </row>
    <row r="70" spans="1:26" ht="21.75" x14ac:dyDescent="0.2">
      <c r="A70" s="14" t="s">
        <v>67</v>
      </c>
      <c r="B70" s="15">
        <f>VLOOKUP($A$7:$A$91,data!$A$2:$Z$78,2,FALSE)</f>
        <v>33412</v>
      </c>
      <c r="C70" s="15">
        <f>VLOOKUP($A$7:$A$91,data!$A$2:$Z$78,3,FALSE)</f>
        <v>236850</v>
      </c>
      <c r="D70" s="15">
        <f>VLOOKUP($A$7:$A$91,data!$A$2:$Z$78,4,FALSE)</f>
        <v>8855</v>
      </c>
      <c r="E70" s="15">
        <f>VLOOKUP($A$7:$A$91,data!$A$2:$Z$78,5,FALSE)</f>
        <v>1502</v>
      </c>
      <c r="F70" s="15">
        <f>VLOOKUP($A$7:$A$91,data!$A$2:$Z$78,6,FALSE)</f>
        <v>21</v>
      </c>
      <c r="G70" s="15">
        <f>VLOOKUP($A$7:$A$91,data!$A$2:$Z$78,7,FALSE)</f>
        <v>6366</v>
      </c>
      <c r="H70" s="15">
        <f>VLOOKUP($A$7:$A$91,data!$A$2:$Z$78,8,FALSE)</f>
        <v>684</v>
      </c>
      <c r="I70" s="15">
        <f>VLOOKUP($A$7:$A$91,data!$A$2:$Z$78,9,FALSE)</f>
        <v>573084</v>
      </c>
      <c r="J70" s="15">
        <f>VLOOKUP($A$7:$A$91,data!$A$2:$Z$78,10,FALSE)</f>
        <v>1620</v>
      </c>
      <c r="K70" s="15">
        <f>VLOOKUP($A$7:$A$91,data!$A$2:$Z$78,11,FALSE)</f>
        <v>1177517</v>
      </c>
      <c r="L70" s="15">
        <f>VLOOKUP($A$7:$A$91,data!$A$2:$Z$78,12,FALSE)</f>
        <v>24939</v>
      </c>
      <c r="M70" s="15">
        <f>VLOOKUP($A$7:$A$91,data!$A$2:$Z$78,13,FALSE)</f>
        <v>14718706</v>
      </c>
      <c r="N70" s="15">
        <f>VLOOKUP($A$7:$A$91,data!$A$2:$Z$78,14,FALSE)</f>
        <v>288</v>
      </c>
      <c r="O70" s="15">
        <f>VLOOKUP($A$7:$A$91,data!$A$2:$Z$78,15,FALSE)</f>
        <v>3865435</v>
      </c>
      <c r="P70" s="15">
        <f>VLOOKUP($A$7:$A$91,data!$A$2:$Z$78,16,FALSE)</f>
        <v>1036</v>
      </c>
      <c r="Q70" s="15">
        <f>VLOOKUP($A$7:$A$91,data!$A$2:$Z$78,17,FALSE)</f>
        <v>40819</v>
      </c>
      <c r="R70" s="15">
        <f>VLOOKUP($A$7:$A$91,data!$A$2:$Z$78,18,FALSE)</f>
        <v>1395</v>
      </c>
      <c r="S70" s="15">
        <f>VLOOKUP($A$7:$A$91,data!$A$2:$Z$78,19,FALSE)</f>
        <v>214029</v>
      </c>
      <c r="T70" s="15">
        <f>VLOOKUP($A$7:$A$91,data!$A$2:$Z$78,20,FALSE)</f>
        <v>240</v>
      </c>
      <c r="U70" s="15">
        <f>VLOOKUP($A$7:$A$91,data!$A$2:$Z$78,21,FALSE)</f>
        <v>3395373</v>
      </c>
      <c r="V70" s="15">
        <f>VLOOKUP($A$7:$A$91,data!$A$2:$Z$78,22,FALSE)</f>
        <v>1619</v>
      </c>
      <c r="W70" s="15">
        <f>VLOOKUP($A$7:$A$91,data!$A$2:$Z$78,23,FALSE)</f>
        <v>34978</v>
      </c>
      <c r="X70" s="15">
        <f>VLOOKUP($A$7:$A$91,data!$A$2:$Z$78,24,FALSE)</f>
        <v>1050</v>
      </c>
      <c r="Y70" s="15">
        <f>VLOOKUP($A$7:$A$91,data!$A$2:$Z$78,25,FALSE)</f>
        <v>4827</v>
      </c>
      <c r="Z70" s="15">
        <f>VLOOKUP($A$7:$A$91,data!$A$2:$Z$78,26,FALSE)</f>
        <v>136</v>
      </c>
    </row>
    <row r="71" spans="1:26" ht="21.75" x14ac:dyDescent="0.2">
      <c r="A71" s="14" t="s">
        <v>68</v>
      </c>
      <c r="B71" s="15">
        <f>VLOOKUP($A$7:$A$91,data!$A$2:$Z$78,2,FALSE)</f>
        <v>11674</v>
      </c>
      <c r="C71" s="15">
        <f>VLOOKUP($A$7:$A$91,data!$A$2:$Z$78,3,FALSE)</f>
        <v>38268</v>
      </c>
      <c r="D71" s="15">
        <f>VLOOKUP($A$7:$A$91,data!$A$2:$Z$78,4,FALSE)</f>
        <v>1871</v>
      </c>
      <c r="E71" s="15">
        <f>VLOOKUP($A$7:$A$91,data!$A$2:$Z$78,5,FALSE)</f>
        <v>23929</v>
      </c>
      <c r="F71" s="15">
        <f>VLOOKUP($A$7:$A$91,data!$A$2:$Z$78,6,FALSE)</f>
        <v>820</v>
      </c>
      <c r="G71" s="15">
        <f>VLOOKUP($A$7:$A$91,data!$A$2:$Z$78,7,FALSE)</f>
        <v>532</v>
      </c>
      <c r="H71" s="15">
        <f>VLOOKUP($A$7:$A$91,data!$A$2:$Z$78,8,FALSE)</f>
        <v>56</v>
      </c>
      <c r="I71" s="15">
        <f>VLOOKUP($A$7:$A$91,data!$A$2:$Z$78,9,FALSE)</f>
        <v>96304</v>
      </c>
      <c r="J71" s="15">
        <f>VLOOKUP($A$7:$A$91,data!$A$2:$Z$78,10,FALSE)</f>
        <v>120</v>
      </c>
      <c r="K71" s="15">
        <f>VLOOKUP($A$7:$A$91,data!$A$2:$Z$78,11,FALSE)</f>
        <v>534242</v>
      </c>
      <c r="L71" s="15">
        <f>VLOOKUP($A$7:$A$91,data!$A$2:$Z$78,12,FALSE)</f>
        <v>9103</v>
      </c>
      <c r="M71" s="15">
        <f>VLOOKUP($A$7:$A$91,data!$A$2:$Z$78,13,FALSE)</f>
        <v>3472144</v>
      </c>
      <c r="N71" s="15">
        <f>VLOOKUP($A$7:$A$91,data!$A$2:$Z$78,14,FALSE)</f>
        <v>150</v>
      </c>
      <c r="O71" s="15">
        <f>VLOOKUP($A$7:$A$91,data!$A$2:$Z$78,15,FALSE)</f>
        <v>2725603</v>
      </c>
      <c r="P71" s="15">
        <f>VLOOKUP($A$7:$A$91,data!$A$2:$Z$78,16,FALSE)</f>
        <v>500</v>
      </c>
      <c r="Q71" s="15">
        <f>VLOOKUP($A$7:$A$91,data!$A$2:$Z$78,17,FALSE)</f>
        <v>10380</v>
      </c>
      <c r="R71" s="15">
        <f>VLOOKUP($A$7:$A$91,data!$A$2:$Z$78,18,FALSE)</f>
        <v>294</v>
      </c>
      <c r="S71" s="15">
        <f>VLOOKUP($A$7:$A$91,data!$A$2:$Z$78,19,FALSE)</f>
        <v>877368</v>
      </c>
      <c r="T71" s="15">
        <f>VLOOKUP($A$7:$A$91,data!$A$2:$Z$78,20,FALSE)</f>
        <v>188</v>
      </c>
      <c r="U71" s="15">
        <f>VLOOKUP($A$7:$A$91,data!$A$2:$Z$78,21,FALSE)</f>
        <v>858496</v>
      </c>
      <c r="V71" s="15">
        <f>VLOOKUP($A$7:$A$91,data!$A$2:$Z$78,22,FALSE)</f>
        <v>576</v>
      </c>
      <c r="W71" s="15">
        <f>VLOOKUP($A$7:$A$91,data!$A$2:$Z$78,23,FALSE)</f>
        <v>11862</v>
      </c>
      <c r="X71" s="15">
        <f>VLOOKUP($A$7:$A$91,data!$A$2:$Z$78,24,FALSE)</f>
        <v>274</v>
      </c>
      <c r="Y71" s="15">
        <f>VLOOKUP($A$7:$A$91,data!$A$2:$Z$78,25,FALSE)</f>
        <v>2709</v>
      </c>
      <c r="Z71" s="15">
        <f>VLOOKUP($A$7:$A$91,data!$A$2:$Z$78,26,FALSE)</f>
        <v>61</v>
      </c>
    </row>
    <row r="72" spans="1:26" ht="21.75" x14ac:dyDescent="0.2">
      <c r="A72" s="14" t="s">
        <v>69</v>
      </c>
      <c r="B72" s="15">
        <f>VLOOKUP($A$7:$A$91,data!$A$2:$Z$78,2,FALSE)</f>
        <v>2499</v>
      </c>
      <c r="C72" s="15">
        <f>VLOOKUP($A$7:$A$91,data!$A$2:$Z$78,3,FALSE)</f>
        <v>942</v>
      </c>
      <c r="D72" s="15">
        <f>VLOOKUP($A$7:$A$91,data!$A$2:$Z$78,4,FALSE)</f>
        <v>57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67</v>
      </c>
      <c r="H72" s="15">
        <f>VLOOKUP($A$7:$A$91,data!$A$2:$Z$78,8,FALSE)</f>
        <v>10</v>
      </c>
      <c r="I72" s="15">
        <f>VLOOKUP($A$7:$A$91,data!$A$2:$Z$78,9,FALSE)</f>
        <v>254</v>
      </c>
      <c r="J72" s="15">
        <f>VLOOKUP($A$7:$A$91,data!$A$2:$Z$78,10,FALSE)</f>
        <v>2</v>
      </c>
      <c r="K72" s="15">
        <f>VLOOKUP($A$7:$A$91,data!$A$2:$Z$78,11,FALSE)</f>
        <v>66293</v>
      </c>
      <c r="L72" s="15">
        <f>VLOOKUP($A$7:$A$91,data!$A$2:$Z$78,12,FALSE)</f>
        <v>2187</v>
      </c>
      <c r="M72" s="15">
        <f>VLOOKUP($A$7:$A$91,data!$A$2:$Z$78,13,FALSE)</f>
        <v>27051</v>
      </c>
      <c r="N72" s="15">
        <f>VLOOKUP($A$7:$A$91,data!$A$2:$Z$78,14,FALSE)</f>
        <v>5</v>
      </c>
      <c r="O72" s="15">
        <f>VLOOKUP($A$7:$A$91,data!$A$2:$Z$78,15,FALSE)</f>
        <v>8847</v>
      </c>
      <c r="P72" s="15">
        <f>VLOOKUP($A$7:$A$91,data!$A$2:$Z$78,16,FALSE)</f>
        <v>193</v>
      </c>
      <c r="Q72" s="15">
        <f>VLOOKUP($A$7:$A$91,data!$A$2:$Z$78,17,FALSE)</f>
        <v>2220</v>
      </c>
      <c r="R72" s="15">
        <f>VLOOKUP($A$7:$A$91,data!$A$2:$Z$78,18,FALSE)</f>
        <v>87</v>
      </c>
      <c r="S72" s="15">
        <f>VLOOKUP($A$7:$A$91,data!$A$2:$Z$78,19,FALSE)</f>
        <v>193</v>
      </c>
      <c r="T72" s="15">
        <f>VLOOKUP($A$7:$A$91,data!$A$2:$Z$78,20,FALSE)</f>
        <v>8</v>
      </c>
      <c r="U72" s="15">
        <f>VLOOKUP($A$7:$A$91,data!$A$2:$Z$78,21,FALSE)</f>
        <v>7047</v>
      </c>
      <c r="V72" s="15">
        <f>VLOOKUP($A$7:$A$91,data!$A$2:$Z$78,22,FALSE)</f>
        <v>120</v>
      </c>
      <c r="W72" s="15">
        <f>VLOOKUP($A$7:$A$91,data!$A$2:$Z$78,23,FALSE)</f>
        <v>408</v>
      </c>
      <c r="X72" s="15">
        <f>VLOOKUP($A$7:$A$91,data!$A$2:$Z$78,24,FALSE)</f>
        <v>23</v>
      </c>
      <c r="Y72" s="15">
        <f>VLOOKUP($A$7:$A$91,data!$A$2:$Z$78,25,FALSE)</f>
        <v>3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2147</v>
      </c>
      <c r="C73" s="15">
        <f>VLOOKUP($A$7:$A$91,data!$A$2:$Z$78,3,FALSE)</f>
        <v>1506</v>
      </c>
      <c r="D73" s="15">
        <f>VLOOKUP($A$7:$A$91,data!$A$2:$Z$78,4,FALSE)</f>
        <v>98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18</v>
      </c>
      <c r="H73" s="15">
        <f>VLOOKUP($A$7:$A$91,data!$A$2:$Z$78,8,FALSE)</f>
        <v>5</v>
      </c>
      <c r="I73" s="15">
        <f>VLOOKUP($A$7:$A$91,data!$A$2:$Z$78,9,FALSE)</f>
        <v>813</v>
      </c>
      <c r="J73" s="15">
        <f>VLOOKUP($A$7:$A$91,data!$A$2:$Z$78,10,FALSE)</f>
        <v>4</v>
      </c>
      <c r="K73" s="15">
        <f>VLOOKUP($A$7:$A$91,data!$A$2:$Z$78,11,FALSE)</f>
        <v>31340</v>
      </c>
      <c r="L73" s="15">
        <f>VLOOKUP($A$7:$A$91,data!$A$2:$Z$78,12,FALSE)</f>
        <v>1652</v>
      </c>
      <c r="M73" s="15">
        <f>VLOOKUP($A$7:$A$91,data!$A$2:$Z$78,13,FALSE)</f>
        <v>466</v>
      </c>
      <c r="N73" s="15">
        <f>VLOOKUP($A$7:$A$91,data!$A$2:$Z$78,14,FALSE)</f>
        <v>16</v>
      </c>
      <c r="O73" s="15">
        <f>VLOOKUP($A$7:$A$91,data!$A$2:$Z$78,15,FALSE)</f>
        <v>40524</v>
      </c>
      <c r="P73" s="15">
        <f>VLOOKUP($A$7:$A$91,data!$A$2:$Z$78,16,FALSE)</f>
        <v>354</v>
      </c>
      <c r="Q73" s="15">
        <f>VLOOKUP($A$7:$A$91,data!$A$2:$Z$78,17,FALSE)</f>
        <v>676</v>
      </c>
      <c r="R73" s="15">
        <f>VLOOKUP($A$7:$A$91,data!$A$2:$Z$78,18,FALSE)</f>
        <v>63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3866</v>
      </c>
      <c r="V73" s="15">
        <f>VLOOKUP($A$7:$A$91,data!$A$2:$Z$78,22,FALSE)</f>
        <v>187</v>
      </c>
      <c r="W73" s="15">
        <f>VLOOKUP($A$7:$A$91,data!$A$2:$Z$78,23,FALSE)</f>
        <v>335</v>
      </c>
      <c r="X73" s="15">
        <f>VLOOKUP($A$7:$A$91,data!$A$2:$Z$78,24,FALSE)</f>
        <v>18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18871</v>
      </c>
      <c r="C74" s="15">
        <f>VLOOKUP($A$7:$A$91,data!$A$2:$Z$78,3,FALSE)</f>
        <v>237190</v>
      </c>
      <c r="D74" s="15">
        <f>VLOOKUP($A$7:$A$91,data!$A$2:$Z$78,4,FALSE)</f>
        <v>13087</v>
      </c>
      <c r="E74" s="15">
        <f>VLOOKUP($A$7:$A$91,data!$A$2:$Z$78,5,FALSE)</f>
        <v>11818</v>
      </c>
      <c r="F74" s="15">
        <f>VLOOKUP($A$7:$A$91,data!$A$2:$Z$78,6,FALSE)</f>
        <v>299</v>
      </c>
      <c r="G74" s="15">
        <f>VLOOKUP($A$7:$A$91,data!$A$2:$Z$78,7,FALSE)</f>
        <v>913</v>
      </c>
      <c r="H74" s="15">
        <f>VLOOKUP($A$7:$A$91,data!$A$2:$Z$78,8,FALSE)</f>
        <v>143</v>
      </c>
      <c r="I74" s="15">
        <f>VLOOKUP($A$7:$A$91,data!$A$2:$Z$78,9,FALSE)</f>
        <v>111621</v>
      </c>
      <c r="J74" s="15">
        <f>VLOOKUP($A$7:$A$91,data!$A$2:$Z$78,10,FALSE)</f>
        <v>1065</v>
      </c>
      <c r="K74" s="15">
        <f>VLOOKUP($A$7:$A$91,data!$A$2:$Z$78,11,FALSE)</f>
        <v>373639</v>
      </c>
      <c r="L74" s="15">
        <f>VLOOKUP($A$7:$A$91,data!$A$2:$Z$78,12,FALSE)</f>
        <v>9484</v>
      </c>
      <c r="M74" s="15">
        <f>VLOOKUP($A$7:$A$91,data!$A$2:$Z$78,13,FALSE)</f>
        <v>2149702</v>
      </c>
      <c r="N74" s="15">
        <f>VLOOKUP($A$7:$A$91,data!$A$2:$Z$78,14,FALSE)</f>
        <v>215</v>
      </c>
      <c r="O74" s="15">
        <f>VLOOKUP($A$7:$A$91,data!$A$2:$Z$78,15,FALSE)</f>
        <v>249928</v>
      </c>
      <c r="P74" s="15">
        <f>VLOOKUP($A$7:$A$91,data!$A$2:$Z$78,16,FALSE)</f>
        <v>810</v>
      </c>
      <c r="Q74" s="15">
        <f>VLOOKUP($A$7:$A$91,data!$A$2:$Z$78,17,FALSE)</f>
        <v>10163</v>
      </c>
      <c r="R74" s="15">
        <f>VLOOKUP($A$7:$A$91,data!$A$2:$Z$78,18,FALSE)</f>
        <v>388</v>
      </c>
      <c r="S74" s="15">
        <f>VLOOKUP($A$7:$A$91,data!$A$2:$Z$78,19,FALSE)</f>
        <v>4011</v>
      </c>
      <c r="T74" s="15">
        <f>VLOOKUP($A$7:$A$91,data!$A$2:$Z$78,20,FALSE)</f>
        <v>139</v>
      </c>
      <c r="U74" s="15">
        <f>VLOOKUP($A$7:$A$91,data!$A$2:$Z$78,21,FALSE)</f>
        <v>305490</v>
      </c>
      <c r="V74" s="15">
        <f>VLOOKUP($A$7:$A$91,data!$A$2:$Z$78,22,FALSE)</f>
        <v>531</v>
      </c>
      <c r="W74" s="15">
        <f>VLOOKUP($A$7:$A$91,data!$A$2:$Z$78,23,FALSE)</f>
        <v>33414</v>
      </c>
      <c r="X74" s="15">
        <f>VLOOKUP($A$7:$A$91,data!$A$2:$Z$78,24,FALSE)</f>
        <v>693</v>
      </c>
      <c r="Y74" s="15">
        <f>VLOOKUP($A$7:$A$91,data!$A$2:$Z$78,25,FALSE)</f>
        <v>1323</v>
      </c>
      <c r="Z74" s="15">
        <f>VLOOKUP($A$7:$A$91,data!$A$2:$Z$78,26,FALSE)</f>
        <v>38</v>
      </c>
    </row>
    <row r="75" spans="1:26" ht="21.75" x14ac:dyDescent="0.2">
      <c r="A75" s="14" t="s">
        <v>72</v>
      </c>
      <c r="B75" s="15">
        <f>VLOOKUP($A$7:$A$91,data!$A$2:$Z$78,2,FALSE)</f>
        <v>25226</v>
      </c>
      <c r="C75" s="15">
        <f>VLOOKUP($A$7:$A$91,data!$A$2:$Z$78,3,FALSE)</f>
        <v>207264</v>
      </c>
      <c r="D75" s="15">
        <f>VLOOKUP($A$7:$A$91,data!$A$2:$Z$78,4,FALSE)</f>
        <v>15791</v>
      </c>
      <c r="E75" s="15">
        <f>VLOOKUP($A$7:$A$91,data!$A$2:$Z$78,5,FALSE)</f>
        <v>27735</v>
      </c>
      <c r="F75" s="15">
        <f>VLOOKUP($A$7:$A$91,data!$A$2:$Z$78,6,FALSE)</f>
        <v>656</v>
      </c>
      <c r="G75" s="15">
        <f>VLOOKUP($A$7:$A$91,data!$A$2:$Z$78,7,FALSE)</f>
        <v>1121</v>
      </c>
      <c r="H75" s="15">
        <f>VLOOKUP($A$7:$A$91,data!$A$2:$Z$78,8,FALSE)</f>
        <v>141</v>
      </c>
      <c r="I75" s="15">
        <f>VLOOKUP($A$7:$A$91,data!$A$2:$Z$78,9,FALSE)</f>
        <v>145648</v>
      </c>
      <c r="J75" s="15">
        <f>VLOOKUP($A$7:$A$91,data!$A$2:$Z$78,10,FALSE)</f>
        <v>1646</v>
      </c>
      <c r="K75" s="15">
        <f>VLOOKUP($A$7:$A$91,data!$A$2:$Z$78,11,FALSE)</f>
        <v>495860</v>
      </c>
      <c r="L75" s="15">
        <f>VLOOKUP($A$7:$A$91,data!$A$2:$Z$78,12,FALSE)</f>
        <v>13116</v>
      </c>
      <c r="M75" s="15">
        <f>VLOOKUP($A$7:$A$91,data!$A$2:$Z$78,13,FALSE)</f>
        <v>1319885</v>
      </c>
      <c r="N75" s="15">
        <f>VLOOKUP($A$7:$A$91,data!$A$2:$Z$78,14,FALSE)</f>
        <v>141</v>
      </c>
      <c r="O75" s="15">
        <f>VLOOKUP($A$7:$A$91,data!$A$2:$Z$78,15,FALSE)</f>
        <v>208763</v>
      </c>
      <c r="P75" s="15">
        <f>VLOOKUP($A$7:$A$91,data!$A$2:$Z$78,16,FALSE)</f>
        <v>990</v>
      </c>
      <c r="Q75" s="15">
        <f>VLOOKUP($A$7:$A$91,data!$A$2:$Z$78,17,FALSE)</f>
        <v>11198</v>
      </c>
      <c r="R75" s="15">
        <f>VLOOKUP($A$7:$A$91,data!$A$2:$Z$78,18,FALSE)</f>
        <v>640</v>
      </c>
      <c r="S75" s="15">
        <f>VLOOKUP($A$7:$A$91,data!$A$2:$Z$78,19,FALSE)</f>
        <v>4095</v>
      </c>
      <c r="T75" s="15">
        <f>VLOOKUP($A$7:$A$91,data!$A$2:$Z$78,20,FALSE)</f>
        <v>107</v>
      </c>
      <c r="U75" s="15">
        <f>VLOOKUP($A$7:$A$91,data!$A$2:$Z$78,21,FALSE)</f>
        <v>55521</v>
      </c>
      <c r="V75" s="15">
        <f>VLOOKUP($A$7:$A$91,data!$A$2:$Z$78,22,FALSE)</f>
        <v>412</v>
      </c>
      <c r="W75" s="15">
        <f>VLOOKUP($A$7:$A$91,data!$A$2:$Z$78,23,FALSE)</f>
        <v>80527</v>
      </c>
      <c r="X75" s="15">
        <f>VLOOKUP($A$7:$A$91,data!$A$2:$Z$78,24,FALSE)</f>
        <v>1236</v>
      </c>
      <c r="Y75" s="15">
        <f>VLOOKUP($A$7:$A$91,data!$A$2:$Z$78,25,FALSE)</f>
        <v>2359</v>
      </c>
      <c r="Z75" s="15">
        <f>VLOOKUP($A$7:$A$91,data!$A$2:$Z$78,26,FALSE)</f>
        <v>40</v>
      </c>
    </row>
    <row r="76" spans="1:26" ht="21.75" x14ac:dyDescent="0.2">
      <c r="A76" s="12" t="s">
        <v>8</v>
      </c>
      <c r="B76" s="13">
        <f>SUM(B77:B85)</f>
        <v>280012</v>
      </c>
      <c r="C76" s="13">
        <f t="shared" ref="C76:Z76" si="8">SUM(C77:C85)</f>
        <v>661218</v>
      </c>
      <c r="D76" s="13">
        <f t="shared" si="8"/>
        <v>110630</v>
      </c>
      <c r="E76" s="13">
        <f t="shared" si="8"/>
        <v>3713</v>
      </c>
      <c r="F76" s="13">
        <f t="shared" si="8"/>
        <v>125</v>
      </c>
      <c r="G76" s="13">
        <f t="shared" si="8"/>
        <v>15780</v>
      </c>
      <c r="H76" s="13">
        <f t="shared" si="8"/>
        <v>1822</v>
      </c>
      <c r="I76" s="13">
        <f t="shared" si="8"/>
        <v>1262594</v>
      </c>
      <c r="J76" s="13">
        <f t="shared" si="8"/>
        <v>13148</v>
      </c>
      <c r="K76" s="13">
        <f t="shared" si="8"/>
        <v>8490565</v>
      </c>
      <c r="L76" s="13">
        <f t="shared" si="8"/>
        <v>217879</v>
      </c>
      <c r="M76" s="13">
        <f t="shared" si="8"/>
        <v>14913128</v>
      </c>
      <c r="N76" s="13">
        <f t="shared" si="8"/>
        <v>2552</v>
      </c>
      <c r="O76" s="13">
        <f t="shared" si="8"/>
        <v>4371242</v>
      </c>
      <c r="P76" s="13">
        <f t="shared" si="8"/>
        <v>12573</v>
      </c>
      <c r="Q76" s="13">
        <f t="shared" si="8"/>
        <v>583095</v>
      </c>
      <c r="R76" s="13">
        <f t="shared" si="8"/>
        <v>20911</v>
      </c>
      <c r="S76" s="13">
        <f t="shared" si="8"/>
        <v>150923</v>
      </c>
      <c r="T76" s="13">
        <f t="shared" si="8"/>
        <v>2226</v>
      </c>
      <c r="U76" s="13">
        <f t="shared" si="8"/>
        <v>904162</v>
      </c>
      <c r="V76" s="13">
        <f t="shared" si="8"/>
        <v>7628</v>
      </c>
      <c r="W76" s="13">
        <f t="shared" si="8"/>
        <v>171952</v>
      </c>
      <c r="X76" s="13">
        <f t="shared" si="8"/>
        <v>8608</v>
      </c>
      <c r="Y76" s="13">
        <f t="shared" si="8"/>
        <v>2951</v>
      </c>
      <c r="Z76" s="13">
        <f t="shared" si="8"/>
        <v>208</v>
      </c>
    </row>
    <row r="77" spans="1:26" ht="21.75" x14ac:dyDescent="0.2">
      <c r="A77" s="14" t="s">
        <v>73</v>
      </c>
      <c r="B77" s="15">
        <f>VLOOKUP($A$7:$A$91,data!$A$2:$Z$78,2,FALSE)</f>
        <v>86688</v>
      </c>
      <c r="C77" s="15">
        <f>VLOOKUP($A$7:$A$91,data!$A$2:$Z$78,3,FALSE)</f>
        <v>204936</v>
      </c>
      <c r="D77" s="15">
        <f>VLOOKUP($A$7:$A$91,data!$A$2:$Z$78,4,FALSE)</f>
        <v>37801</v>
      </c>
      <c r="E77" s="15">
        <f>VLOOKUP($A$7:$A$91,data!$A$2:$Z$78,5,FALSE)</f>
        <v>89</v>
      </c>
      <c r="F77" s="15">
        <f>VLOOKUP($A$7:$A$91,data!$A$2:$Z$78,6,FALSE)</f>
        <v>5</v>
      </c>
      <c r="G77" s="15">
        <f>VLOOKUP($A$7:$A$91,data!$A$2:$Z$78,7,FALSE)</f>
        <v>2125</v>
      </c>
      <c r="H77" s="15">
        <f>VLOOKUP($A$7:$A$91,data!$A$2:$Z$78,8,FALSE)</f>
        <v>194</v>
      </c>
      <c r="I77" s="15">
        <f>VLOOKUP($A$7:$A$91,data!$A$2:$Z$78,9,FALSE)</f>
        <v>288225</v>
      </c>
      <c r="J77" s="15">
        <f>VLOOKUP($A$7:$A$91,data!$A$2:$Z$78,10,FALSE)</f>
        <v>4020</v>
      </c>
      <c r="K77" s="15">
        <f>VLOOKUP($A$7:$A$91,data!$A$2:$Z$78,11,FALSE)</f>
        <v>2348615</v>
      </c>
      <c r="L77" s="15">
        <f>VLOOKUP($A$7:$A$91,data!$A$2:$Z$78,12,FALSE)</f>
        <v>62411</v>
      </c>
      <c r="M77" s="15">
        <f>VLOOKUP($A$7:$A$91,data!$A$2:$Z$78,13,FALSE)</f>
        <v>2247485</v>
      </c>
      <c r="N77" s="15">
        <f>VLOOKUP($A$7:$A$91,data!$A$2:$Z$78,14,FALSE)</f>
        <v>661</v>
      </c>
      <c r="O77" s="15">
        <f>VLOOKUP($A$7:$A$91,data!$A$2:$Z$78,15,FALSE)</f>
        <v>845115</v>
      </c>
      <c r="P77" s="15">
        <f>VLOOKUP($A$7:$A$91,data!$A$2:$Z$78,16,FALSE)</f>
        <v>4526</v>
      </c>
      <c r="Q77" s="15">
        <f>VLOOKUP($A$7:$A$91,data!$A$2:$Z$78,17,FALSE)</f>
        <v>201448</v>
      </c>
      <c r="R77" s="15">
        <f>VLOOKUP($A$7:$A$91,data!$A$2:$Z$78,18,FALSE)</f>
        <v>7115</v>
      </c>
      <c r="S77" s="15">
        <f>VLOOKUP($A$7:$A$91,data!$A$2:$Z$78,19,FALSE)</f>
        <v>18487</v>
      </c>
      <c r="T77" s="15">
        <f>VLOOKUP($A$7:$A$91,data!$A$2:$Z$78,20,FALSE)</f>
        <v>359</v>
      </c>
      <c r="U77" s="15">
        <f>VLOOKUP($A$7:$A$91,data!$A$2:$Z$78,21,FALSE)</f>
        <v>332918</v>
      </c>
      <c r="V77" s="15">
        <f>VLOOKUP($A$7:$A$91,data!$A$2:$Z$78,22,FALSE)</f>
        <v>2872</v>
      </c>
      <c r="W77" s="15">
        <f>VLOOKUP($A$7:$A$91,data!$A$2:$Z$78,23,FALSE)</f>
        <v>46005</v>
      </c>
      <c r="X77" s="15">
        <f>VLOOKUP($A$7:$A$91,data!$A$2:$Z$78,24,FALSE)</f>
        <v>2026</v>
      </c>
      <c r="Y77" s="15">
        <f>VLOOKUP($A$7:$A$91,data!$A$2:$Z$78,25,FALSE)</f>
        <v>735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17291</v>
      </c>
      <c r="C78" s="15">
        <f>VLOOKUP($A$7:$A$91,data!$A$2:$Z$78,3,FALSE)</f>
        <v>71626</v>
      </c>
      <c r="D78" s="15">
        <f>VLOOKUP($A$7:$A$91,data!$A$2:$Z$78,4,FALSE)</f>
        <v>9091</v>
      </c>
      <c r="E78" s="15">
        <f>VLOOKUP($A$7:$A$91,data!$A$2:$Z$78,5,FALSE)</f>
        <v>0</v>
      </c>
      <c r="F78" s="15">
        <f>VLOOKUP($A$7:$A$91,data!$A$2:$Z$78,6,FALSE)</f>
        <v>0</v>
      </c>
      <c r="G78" s="15">
        <f>VLOOKUP($A$7:$A$91,data!$A$2:$Z$78,7,FALSE)</f>
        <v>992</v>
      </c>
      <c r="H78" s="15">
        <f>VLOOKUP($A$7:$A$91,data!$A$2:$Z$78,8,FALSE)</f>
        <v>165</v>
      </c>
      <c r="I78" s="15">
        <f>VLOOKUP($A$7:$A$91,data!$A$2:$Z$78,9,FALSE)</f>
        <v>98504</v>
      </c>
      <c r="J78" s="15">
        <f>VLOOKUP($A$7:$A$91,data!$A$2:$Z$78,10,FALSE)</f>
        <v>683</v>
      </c>
      <c r="K78" s="15">
        <f>VLOOKUP($A$7:$A$91,data!$A$2:$Z$78,11,FALSE)</f>
        <v>492291</v>
      </c>
      <c r="L78" s="15">
        <f>VLOOKUP($A$7:$A$91,data!$A$2:$Z$78,12,FALSE)</f>
        <v>11682</v>
      </c>
      <c r="M78" s="15">
        <f>VLOOKUP($A$7:$A$91,data!$A$2:$Z$78,13,FALSE)</f>
        <v>1908665</v>
      </c>
      <c r="N78" s="15">
        <f>VLOOKUP($A$7:$A$91,data!$A$2:$Z$78,14,FALSE)</f>
        <v>346</v>
      </c>
      <c r="O78" s="15">
        <f>VLOOKUP($A$7:$A$91,data!$A$2:$Z$78,15,FALSE)</f>
        <v>175571</v>
      </c>
      <c r="P78" s="15">
        <f>VLOOKUP($A$7:$A$91,data!$A$2:$Z$78,16,FALSE)</f>
        <v>458</v>
      </c>
      <c r="Q78" s="15">
        <f>VLOOKUP($A$7:$A$91,data!$A$2:$Z$78,17,FALSE)</f>
        <v>37358</v>
      </c>
      <c r="R78" s="15">
        <f>VLOOKUP($A$7:$A$91,data!$A$2:$Z$78,18,FALSE)</f>
        <v>1366</v>
      </c>
      <c r="S78" s="15">
        <f>VLOOKUP($A$7:$A$91,data!$A$2:$Z$78,19,FALSE)</f>
        <v>4064</v>
      </c>
      <c r="T78" s="15">
        <f>VLOOKUP($A$7:$A$91,data!$A$2:$Z$78,20,FALSE)</f>
        <v>136</v>
      </c>
      <c r="U78" s="15">
        <f>VLOOKUP($A$7:$A$91,data!$A$2:$Z$78,21,FALSE)</f>
        <v>15567</v>
      </c>
      <c r="V78" s="15">
        <f>VLOOKUP($A$7:$A$91,data!$A$2:$Z$78,22,FALSE)</f>
        <v>291</v>
      </c>
      <c r="W78" s="15">
        <f>VLOOKUP($A$7:$A$91,data!$A$2:$Z$78,23,FALSE)</f>
        <v>38660</v>
      </c>
      <c r="X78" s="15">
        <f>VLOOKUP($A$7:$A$91,data!$A$2:$Z$78,24,FALSE)</f>
        <v>1784</v>
      </c>
      <c r="Y78" s="15">
        <f>VLOOKUP($A$7:$A$91,data!$A$2:$Z$78,25,FALSE)</f>
        <v>195</v>
      </c>
      <c r="Z78" s="15">
        <f>VLOOKUP($A$7:$A$91,data!$A$2:$Z$78,26,FALSE)</f>
        <v>26</v>
      </c>
    </row>
    <row r="79" spans="1:26" ht="21.75" x14ac:dyDescent="0.2">
      <c r="A79" s="14" t="s">
        <v>75</v>
      </c>
      <c r="B79" s="15">
        <f>VLOOKUP($A$7:$A$91,data!$A$2:$Z$78,2,FALSE)</f>
        <v>9434</v>
      </c>
      <c r="C79" s="15">
        <f>VLOOKUP($A$7:$A$91,data!$A$2:$Z$78,3,FALSE)</f>
        <v>10571</v>
      </c>
      <c r="D79" s="15">
        <f>VLOOKUP($A$7:$A$91,data!$A$2:$Z$78,4,FALSE)</f>
        <v>1278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1977</v>
      </c>
      <c r="H79" s="15">
        <f>VLOOKUP($A$7:$A$91,data!$A$2:$Z$78,8,FALSE)</f>
        <v>232</v>
      </c>
      <c r="I79" s="15">
        <f>VLOOKUP($A$7:$A$91,data!$A$2:$Z$78,9,FALSE)</f>
        <v>43436</v>
      </c>
      <c r="J79" s="15">
        <f>VLOOKUP($A$7:$A$91,data!$A$2:$Z$78,10,FALSE)</f>
        <v>249</v>
      </c>
      <c r="K79" s="15">
        <f>VLOOKUP($A$7:$A$91,data!$A$2:$Z$78,11,FALSE)</f>
        <v>273176</v>
      </c>
      <c r="L79" s="15">
        <f>VLOOKUP($A$7:$A$91,data!$A$2:$Z$78,12,FALSE)</f>
        <v>8037</v>
      </c>
      <c r="M79" s="15">
        <f>VLOOKUP($A$7:$A$91,data!$A$2:$Z$78,13,FALSE)</f>
        <v>502975</v>
      </c>
      <c r="N79" s="15">
        <f>VLOOKUP($A$7:$A$91,data!$A$2:$Z$78,14,FALSE)</f>
        <v>59</v>
      </c>
      <c r="O79" s="15">
        <f>VLOOKUP($A$7:$A$91,data!$A$2:$Z$78,15,FALSE)</f>
        <v>545596</v>
      </c>
      <c r="P79" s="15">
        <f>VLOOKUP($A$7:$A$91,data!$A$2:$Z$78,16,FALSE)</f>
        <v>470</v>
      </c>
      <c r="Q79" s="15">
        <f>VLOOKUP($A$7:$A$91,data!$A$2:$Z$78,17,FALSE)</f>
        <v>16690</v>
      </c>
      <c r="R79" s="15">
        <f>VLOOKUP($A$7:$A$91,data!$A$2:$Z$78,18,FALSE)</f>
        <v>725</v>
      </c>
      <c r="S79" s="15">
        <f>VLOOKUP($A$7:$A$91,data!$A$2:$Z$78,19,FALSE)</f>
        <v>2510</v>
      </c>
      <c r="T79" s="15">
        <f>VLOOKUP($A$7:$A$91,data!$A$2:$Z$78,20,FALSE)</f>
        <v>74</v>
      </c>
      <c r="U79" s="15">
        <f>VLOOKUP($A$7:$A$91,data!$A$2:$Z$78,21,FALSE)</f>
        <v>10377</v>
      </c>
      <c r="V79" s="15">
        <f>VLOOKUP($A$7:$A$91,data!$A$2:$Z$78,22,FALSE)</f>
        <v>167</v>
      </c>
      <c r="W79" s="15">
        <f>VLOOKUP($A$7:$A$91,data!$A$2:$Z$78,23,FALSE)</f>
        <v>10438</v>
      </c>
      <c r="X79" s="15">
        <f>VLOOKUP($A$7:$A$91,data!$A$2:$Z$78,24,FALSE)</f>
        <v>562</v>
      </c>
      <c r="Y79" s="15">
        <f>VLOOKUP($A$7:$A$91,data!$A$2:$Z$78,25,FALSE)</f>
        <v>221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2859</v>
      </c>
      <c r="C80" s="15">
        <f>VLOOKUP($A$7:$A$91,data!$A$2:$Z$78,3,FALSE)</f>
        <v>2341</v>
      </c>
      <c r="D80" s="15">
        <f>VLOOKUP($A$7:$A$91,data!$A$2:$Z$78,4,FALSE)</f>
        <v>304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515</v>
      </c>
      <c r="H80" s="15">
        <f>VLOOKUP($A$7:$A$91,data!$A$2:$Z$78,8,FALSE)</f>
        <v>80</v>
      </c>
      <c r="I80" s="15">
        <f>VLOOKUP($A$7:$A$91,data!$A$2:$Z$78,9,FALSE)</f>
        <v>34</v>
      </c>
      <c r="J80" s="15">
        <f>VLOOKUP($A$7:$A$91,data!$A$2:$Z$78,10,FALSE)</f>
        <v>2</v>
      </c>
      <c r="K80" s="15">
        <f>VLOOKUP($A$7:$A$91,data!$A$2:$Z$78,11,FALSE)</f>
        <v>88125</v>
      </c>
      <c r="L80" s="15">
        <f>VLOOKUP($A$7:$A$91,data!$A$2:$Z$78,12,FALSE)</f>
        <v>2340</v>
      </c>
      <c r="M80" s="15">
        <f>VLOOKUP($A$7:$A$91,data!$A$2:$Z$78,13,FALSE)</f>
        <v>42615</v>
      </c>
      <c r="N80" s="15">
        <f>VLOOKUP($A$7:$A$91,data!$A$2:$Z$78,14,FALSE)</f>
        <v>6</v>
      </c>
      <c r="O80" s="15">
        <f>VLOOKUP($A$7:$A$91,data!$A$2:$Z$78,15,FALSE)</f>
        <v>165968</v>
      </c>
      <c r="P80" s="15">
        <f>VLOOKUP($A$7:$A$91,data!$A$2:$Z$78,16,FALSE)</f>
        <v>71</v>
      </c>
      <c r="Q80" s="15">
        <f>VLOOKUP($A$7:$A$91,data!$A$2:$Z$78,17,FALSE)</f>
        <v>11384</v>
      </c>
      <c r="R80" s="15">
        <f>VLOOKUP($A$7:$A$91,data!$A$2:$Z$78,18,FALSE)</f>
        <v>382</v>
      </c>
      <c r="S80" s="15">
        <f>VLOOKUP($A$7:$A$91,data!$A$2:$Z$78,19,FALSE)</f>
        <v>7536</v>
      </c>
      <c r="T80" s="15">
        <f>VLOOKUP($A$7:$A$91,data!$A$2:$Z$78,20,FALSE)</f>
        <v>7</v>
      </c>
      <c r="U80" s="15">
        <f>VLOOKUP($A$7:$A$91,data!$A$2:$Z$78,21,FALSE)</f>
        <v>10700</v>
      </c>
      <c r="V80" s="15">
        <f>VLOOKUP($A$7:$A$91,data!$A$2:$Z$78,22,FALSE)</f>
        <v>36</v>
      </c>
      <c r="W80" s="15">
        <f>VLOOKUP($A$7:$A$91,data!$A$2:$Z$78,23,FALSE)</f>
        <v>1608</v>
      </c>
      <c r="X80" s="15">
        <f>VLOOKUP($A$7:$A$91,data!$A$2:$Z$78,24,FALSE)</f>
        <v>72</v>
      </c>
      <c r="Y80" s="15">
        <f>VLOOKUP($A$7:$A$91,data!$A$2:$Z$78,25,FALSE)</f>
        <v>136</v>
      </c>
      <c r="Z80" s="15">
        <f>VLOOKUP($A$7:$A$91,data!$A$2:$Z$78,26,FALSE)</f>
        <v>4</v>
      </c>
    </row>
    <row r="81" spans="1:26" ht="21.75" x14ac:dyDescent="0.2">
      <c r="A81" s="14" t="s">
        <v>77</v>
      </c>
      <c r="B81" s="15">
        <f>VLOOKUP($A$7:$A$91,data!$A$2:$Z$78,2,FALSE)</f>
        <v>47888</v>
      </c>
      <c r="C81" s="15">
        <f>VLOOKUP($A$7:$A$91,data!$A$2:$Z$78,3,FALSE)</f>
        <v>77158</v>
      </c>
      <c r="D81" s="15">
        <f>VLOOKUP($A$7:$A$91,data!$A$2:$Z$78,4,FALSE)</f>
        <v>12574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2984</v>
      </c>
      <c r="H81" s="15">
        <f>VLOOKUP($A$7:$A$91,data!$A$2:$Z$78,8,FALSE)</f>
        <v>338</v>
      </c>
      <c r="I81" s="15">
        <f>VLOOKUP($A$7:$A$91,data!$A$2:$Z$78,9,FALSE)</f>
        <v>169632</v>
      </c>
      <c r="J81" s="15">
        <f>VLOOKUP($A$7:$A$91,data!$A$2:$Z$78,10,FALSE)</f>
        <v>1475</v>
      </c>
      <c r="K81" s="15">
        <f>VLOOKUP($A$7:$A$91,data!$A$2:$Z$78,11,FALSE)</f>
        <v>1739299</v>
      </c>
      <c r="L81" s="15">
        <f>VLOOKUP($A$7:$A$91,data!$A$2:$Z$78,12,FALSE)</f>
        <v>39813</v>
      </c>
      <c r="M81" s="15">
        <f>VLOOKUP($A$7:$A$91,data!$A$2:$Z$78,13,FALSE)</f>
        <v>1822458</v>
      </c>
      <c r="N81" s="15">
        <f>VLOOKUP($A$7:$A$91,data!$A$2:$Z$78,14,FALSE)</f>
        <v>310</v>
      </c>
      <c r="O81" s="15">
        <f>VLOOKUP($A$7:$A$91,data!$A$2:$Z$78,15,FALSE)</f>
        <v>697443</v>
      </c>
      <c r="P81" s="15">
        <f>VLOOKUP($A$7:$A$91,data!$A$2:$Z$78,16,FALSE)</f>
        <v>2046</v>
      </c>
      <c r="Q81" s="15">
        <f>VLOOKUP($A$7:$A$91,data!$A$2:$Z$78,17,FALSE)</f>
        <v>68346</v>
      </c>
      <c r="R81" s="15">
        <f>VLOOKUP($A$7:$A$91,data!$A$2:$Z$78,18,FALSE)</f>
        <v>2902</v>
      </c>
      <c r="S81" s="15">
        <f>VLOOKUP($A$7:$A$91,data!$A$2:$Z$78,19,FALSE)</f>
        <v>7895</v>
      </c>
      <c r="T81" s="15">
        <f>VLOOKUP($A$7:$A$91,data!$A$2:$Z$78,20,FALSE)</f>
        <v>163</v>
      </c>
      <c r="U81" s="15">
        <f>VLOOKUP($A$7:$A$91,data!$A$2:$Z$78,21,FALSE)</f>
        <v>165592</v>
      </c>
      <c r="V81" s="15">
        <f>VLOOKUP($A$7:$A$91,data!$A$2:$Z$78,22,FALSE)</f>
        <v>1714</v>
      </c>
      <c r="W81" s="15">
        <f>VLOOKUP($A$7:$A$91,data!$A$2:$Z$78,23,FALSE)</f>
        <v>20847</v>
      </c>
      <c r="X81" s="15">
        <f>VLOOKUP($A$7:$A$91,data!$A$2:$Z$78,24,FALSE)</f>
        <v>733</v>
      </c>
      <c r="Y81" s="15">
        <f>VLOOKUP($A$7:$A$91,data!$A$2:$Z$78,25,FALSE)</f>
        <v>644</v>
      </c>
      <c r="Z81" s="15">
        <f>VLOOKUP($A$7:$A$91,data!$A$2:$Z$78,26,FALSE)</f>
        <v>40</v>
      </c>
    </row>
    <row r="82" spans="1:26" ht="21.75" x14ac:dyDescent="0.2">
      <c r="A82" s="14" t="s">
        <v>78</v>
      </c>
      <c r="B82" s="15">
        <f>VLOOKUP($A$7:$A$91,data!$A$2:$Z$78,2,FALSE)</f>
        <v>6769</v>
      </c>
      <c r="C82" s="15">
        <f>VLOOKUP($A$7:$A$91,data!$A$2:$Z$78,3,FALSE)</f>
        <v>8678</v>
      </c>
      <c r="D82" s="15">
        <f>VLOOKUP($A$7:$A$91,data!$A$2:$Z$78,4,FALSE)</f>
        <v>1013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1553</v>
      </c>
      <c r="H82" s="15">
        <f>VLOOKUP($A$7:$A$91,data!$A$2:$Z$78,8,FALSE)</f>
        <v>171</v>
      </c>
      <c r="I82" s="15">
        <f>VLOOKUP($A$7:$A$91,data!$A$2:$Z$78,9,FALSE)</f>
        <v>22722</v>
      </c>
      <c r="J82" s="15">
        <f>VLOOKUP($A$7:$A$91,data!$A$2:$Z$78,10,FALSE)</f>
        <v>238</v>
      </c>
      <c r="K82" s="15">
        <f>VLOOKUP($A$7:$A$91,data!$A$2:$Z$78,11,FALSE)</f>
        <v>160112</v>
      </c>
      <c r="L82" s="15">
        <f>VLOOKUP($A$7:$A$91,data!$A$2:$Z$78,12,FALSE)</f>
        <v>5718</v>
      </c>
      <c r="M82" s="15">
        <f>VLOOKUP($A$7:$A$91,data!$A$2:$Z$78,13,FALSE)</f>
        <v>32539</v>
      </c>
      <c r="N82" s="15">
        <f>VLOOKUP($A$7:$A$91,data!$A$2:$Z$78,14,FALSE)</f>
        <v>19</v>
      </c>
      <c r="O82" s="15">
        <f>VLOOKUP($A$7:$A$91,data!$A$2:$Z$78,15,FALSE)</f>
        <v>122219</v>
      </c>
      <c r="P82" s="15">
        <f>VLOOKUP($A$7:$A$91,data!$A$2:$Z$78,16,FALSE)</f>
        <v>644</v>
      </c>
      <c r="Q82" s="15">
        <f>VLOOKUP($A$7:$A$91,data!$A$2:$Z$78,17,FALSE)</f>
        <v>9318</v>
      </c>
      <c r="R82" s="15">
        <f>VLOOKUP($A$7:$A$91,data!$A$2:$Z$78,18,FALSE)</f>
        <v>535</v>
      </c>
      <c r="S82" s="15">
        <f>VLOOKUP($A$7:$A$91,data!$A$2:$Z$78,19,FALSE)</f>
        <v>502</v>
      </c>
      <c r="T82" s="15">
        <f>VLOOKUP($A$7:$A$91,data!$A$2:$Z$78,20,FALSE)</f>
        <v>13</v>
      </c>
      <c r="U82" s="15">
        <f>VLOOKUP($A$7:$A$91,data!$A$2:$Z$78,21,FALSE)</f>
        <v>15134</v>
      </c>
      <c r="V82" s="15">
        <f>VLOOKUP($A$7:$A$91,data!$A$2:$Z$78,22,FALSE)</f>
        <v>122</v>
      </c>
      <c r="W82" s="15">
        <f>VLOOKUP($A$7:$A$91,data!$A$2:$Z$78,23,FALSE)</f>
        <v>8166</v>
      </c>
      <c r="X82" s="15">
        <f>VLOOKUP($A$7:$A$91,data!$A$2:$Z$78,24,FALSE)</f>
        <v>461</v>
      </c>
      <c r="Y82" s="15">
        <f>VLOOKUP($A$7:$A$91,data!$A$2:$Z$78,25,FALSE)</f>
        <v>132</v>
      </c>
      <c r="Z82" s="15">
        <f>VLOOKUP($A$7:$A$91,data!$A$2:$Z$78,26,FALSE)</f>
        <v>8</v>
      </c>
    </row>
    <row r="83" spans="1:26" ht="21.75" x14ac:dyDescent="0.2">
      <c r="A83" s="14" t="s">
        <v>79</v>
      </c>
      <c r="B83" s="15">
        <f>VLOOKUP($A$7:$A$91,data!$A$2:$Z$78,2,FALSE)</f>
        <v>23749</v>
      </c>
      <c r="C83" s="15">
        <f>VLOOKUP($A$7:$A$91,data!$A$2:$Z$78,3,FALSE)</f>
        <v>44060</v>
      </c>
      <c r="D83" s="15">
        <f>VLOOKUP($A$7:$A$91,data!$A$2:$Z$78,4,FALSE)</f>
        <v>6889</v>
      </c>
      <c r="E83" s="15">
        <f>VLOOKUP($A$7:$A$91,data!$A$2:$Z$78,5,FALSE)</f>
        <v>655</v>
      </c>
      <c r="F83" s="15">
        <f>VLOOKUP($A$7:$A$91,data!$A$2:$Z$78,6,FALSE)</f>
        <v>19</v>
      </c>
      <c r="G83" s="15">
        <f>VLOOKUP($A$7:$A$91,data!$A$2:$Z$78,7,FALSE)</f>
        <v>693</v>
      </c>
      <c r="H83" s="15">
        <f>VLOOKUP($A$7:$A$91,data!$A$2:$Z$78,8,FALSE)</f>
        <v>148</v>
      </c>
      <c r="I83" s="15">
        <f>VLOOKUP($A$7:$A$91,data!$A$2:$Z$78,9,FALSE)</f>
        <v>89980</v>
      </c>
      <c r="J83" s="15">
        <f>VLOOKUP($A$7:$A$91,data!$A$2:$Z$78,10,FALSE)</f>
        <v>1618</v>
      </c>
      <c r="K83" s="15">
        <f>VLOOKUP($A$7:$A$91,data!$A$2:$Z$78,11,FALSE)</f>
        <v>557503</v>
      </c>
      <c r="L83" s="15">
        <f>VLOOKUP($A$7:$A$91,data!$A$2:$Z$78,12,FALSE)</f>
        <v>20362</v>
      </c>
      <c r="M83" s="15">
        <f>VLOOKUP($A$7:$A$91,data!$A$2:$Z$78,13,FALSE)</f>
        <v>493538</v>
      </c>
      <c r="N83" s="15">
        <f>VLOOKUP($A$7:$A$91,data!$A$2:$Z$78,14,FALSE)</f>
        <v>125</v>
      </c>
      <c r="O83" s="15">
        <f>VLOOKUP($A$7:$A$91,data!$A$2:$Z$78,15,FALSE)</f>
        <v>260433</v>
      </c>
      <c r="P83" s="15">
        <f>VLOOKUP($A$7:$A$91,data!$A$2:$Z$78,16,FALSE)</f>
        <v>1243</v>
      </c>
      <c r="Q83" s="15">
        <f>VLOOKUP($A$7:$A$91,data!$A$2:$Z$78,17,FALSE)</f>
        <v>15989</v>
      </c>
      <c r="R83" s="15">
        <f>VLOOKUP($A$7:$A$91,data!$A$2:$Z$78,18,FALSE)</f>
        <v>663</v>
      </c>
      <c r="S83" s="15">
        <f>VLOOKUP($A$7:$A$91,data!$A$2:$Z$78,19,FALSE)</f>
        <v>3505</v>
      </c>
      <c r="T83" s="15">
        <f>VLOOKUP($A$7:$A$91,data!$A$2:$Z$78,20,FALSE)</f>
        <v>111</v>
      </c>
      <c r="U83" s="15">
        <f>VLOOKUP($A$7:$A$91,data!$A$2:$Z$78,21,FALSE)</f>
        <v>37225</v>
      </c>
      <c r="V83" s="15">
        <f>VLOOKUP($A$7:$A$91,data!$A$2:$Z$78,22,FALSE)</f>
        <v>398</v>
      </c>
      <c r="W83" s="15">
        <f>VLOOKUP($A$7:$A$91,data!$A$2:$Z$78,23,FALSE)</f>
        <v>7366</v>
      </c>
      <c r="X83" s="15">
        <f>VLOOKUP($A$7:$A$91,data!$A$2:$Z$78,24,FALSE)</f>
        <v>296</v>
      </c>
      <c r="Y83" s="15">
        <f>VLOOKUP($A$7:$A$91,data!$A$2:$Z$78,25,FALSE)</f>
        <v>157</v>
      </c>
      <c r="Z83" s="15">
        <f>VLOOKUP($A$7:$A$91,data!$A$2:$Z$78,26,FALSE)</f>
        <v>12</v>
      </c>
    </row>
    <row r="84" spans="1:26" ht="21.75" x14ac:dyDescent="0.2">
      <c r="A84" s="14" t="s">
        <v>80</v>
      </c>
      <c r="B84" s="15">
        <f>VLOOKUP($A$7:$A$91,data!$A$2:$Z$78,2,FALSE)</f>
        <v>28178</v>
      </c>
      <c r="C84" s="15">
        <f>VLOOKUP($A$7:$A$91,data!$A$2:$Z$78,3,FALSE)</f>
        <v>83199</v>
      </c>
      <c r="D84" s="15">
        <f>VLOOKUP($A$7:$A$91,data!$A$2:$Z$78,4,FALSE)</f>
        <v>12443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314</v>
      </c>
      <c r="H84" s="15">
        <f>VLOOKUP($A$7:$A$91,data!$A$2:$Z$78,8,FALSE)</f>
        <v>94</v>
      </c>
      <c r="I84" s="15">
        <f>VLOOKUP($A$7:$A$91,data!$A$2:$Z$78,9,FALSE)</f>
        <v>80778</v>
      </c>
      <c r="J84" s="15">
        <f>VLOOKUP($A$7:$A$91,data!$A$2:$Z$78,10,FALSE)</f>
        <v>717</v>
      </c>
      <c r="K84" s="15">
        <f>VLOOKUP($A$7:$A$91,data!$A$2:$Z$78,11,FALSE)</f>
        <v>671653</v>
      </c>
      <c r="L84" s="15">
        <f>VLOOKUP($A$7:$A$91,data!$A$2:$Z$78,12,FALSE)</f>
        <v>20963</v>
      </c>
      <c r="M84" s="15">
        <f>VLOOKUP($A$7:$A$91,data!$A$2:$Z$78,13,FALSE)</f>
        <v>1088303</v>
      </c>
      <c r="N84" s="15">
        <f>VLOOKUP($A$7:$A$91,data!$A$2:$Z$78,14,FALSE)</f>
        <v>179</v>
      </c>
      <c r="O84" s="15">
        <f>VLOOKUP($A$7:$A$91,data!$A$2:$Z$78,15,FALSE)</f>
        <v>605107</v>
      </c>
      <c r="P84" s="15">
        <f>VLOOKUP($A$7:$A$91,data!$A$2:$Z$78,16,FALSE)</f>
        <v>617</v>
      </c>
      <c r="Q84" s="15">
        <f>VLOOKUP($A$7:$A$91,data!$A$2:$Z$78,17,FALSE)</f>
        <v>24339</v>
      </c>
      <c r="R84" s="15">
        <f>VLOOKUP($A$7:$A$91,data!$A$2:$Z$78,18,FALSE)</f>
        <v>1136</v>
      </c>
      <c r="S84" s="15">
        <f>VLOOKUP($A$7:$A$91,data!$A$2:$Z$78,19,FALSE)</f>
        <v>4839</v>
      </c>
      <c r="T84" s="15">
        <f>VLOOKUP($A$7:$A$91,data!$A$2:$Z$78,20,FALSE)</f>
        <v>163</v>
      </c>
      <c r="U84" s="15">
        <f>VLOOKUP($A$7:$A$91,data!$A$2:$Z$78,21,FALSE)</f>
        <v>41358</v>
      </c>
      <c r="V84" s="15">
        <f>VLOOKUP($A$7:$A$91,data!$A$2:$Z$78,22,FALSE)</f>
        <v>326</v>
      </c>
      <c r="W84" s="15">
        <f>VLOOKUP($A$7:$A$91,data!$A$2:$Z$78,23,FALSE)</f>
        <v>15149</v>
      </c>
      <c r="X84" s="15">
        <f>VLOOKUP($A$7:$A$91,data!$A$2:$Z$78,24,FALSE)</f>
        <v>991</v>
      </c>
      <c r="Y84" s="15">
        <f>VLOOKUP($A$7:$A$91,data!$A$2:$Z$78,25,FALSE)</f>
        <v>77</v>
      </c>
      <c r="Z84" s="15">
        <f>VLOOKUP($A$7:$A$91,data!$A$2:$Z$78,26,FALSE)</f>
        <v>12</v>
      </c>
    </row>
    <row r="85" spans="1:26" ht="21.75" x14ac:dyDescent="0.2">
      <c r="A85" s="14" t="s">
        <v>81</v>
      </c>
      <c r="B85" s="15">
        <f>VLOOKUP($A$7:$A$91,data!$A$2:$Z$78,2,FALSE)</f>
        <v>57156</v>
      </c>
      <c r="C85" s="15">
        <f>VLOOKUP($A$7:$A$91,data!$A$2:$Z$78,3,FALSE)</f>
        <v>158649</v>
      </c>
      <c r="D85" s="15">
        <f>VLOOKUP($A$7:$A$91,data!$A$2:$Z$78,4,FALSE)</f>
        <v>29237</v>
      </c>
      <c r="E85" s="15">
        <f>VLOOKUP($A$7:$A$91,data!$A$2:$Z$78,5,FALSE)</f>
        <v>2969</v>
      </c>
      <c r="F85" s="15">
        <f>VLOOKUP($A$7:$A$91,data!$A$2:$Z$78,6,FALSE)</f>
        <v>101</v>
      </c>
      <c r="G85" s="15">
        <f>VLOOKUP($A$7:$A$91,data!$A$2:$Z$78,7,FALSE)</f>
        <v>4627</v>
      </c>
      <c r="H85" s="15">
        <f>VLOOKUP($A$7:$A$91,data!$A$2:$Z$78,8,FALSE)</f>
        <v>400</v>
      </c>
      <c r="I85" s="15">
        <f>VLOOKUP($A$7:$A$91,data!$A$2:$Z$78,9,FALSE)</f>
        <v>469283</v>
      </c>
      <c r="J85" s="15">
        <f>VLOOKUP($A$7:$A$91,data!$A$2:$Z$78,10,FALSE)</f>
        <v>4146</v>
      </c>
      <c r="K85" s="15">
        <f>VLOOKUP($A$7:$A$91,data!$A$2:$Z$78,11,FALSE)</f>
        <v>2159791</v>
      </c>
      <c r="L85" s="15">
        <f>VLOOKUP($A$7:$A$91,data!$A$2:$Z$78,12,FALSE)</f>
        <v>46553</v>
      </c>
      <c r="M85" s="15">
        <f>VLOOKUP($A$7:$A$91,data!$A$2:$Z$78,13,FALSE)</f>
        <v>6774550</v>
      </c>
      <c r="N85" s="15">
        <f>VLOOKUP($A$7:$A$91,data!$A$2:$Z$78,14,FALSE)</f>
        <v>847</v>
      </c>
      <c r="O85" s="15">
        <f>VLOOKUP($A$7:$A$91,data!$A$2:$Z$78,15,FALSE)</f>
        <v>953790</v>
      </c>
      <c r="P85" s="15">
        <f>VLOOKUP($A$7:$A$91,data!$A$2:$Z$78,16,FALSE)</f>
        <v>2498</v>
      </c>
      <c r="Q85" s="15">
        <f>VLOOKUP($A$7:$A$91,data!$A$2:$Z$78,17,FALSE)</f>
        <v>198223</v>
      </c>
      <c r="R85" s="15">
        <f>VLOOKUP($A$7:$A$91,data!$A$2:$Z$78,18,FALSE)</f>
        <v>6087</v>
      </c>
      <c r="S85" s="15">
        <f>VLOOKUP($A$7:$A$91,data!$A$2:$Z$78,19,FALSE)</f>
        <v>101585</v>
      </c>
      <c r="T85" s="15">
        <f>VLOOKUP($A$7:$A$91,data!$A$2:$Z$78,20,FALSE)</f>
        <v>1200</v>
      </c>
      <c r="U85" s="15">
        <f>VLOOKUP($A$7:$A$91,data!$A$2:$Z$78,21,FALSE)</f>
        <v>275291</v>
      </c>
      <c r="V85" s="15">
        <f>VLOOKUP($A$7:$A$91,data!$A$2:$Z$78,22,FALSE)</f>
        <v>1702</v>
      </c>
      <c r="W85" s="15">
        <f>VLOOKUP($A$7:$A$91,data!$A$2:$Z$78,23,FALSE)</f>
        <v>23713</v>
      </c>
      <c r="X85" s="15">
        <f>VLOOKUP($A$7:$A$91,data!$A$2:$Z$78,24,FALSE)</f>
        <v>1683</v>
      </c>
      <c r="Y85" s="15">
        <f>VLOOKUP($A$7:$A$91,data!$A$2:$Z$78,25,FALSE)</f>
        <v>654</v>
      </c>
      <c r="Z85" s="15">
        <f>VLOOKUP($A$7:$A$91,data!$A$2:$Z$78,26,FALSE)</f>
        <v>46</v>
      </c>
    </row>
    <row r="86" spans="1:26" ht="21.75" x14ac:dyDescent="0.2">
      <c r="A86" s="12" t="s">
        <v>9</v>
      </c>
      <c r="B86" s="13">
        <f>SUM(B87:B91)</f>
        <v>218291</v>
      </c>
      <c r="C86" s="13">
        <f t="shared" ref="C86:Z86" si="9">SUM(C87:C91)</f>
        <v>433016</v>
      </c>
      <c r="D86" s="13">
        <f t="shared" si="9"/>
        <v>93642</v>
      </c>
      <c r="E86" s="13">
        <f t="shared" si="9"/>
        <v>1345</v>
      </c>
      <c r="F86" s="13">
        <f t="shared" si="9"/>
        <v>17</v>
      </c>
      <c r="G86" s="13">
        <f t="shared" si="9"/>
        <v>11889</v>
      </c>
      <c r="H86" s="13">
        <f t="shared" si="9"/>
        <v>1418</v>
      </c>
      <c r="I86" s="13">
        <f t="shared" si="9"/>
        <v>113594</v>
      </c>
      <c r="J86" s="13">
        <f t="shared" si="9"/>
        <v>1127</v>
      </c>
      <c r="K86" s="13">
        <f t="shared" si="9"/>
        <v>4577384</v>
      </c>
      <c r="L86" s="13">
        <f t="shared" si="9"/>
        <v>172199</v>
      </c>
      <c r="M86" s="13">
        <f t="shared" si="9"/>
        <v>5871060</v>
      </c>
      <c r="N86" s="13">
        <f t="shared" si="9"/>
        <v>1647</v>
      </c>
      <c r="O86" s="13">
        <f t="shared" si="9"/>
        <v>2048445</v>
      </c>
      <c r="P86" s="13">
        <f t="shared" si="9"/>
        <v>4105</v>
      </c>
      <c r="Q86" s="13">
        <f t="shared" si="9"/>
        <v>985154</v>
      </c>
      <c r="R86" s="13">
        <f t="shared" si="9"/>
        <v>56332</v>
      </c>
      <c r="S86" s="13">
        <f t="shared" si="9"/>
        <v>92893</v>
      </c>
      <c r="T86" s="13">
        <f t="shared" si="9"/>
        <v>2437</v>
      </c>
      <c r="U86" s="13">
        <f t="shared" si="9"/>
        <v>397691</v>
      </c>
      <c r="V86" s="13">
        <f t="shared" si="9"/>
        <v>5411</v>
      </c>
      <c r="W86" s="13">
        <f t="shared" si="9"/>
        <v>238409</v>
      </c>
      <c r="X86" s="13">
        <f t="shared" si="9"/>
        <v>41926</v>
      </c>
      <c r="Y86" s="13">
        <f t="shared" si="9"/>
        <v>27531</v>
      </c>
      <c r="Z86" s="13">
        <f t="shared" si="9"/>
        <v>5129</v>
      </c>
    </row>
    <row r="87" spans="1:26" ht="21.75" x14ac:dyDescent="0.2">
      <c r="A87" s="14" t="s">
        <v>82</v>
      </c>
      <c r="B87" s="15">
        <f>VLOOKUP($A$7:$A$91,data!$A$2:$Z$78,2,FALSE)</f>
        <v>59341</v>
      </c>
      <c r="C87" s="15">
        <f>VLOOKUP($A$7:$A$91,data!$A$2:$Z$78,3,FALSE)</f>
        <v>157078</v>
      </c>
      <c r="D87" s="15">
        <f>VLOOKUP($A$7:$A$91,data!$A$2:$Z$78,4,FALSE)</f>
        <v>26316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5668</v>
      </c>
      <c r="H87" s="15">
        <f>VLOOKUP($A$7:$A$91,data!$A$2:$Z$78,8,FALSE)</f>
        <v>351</v>
      </c>
      <c r="I87" s="15">
        <f>VLOOKUP($A$7:$A$91,data!$A$2:$Z$78,9,FALSE)</f>
        <v>83688</v>
      </c>
      <c r="J87" s="15">
        <f>VLOOKUP($A$7:$A$91,data!$A$2:$Z$78,10,FALSE)</f>
        <v>773</v>
      </c>
      <c r="K87" s="15">
        <f>VLOOKUP($A$7:$A$91,data!$A$2:$Z$78,11,FALSE)</f>
        <v>1632708</v>
      </c>
      <c r="L87" s="15">
        <f>VLOOKUP($A$7:$A$91,data!$A$2:$Z$78,12,FALSE)</f>
        <v>44216</v>
      </c>
      <c r="M87" s="15">
        <f>VLOOKUP($A$7:$A$91,data!$A$2:$Z$78,13,FALSE)</f>
        <v>4335667</v>
      </c>
      <c r="N87" s="15">
        <f>VLOOKUP($A$7:$A$91,data!$A$2:$Z$78,14,FALSE)</f>
        <v>658</v>
      </c>
      <c r="O87" s="15">
        <f>VLOOKUP($A$7:$A$91,data!$A$2:$Z$78,15,FALSE)</f>
        <v>1618855</v>
      </c>
      <c r="P87" s="15">
        <f>VLOOKUP($A$7:$A$91,data!$A$2:$Z$78,16,FALSE)</f>
        <v>1949</v>
      </c>
      <c r="Q87" s="15">
        <f>VLOOKUP($A$7:$A$91,data!$A$2:$Z$78,17,FALSE)</f>
        <v>228623</v>
      </c>
      <c r="R87" s="15">
        <f>VLOOKUP($A$7:$A$91,data!$A$2:$Z$78,18,FALSE)</f>
        <v>6974</v>
      </c>
      <c r="S87" s="15">
        <f>VLOOKUP($A$7:$A$91,data!$A$2:$Z$78,19,FALSE)</f>
        <v>54018</v>
      </c>
      <c r="T87" s="15">
        <f>VLOOKUP($A$7:$A$91,data!$A$2:$Z$78,20,FALSE)</f>
        <v>718</v>
      </c>
      <c r="U87" s="15">
        <f>VLOOKUP($A$7:$A$91,data!$A$2:$Z$78,21,FALSE)</f>
        <v>298095</v>
      </c>
      <c r="V87" s="15">
        <f>VLOOKUP($A$7:$A$91,data!$A$2:$Z$78,22,FALSE)</f>
        <v>1660</v>
      </c>
      <c r="W87" s="15">
        <f>VLOOKUP($A$7:$A$91,data!$A$2:$Z$78,23,FALSE)</f>
        <v>48873</v>
      </c>
      <c r="X87" s="15">
        <f>VLOOKUP($A$7:$A$91,data!$A$2:$Z$78,24,FALSE)</f>
        <v>5191</v>
      </c>
      <c r="Y87" s="15">
        <f>VLOOKUP($A$7:$A$91,data!$A$2:$Z$78,25,FALSE)</f>
        <v>2013</v>
      </c>
      <c r="Z87" s="15">
        <f>VLOOKUP($A$7:$A$91,data!$A$2:$Z$78,26,FALSE)</f>
        <v>209</v>
      </c>
    </row>
    <row r="88" spans="1:26" ht="21.75" x14ac:dyDescent="0.2">
      <c r="A88" s="14" t="s">
        <v>83</v>
      </c>
      <c r="B88" s="15">
        <f>VLOOKUP($A$7:$A$91,data!$A$2:$Z$78,2,FALSE)</f>
        <v>21995</v>
      </c>
      <c r="C88" s="15">
        <f>VLOOKUP($A$7:$A$91,data!$A$2:$Z$78,3,FALSE)</f>
        <v>31761</v>
      </c>
      <c r="D88" s="15">
        <f>VLOOKUP($A$7:$A$91,data!$A$2:$Z$78,4,FALSE)</f>
        <v>7819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107</v>
      </c>
      <c r="H88" s="15">
        <f>VLOOKUP($A$7:$A$91,data!$A$2:$Z$78,8,FALSE)</f>
        <v>25</v>
      </c>
      <c r="I88" s="15">
        <f>VLOOKUP($A$7:$A$91,data!$A$2:$Z$78,9,FALSE)</f>
        <v>14442</v>
      </c>
      <c r="J88" s="15">
        <f>VLOOKUP($A$7:$A$91,data!$A$2:$Z$78,10,FALSE)</f>
        <v>77</v>
      </c>
      <c r="K88" s="15">
        <f>VLOOKUP($A$7:$A$91,data!$A$2:$Z$78,11,FALSE)</f>
        <v>406677</v>
      </c>
      <c r="L88" s="15">
        <f>VLOOKUP($A$7:$A$91,data!$A$2:$Z$78,12,FALSE)</f>
        <v>17896</v>
      </c>
      <c r="M88" s="15">
        <f>VLOOKUP($A$7:$A$91,data!$A$2:$Z$78,13,FALSE)</f>
        <v>921437</v>
      </c>
      <c r="N88" s="15">
        <f>VLOOKUP($A$7:$A$91,data!$A$2:$Z$78,14,FALSE)</f>
        <v>46</v>
      </c>
      <c r="O88" s="15">
        <f>VLOOKUP($A$7:$A$91,data!$A$2:$Z$78,15,FALSE)</f>
        <v>277197</v>
      </c>
      <c r="P88" s="15">
        <f>VLOOKUP($A$7:$A$91,data!$A$2:$Z$78,16,FALSE)</f>
        <v>248</v>
      </c>
      <c r="Q88" s="15">
        <f>VLOOKUP($A$7:$A$91,data!$A$2:$Z$78,17,FALSE)</f>
        <v>62872</v>
      </c>
      <c r="R88" s="15">
        <f>VLOOKUP($A$7:$A$91,data!$A$2:$Z$78,18,FALSE)</f>
        <v>4550</v>
      </c>
      <c r="S88" s="15">
        <f>VLOOKUP($A$7:$A$91,data!$A$2:$Z$78,19,FALSE)</f>
        <v>3011</v>
      </c>
      <c r="T88" s="15">
        <f>VLOOKUP($A$7:$A$91,data!$A$2:$Z$78,20,FALSE)</f>
        <v>120</v>
      </c>
      <c r="U88" s="15">
        <f>VLOOKUP($A$7:$A$91,data!$A$2:$Z$78,21,FALSE)</f>
        <v>8787</v>
      </c>
      <c r="V88" s="15">
        <f>VLOOKUP($A$7:$A$91,data!$A$2:$Z$78,22,FALSE)</f>
        <v>396</v>
      </c>
      <c r="W88" s="15">
        <f>VLOOKUP($A$7:$A$91,data!$A$2:$Z$78,23,FALSE)</f>
        <v>24840</v>
      </c>
      <c r="X88" s="15">
        <f>VLOOKUP($A$7:$A$91,data!$A$2:$Z$78,24,FALSE)</f>
        <v>4682</v>
      </c>
      <c r="Y88" s="15">
        <f>VLOOKUP($A$7:$A$91,data!$A$2:$Z$78,25,FALSE)</f>
        <v>551</v>
      </c>
      <c r="Z88" s="15">
        <f>VLOOKUP($A$7:$A$91,data!$A$2:$Z$78,26,FALSE)</f>
        <v>75</v>
      </c>
    </row>
    <row r="89" spans="1:26" ht="21.75" x14ac:dyDescent="0.2">
      <c r="A89" s="14" t="s">
        <v>84</v>
      </c>
      <c r="B89" s="15">
        <f>VLOOKUP($A$7:$A$91,data!$A$2:$Z$78,2,FALSE)</f>
        <v>37782</v>
      </c>
      <c r="C89" s="15">
        <f>VLOOKUP($A$7:$A$91,data!$A$2:$Z$78,3,FALSE)</f>
        <v>74331</v>
      </c>
      <c r="D89" s="15">
        <f>VLOOKUP($A$7:$A$91,data!$A$2:$Z$78,4,FALSE)</f>
        <v>18152</v>
      </c>
      <c r="E89" s="15">
        <f>VLOOKUP($A$7:$A$91,data!$A$2:$Z$78,5,FALSE)</f>
        <v>56</v>
      </c>
      <c r="F89" s="15">
        <f>VLOOKUP($A$7:$A$91,data!$A$2:$Z$78,6,FALSE)</f>
        <v>1</v>
      </c>
      <c r="G89" s="15">
        <f>VLOOKUP($A$7:$A$91,data!$A$2:$Z$78,7,FALSE)</f>
        <v>1338</v>
      </c>
      <c r="H89" s="15">
        <f>VLOOKUP($A$7:$A$91,data!$A$2:$Z$78,8,FALSE)</f>
        <v>228</v>
      </c>
      <c r="I89" s="15">
        <f>VLOOKUP($A$7:$A$91,data!$A$2:$Z$78,9,FALSE)</f>
        <v>4315</v>
      </c>
      <c r="J89" s="15">
        <f>VLOOKUP($A$7:$A$91,data!$A$2:$Z$78,10,FALSE)</f>
        <v>77</v>
      </c>
      <c r="K89" s="15">
        <f>VLOOKUP($A$7:$A$91,data!$A$2:$Z$78,11,FALSE)</f>
        <v>775272</v>
      </c>
      <c r="L89" s="15">
        <f>VLOOKUP($A$7:$A$91,data!$A$2:$Z$78,12,FALSE)</f>
        <v>29686</v>
      </c>
      <c r="M89" s="15">
        <f>VLOOKUP($A$7:$A$91,data!$A$2:$Z$78,13,FALSE)</f>
        <v>358376</v>
      </c>
      <c r="N89" s="15">
        <f>VLOOKUP($A$7:$A$91,data!$A$2:$Z$78,14,FALSE)</f>
        <v>144</v>
      </c>
      <c r="O89" s="15">
        <f>VLOOKUP($A$7:$A$91,data!$A$2:$Z$78,15,FALSE)</f>
        <v>43311</v>
      </c>
      <c r="P89" s="15">
        <f>VLOOKUP($A$7:$A$91,data!$A$2:$Z$78,16,FALSE)</f>
        <v>657</v>
      </c>
      <c r="Q89" s="15">
        <f>VLOOKUP($A$7:$A$91,data!$A$2:$Z$78,17,FALSE)</f>
        <v>235922</v>
      </c>
      <c r="R89" s="15">
        <f>VLOOKUP($A$7:$A$91,data!$A$2:$Z$78,18,FALSE)</f>
        <v>12919</v>
      </c>
      <c r="S89" s="15">
        <f>VLOOKUP($A$7:$A$91,data!$A$2:$Z$78,19,FALSE)</f>
        <v>15640</v>
      </c>
      <c r="T89" s="15">
        <f>VLOOKUP($A$7:$A$91,data!$A$2:$Z$78,20,FALSE)</f>
        <v>435</v>
      </c>
      <c r="U89" s="15">
        <f>VLOOKUP($A$7:$A$91,data!$A$2:$Z$78,21,FALSE)</f>
        <v>46368</v>
      </c>
      <c r="V89" s="15">
        <f>VLOOKUP($A$7:$A$91,data!$A$2:$Z$78,22,FALSE)</f>
        <v>1256</v>
      </c>
      <c r="W89" s="15">
        <f>VLOOKUP($A$7:$A$91,data!$A$2:$Z$78,23,FALSE)</f>
        <v>51297</v>
      </c>
      <c r="X89" s="15">
        <f>VLOOKUP($A$7:$A$91,data!$A$2:$Z$78,24,FALSE)</f>
        <v>9519</v>
      </c>
      <c r="Y89" s="15">
        <f>VLOOKUP($A$7:$A$91,data!$A$2:$Z$78,25,FALSE)</f>
        <v>17147</v>
      </c>
      <c r="Z89" s="15">
        <f>VLOOKUP($A$7:$A$91,data!$A$2:$Z$78,26,FALSE)</f>
        <v>3539</v>
      </c>
    </row>
    <row r="90" spans="1:26" ht="21.75" x14ac:dyDescent="0.2">
      <c r="A90" s="14" t="s">
        <v>85</v>
      </c>
      <c r="B90" s="15">
        <f>VLOOKUP($A$7:$A$91,data!$A$2:$Z$78,2,FALSE)</f>
        <v>43515</v>
      </c>
      <c r="C90" s="15">
        <f>VLOOKUP($A$7:$A$91,data!$A$2:$Z$78,3,FALSE)</f>
        <v>62473</v>
      </c>
      <c r="D90" s="15">
        <f>VLOOKUP($A$7:$A$91,data!$A$2:$Z$78,4,FALSE)</f>
        <v>17415</v>
      </c>
      <c r="E90" s="15">
        <f>VLOOKUP($A$7:$A$91,data!$A$2:$Z$78,5,FALSE)</f>
        <v>9</v>
      </c>
      <c r="F90" s="15">
        <f>VLOOKUP($A$7:$A$91,data!$A$2:$Z$78,6,FALSE)</f>
        <v>1</v>
      </c>
      <c r="G90" s="15">
        <f>VLOOKUP($A$7:$A$91,data!$A$2:$Z$78,7,FALSE)</f>
        <v>1989</v>
      </c>
      <c r="H90" s="15">
        <f>VLOOKUP($A$7:$A$91,data!$A$2:$Z$78,8,FALSE)</f>
        <v>342</v>
      </c>
      <c r="I90" s="15">
        <f>VLOOKUP($A$7:$A$91,data!$A$2:$Z$78,9,FALSE)</f>
        <v>4399</v>
      </c>
      <c r="J90" s="15">
        <f>VLOOKUP($A$7:$A$91,data!$A$2:$Z$78,10,FALSE)</f>
        <v>45</v>
      </c>
      <c r="K90" s="15">
        <f>VLOOKUP($A$7:$A$91,data!$A$2:$Z$78,11,FALSE)</f>
        <v>789787</v>
      </c>
      <c r="L90" s="15">
        <f>VLOOKUP($A$7:$A$91,data!$A$2:$Z$78,12,FALSE)</f>
        <v>35323</v>
      </c>
      <c r="M90" s="15">
        <f>VLOOKUP($A$7:$A$91,data!$A$2:$Z$78,13,FALSE)</f>
        <v>75920</v>
      </c>
      <c r="N90" s="15">
        <f>VLOOKUP($A$7:$A$91,data!$A$2:$Z$78,14,FALSE)</f>
        <v>672</v>
      </c>
      <c r="O90" s="15">
        <f>VLOOKUP($A$7:$A$91,data!$A$2:$Z$78,15,FALSE)</f>
        <v>76401</v>
      </c>
      <c r="P90" s="15">
        <f>VLOOKUP($A$7:$A$91,data!$A$2:$Z$78,16,FALSE)</f>
        <v>502</v>
      </c>
      <c r="Q90" s="15">
        <f>VLOOKUP($A$7:$A$91,data!$A$2:$Z$78,17,FALSE)</f>
        <v>209915</v>
      </c>
      <c r="R90" s="15">
        <f>VLOOKUP($A$7:$A$91,data!$A$2:$Z$78,18,FALSE)</f>
        <v>14306</v>
      </c>
      <c r="S90" s="15">
        <f>VLOOKUP($A$7:$A$91,data!$A$2:$Z$78,19,FALSE)</f>
        <v>15087</v>
      </c>
      <c r="T90" s="15">
        <f>VLOOKUP($A$7:$A$91,data!$A$2:$Z$78,20,FALSE)</f>
        <v>919</v>
      </c>
      <c r="U90" s="15">
        <f>VLOOKUP($A$7:$A$91,data!$A$2:$Z$78,21,FALSE)</f>
        <v>25378</v>
      </c>
      <c r="V90" s="15">
        <f>VLOOKUP($A$7:$A$91,data!$A$2:$Z$78,22,FALSE)</f>
        <v>1241</v>
      </c>
      <c r="W90" s="15">
        <f>VLOOKUP($A$7:$A$91,data!$A$2:$Z$78,23,FALSE)</f>
        <v>63436</v>
      </c>
      <c r="X90" s="15">
        <f>VLOOKUP($A$7:$A$91,data!$A$2:$Z$78,24,FALSE)</f>
        <v>12779</v>
      </c>
      <c r="Y90" s="15">
        <f>VLOOKUP($A$7:$A$91,data!$A$2:$Z$78,25,FALSE)</f>
        <v>3654</v>
      </c>
      <c r="Z90" s="15">
        <f>VLOOKUP($A$7:$A$91,data!$A$2:$Z$78,26,FALSE)</f>
        <v>676</v>
      </c>
    </row>
    <row r="91" spans="1:26" ht="21.75" x14ac:dyDescent="0.2">
      <c r="A91" s="14" t="s">
        <v>86</v>
      </c>
      <c r="B91" s="15">
        <f>VLOOKUP($A$7:$A$91,data!$A$2:$Z$78,2,FALSE)</f>
        <v>55658</v>
      </c>
      <c r="C91" s="15">
        <f>VLOOKUP($A$7:$A$91,data!$A$2:$Z$78,3,FALSE)</f>
        <v>107373</v>
      </c>
      <c r="D91" s="15">
        <f>VLOOKUP($A$7:$A$91,data!$A$2:$Z$78,4,FALSE)</f>
        <v>23940</v>
      </c>
      <c r="E91" s="15">
        <f>VLOOKUP($A$7:$A$91,data!$A$2:$Z$78,5,FALSE)</f>
        <v>10</v>
      </c>
      <c r="F91" s="15">
        <f>VLOOKUP($A$7:$A$91,data!$A$2:$Z$78,6,FALSE)</f>
        <v>1</v>
      </c>
      <c r="G91" s="15">
        <f>VLOOKUP($A$7:$A$91,data!$A$2:$Z$78,7,FALSE)</f>
        <v>2787</v>
      </c>
      <c r="H91" s="15">
        <f>VLOOKUP($A$7:$A$91,data!$A$2:$Z$78,8,FALSE)</f>
        <v>472</v>
      </c>
      <c r="I91" s="15">
        <f>VLOOKUP($A$7:$A$91,data!$A$2:$Z$78,9,FALSE)</f>
        <v>6750</v>
      </c>
      <c r="J91" s="15">
        <f>VLOOKUP($A$7:$A$91,data!$A$2:$Z$78,10,FALSE)</f>
        <v>155</v>
      </c>
      <c r="K91" s="15">
        <f>VLOOKUP($A$7:$A$91,data!$A$2:$Z$78,11,FALSE)</f>
        <v>972940</v>
      </c>
      <c r="L91" s="15">
        <f>VLOOKUP($A$7:$A$91,data!$A$2:$Z$78,12,FALSE)</f>
        <v>45078</v>
      </c>
      <c r="M91" s="15">
        <f>VLOOKUP($A$7:$A$91,data!$A$2:$Z$78,13,FALSE)</f>
        <v>179660</v>
      </c>
      <c r="N91" s="15">
        <f>VLOOKUP($A$7:$A$91,data!$A$2:$Z$78,14,FALSE)</f>
        <v>127</v>
      </c>
      <c r="O91" s="15">
        <f>VLOOKUP($A$7:$A$91,data!$A$2:$Z$78,15,FALSE)</f>
        <v>32681</v>
      </c>
      <c r="P91" s="15">
        <f>VLOOKUP($A$7:$A$91,data!$A$2:$Z$78,16,FALSE)</f>
        <v>749</v>
      </c>
      <c r="Q91" s="15">
        <f>VLOOKUP($A$7:$A$91,data!$A$2:$Z$78,17,FALSE)</f>
        <v>247822</v>
      </c>
      <c r="R91" s="15">
        <f>VLOOKUP($A$7:$A$91,data!$A$2:$Z$78,18,FALSE)</f>
        <v>17583</v>
      </c>
      <c r="S91" s="15">
        <f>VLOOKUP($A$7:$A$91,data!$A$2:$Z$78,19,FALSE)</f>
        <v>5137</v>
      </c>
      <c r="T91" s="15">
        <f>VLOOKUP($A$7:$A$91,data!$A$2:$Z$78,20,FALSE)</f>
        <v>245</v>
      </c>
      <c r="U91" s="15">
        <f>VLOOKUP($A$7:$A$91,data!$A$2:$Z$78,21,FALSE)</f>
        <v>19063</v>
      </c>
      <c r="V91" s="15">
        <f>VLOOKUP($A$7:$A$91,data!$A$2:$Z$78,22,FALSE)</f>
        <v>858</v>
      </c>
      <c r="W91" s="15">
        <f>VLOOKUP($A$7:$A$91,data!$A$2:$Z$78,23,FALSE)</f>
        <v>49963</v>
      </c>
      <c r="X91" s="15">
        <f>VLOOKUP($A$7:$A$91,data!$A$2:$Z$78,24,FALSE)</f>
        <v>9755</v>
      </c>
      <c r="Y91" s="15">
        <f>VLOOKUP($A$7:$A$91,data!$A$2:$Z$78,25,FALSE)</f>
        <v>4166</v>
      </c>
      <c r="Z91" s="15">
        <f>VLOOKUP($A$7:$A$91,data!$A$2:$Z$78,26,FALSE)</f>
        <v>630</v>
      </c>
    </row>
    <row r="93" spans="1:26" ht="21.75" x14ac:dyDescent="0.2">
      <c r="A93" s="17" t="s">
        <v>132</v>
      </c>
      <c r="B93" s="16" t="str">
        <f>AA1</f>
        <v>ข้อมูล ณ วันที่ 20 กรกฎาคม 2568</v>
      </c>
    </row>
    <row r="94" spans="1:26" ht="21.75" x14ac:dyDescent="0.2">
      <c r="A94" s="17" t="s">
        <v>131</v>
      </c>
      <c r="B94" s="16" t="s">
        <v>130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20.07.68</vt:lpstr>
      <vt:lpstr>'20.07.68'!Print_Area</vt:lpstr>
      <vt:lpstr>'20.07.68'!Print_Titles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กลุ่มสารสนเทศและข้อมูลสถิติ_ศูนย์เทคโนโลยีสารสนเทศและก</cp:lastModifiedBy>
  <cp:lastPrinted>2025-03-24T03:24:35Z</cp:lastPrinted>
  <dcterms:created xsi:type="dcterms:W3CDTF">2019-08-21T02:30:20Z</dcterms:created>
  <dcterms:modified xsi:type="dcterms:W3CDTF">2025-08-14T08:17:25Z</dcterms:modified>
</cp:coreProperties>
</file>