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8\"/>
    </mc:Choice>
  </mc:AlternateContent>
  <xr:revisionPtr revIDLastSave="0" documentId="13_ncr:1_{ADC87267-166A-4B73-88B5-6B5BB70A9A65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67" state="hidden" r:id="rId1"/>
    <sheet name="20.12.67" sheetId="2" r:id="rId2"/>
  </sheets>
  <definedNames>
    <definedName name="_xlnm.Print_Area" localSheetId="1">'20.12.67'!$A$1:$Z$94</definedName>
    <definedName name="_xlnm.Print_Titles" localSheetId="1">'20.12.67'!$1:$4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2" l="1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G76" i="2" s="1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U86" i="2"/>
  <c r="C67" i="2"/>
  <c r="W86" i="2"/>
  <c r="K86" i="2"/>
  <c r="X86" i="2"/>
  <c r="L86" i="2"/>
  <c r="Y86" i="2"/>
  <c r="J86" i="2" l="1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R5" i="2" l="1"/>
  <c r="K5" i="2"/>
  <c r="Z5" i="2"/>
  <c r="J5" i="2"/>
  <c r="M5" i="2"/>
  <c r="E5" i="2"/>
  <c r="X5" i="2"/>
  <c r="W5" i="2"/>
  <c r="I5" i="2"/>
  <c r="L5" i="2"/>
  <c r="C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<sst xmlns="http://schemas.openxmlformats.org/spreadsheetml/2006/main" count="234" uniqueCount="135">
  <si>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</si>
  <si>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</si>
  <si>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</si>
  <si>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</si>
  <si>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</si>
  <si>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</si>
  <si>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</si>
  <si>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</si>
  <si>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</si>
  <si>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</si>
  <si>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</si>
  <si>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</si>
  <si>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</si>
  <si>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</si>
  <si>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</si>
  <si>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</si>
  <si>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</si>
  <si>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</si>
  <si>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</si>
  <si>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</si>
  <si>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</si>
  <si>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</si>
  <si>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</si>
  <si>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</si>
  <si>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</si>
  <si>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</si>
  <si>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</si>
  <si>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</si>
  <si>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</si>
  <si>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</si>
  <si>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</si>
  <si>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</si>
  <si>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</si>
  <si>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</si>
  <si>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</si>
  <si>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</si>
  <si>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</si>
  <si>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</si>
  <si>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</si>
  <si>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</si>
  <si>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</si>
  <si>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</si>
  <si>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</si>
  <si>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</si>
  <si>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</si>
  <si>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</si>
  <si>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</si>
  <si>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</si>
  <si>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</si>
  <si>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</si>
  <si>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</si>
  <si>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</si>
  <si>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</si>
  <si>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</si>
  <si>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</si>
  <si>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</si>
  <si>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</si>
  <si>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</si>
  <si>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</si>
  <si>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</si>
  <si>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</si>
  <si>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</si>
  <si>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</si>
  <si>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</si>
  <si>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</si>
  <si>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</si>
  <si>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</si>
  <si>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</si>
  <si>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</si>
  <si>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</si>
  <si>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</si>
  <si>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</si>
  <si>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</si>
  <si>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</si>
  <si>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</si>
  <si>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</si>
  <si>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</si>
  <si>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</si>
  <si>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</si>
  <si>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</si>
  <si>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</si>
  <si>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</si>
  <si>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</si>
  <si>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</si>
  <si>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</si>
  <si>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</si>
  <si>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</si>
  <si>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</si>
  <si>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</si>
  <si>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</si>
  <si>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</si>
  <si>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</si>
  <si>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</si>
  <si>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</si>
  <si>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</si>
  <si>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</si>
  <si>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</si>
  <si>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หมายเหตุ</t>
  </si>
  <si>
    <t>รวบรวมโดย</t>
  </si>
  <si>
    <t>:  ศูนย์เทคโนโลยีสารสนเทศและการสื่อสาร กลุ่มสารสนเทศและข้อมูลสถิติ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</si>
  <si>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</si>
  <si>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</si>
  <si>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</si>
  <si>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</si>
  <si>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</si>
  <si>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</si>
  <si>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</si>
  <si>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</si>
  <si>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</si>
  <si>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</si>
  <si>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</si>
  <si>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</si>
  <si>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</si>
  <si>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</si>
  <si>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</si>
  <si>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</si>
  <si>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</si>
  <si>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</si>
  <si>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</si>
  <si>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</si>
  <si>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</si>
  <si>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</si>
  <si>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</si>
  <si>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</si>
  <si>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</si>
  <si>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</si>
  <si>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</si>
  <si>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</si>
  <si>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</si>
  <si>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</si>
  <si>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</si>
  <si>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</si>
  <si>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ข้อมูลจำนวนเกษตรกรผู้เลี้ยงสัตว์และปศุสัตว์ ปี 2568</t>
  </si>
  <si>
    <t>ข้อมูล ณ วันที่ 20 ธันวาคม 2567</t>
  </si>
  <si>
    <t>:  ประมวลผลข้อมูล ณ วันที่ 20 ธันวาคม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</si>
</sst>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1"/>
      <name val="TH SarabunPSK"/>
      <family val="2"/>
    </font>
    <font>
      <b/>
      <sz val="14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0"/>
      <name val="Arial"/>
      <family val="2"/>
    </font>
    <font>
      <b/>
      <sz val="14"/>
      <name val="TH SarabunPSK"/>
      <family val="2"/>
    </font>
    <font>
      <sz val="12"/>
      <color theme="1"/>
      <name val="Tahoma"/>
      <family val="2"/>
      <scheme val="minor"/>
    </font>
    <font>
      <b/>
      <sz val="12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>
      <alignment wrapText="1"/>
    </xf>
    <xf numFmtId="0" fontId="8" fillId="0" borderId="0"/>
  </cellStyleXfs>
  <cellXfs count="22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vertical="center"/>
    </xf>
    <xf numFmtId="187" fontId="5" fillId="0" borderId="1" xfId="1" applyNumberFormat="1" applyFont="1" applyBorder="1" applyAlignment="1">
      <alignment vertical="center"/>
    </xf>
    <xf numFmtId="41" fontId="7" fillId="0" borderId="0" xfId="2" applyNumberFormat="1" applyFont="1" applyAlignment="1">
      <alignment horizontal="left" vertical="center"/>
    </xf>
    <xf numFmtId="187" fontId="3" fillId="4" borderId="1" xfId="1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shrinkToFit="1"/>
    </xf>
    <xf numFmtId="187" fontId="3" fillId="3" borderId="1" xfId="1" applyNumberFormat="1" applyFont="1" applyFill="1" applyBorder="1" applyAlignment="1">
      <alignment vertical="center" shrinkToFit="1"/>
    </xf>
    <xf numFmtId="0" fontId="0" fillId="0" borderId="0" xfId="0" applyAlignment="1">
      <alignment vertical="center" shrinkToFit="1"/>
    </xf>
    <xf numFmtId="187" fontId="9" fillId="0" borderId="0" xfId="1" applyNumberFormat="1" applyFont="1" applyAlignment="1">
      <alignment vertical="center"/>
    </xf>
    <xf numFmtId="187" fontId="9" fillId="0" borderId="0" xfId="1" applyNumberFormat="1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87" fontId="0" fillId="0" borderId="0" xfId="1" applyNumberFormat="1" applyFont="1"/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CD7B8-9C05-4428-A058-2128F160B054}">
  <dimension ref="A1:Z78"/>
  <sheetViews>
    <sheetView workbookViewId="0">
      <selection activeCell="AJ38" sqref="AJ38"/>
    </sheetView>
  </sheetViews>
  <sheetFormatPr defaultRowHeight="14.25" x14ac:dyDescent="0.2"/>
  <cols>
    <col min="2" max="5" width="11.375" bestFit="1" customWidth="1"/>
    <col min="6" max="6" width="9.375" bestFit="1" customWidth="1"/>
    <col min="7" max="7" width="11.375" bestFit="1" customWidth="1"/>
    <col min="8" max="8" width="10.375" bestFit="1" customWidth="1"/>
    <col min="9" max="9" width="13.125" bestFit="1" customWidth="1"/>
    <col min="10" max="10" width="10.375" bestFit="1" customWidth="1"/>
    <col min="11" max="11" width="13.125" bestFit="1" customWidth="1"/>
    <col min="12" max="12" width="11.375" bestFit="1" customWidth="1"/>
    <col min="13" max="13" width="14.125" bestFit="1" customWidth="1"/>
    <col min="14" max="14" width="9.375" bestFit="1" customWidth="1"/>
    <col min="15" max="15" width="13.125" bestFit="1" customWidth="1"/>
    <col min="16" max="16" width="9.375" bestFit="1" customWidth="1"/>
    <col min="17" max="17" width="11.375" bestFit="1" customWidth="1"/>
    <col min="18" max="18" width="10.375" bestFit="1" customWidth="1"/>
    <col min="19" max="19" width="13.125" bestFit="1" customWidth="1"/>
    <col min="20" max="20" width="9.375" bestFit="1" customWidth="1"/>
    <col min="21" max="21" width="13.125" bestFit="1" customWidth="1"/>
    <col min="22" max="22" width="9.375" bestFit="1" customWidth="1"/>
    <col min="23" max="23" width="11.375" bestFit="1" customWidth="1"/>
    <col min="24" max="25" width="10.375" bestFit="1" customWidth="1"/>
    <col min="26" max="26" width="9.375" bestFit="1" customWidth="1"/>
  </cols>
  <sheetData>
    <row r="1" spans="1:26" x14ac:dyDescent="0.2">
      <c r="A1" s="21" t="s">
        <v>128</v>
      </c>
      <c r="B1" s="21" t="s">
        <v>100</v>
      </c>
      <c r="C1" s="21" t="s">
        <v>105</v>
      </c>
      <c r="D1" s="21" t="s">
        <v>106</v>
      </c>
      <c r="E1" s="21" t="s">
        <v>107</v>
      </c>
      <c r="F1" s="21" t="s">
        <v>108</v>
      </c>
      <c r="G1" s="21" t="s">
        <v>109</v>
      </c>
      <c r="H1" s="21" t="s">
        <v>110</v>
      </c>
      <c r="I1" s="21" t="s">
        <v>111</v>
      </c>
      <c r="J1" s="21" t="s">
        <v>112</v>
      </c>
      <c r="K1" s="21" t="s">
        <v>116</v>
      </c>
      <c r="L1" s="21" t="s">
        <v>117</v>
      </c>
      <c r="M1" s="21" t="s">
        <v>118</v>
      </c>
      <c r="N1" s="21" t="s">
        <v>119</v>
      </c>
      <c r="O1" s="21" t="s">
        <v>120</v>
      </c>
      <c r="P1" s="21" t="s">
        <v>121</v>
      </c>
      <c r="Q1" s="21" t="s">
        <v>130</v>
      </c>
      <c r="R1" s="21" t="s">
        <v>131</v>
      </c>
      <c r="S1" s="21" t="s">
        <v>122</v>
      </c>
      <c r="T1" s="21" t="s">
        <v>123</v>
      </c>
      <c r="U1" s="21" t="s">
        <v>124</v>
      </c>
      <c r="V1" s="21" t="s">
        <v>125</v>
      </c>
      <c r="W1" s="21" t="s">
        <v>113</v>
      </c>
      <c r="X1" s="21" t="s">
        <v>114</v>
      </c>
      <c r="Y1" s="21" t="s">
        <v>126</v>
      </c>
      <c r="Z1" s="21" t="s">
        <v>127</v>
      </c>
    </row>
    <row r="2" spans="1:26" x14ac:dyDescent="0.2">
      <c r="A2" s="21" t="s">
        <v>10</v>
      </c>
      <c r="B2" s="21">
        <v>4648</v>
      </c>
      <c r="C2" s="21">
        <v>5848</v>
      </c>
      <c r="D2" s="21">
        <v>684</v>
      </c>
      <c r="E2" s="21">
        <v>33</v>
      </c>
      <c r="F2" s="21">
        <v>5</v>
      </c>
      <c r="G2" s="21">
        <v>308</v>
      </c>
      <c r="H2" s="21">
        <v>58</v>
      </c>
      <c r="I2" s="21">
        <v>71</v>
      </c>
      <c r="J2" s="21">
        <v>8</v>
      </c>
      <c r="K2" s="21">
        <v>112686</v>
      </c>
      <c r="L2" s="21">
        <v>3648</v>
      </c>
      <c r="M2" s="21">
        <v>34621</v>
      </c>
      <c r="N2" s="21">
        <v>200</v>
      </c>
      <c r="O2" s="21">
        <v>10796</v>
      </c>
      <c r="P2" s="21">
        <v>205</v>
      </c>
      <c r="Q2" s="21">
        <v>3932</v>
      </c>
      <c r="R2" s="21">
        <v>213</v>
      </c>
      <c r="S2" s="21">
        <v>5743</v>
      </c>
      <c r="T2" s="21">
        <v>108</v>
      </c>
      <c r="U2" s="21">
        <v>71750</v>
      </c>
      <c r="V2" s="21">
        <v>119</v>
      </c>
      <c r="W2" s="21">
        <v>11242</v>
      </c>
      <c r="X2" s="21">
        <v>489</v>
      </c>
      <c r="Y2" s="21">
        <v>1473</v>
      </c>
      <c r="Z2" s="21">
        <v>89</v>
      </c>
    </row>
    <row r="3" spans="1:26" x14ac:dyDescent="0.2">
      <c r="A3" s="21" t="s">
        <v>17</v>
      </c>
      <c r="B3" s="21">
        <v>19963</v>
      </c>
      <c r="C3" s="21">
        <v>60570</v>
      </c>
      <c r="D3" s="21">
        <v>3682</v>
      </c>
      <c r="E3" s="21">
        <v>907</v>
      </c>
      <c r="F3" s="21">
        <v>34</v>
      </c>
      <c r="G3" s="21">
        <v>18155</v>
      </c>
      <c r="H3" s="21">
        <v>1365</v>
      </c>
      <c r="I3" s="21">
        <v>230231</v>
      </c>
      <c r="J3" s="21">
        <v>657</v>
      </c>
      <c r="K3" s="21">
        <v>973117</v>
      </c>
      <c r="L3" s="21">
        <v>15877</v>
      </c>
      <c r="M3" s="21">
        <v>6327325</v>
      </c>
      <c r="N3" s="21">
        <v>146</v>
      </c>
      <c r="O3" s="21">
        <v>68685</v>
      </c>
      <c r="P3" s="21">
        <v>1720</v>
      </c>
      <c r="Q3" s="21">
        <v>25645</v>
      </c>
      <c r="R3" s="21">
        <v>805</v>
      </c>
      <c r="S3" s="21">
        <v>40214</v>
      </c>
      <c r="T3" s="21">
        <v>222</v>
      </c>
      <c r="U3" s="21">
        <v>966770</v>
      </c>
      <c r="V3" s="21">
        <v>1462</v>
      </c>
      <c r="W3" s="21">
        <v>37281</v>
      </c>
      <c r="X3" s="21">
        <v>1090</v>
      </c>
      <c r="Y3" s="21">
        <v>3941</v>
      </c>
      <c r="Z3" s="21">
        <v>131</v>
      </c>
    </row>
    <row r="4" spans="1:26" x14ac:dyDescent="0.2">
      <c r="A4" s="21" t="s">
        <v>11</v>
      </c>
      <c r="B4" s="21">
        <v>3221</v>
      </c>
      <c r="C4" s="21">
        <v>1964</v>
      </c>
      <c r="D4" s="21">
        <v>258</v>
      </c>
      <c r="E4" s="21">
        <v>6</v>
      </c>
      <c r="F4" s="21">
        <v>1</v>
      </c>
      <c r="G4" s="21">
        <v>221</v>
      </c>
      <c r="H4" s="21">
        <v>36</v>
      </c>
      <c r="I4" s="21">
        <v>0</v>
      </c>
      <c r="J4" s="21">
        <v>0</v>
      </c>
      <c r="K4" s="21">
        <v>80992</v>
      </c>
      <c r="L4" s="21">
        <v>2800</v>
      </c>
      <c r="M4" s="21">
        <v>14826</v>
      </c>
      <c r="N4" s="21">
        <v>18</v>
      </c>
      <c r="O4" s="21">
        <v>5481</v>
      </c>
      <c r="P4" s="21">
        <v>174</v>
      </c>
      <c r="Q4" s="21">
        <v>3157</v>
      </c>
      <c r="R4" s="21">
        <v>148</v>
      </c>
      <c r="S4" s="21">
        <v>1082</v>
      </c>
      <c r="T4" s="21">
        <v>49</v>
      </c>
      <c r="U4" s="21">
        <v>77768</v>
      </c>
      <c r="V4" s="21">
        <v>111</v>
      </c>
      <c r="W4" s="21">
        <v>3920</v>
      </c>
      <c r="X4" s="21">
        <v>220</v>
      </c>
      <c r="Y4" s="21">
        <v>156</v>
      </c>
      <c r="Z4" s="21">
        <v>14</v>
      </c>
    </row>
    <row r="5" spans="1:26" x14ac:dyDescent="0.2">
      <c r="A5" s="21" t="s">
        <v>12</v>
      </c>
      <c r="B5" s="21">
        <v>5657</v>
      </c>
      <c r="C5" s="21">
        <v>4930</v>
      </c>
      <c r="D5" s="21">
        <v>276</v>
      </c>
      <c r="E5" s="21">
        <v>43</v>
      </c>
      <c r="F5" s="21">
        <v>3</v>
      </c>
      <c r="G5" s="21">
        <v>1199</v>
      </c>
      <c r="H5" s="21">
        <v>92</v>
      </c>
      <c r="I5" s="21">
        <v>0</v>
      </c>
      <c r="J5" s="21">
        <v>0</v>
      </c>
      <c r="K5" s="21">
        <v>293483</v>
      </c>
      <c r="L5" s="21">
        <v>4859</v>
      </c>
      <c r="M5" s="21">
        <v>208043</v>
      </c>
      <c r="N5" s="21">
        <v>69</v>
      </c>
      <c r="O5" s="21">
        <v>172720</v>
      </c>
      <c r="P5" s="21">
        <v>1175</v>
      </c>
      <c r="Q5" s="21">
        <v>10987</v>
      </c>
      <c r="R5" s="21">
        <v>415</v>
      </c>
      <c r="S5" s="21">
        <v>85370</v>
      </c>
      <c r="T5" s="21">
        <v>112</v>
      </c>
      <c r="U5" s="21">
        <v>292340</v>
      </c>
      <c r="V5" s="21">
        <v>513</v>
      </c>
      <c r="W5" s="21">
        <v>3237</v>
      </c>
      <c r="X5" s="21">
        <v>120</v>
      </c>
      <c r="Y5" s="21">
        <v>191</v>
      </c>
      <c r="Z5" s="21">
        <v>15</v>
      </c>
    </row>
    <row r="6" spans="1:26" x14ac:dyDescent="0.2">
      <c r="A6" s="21" t="s">
        <v>13</v>
      </c>
      <c r="B6" s="21">
        <v>13206</v>
      </c>
      <c r="C6" s="21">
        <v>7901</v>
      </c>
      <c r="D6" s="21">
        <v>838</v>
      </c>
      <c r="E6" s="21">
        <v>0</v>
      </c>
      <c r="F6" s="21">
        <v>0</v>
      </c>
      <c r="G6" s="21">
        <v>2127</v>
      </c>
      <c r="H6" s="21">
        <v>255</v>
      </c>
      <c r="I6" s="21">
        <v>34572</v>
      </c>
      <c r="J6" s="21">
        <v>33</v>
      </c>
      <c r="K6" s="21">
        <v>536066</v>
      </c>
      <c r="L6" s="21">
        <v>11414</v>
      </c>
      <c r="M6" s="21">
        <v>2603025</v>
      </c>
      <c r="N6" s="21">
        <v>65</v>
      </c>
      <c r="O6" s="21">
        <v>3354740</v>
      </c>
      <c r="P6" s="21">
        <v>1454</v>
      </c>
      <c r="Q6" s="21">
        <v>20429</v>
      </c>
      <c r="R6" s="21">
        <v>611</v>
      </c>
      <c r="S6" s="21">
        <v>32731</v>
      </c>
      <c r="T6" s="21">
        <v>192</v>
      </c>
      <c r="U6" s="21">
        <v>363957</v>
      </c>
      <c r="V6" s="21">
        <v>1283</v>
      </c>
      <c r="W6" s="21">
        <v>9109</v>
      </c>
      <c r="X6" s="21">
        <v>390</v>
      </c>
      <c r="Y6" s="21">
        <v>326</v>
      </c>
      <c r="Z6" s="21">
        <v>21</v>
      </c>
    </row>
    <row r="7" spans="1:26" x14ac:dyDescent="0.2">
      <c r="A7" s="21" t="s">
        <v>15</v>
      </c>
      <c r="B7" s="21">
        <v>25295</v>
      </c>
      <c r="C7" s="21">
        <v>75175</v>
      </c>
      <c r="D7" s="21">
        <v>3880</v>
      </c>
      <c r="E7" s="21">
        <v>62553</v>
      </c>
      <c r="F7" s="21">
        <v>1870</v>
      </c>
      <c r="G7" s="21">
        <v>4911</v>
      </c>
      <c r="H7" s="21">
        <v>335</v>
      </c>
      <c r="I7" s="21">
        <v>755156</v>
      </c>
      <c r="J7" s="21">
        <v>1012</v>
      </c>
      <c r="K7" s="21">
        <v>813415</v>
      </c>
      <c r="L7" s="21">
        <v>19612</v>
      </c>
      <c r="M7" s="21">
        <v>59539603</v>
      </c>
      <c r="N7" s="21">
        <v>365</v>
      </c>
      <c r="O7" s="21">
        <v>229375</v>
      </c>
      <c r="P7" s="21">
        <v>1004</v>
      </c>
      <c r="Q7" s="21">
        <v>32544</v>
      </c>
      <c r="R7" s="21">
        <v>1253</v>
      </c>
      <c r="S7" s="21">
        <v>460314</v>
      </c>
      <c r="T7" s="21">
        <v>217</v>
      </c>
      <c r="U7" s="21">
        <v>620632</v>
      </c>
      <c r="V7" s="21">
        <v>890</v>
      </c>
      <c r="W7" s="21">
        <v>48928</v>
      </c>
      <c r="X7" s="21">
        <v>1638</v>
      </c>
      <c r="Y7" s="21">
        <v>5548</v>
      </c>
      <c r="Z7" s="21">
        <v>130</v>
      </c>
    </row>
    <row r="8" spans="1:26" x14ac:dyDescent="0.2">
      <c r="A8" s="21" t="s">
        <v>18</v>
      </c>
      <c r="B8" s="21">
        <v>15476</v>
      </c>
      <c r="C8" s="21">
        <v>27921</v>
      </c>
      <c r="D8" s="21">
        <v>2034</v>
      </c>
      <c r="E8" s="21">
        <v>122203</v>
      </c>
      <c r="F8" s="21">
        <v>3428</v>
      </c>
      <c r="G8" s="21">
        <v>10624</v>
      </c>
      <c r="H8" s="21">
        <v>735</v>
      </c>
      <c r="I8" s="21">
        <v>119655</v>
      </c>
      <c r="J8" s="21">
        <v>139</v>
      </c>
      <c r="K8" s="21">
        <v>458078</v>
      </c>
      <c r="L8" s="21">
        <v>10294</v>
      </c>
      <c r="M8" s="21">
        <v>26034929</v>
      </c>
      <c r="N8" s="21">
        <v>170</v>
      </c>
      <c r="O8" s="21">
        <v>2558664</v>
      </c>
      <c r="P8" s="21">
        <v>800</v>
      </c>
      <c r="Q8" s="21">
        <v>9272</v>
      </c>
      <c r="R8" s="21">
        <v>418</v>
      </c>
      <c r="S8" s="21">
        <v>638122</v>
      </c>
      <c r="T8" s="21">
        <v>106</v>
      </c>
      <c r="U8" s="21">
        <v>190441</v>
      </c>
      <c r="V8" s="21">
        <v>462</v>
      </c>
      <c r="W8" s="21">
        <v>24163</v>
      </c>
      <c r="X8" s="21">
        <v>731</v>
      </c>
      <c r="Y8" s="21">
        <v>2286</v>
      </c>
      <c r="Z8" s="21">
        <v>62</v>
      </c>
    </row>
    <row r="9" spans="1:26" x14ac:dyDescent="0.2">
      <c r="A9" s="21" t="s">
        <v>16</v>
      </c>
      <c r="B9" s="21">
        <v>4502</v>
      </c>
      <c r="C9" s="21">
        <v>2971</v>
      </c>
      <c r="D9" s="21">
        <v>398</v>
      </c>
      <c r="E9" s="21">
        <v>131</v>
      </c>
      <c r="F9" s="21">
        <v>4</v>
      </c>
      <c r="G9" s="21">
        <v>437</v>
      </c>
      <c r="H9" s="21">
        <v>86</v>
      </c>
      <c r="I9" s="21">
        <v>21046</v>
      </c>
      <c r="J9" s="21">
        <v>183</v>
      </c>
      <c r="K9" s="21">
        <v>174978</v>
      </c>
      <c r="L9" s="21">
        <v>3671</v>
      </c>
      <c r="M9" s="21">
        <v>2045907</v>
      </c>
      <c r="N9" s="21">
        <v>35</v>
      </c>
      <c r="O9" s="21">
        <v>52324</v>
      </c>
      <c r="P9" s="21">
        <v>267</v>
      </c>
      <c r="Q9" s="21">
        <v>4125</v>
      </c>
      <c r="R9" s="21">
        <v>220</v>
      </c>
      <c r="S9" s="21">
        <v>758</v>
      </c>
      <c r="T9" s="21">
        <v>37</v>
      </c>
      <c r="U9" s="21">
        <v>82143</v>
      </c>
      <c r="V9" s="21">
        <v>308</v>
      </c>
      <c r="W9" s="21">
        <v>10009</v>
      </c>
      <c r="X9" s="21">
        <v>314</v>
      </c>
      <c r="Y9" s="21">
        <v>429</v>
      </c>
      <c r="Z9" s="21">
        <v>13</v>
      </c>
    </row>
    <row r="10" spans="1:26" x14ac:dyDescent="0.2">
      <c r="A10" s="21" t="s">
        <v>14</v>
      </c>
      <c r="B10" s="21">
        <v>15238</v>
      </c>
      <c r="C10" s="21">
        <v>14365</v>
      </c>
      <c r="D10" s="21">
        <v>1445</v>
      </c>
      <c r="E10" s="21">
        <v>4</v>
      </c>
      <c r="F10" s="21">
        <v>1</v>
      </c>
      <c r="G10" s="21">
        <v>729</v>
      </c>
      <c r="H10" s="21">
        <v>80</v>
      </c>
      <c r="I10" s="21">
        <v>69559</v>
      </c>
      <c r="J10" s="21">
        <v>602</v>
      </c>
      <c r="K10" s="21">
        <v>738143</v>
      </c>
      <c r="L10" s="21">
        <v>12676</v>
      </c>
      <c r="M10" s="21">
        <v>1352077</v>
      </c>
      <c r="N10" s="21">
        <v>27</v>
      </c>
      <c r="O10" s="21">
        <v>1225499</v>
      </c>
      <c r="P10" s="21">
        <v>568</v>
      </c>
      <c r="Q10" s="21">
        <v>21894</v>
      </c>
      <c r="R10" s="21">
        <v>646</v>
      </c>
      <c r="S10" s="21">
        <v>5296</v>
      </c>
      <c r="T10" s="21">
        <v>34</v>
      </c>
      <c r="U10" s="21">
        <v>1437863</v>
      </c>
      <c r="V10" s="21">
        <v>1494</v>
      </c>
      <c r="W10" s="21">
        <v>8701</v>
      </c>
      <c r="X10" s="21">
        <v>313</v>
      </c>
      <c r="Y10" s="21">
        <v>741</v>
      </c>
      <c r="Z10" s="21">
        <v>18</v>
      </c>
    </row>
    <row r="11" spans="1:26" x14ac:dyDescent="0.2">
      <c r="A11" s="21" t="s">
        <v>22</v>
      </c>
      <c r="B11" s="21">
        <v>8989</v>
      </c>
      <c r="C11" s="21">
        <v>2486</v>
      </c>
      <c r="D11" s="21">
        <v>247</v>
      </c>
      <c r="E11" s="21">
        <v>3182</v>
      </c>
      <c r="F11" s="21">
        <v>63</v>
      </c>
      <c r="G11" s="21">
        <v>534</v>
      </c>
      <c r="H11" s="21">
        <v>41</v>
      </c>
      <c r="I11" s="21">
        <v>82489</v>
      </c>
      <c r="J11" s="21">
        <v>102</v>
      </c>
      <c r="K11" s="21">
        <v>247756</v>
      </c>
      <c r="L11" s="21">
        <v>7770</v>
      </c>
      <c r="M11" s="21">
        <v>3625475</v>
      </c>
      <c r="N11" s="21">
        <v>250</v>
      </c>
      <c r="O11" s="21">
        <v>698981</v>
      </c>
      <c r="P11" s="21">
        <v>534</v>
      </c>
      <c r="Q11" s="21">
        <v>4295</v>
      </c>
      <c r="R11" s="21">
        <v>191</v>
      </c>
      <c r="S11" s="21">
        <v>14862</v>
      </c>
      <c r="T11" s="21">
        <v>138</v>
      </c>
      <c r="U11" s="21">
        <v>11291</v>
      </c>
      <c r="V11" s="21">
        <v>116</v>
      </c>
      <c r="W11" s="21">
        <v>388</v>
      </c>
      <c r="X11" s="21">
        <v>31</v>
      </c>
      <c r="Y11" s="21">
        <v>118</v>
      </c>
      <c r="Z11" s="21">
        <v>6</v>
      </c>
    </row>
    <row r="12" spans="1:26" x14ac:dyDescent="0.2">
      <c r="A12" s="21" t="s">
        <v>24</v>
      </c>
      <c r="B12" s="21">
        <v>16140</v>
      </c>
      <c r="C12" s="21">
        <v>22532</v>
      </c>
      <c r="D12" s="21">
        <v>2573</v>
      </c>
      <c r="E12" s="21">
        <v>143</v>
      </c>
      <c r="F12" s="21">
        <v>4</v>
      </c>
      <c r="G12" s="21">
        <v>4090</v>
      </c>
      <c r="H12" s="21">
        <v>338</v>
      </c>
      <c r="I12" s="21">
        <v>341820</v>
      </c>
      <c r="J12" s="21">
        <v>346</v>
      </c>
      <c r="K12" s="21">
        <v>441040</v>
      </c>
      <c r="L12" s="21">
        <v>12368</v>
      </c>
      <c r="M12" s="21">
        <v>4487871</v>
      </c>
      <c r="N12" s="21">
        <v>269</v>
      </c>
      <c r="O12" s="21">
        <v>8513648</v>
      </c>
      <c r="P12" s="21">
        <v>918</v>
      </c>
      <c r="Q12" s="21">
        <v>24085</v>
      </c>
      <c r="R12" s="21">
        <v>977</v>
      </c>
      <c r="S12" s="21">
        <v>682879</v>
      </c>
      <c r="T12" s="21">
        <v>557</v>
      </c>
      <c r="U12" s="21">
        <v>371901</v>
      </c>
      <c r="V12" s="21">
        <v>1511</v>
      </c>
      <c r="W12" s="21">
        <v>8636</v>
      </c>
      <c r="X12" s="21">
        <v>415</v>
      </c>
      <c r="Y12" s="21">
        <v>1620</v>
      </c>
      <c r="Z12" s="21">
        <v>95</v>
      </c>
    </row>
    <row r="13" spans="1:26" x14ac:dyDescent="0.2">
      <c r="A13" s="21" t="s">
        <v>20</v>
      </c>
      <c r="B13" s="21">
        <v>12761</v>
      </c>
      <c r="C13" s="21">
        <v>19009</v>
      </c>
      <c r="D13" s="21">
        <v>1426</v>
      </c>
      <c r="E13" s="21">
        <v>1133</v>
      </c>
      <c r="F13" s="21">
        <v>27</v>
      </c>
      <c r="G13" s="21">
        <v>9958</v>
      </c>
      <c r="H13" s="21">
        <v>933</v>
      </c>
      <c r="I13" s="21">
        <v>364760</v>
      </c>
      <c r="J13" s="21">
        <v>182</v>
      </c>
      <c r="K13" s="21">
        <v>459557</v>
      </c>
      <c r="L13" s="21">
        <v>10630</v>
      </c>
      <c r="M13" s="21">
        <v>36489462</v>
      </c>
      <c r="N13" s="21">
        <v>350</v>
      </c>
      <c r="O13" s="21">
        <v>6127181</v>
      </c>
      <c r="P13" s="21">
        <v>531</v>
      </c>
      <c r="Q13" s="21">
        <v>19699</v>
      </c>
      <c r="R13" s="21">
        <v>393</v>
      </c>
      <c r="S13" s="21">
        <v>188132</v>
      </c>
      <c r="T13" s="21">
        <v>82</v>
      </c>
      <c r="U13" s="21">
        <v>162758</v>
      </c>
      <c r="V13" s="21">
        <v>181</v>
      </c>
      <c r="W13" s="21">
        <v>7384</v>
      </c>
      <c r="X13" s="21">
        <v>327</v>
      </c>
      <c r="Y13" s="21">
        <v>2105</v>
      </c>
      <c r="Z13" s="21">
        <v>93</v>
      </c>
    </row>
    <row r="14" spans="1:26" x14ac:dyDescent="0.2">
      <c r="A14" s="21" t="s">
        <v>23</v>
      </c>
      <c r="B14" s="21">
        <v>4123</v>
      </c>
      <c r="C14" s="21">
        <v>1640</v>
      </c>
      <c r="D14" s="21">
        <v>173</v>
      </c>
      <c r="E14" s="21">
        <v>0</v>
      </c>
      <c r="F14" s="21">
        <v>0</v>
      </c>
      <c r="G14" s="21">
        <v>536</v>
      </c>
      <c r="H14" s="21">
        <v>63</v>
      </c>
      <c r="I14" s="21">
        <v>89044</v>
      </c>
      <c r="J14" s="21">
        <v>72</v>
      </c>
      <c r="K14" s="21">
        <v>96879</v>
      </c>
      <c r="L14" s="21">
        <v>3576</v>
      </c>
      <c r="M14" s="21">
        <v>406520</v>
      </c>
      <c r="N14" s="21">
        <v>9</v>
      </c>
      <c r="O14" s="21">
        <v>28415</v>
      </c>
      <c r="P14" s="21">
        <v>60</v>
      </c>
      <c r="Q14" s="21">
        <v>706</v>
      </c>
      <c r="R14" s="21">
        <v>39</v>
      </c>
      <c r="S14" s="21">
        <v>502</v>
      </c>
      <c r="T14" s="21">
        <v>21</v>
      </c>
      <c r="U14" s="21">
        <v>5021</v>
      </c>
      <c r="V14" s="21">
        <v>38</v>
      </c>
      <c r="W14" s="21">
        <v>424</v>
      </c>
      <c r="X14" s="21">
        <v>22</v>
      </c>
      <c r="Y14" s="21">
        <v>59</v>
      </c>
      <c r="Z14" s="21">
        <v>2</v>
      </c>
    </row>
    <row r="15" spans="1:26" x14ac:dyDescent="0.2">
      <c r="A15" s="21" t="s">
        <v>26</v>
      </c>
      <c r="B15" s="21">
        <v>9803</v>
      </c>
      <c r="C15" s="21">
        <v>11526</v>
      </c>
      <c r="D15" s="21">
        <v>947</v>
      </c>
      <c r="E15" s="21">
        <v>53</v>
      </c>
      <c r="F15" s="21">
        <v>1</v>
      </c>
      <c r="G15" s="21">
        <v>13616</v>
      </c>
      <c r="H15" s="21">
        <v>1065</v>
      </c>
      <c r="I15" s="21">
        <v>89598</v>
      </c>
      <c r="J15" s="21">
        <v>50</v>
      </c>
      <c r="K15" s="21">
        <v>280194</v>
      </c>
      <c r="L15" s="21">
        <v>7913</v>
      </c>
      <c r="M15" s="21">
        <v>2664597</v>
      </c>
      <c r="N15" s="21">
        <v>248</v>
      </c>
      <c r="O15" s="21">
        <v>8366709</v>
      </c>
      <c r="P15" s="21">
        <v>794</v>
      </c>
      <c r="Q15" s="21">
        <v>18167</v>
      </c>
      <c r="R15" s="21">
        <v>629</v>
      </c>
      <c r="S15" s="21">
        <v>589639</v>
      </c>
      <c r="T15" s="21">
        <v>280</v>
      </c>
      <c r="U15" s="21">
        <v>45807</v>
      </c>
      <c r="V15" s="21">
        <v>328</v>
      </c>
      <c r="W15" s="21">
        <v>3154</v>
      </c>
      <c r="X15" s="21">
        <v>116</v>
      </c>
      <c r="Y15" s="21">
        <v>559</v>
      </c>
      <c r="Z15" s="21">
        <v>22</v>
      </c>
    </row>
    <row r="16" spans="1:26" x14ac:dyDescent="0.2">
      <c r="A16" s="21" t="s">
        <v>25</v>
      </c>
      <c r="B16" s="21">
        <v>19002</v>
      </c>
      <c r="C16" s="21">
        <v>21323</v>
      </c>
      <c r="D16" s="21">
        <v>2206</v>
      </c>
      <c r="E16" s="21">
        <v>213</v>
      </c>
      <c r="F16" s="21">
        <v>2</v>
      </c>
      <c r="G16" s="21">
        <v>13850</v>
      </c>
      <c r="H16" s="21">
        <v>1149</v>
      </c>
      <c r="I16" s="21">
        <v>354478</v>
      </c>
      <c r="J16" s="21">
        <v>509</v>
      </c>
      <c r="K16" s="21">
        <v>685038</v>
      </c>
      <c r="L16" s="21">
        <v>16219</v>
      </c>
      <c r="M16" s="21">
        <v>26747670</v>
      </c>
      <c r="N16" s="21">
        <v>649</v>
      </c>
      <c r="O16" s="21">
        <v>2313066</v>
      </c>
      <c r="P16" s="21">
        <v>675</v>
      </c>
      <c r="Q16" s="21">
        <v>38164</v>
      </c>
      <c r="R16" s="21">
        <v>664</v>
      </c>
      <c r="S16" s="21">
        <v>1069767</v>
      </c>
      <c r="T16" s="21">
        <v>141</v>
      </c>
      <c r="U16" s="21">
        <v>49066</v>
      </c>
      <c r="V16" s="21">
        <v>401</v>
      </c>
      <c r="W16" s="21">
        <v>1972</v>
      </c>
      <c r="X16" s="21">
        <v>112</v>
      </c>
      <c r="Y16" s="21">
        <v>689</v>
      </c>
      <c r="Z16" s="21">
        <v>32</v>
      </c>
    </row>
    <row r="17" spans="1:26" x14ac:dyDescent="0.2">
      <c r="A17" s="21" t="s">
        <v>21</v>
      </c>
      <c r="B17" s="21">
        <v>10042</v>
      </c>
      <c r="C17" s="21">
        <v>18000</v>
      </c>
      <c r="D17" s="21">
        <v>1577</v>
      </c>
      <c r="E17" s="21">
        <v>1</v>
      </c>
      <c r="F17" s="21">
        <v>1</v>
      </c>
      <c r="G17" s="21">
        <v>1164</v>
      </c>
      <c r="H17" s="21">
        <v>125</v>
      </c>
      <c r="I17" s="21">
        <v>134783</v>
      </c>
      <c r="J17" s="21">
        <v>106</v>
      </c>
      <c r="K17" s="21">
        <v>446243</v>
      </c>
      <c r="L17" s="21">
        <v>8646</v>
      </c>
      <c r="M17" s="21">
        <v>4201352</v>
      </c>
      <c r="N17" s="21">
        <v>158</v>
      </c>
      <c r="O17" s="21">
        <v>386884</v>
      </c>
      <c r="P17" s="21">
        <v>338</v>
      </c>
      <c r="Q17" s="21">
        <v>7599</v>
      </c>
      <c r="R17" s="21">
        <v>183</v>
      </c>
      <c r="S17" s="21">
        <v>365480</v>
      </c>
      <c r="T17" s="21">
        <v>63</v>
      </c>
      <c r="U17" s="21">
        <v>12486</v>
      </c>
      <c r="V17" s="21">
        <v>125</v>
      </c>
      <c r="W17" s="21">
        <v>906</v>
      </c>
      <c r="X17" s="21">
        <v>44</v>
      </c>
      <c r="Y17" s="21">
        <v>164</v>
      </c>
      <c r="Z17" s="21">
        <v>7</v>
      </c>
    </row>
    <row r="18" spans="1:26" x14ac:dyDescent="0.2">
      <c r="A18" s="21" t="s">
        <v>19</v>
      </c>
      <c r="B18" s="21">
        <v>2177</v>
      </c>
      <c r="C18" s="21">
        <v>585</v>
      </c>
      <c r="D18" s="21">
        <v>55</v>
      </c>
      <c r="E18" s="21">
        <v>0</v>
      </c>
      <c r="F18" s="21">
        <v>0</v>
      </c>
      <c r="G18" s="21">
        <v>75</v>
      </c>
      <c r="H18" s="21">
        <v>12</v>
      </c>
      <c r="I18" s="21">
        <v>0</v>
      </c>
      <c r="J18" s="21">
        <v>0</v>
      </c>
      <c r="K18" s="21">
        <v>49791</v>
      </c>
      <c r="L18" s="21">
        <v>1904</v>
      </c>
      <c r="M18" s="21">
        <v>248</v>
      </c>
      <c r="N18" s="21">
        <v>13</v>
      </c>
      <c r="O18" s="21">
        <v>2564</v>
      </c>
      <c r="P18" s="21">
        <v>81</v>
      </c>
      <c r="Q18" s="21">
        <v>1811</v>
      </c>
      <c r="R18" s="21">
        <v>140</v>
      </c>
      <c r="S18" s="21">
        <v>1416</v>
      </c>
      <c r="T18" s="21">
        <v>100</v>
      </c>
      <c r="U18" s="21">
        <v>6016</v>
      </c>
      <c r="V18" s="21">
        <v>198</v>
      </c>
      <c r="W18" s="21">
        <v>391</v>
      </c>
      <c r="X18" s="21">
        <v>29</v>
      </c>
      <c r="Y18" s="21">
        <v>416</v>
      </c>
      <c r="Z18" s="21">
        <v>11</v>
      </c>
    </row>
    <row r="19" spans="1:26" x14ac:dyDescent="0.2">
      <c r="A19" s="21" t="s">
        <v>27</v>
      </c>
      <c r="B19" s="21">
        <v>31944</v>
      </c>
      <c r="C19" s="21">
        <v>109169</v>
      </c>
      <c r="D19" s="21">
        <v>10982</v>
      </c>
      <c r="E19" s="21">
        <v>20370</v>
      </c>
      <c r="F19" s="21">
        <v>461</v>
      </c>
      <c r="G19" s="21">
        <v>13502</v>
      </c>
      <c r="H19" s="21">
        <v>1262</v>
      </c>
      <c r="I19" s="21">
        <v>31464</v>
      </c>
      <c r="J19" s="21">
        <v>644</v>
      </c>
      <c r="K19" s="21">
        <v>1177632</v>
      </c>
      <c r="L19" s="21">
        <v>28037</v>
      </c>
      <c r="M19" s="21">
        <v>468001</v>
      </c>
      <c r="N19" s="21">
        <v>732</v>
      </c>
      <c r="O19" s="21">
        <v>358885</v>
      </c>
      <c r="P19" s="21">
        <v>2771</v>
      </c>
      <c r="Q19" s="21">
        <v>76710</v>
      </c>
      <c r="R19" s="21">
        <v>3396</v>
      </c>
      <c r="S19" s="21">
        <v>142355</v>
      </c>
      <c r="T19" s="21">
        <v>387</v>
      </c>
      <c r="U19" s="21">
        <v>17661</v>
      </c>
      <c r="V19" s="21">
        <v>823</v>
      </c>
      <c r="W19" s="21">
        <v>15583</v>
      </c>
      <c r="X19" s="21">
        <v>610</v>
      </c>
      <c r="Y19" s="21">
        <v>1408</v>
      </c>
      <c r="Z19" s="21">
        <v>49</v>
      </c>
    </row>
    <row r="20" spans="1:26" x14ac:dyDescent="0.2">
      <c r="A20" s="21" t="s">
        <v>34</v>
      </c>
      <c r="B20" s="21">
        <v>79820</v>
      </c>
      <c r="C20" s="21">
        <v>122121</v>
      </c>
      <c r="D20" s="21">
        <v>16657</v>
      </c>
      <c r="E20" s="21">
        <v>6793</v>
      </c>
      <c r="F20" s="21">
        <v>207</v>
      </c>
      <c r="G20" s="21">
        <v>20533</v>
      </c>
      <c r="H20" s="21">
        <v>3185</v>
      </c>
      <c r="I20" s="21">
        <v>187989</v>
      </c>
      <c r="J20" s="21">
        <v>2680</v>
      </c>
      <c r="K20" s="21">
        <v>2736725</v>
      </c>
      <c r="L20" s="21">
        <v>72888</v>
      </c>
      <c r="M20" s="21">
        <v>5046878</v>
      </c>
      <c r="N20" s="21">
        <v>298</v>
      </c>
      <c r="O20" s="21">
        <v>1336752</v>
      </c>
      <c r="P20" s="21">
        <v>2221</v>
      </c>
      <c r="Q20" s="21">
        <v>169024</v>
      </c>
      <c r="R20" s="21">
        <v>8352</v>
      </c>
      <c r="S20" s="21">
        <v>205646</v>
      </c>
      <c r="T20" s="21">
        <v>570</v>
      </c>
      <c r="U20" s="21">
        <v>275294</v>
      </c>
      <c r="V20" s="21">
        <v>1673</v>
      </c>
      <c r="W20" s="21">
        <v>28833</v>
      </c>
      <c r="X20" s="21">
        <v>1189</v>
      </c>
      <c r="Y20" s="21">
        <v>1281</v>
      </c>
      <c r="Z20" s="21">
        <v>65</v>
      </c>
    </row>
    <row r="21" spans="1:26" x14ac:dyDescent="0.2">
      <c r="A21" s="21" t="s">
        <v>28</v>
      </c>
      <c r="B21" s="21">
        <v>184856</v>
      </c>
      <c r="C21" s="21">
        <v>547363</v>
      </c>
      <c r="D21" s="21">
        <v>66869</v>
      </c>
      <c r="E21" s="21">
        <v>80598</v>
      </c>
      <c r="F21" s="21">
        <v>2412</v>
      </c>
      <c r="G21" s="21">
        <v>85590</v>
      </c>
      <c r="H21" s="21">
        <v>12132</v>
      </c>
      <c r="I21" s="21">
        <v>461774</v>
      </c>
      <c r="J21" s="21">
        <v>6042</v>
      </c>
      <c r="K21" s="21">
        <v>5476390</v>
      </c>
      <c r="L21" s="21">
        <v>152209</v>
      </c>
      <c r="M21" s="21">
        <v>21972534</v>
      </c>
      <c r="N21" s="21">
        <v>2688</v>
      </c>
      <c r="O21" s="21">
        <v>964715</v>
      </c>
      <c r="P21" s="21">
        <v>9787</v>
      </c>
      <c r="Q21" s="21">
        <v>151448</v>
      </c>
      <c r="R21" s="21">
        <v>8401</v>
      </c>
      <c r="S21" s="21">
        <v>374782</v>
      </c>
      <c r="T21" s="21">
        <v>2371</v>
      </c>
      <c r="U21" s="21">
        <v>719939</v>
      </c>
      <c r="V21" s="21">
        <v>5852</v>
      </c>
      <c r="W21" s="21">
        <v>115201</v>
      </c>
      <c r="X21" s="21">
        <v>4204</v>
      </c>
      <c r="Y21" s="21">
        <v>4517</v>
      </c>
      <c r="Z21" s="21">
        <v>168</v>
      </c>
    </row>
    <row r="22" spans="1:26" x14ac:dyDescent="0.2">
      <c r="A22" s="21" t="s">
        <v>29</v>
      </c>
      <c r="B22" s="21">
        <v>151546</v>
      </c>
      <c r="C22" s="21">
        <v>515151</v>
      </c>
      <c r="D22" s="21">
        <v>78737</v>
      </c>
      <c r="E22" s="21">
        <v>4960</v>
      </c>
      <c r="F22" s="21">
        <v>132</v>
      </c>
      <c r="G22" s="21">
        <v>156522</v>
      </c>
      <c r="H22" s="21">
        <v>25971</v>
      </c>
      <c r="I22" s="21">
        <v>239747</v>
      </c>
      <c r="J22" s="21">
        <v>8743</v>
      </c>
      <c r="K22" s="21">
        <v>4769251</v>
      </c>
      <c r="L22" s="21">
        <v>115345</v>
      </c>
      <c r="M22" s="21">
        <v>7757987</v>
      </c>
      <c r="N22" s="21">
        <v>1092</v>
      </c>
      <c r="O22" s="21">
        <v>262256</v>
      </c>
      <c r="P22" s="21">
        <v>5323</v>
      </c>
      <c r="Q22" s="21">
        <v>176565</v>
      </c>
      <c r="R22" s="21">
        <v>10514</v>
      </c>
      <c r="S22" s="21">
        <v>56584</v>
      </c>
      <c r="T22" s="21">
        <v>807</v>
      </c>
      <c r="U22" s="21">
        <v>243305</v>
      </c>
      <c r="V22" s="21">
        <v>6413</v>
      </c>
      <c r="W22" s="21">
        <v>20340</v>
      </c>
      <c r="X22" s="21">
        <v>1097</v>
      </c>
      <c r="Y22" s="21">
        <v>1705</v>
      </c>
      <c r="Z22" s="21">
        <v>105</v>
      </c>
    </row>
    <row r="23" spans="1:26" x14ac:dyDescent="0.2">
      <c r="A23" s="21" t="s">
        <v>33</v>
      </c>
      <c r="B23" s="21">
        <v>47586</v>
      </c>
      <c r="C23" s="21">
        <v>153773</v>
      </c>
      <c r="D23" s="21">
        <v>32304</v>
      </c>
      <c r="E23" s="21">
        <v>0</v>
      </c>
      <c r="F23" s="21">
        <v>0</v>
      </c>
      <c r="G23" s="21">
        <v>27563</v>
      </c>
      <c r="H23" s="21">
        <v>6450</v>
      </c>
      <c r="I23" s="21">
        <v>53897</v>
      </c>
      <c r="J23" s="21">
        <v>983</v>
      </c>
      <c r="K23" s="21">
        <v>1287684</v>
      </c>
      <c r="L23" s="21">
        <v>33413</v>
      </c>
      <c r="M23" s="21">
        <v>379919</v>
      </c>
      <c r="N23" s="21">
        <v>186</v>
      </c>
      <c r="O23" s="21">
        <v>32496</v>
      </c>
      <c r="P23" s="21">
        <v>1656</v>
      </c>
      <c r="Q23" s="21">
        <v>108990</v>
      </c>
      <c r="R23" s="21">
        <v>5074</v>
      </c>
      <c r="S23" s="21">
        <v>14016</v>
      </c>
      <c r="T23" s="21">
        <v>138</v>
      </c>
      <c r="U23" s="21">
        <v>20551</v>
      </c>
      <c r="V23" s="21">
        <v>525</v>
      </c>
      <c r="W23" s="21">
        <v>940</v>
      </c>
      <c r="X23" s="21">
        <v>85</v>
      </c>
      <c r="Y23" s="21">
        <v>7</v>
      </c>
      <c r="Z23" s="21">
        <v>1</v>
      </c>
    </row>
    <row r="24" spans="1:26" x14ac:dyDescent="0.2">
      <c r="A24" s="21" t="s">
        <v>31</v>
      </c>
      <c r="B24" s="21">
        <v>140448</v>
      </c>
      <c r="C24" s="21">
        <v>514248</v>
      </c>
      <c r="D24" s="21">
        <v>100662</v>
      </c>
      <c r="E24" s="21">
        <v>3090</v>
      </c>
      <c r="F24" s="21">
        <v>101</v>
      </c>
      <c r="G24" s="21">
        <v>91575</v>
      </c>
      <c r="H24" s="21">
        <v>22112</v>
      </c>
      <c r="I24" s="21">
        <v>109276</v>
      </c>
      <c r="J24" s="21">
        <v>3919</v>
      </c>
      <c r="K24" s="21">
        <v>3097810</v>
      </c>
      <c r="L24" s="21">
        <v>88759</v>
      </c>
      <c r="M24" s="21">
        <v>1123296</v>
      </c>
      <c r="N24" s="21">
        <v>1595</v>
      </c>
      <c r="O24" s="21">
        <v>69724</v>
      </c>
      <c r="P24" s="21">
        <v>2179</v>
      </c>
      <c r="Q24" s="21">
        <v>253034</v>
      </c>
      <c r="R24" s="21">
        <v>16726</v>
      </c>
      <c r="S24" s="21">
        <v>29097</v>
      </c>
      <c r="T24" s="21">
        <v>1827</v>
      </c>
      <c r="U24" s="21">
        <v>60559</v>
      </c>
      <c r="V24" s="21">
        <v>1878</v>
      </c>
      <c r="W24" s="21">
        <v>4515</v>
      </c>
      <c r="X24" s="21">
        <v>282</v>
      </c>
      <c r="Y24" s="21">
        <v>677</v>
      </c>
      <c r="Z24" s="21">
        <v>19</v>
      </c>
    </row>
    <row r="25" spans="1:26" x14ac:dyDescent="0.2">
      <c r="A25" s="21" t="s">
        <v>30</v>
      </c>
      <c r="B25" s="21">
        <v>166045</v>
      </c>
      <c r="C25" s="21">
        <v>608365</v>
      </c>
      <c r="D25" s="21">
        <v>105246</v>
      </c>
      <c r="E25" s="21">
        <v>507</v>
      </c>
      <c r="F25" s="21">
        <v>25</v>
      </c>
      <c r="G25" s="21">
        <v>152615</v>
      </c>
      <c r="H25" s="21">
        <v>31537</v>
      </c>
      <c r="I25" s="21">
        <v>136843</v>
      </c>
      <c r="J25" s="21">
        <v>7184</v>
      </c>
      <c r="K25" s="21">
        <v>4281131</v>
      </c>
      <c r="L25" s="21">
        <v>114880</v>
      </c>
      <c r="M25" s="21">
        <v>678830</v>
      </c>
      <c r="N25" s="21">
        <v>1162</v>
      </c>
      <c r="O25" s="21">
        <v>267602</v>
      </c>
      <c r="P25" s="21">
        <v>6689</v>
      </c>
      <c r="Q25" s="21">
        <v>260950</v>
      </c>
      <c r="R25" s="21">
        <v>14493</v>
      </c>
      <c r="S25" s="21">
        <v>52642</v>
      </c>
      <c r="T25" s="21">
        <v>916</v>
      </c>
      <c r="U25" s="21">
        <v>180160</v>
      </c>
      <c r="V25" s="21">
        <v>5978</v>
      </c>
      <c r="W25" s="21">
        <v>7080</v>
      </c>
      <c r="X25" s="21">
        <v>444</v>
      </c>
      <c r="Y25" s="21">
        <v>679</v>
      </c>
      <c r="Z25" s="21">
        <v>48</v>
      </c>
    </row>
    <row r="26" spans="1:26" x14ac:dyDescent="0.2">
      <c r="A26" s="21" t="s">
        <v>35</v>
      </c>
      <c r="B26" s="21">
        <v>36490</v>
      </c>
      <c r="C26" s="21">
        <v>116571</v>
      </c>
      <c r="D26" s="21">
        <v>26077</v>
      </c>
      <c r="E26" s="21">
        <v>5</v>
      </c>
      <c r="F26" s="21">
        <v>1</v>
      </c>
      <c r="G26" s="21">
        <v>17530</v>
      </c>
      <c r="H26" s="21">
        <v>4209</v>
      </c>
      <c r="I26" s="21">
        <v>47230</v>
      </c>
      <c r="J26" s="21">
        <v>867</v>
      </c>
      <c r="K26" s="21">
        <v>1257811</v>
      </c>
      <c r="L26" s="21">
        <v>25735</v>
      </c>
      <c r="M26" s="21">
        <v>464963</v>
      </c>
      <c r="N26" s="21">
        <v>70</v>
      </c>
      <c r="O26" s="21">
        <v>38578</v>
      </c>
      <c r="P26" s="21">
        <v>1405</v>
      </c>
      <c r="Q26" s="21">
        <v>41422</v>
      </c>
      <c r="R26" s="21">
        <v>2615</v>
      </c>
      <c r="S26" s="21">
        <v>3324</v>
      </c>
      <c r="T26" s="21">
        <v>131</v>
      </c>
      <c r="U26" s="21">
        <v>17771</v>
      </c>
      <c r="V26" s="21">
        <v>173</v>
      </c>
      <c r="W26" s="21">
        <v>1659</v>
      </c>
      <c r="X26" s="21">
        <v>90</v>
      </c>
      <c r="Y26" s="21">
        <v>22</v>
      </c>
      <c r="Z26" s="21">
        <v>3</v>
      </c>
    </row>
    <row r="27" spans="1:26" x14ac:dyDescent="0.2">
      <c r="A27" s="21" t="s">
        <v>32</v>
      </c>
      <c r="B27" s="21">
        <v>180949</v>
      </c>
      <c r="C27" s="21">
        <v>556363</v>
      </c>
      <c r="D27" s="21">
        <v>119090</v>
      </c>
      <c r="E27" s="21">
        <v>187</v>
      </c>
      <c r="F27" s="21">
        <v>6</v>
      </c>
      <c r="G27" s="21">
        <v>137538</v>
      </c>
      <c r="H27" s="21">
        <v>35289</v>
      </c>
      <c r="I27" s="21">
        <v>159899</v>
      </c>
      <c r="J27" s="21">
        <v>4899</v>
      </c>
      <c r="K27" s="21">
        <v>4252935</v>
      </c>
      <c r="L27" s="21">
        <v>107795</v>
      </c>
      <c r="M27" s="21">
        <v>2391854</v>
      </c>
      <c r="N27" s="21">
        <v>956</v>
      </c>
      <c r="O27" s="21">
        <v>754339</v>
      </c>
      <c r="P27" s="21">
        <v>4868</v>
      </c>
      <c r="Q27" s="21">
        <v>356564</v>
      </c>
      <c r="R27" s="21">
        <v>17016</v>
      </c>
      <c r="S27" s="21">
        <v>30792</v>
      </c>
      <c r="T27" s="21">
        <v>811</v>
      </c>
      <c r="U27" s="21">
        <v>67067</v>
      </c>
      <c r="V27" s="21">
        <v>1030</v>
      </c>
      <c r="W27" s="21">
        <v>8681</v>
      </c>
      <c r="X27" s="21">
        <v>657</v>
      </c>
      <c r="Y27" s="21">
        <v>527</v>
      </c>
      <c r="Z27" s="21">
        <v>48</v>
      </c>
    </row>
    <row r="28" spans="1:26" x14ac:dyDescent="0.2">
      <c r="A28" s="21" t="s">
        <v>44</v>
      </c>
      <c r="B28" s="21">
        <v>84921</v>
      </c>
      <c r="C28" s="21">
        <v>163342</v>
      </c>
      <c r="D28" s="21">
        <v>31634</v>
      </c>
      <c r="E28" s="21">
        <v>330</v>
      </c>
      <c r="F28" s="21">
        <v>14</v>
      </c>
      <c r="G28" s="21">
        <v>42977</v>
      </c>
      <c r="H28" s="21">
        <v>8669</v>
      </c>
      <c r="I28" s="21">
        <v>95391</v>
      </c>
      <c r="J28" s="21">
        <v>3885</v>
      </c>
      <c r="K28" s="21">
        <v>2635620</v>
      </c>
      <c r="L28" s="21">
        <v>71908</v>
      </c>
      <c r="M28" s="21">
        <v>612273</v>
      </c>
      <c r="N28" s="21">
        <v>25</v>
      </c>
      <c r="O28" s="21">
        <v>107606</v>
      </c>
      <c r="P28" s="21">
        <v>13</v>
      </c>
      <c r="Q28" s="21">
        <v>197049</v>
      </c>
      <c r="R28" s="21">
        <v>10081</v>
      </c>
      <c r="S28" s="21">
        <v>23</v>
      </c>
      <c r="T28" s="21">
        <v>2</v>
      </c>
      <c r="U28" s="21">
        <v>51694</v>
      </c>
      <c r="V28" s="21">
        <v>16</v>
      </c>
      <c r="W28" s="21">
        <v>4192</v>
      </c>
      <c r="X28" s="21">
        <v>277</v>
      </c>
      <c r="Y28" s="21">
        <v>66</v>
      </c>
      <c r="Z28" s="21">
        <v>10</v>
      </c>
    </row>
    <row r="29" spans="1:26" x14ac:dyDescent="0.2">
      <c r="A29" s="21" t="s">
        <v>38</v>
      </c>
      <c r="B29" s="21">
        <v>94123</v>
      </c>
      <c r="C29" s="21">
        <v>275656</v>
      </c>
      <c r="D29" s="21">
        <v>47165</v>
      </c>
      <c r="E29" s="21">
        <v>28702</v>
      </c>
      <c r="F29" s="21">
        <v>770</v>
      </c>
      <c r="G29" s="21">
        <v>43240</v>
      </c>
      <c r="H29" s="21">
        <v>7822</v>
      </c>
      <c r="I29" s="21">
        <v>134461</v>
      </c>
      <c r="J29" s="21">
        <v>3620</v>
      </c>
      <c r="K29" s="21">
        <v>3095914</v>
      </c>
      <c r="L29" s="21">
        <v>65932</v>
      </c>
      <c r="M29" s="21">
        <v>2133365</v>
      </c>
      <c r="N29" s="21">
        <v>1520</v>
      </c>
      <c r="O29" s="21">
        <v>1116055</v>
      </c>
      <c r="P29" s="21">
        <v>3688</v>
      </c>
      <c r="Q29" s="21">
        <v>218079</v>
      </c>
      <c r="R29" s="21">
        <v>9130</v>
      </c>
      <c r="S29" s="21">
        <v>142348</v>
      </c>
      <c r="T29" s="21">
        <v>1988</v>
      </c>
      <c r="U29" s="21">
        <v>244847</v>
      </c>
      <c r="V29" s="21">
        <v>1851</v>
      </c>
      <c r="W29" s="21">
        <v>20053</v>
      </c>
      <c r="X29" s="21">
        <v>875</v>
      </c>
      <c r="Y29" s="21">
        <v>235</v>
      </c>
      <c r="Z29" s="21">
        <v>17</v>
      </c>
    </row>
    <row r="30" spans="1:26" x14ac:dyDescent="0.2">
      <c r="A30" s="21" t="s">
        <v>46</v>
      </c>
      <c r="B30" s="21">
        <v>68578</v>
      </c>
      <c r="C30" s="21">
        <v>156323</v>
      </c>
      <c r="D30" s="21">
        <v>30561</v>
      </c>
      <c r="E30" s="21">
        <v>16</v>
      </c>
      <c r="F30" s="21">
        <v>3</v>
      </c>
      <c r="G30" s="21">
        <v>80561</v>
      </c>
      <c r="H30" s="21">
        <v>14825</v>
      </c>
      <c r="I30" s="21">
        <v>114932</v>
      </c>
      <c r="J30" s="21">
        <v>3446</v>
      </c>
      <c r="K30" s="21">
        <v>1772926</v>
      </c>
      <c r="L30" s="21">
        <v>50465</v>
      </c>
      <c r="M30" s="21">
        <v>16527</v>
      </c>
      <c r="N30" s="21">
        <v>435</v>
      </c>
      <c r="O30" s="21">
        <v>296422</v>
      </c>
      <c r="P30" s="21">
        <v>2634</v>
      </c>
      <c r="Q30" s="21">
        <v>105856</v>
      </c>
      <c r="R30" s="21">
        <v>6052</v>
      </c>
      <c r="S30" s="21">
        <v>8926</v>
      </c>
      <c r="T30" s="21">
        <v>387</v>
      </c>
      <c r="U30" s="21">
        <v>12529</v>
      </c>
      <c r="V30" s="21">
        <v>260</v>
      </c>
      <c r="W30" s="21">
        <v>8317</v>
      </c>
      <c r="X30" s="21">
        <v>383</v>
      </c>
      <c r="Y30" s="21">
        <v>156</v>
      </c>
      <c r="Z30" s="21">
        <v>6</v>
      </c>
    </row>
    <row r="31" spans="1:26" x14ac:dyDescent="0.2">
      <c r="A31" s="21" t="s">
        <v>36</v>
      </c>
      <c r="B31" s="21">
        <v>25126</v>
      </c>
      <c r="C31" s="21">
        <v>51308</v>
      </c>
      <c r="D31" s="21">
        <v>6598</v>
      </c>
      <c r="E31" s="21">
        <v>1553</v>
      </c>
      <c r="F31" s="21">
        <v>3</v>
      </c>
      <c r="G31" s="21">
        <v>25513</v>
      </c>
      <c r="H31" s="21">
        <v>3002</v>
      </c>
      <c r="I31" s="21">
        <v>28906</v>
      </c>
      <c r="J31" s="21">
        <v>1119</v>
      </c>
      <c r="K31" s="21">
        <v>1575949</v>
      </c>
      <c r="L31" s="21">
        <v>20754</v>
      </c>
      <c r="M31" s="21">
        <v>12797</v>
      </c>
      <c r="N31" s="21">
        <v>114</v>
      </c>
      <c r="O31" s="21">
        <v>53813</v>
      </c>
      <c r="P31" s="21">
        <v>764</v>
      </c>
      <c r="Q31" s="21">
        <v>184519</v>
      </c>
      <c r="R31" s="21">
        <v>4948</v>
      </c>
      <c r="S31" s="21">
        <v>16245</v>
      </c>
      <c r="T31" s="21">
        <v>136</v>
      </c>
      <c r="U31" s="21">
        <v>24548</v>
      </c>
      <c r="V31" s="21">
        <v>191</v>
      </c>
      <c r="W31" s="21">
        <v>4650</v>
      </c>
      <c r="X31" s="21">
        <v>197</v>
      </c>
      <c r="Y31" s="21">
        <v>94</v>
      </c>
      <c r="Z31" s="21">
        <v>3</v>
      </c>
    </row>
    <row r="32" spans="1:26" x14ac:dyDescent="0.2">
      <c r="A32" s="21" t="s">
        <v>42</v>
      </c>
      <c r="B32" s="21">
        <v>96710</v>
      </c>
      <c r="C32" s="21">
        <v>341251</v>
      </c>
      <c r="D32" s="21">
        <v>61603</v>
      </c>
      <c r="E32" s="21">
        <v>7932</v>
      </c>
      <c r="F32" s="21">
        <v>237</v>
      </c>
      <c r="G32" s="21">
        <v>67085</v>
      </c>
      <c r="H32" s="21">
        <v>13468</v>
      </c>
      <c r="I32" s="21">
        <v>145709</v>
      </c>
      <c r="J32" s="21">
        <v>2837</v>
      </c>
      <c r="K32" s="21">
        <v>3401472</v>
      </c>
      <c r="L32" s="21">
        <v>72247</v>
      </c>
      <c r="M32" s="21">
        <v>657511</v>
      </c>
      <c r="N32" s="21">
        <v>1240</v>
      </c>
      <c r="O32" s="21">
        <v>486380</v>
      </c>
      <c r="P32" s="21">
        <v>3790</v>
      </c>
      <c r="Q32" s="21">
        <v>176362</v>
      </c>
      <c r="R32" s="21">
        <v>8706</v>
      </c>
      <c r="S32" s="21">
        <v>73673</v>
      </c>
      <c r="T32" s="21">
        <v>2808</v>
      </c>
      <c r="U32" s="21">
        <v>150965</v>
      </c>
      <c r="V32" s="21">
        <v>2318</v>
      </c>
      <c r="W32" s="21">
        <v>8018</v>
      </c>
      <c r="X32" s="21">
        <v>331</v>
      </c>
      <c r="Y32" s="21">
        <v>539</v>
      </c>
      <c r="Z32" s="21">
        <v>22</v>
      </c>
    </row>
    <row r="33" spans="1:26" x14ac:dyDescent="0.2">
      <c r="A33" s="21" t="s">
        <v>47</v>
      </c>
      <c r="B33" s="21">
        <v>27552</v>
      </c>
      <c r="C33" s="21">
        <v>84498</v>
      </c>
      <c r="D33" s="21">
        <v>19033</v>
      </c>
      <c r="E33" s="21">
        <v>0</v>
      </c>
      <c r="F33" s="21">
        <v>0</v>
      </c>
      <c r="G33" s="21">
        <v>17075</v>
      </c>
      <c r="H33" s="21">
        <v>4108</v>
      </c>
      <c r="I33" s="21">
        <v>37742</v>
      </c>
      <c r="J33" s="21">
        <v>1261</v>
      </c>
      <c r="K33" s="21">
        <v>870477</v>
      </c>
      <c r="L33" s="21">
        <v>20317</v>
      </c>
      <c r="M33" s="21">
        <v>150938</v>
      </c>
      <c r="N33" s="21">
        <v>135</v>
      </c>
      <c r="O33" s="21">
        <v>12930</v>
      </c>
      <c r="P33" s="21">
        <v>509</v>
      </c>
      <c r="Q33" s="21">
        <v>28074</v>
      </c>
      <c r="R33" s="21">
        <v>1607</v>
      </c>
      <c r="S33" s="21">
        <v>2944</v>
      </c>
      <c r="T33" s="21">
        <v>121</v>
      </c>
      <c r="U33" s="21">
        <v>2785</v>
      </c>
      <c r="V33" s="21">
        <v>151</v>
      </c>
      <c r="W33" s="21">
        <v>2847</v>
      </c>
      <c r="X33" s="21">
        <v>165</v>
      </c>
      <c r="Y33" s="21">
        <v>36</v>
      </c>
      <c r="Z33" s="21">
        <v>4</v>
      </c>
    </row>
    <row r="34" spans="1:26" x14ac:dyDescent="0.2">
      <c r="A34" s="21" t="s">
        <v>43</v>
      </c>
      <c r="B34" s="21">
        <v>129965</v>
      </c>
      <c r="C34" s="21">
        <v>409995</v>
      </c>
      <c r="D34" s="21">
        <v>87269</v>
      </c>
      <c r="E34" s="21">
        <v>385</v>
      </c>
      <c r="F34" s="21">
        <v>24</v>
      </c>
      <c r="G34" s="21">
        <v>74462</v>
      </c>
      <c r="H34" s="21">
        <v>19382</v>
      </c>
      <c r="I34" s="21">
        <v>155076</v>
      </c>
      <c r="J34" s="21">
        <v>4379</v>
      </c>
      <c r="K34" s="21">
        <v>2881770</v>
      </c>
      <c r="L34" s="21">
        <v>89803</v>
      </c>
      <c r="M34" s="21">
        <v>175179</v>
      </c>
      <c r="N34" s="21">
        <v>1035</v>
      </c>
      <c r="O34" s="21">
        <v>924242</v>
      </c>
      <c r="P34" s="21">
        <v>7333</v>
      </c>
      <c r="Q34" s="21">
        <v>259365</v>
      </c>
      <c r="R34" s="21">
        <v>16139</v>
      </c>
      <c r="S34" s="21">
        <v>75497</v>
      </c>
      <c r="T34" s="21">
        <v>1949</v>
      </c>
      <c r="U34" s="21">
        <v>197251</v>
      </c>
      <c r="V34" s="21">
        <v>3553</v>
      </c>
      <c r="W34" s="21">
        <v>5300</v>
      </c>
      <c r="X34" s="21">
        <v>350</v>
      </c>
      <c r="Y34" s="21">
        <v>244</v>
      </c>
      <c r="Z34" s="21">
        <v>31</v>
      </c>
    </row>
    <row r="35" spans="1:26" x14ac:dyDescent="0.2">
      <c r="A35" s="21" t="s">
        <v>40</v>
      </c>
      <c r="B35" s="21">
        <v>40277</v>
      </c>
      <c r="C35" s="21">
        <v>51953</v>
      </c>
      <c r="D35" s="21">
        <v>5534</v>
      </c>
      <c r="E35" s="21">
        <v>5400</v>
      </c>
      <c r="F35" s="21">
        <v>55</v>
      </c>
      <c r="G35" s="21">
        <v>15374</v>
      </c>
      <c r="H35" s="21">
        <v>1879</v>
      </c>
      <c r="I35" s="21">
        <v>66352</v>
      </c>
      <c r="J35" s="21">
        <v>1093</v>
      </c>
      <c r="K35" s="21">
        <v>1416670</v>
      </c>
      <c r="L35" s="21">
        <v>36460</v>
      </c>
      <c r="M35" s="21">
        <v>194463</v>
      </c>
      <c r="N35" s="21">
        <v>78</v>
      </c>
      <c r="O35" s="21">
        <v>39017</v>
      </c>
      <c r="P35" s="21">
        <v>1157</v>
      </c>
      <c r="Q35" s="21">
        <v>182291</v>
      </c>
      <c r="R35" s="21">
        <v>8478</v>
      </c>
      <c r="S35" s="21">
        <v>3869</v>
      </c>
      <c r="T35" s="21">
        <v>72</v>
      </c>
      <c r="U35" s="21">
        <v>14608</v>
      </c>
      <c r="V35" s="21">
        <v>119</v>
      </c>
      <c r="W35" s="21">
        <v>7000</v>
      </c>
      <c r="X35" s="21">
        <v>252</v>
      </c>
      <c r="Y35" s="21">
        <v>121</v>
      </c>
      <c r="Z35" s="21">
        <v>11</v>
      </c>
    </row>
    <row r="36" spans="1:26" x14ac:dyDescent="0.2">
      <c r="A36" s="21" t="s">
        <v>45</v>
      </c>
      <c r="B36" s="21">
        <v>104310</v>
      </c>
      <c r="C36" s="21">
        <v>288479</v>
      </c>
      <c r="D36" s="21">
        <v>55318</v>
      </c>
      <c r="E36" s="21">
        <v>3208</v>
      </c>
      <c r="F36" s="21">
        <v>128</v>
      </c>
      <c r="G36" s="21">
        <v>93107</v>
      </c>
      <c r="H36" s="21">
        <v>17534</v>
      </c>
      <c r="I36" s="21">
        <v>117074</v>
      </c>
      <c r="J36" s="21">
        <v>4181</v>
      </c>
      <c r="K36" s="21">
        <v>2490585</v>
      </c>
      <c r="L36" s="21">
        <v>73930</v>
      </c>
      <c r="M36" s="21">
        <v>174204</v>
      </c>
      <c r="N36" s="21">
        <v>480</v>
      </c>
      <c r="O36" s="21">
        <v>141413</v>
      </c>
      <c r="P36" s="21">
        <v>2084</v>
      </c>
      <c r="Q36" s="21">
        <v>226888</v>
      </c>
      <c r="R36" s="21">
        <v>14236</v>
      </c>
      <c r="S36" s="21">
        <v>10902</v>
      </c>
      <c r="T36" s="21">
        <v>375</v>
      </c>
      <c r="U36" s="21">
        <v>35322</v>
      </c>
      <c r="V36" s="21">
        <v>621</v>
      </c>
      <c r="W36" s="21">
        <v>4285</v>
      </c>
      <c r="X36" s="21">
        <v>278</v>
      </c>
      <c r="Y36" s="21">
        <v>278</v>
      </c>
      <c r="Z36" s="21">
        <v>18</v>
      </c>
    </row>
    <row r="37" spans="1:26" x14ac:dyDescent="0.2">
      <c r="A37" s="21" t="s">
        <v>41</v>
      </c>
      <c r="B37" s="21">
        <v>31736</v>
      </c>
      <c r="C37" s="21">
        <v>65908</v>
      </c>
      <c r="D37" s="21">
        <v>9724</v>
      </c>
      <c r="E37" s="21">
        <v>0</v>
      </c>
      <c r="F37" s="21">
        <v>0</v>
      </c>
      <c r="G37" s="21">
        <v>17070</v>
      </c>
      <c r="H37" s="21">
        <v>2784</v>
      </c>
      <c r="I37" s="21">
        <v>118954</v>
      </c>
      <c r="J37" s="21">
        <v>1194</v>
      </c>
      <c r="K37" s="21">
        <v>1157743</v>
      </c>
      <c r="L37" s="21">
        <v>27934</v>
      </c>
      <c r="M37" s="21">
        <v>11737</v>
      </c>
      <c r="N37" s="21">
        <v>102</v>
      </c>
      <c r="O37" s="21">
        <v>659164</v>
      </c>
      <c r="P37" s="21">
        <v>999</v>
      </c>
      <c r="Q37" s="21">
        <v>135772</v>
      </c>
      <c r="R37" s="21">
        <v>6352</v>
      </c>
      <c r="S37" s="21">
        <v>7698</v>
      </c>
      <c r="T37" s="21">
        <v>192</v>
      </c>
      <c r="U37" s="21">
        <v>25175</v>
      </c>
      <c r="V37" s="21">
        <v>312</v>
      </c>
      <c r="W37" s="21">
        <v>7949</v>
      </c>
      <c r="X37" s="21">
        <v>327</v>
      </c>
      <c r="Y37" s="21">
        <v>244</v>
      </c>
      <c r="Z37" s="21">
        <v>14</v>
      </c>
    </row>
    <row r="38" spans="1:26" x14ac:dyDescent="0.2">
      <c r="A38" s="21" t="s">
        <v>37</v>
      </c>
      <c r="B38" s="21">
        <v>30740</v>
      </c>
      <c r="C38" s="21">
        <v>64326</v>
      </c>
      <c r="D38" s="21">
        <v>9057</v>
      </c>
      <c r="E38" s="21">
        <v>1648</v>
      </c>
      <c r="F38" s="21">
        <v>37</v>
      </c>
      <c r="G38" s="21">
        <v>19804</v>
      </c>
      <c r="H38" s="21">
        <v>3412</v>
      </c>
      <c r="I38" s="21">
        <v>75152</v>
      </c>
      <c r="J38" s="21">
        <v>1529</v>
      </c>
      <c r="K38" s="21">
        <v>1434219</v>
      </c>
      <c r="L38" s="21">
        <v>26928</v>
      </c>
      <c r="M38" s="21">
        <v>347476</v>
      </c>
      <c r="N38" s="21">
        <v>164</v>
      </c>
      <c r="O38" s="21">
        <v>53997</v>
      </c>
      <c r="P38" s="21">
        <v>505</v>
      </c>
      <c r="Q38" s="21">
        <v>154744</v>
      </c>
      <c r="R38" s="21">
        <v>6786</v>
      </c>
      <c r="S38" s="21">
        <v>9972</v>
      </c>
      <c r="T38" s="21">
        <v>93</v>
      </c>
      <c r="U38" s="21">
        <v>28811</v>
      </c>
      <c r="V38" s="21">
        <v>292</v>
      </c>
      <c r="W38" s="21">
        <v>11294</v>
      </c>
      <c r="X38" s="21">
        <v>488</v>
      </c>
      <c r="Y38" s="21">
        <v>181</v>
      </c>
      <c r="Z38" s="21">
        <v>6</v>
      </c>
    </row>
    <row r="39" spans="1:26" x14ac:dyDescent="0.2">
      <c r="A39" s="21" t="s">
        <v>39</v>
      </c>
      <c r="B39" s="21">
        <v>103122</v>
      </c>
      <c r="C39" s="21">
        <v>194994</v>
      </c>
      <c r="D39" s="21">
        <v>30429</v>
      </c>
      <c r="E39" s="21">
        <v>5881</v>
      </c>
      <c r="F39" s="21">
        <v>142</v>
      </c>
      <c r="G39" s="21">
        <v>71560</v>
      </c>
      <c r="H39" s="21">
        <v>13555</v>
      </c>
      <c r="I39" s="21">
        <v>234068</v>
      </c>
      <c r="J39" s="21">
        <v>2879</v>
      </c>
      <c r="K39" s="21">
        <v>4113526</v>
      </c>
      <c r="L39" s="21">
        <v>89402</v>
      </c>
      <c r="M39" s="21">
        <v>178909</v>
      </c>
      <c r="N39" s="21">
        <v>462</v>
      </c>
      <c r="O39" s="21">
        <v>217828</v>
      </c>
      <c r="P39" s="21">
        <v>3578</v>
      </c>
      <c r="Q39" s="21">
        <v>326383</v>
      </c>
      <c r="R39" s="21">
        <v>14590</v>
      </c>
      <c r="S39" s="21">
        <v>10507</v>
      </c>
      <c r="T39" s="21">
        <v>393</v>
      </c>
      <c r="U39" s="21">
        <v>59082</v>
      </c>
      <c r="V39" s="21">
        <v>1139</v>
      </c>
      <c r="W39" s="21">
        <v>14727</v>
      </c>
      <c r="X39" s="21">
        <v>698</v>
      </c>
      <c r="Y39" s="21">
        <v>158</v>
      </c>
      <c r="Z39" s="21">
        <v>11</v>
      </c>
    </row>
    <row r="40" spans="1:26" x14ac:dyDescent="0.2">
      <c r="A40" s="21" t="s">
        <v>54</v>
      </c>
      <c r="B40" s="21">
        <v>76649</v>
      </c>
      <c r="C40" s="21">
        <v>65889</v>
      </c>
      <c r="D40" s="21">
        <v>7455</v>
      </c>
      <c r="E40" s="21">
        <v>3023</v>
      </c>
      <c r="F40" s="21">
        <v>83</v>
      </c>
      <c r="G40" s="21">
        <v>20377</v>
      </c>
      <c r="H40" s="21">
        <v>2431</v>
      </c>
      <c r="I40" s="21">
        <v>95637</v>
      </c>
      <c r="J40" s="21">
        <v>3731</v>
      </c>
      <c r="K40" s="21">
        <v>3819289</v>
      </c>
      <c r="L40" s="21">
        <v>72509</v>
      </c>
      <c r="M40" s="21">
        <v>575199</v>
      </c>
      <c r="N40" s="21">
        <v>96</v>
      </c>
      <c r="O40" s="21">
        <v>1487938</v>
      </c>
      <c r="P40" s="21">
        <v>2782</v>
      </c>
      <c r="Q40" s="21">
        <v>93068</v>
      </c>
      <c r="R40" s="21">
        <v>3929</v>
      </c>
      <c r="S40" s="21">
        <v>6197</v>
      </c>
      <c r="T40" s="21">
        <v>163</v>
      </c>
      <c r="U40" s="21">
        <v>59939</v>
      </c>
      <c r="V40" s="21">
        <v>952</v>
      </c>
      <c r="W40" s="21">
        <v>5632</v>
      </c>
      <c r="X40" s="21">
        <v>288</v>
      </c>
      <c r="Y40" s="21">
        <v>616</v>
      </c>
      <c r="Z40" s="21">
        <v>35</v>
      </c>
    </row>
    <row r="41" spans="1:26" x14ac:dyDescent="0.2">
      <c r="A41" s="21" t="s">
        <v>48</v>
      </c>
      <c r="B41" s="21">
        <v>70371</v>
      </c>
      <c r="C41" s="21">
        <v>190297</v>
      </c>
      <c r="D41" s="21">
        <v>17298</v>
      </c>
      <c r="E41" s="21">
        <v>41784</v>
      </c>
      <c r="F41" s="21">
        <v>722</v>
      </c>
      <c r="G41" s="21">
        <v>55915</v>
      </c>
      <c r="H41" s="21">
        <v>5685</v>
      </c>
      <c r="I41" s="21">
        <v>276689</v>
      </c>
      <c r="J41" s="21">
        <v>11011</v>
      </c>
      <c r="K41" s="21">
        <v>2617986</v>
      </c>
      <c r="L41" s="21">
        <v>58696</v>
      </c>
      <c r="M41" s="21">
        <v>1534389</v>
      </c>
      <c r="N41" s="21">
        <v>616</v>
      </c>
      <c r="O41" s="21">
        <v>2341172</v>
      </c>
      <c r="P41" s="21">
        <v>1834</v>
      </c>
      <c r="Q41" s="21">
        <v>23937</v>
      </c>
      <c r="R41" s="21">
        <v>1049</v>
      </c>
      <c r="S41" s="21">
        <v>5744</v>
      </c>
      <c r="T41" s="21">
        <v>176</v>
      </c>
      <c r="U41" s="21">
        <v>46303</v>
      </c>
      <c r="V41" s="21">
        <v>576</v>
      </c>
      <c r="W41" s="21">
        <v>5063</v>
      </c>
      <c r="X41" s="21">
        <v>228</v>
      </c>
      <c r="Y41" s="21">
        <v>793</v>
      </c>
      <c r="Z41" s="21">
        <v>42</v>
      </c>
    </row>
    <row r="42" spans="1:26" x14ac:dyDescent="0.2">
      <c r="A42" s="21" t="s">
        <v>52</v>
      </c>
      <c r="B42" s="21">
        <v>43212</v>
      </c>
      <c r="C42" s="21">
        <v>64147</v>
      </c>
      <c r="D42" s="21">
        <v>9622</v>
      </c>
      <c r="E42" s="21">
        <v>62</v>
      </c>
      <c r="F42" s="21">
        <v>4</v>
      </c>
      <c r="G42" s="21">
        <v>10208</v>
      </c>
      <c r="H42" s="21">
        <v>1614</v>
      </c>
      <c r="I42" s="21">
        <v>78375</v>
      </c>
      <c r="J42" s="21">
        <v>4656</v>
      </c>
      <c r="K42" s="21">
        <v>1743308</v>
      </c>
      <c r="L42" s="21">
        <v>39987</v>
      </c>
      <c r="M42" s="21">
        <v>50408</v>
      </c>
      <c r="N42" s="21">
        <v>125</v>
      </c>
      <c r="O42" s="21">
        <v>104628</v>
      </c>
      <c r="P42" s="21">
        <v>1034</v>
      </c>
      <c r="Q42" s="21">
        <v>33758</v>
      </c>
      <c r="R42" s="21">
        <v>2120</v>
      </c>
      <c r="S42" s="21">
        <v>1435</v>
      </c>
      <c r="T42" s="21">
        <v>89</v>
      </c>
      <c r="U42" s="21">
        <v>32576</v>
      </c>
      <c r="V42" s="21">
        <v>244</v>
      </c>
      <c r="W42" s="21">
        <v>2979</v>
      </c>
      <c r="X42" s="21">
        <v>255</v>
      </c>
      <c r="Y42" s="21">
        <v>352</v>
      </c>
      <c r="Z42" s="21">
        <v>15</v>
      </c>
    </row>
    <row r="43" spans="1:26" x14ac:dyDescent="0.2">
      <c r="A43" s="21" t="s">
        <v>53</v>
      </c>
      <c r="B43" s="21">
        <v>42522</v>
      </c>
      <c r="C43" s="21">
        <v>62206</v>
      </c>
      <c r="D43" s="21">
        <v>6626</v>
      </c>
      <c r="E43" s="21">
        <v>144</v>
      </c>
      <c r="F43" s="21">
        <v>7</v>
      </c>
      <c r="G43" s="21">
        <v>8150</v>
      </c>
      <c r="H43" s="21">
        <v>920</v>
      </c>
      <c r="I43" s="21">
        <v>19545</v>
      </c>
      <c r="J43" s="21">
        <v>530</v>
      </c>
      <c r="K43" s="21">
        <v>2241638</v>
      </c>
      <c r="L43" s="21">
        <v>41123</v>
      </c>
      <c r="M43" s="21">
        <v>83498</v>
      </c>
      <c r="N43" s="21">
        <v>134</v>
      </c>
      <c r="O43" s="21">
        <v>162397</v>
      </c>
      <c r="P43" s="21">
        <v>784</v>
      </c>
      <c r="Q43" s="21">
        <v>40418</v>
      </c>
      <c r="R43" s="21">
        <v>1801</v>
      </c>
      <c r="S43" s="21">
        <v>2278</v>
      </c>
      <c r="T43" s="21">
        <v>69</v>
      </c>
      <c r="U43" s="21">
        <v>44404</v>
      </c>
      <c r="V43" s="21">
        <v>212</v>
      </c>
      <c r="W43" s="21">
        <v>2401</v>
      </c>
      <c r="X43" s="21">
        <v>108</v>
      </c>
      <c r="Y43" s="21">
        <v>291</v>
      </c>
      <c r="Z43" s="21">
        <v>20</v>
      </c>
    </row>
    <row r="44" spans="1:26" x14ac:dyDescent="0.2">
      <c r="A44" s="21" t="s">
        <v>51</v>
      </c>
      <c r="B44" s="21">
        <v>28521</v>
      </c>
      <c r="C44" s="21">
        <v>60122</v>
      </c>
      <c r="D44" s="21">
        <v>5231</v>
      </c>
      <c r="E44" s="21">
        <v>312</v>
      </c>
      <c r="F44" s="21">
        <v>19</v>
      </c>
      <c r="G44" s="21">
        <v>14414</v>
      </c>
      <c r="H44" s="21">
        <v>1419</v>
      </c>
      <c r="I44" s="21">
        <v>53942</v>
      </c>
      <c r="J44" s="21">
        <v>1292</v>
      </c>
      <c r="K44" s="21">
        <v>1239089</v>
      </c>
      <c r="L44" s="21">
        <v>25034</v>
      </c>
      <c r="M44" s="21">
        <v>72359</v>
      </c>
      <c r="N44" s="21">
        <v>133</v>
      </c>
      <c r="O44" s="21">
        <v>357956</v>
      </c>
      <c r="P44" s="21">
        <v>708</v>
      </c>
      <c r="Q44" s="21">
        <v>18596</v>
      </c>
      <c r="R44" s="21">
        <v>652</v>
      </c>
      <c r="S44" s="21">
        <v>2836</v>
      </c>
      <c r="T44" s="21">
        <v>72</v>
      </c>
      <c r="U44" s="21">
        <v>6358</v>
      </c>
      <c r="V44" s="21">
        <v>97</v>
      </c>
      <c r="W44" s="21">
        <v>2390</v>
      </c>
      <c r="X44" s="21">
        <v>87</v>
      </c>
      <c r="Y44" s="21">
        <v>51</v>
      </c>
      <c r="Z44" s="21">
        <v>4</v>
      </c>
    </row>
    <row r="45" spans="1:26" x14ac:dyDescent="0.2">
      <c r="A45" s="21" t="s">
        <v>55</v>
      </c>
      <c r="B45" s="21">
        <v>22090</v>
      </c>
      <c r="C45" s="21">
        <v>96926</v>
      </c>
      <c r="D45" s="21">
        <v>8348</v>
      </c>
      <c r="E45" s="21">
        <v>0</v>
      </c>
      <c r="F45" s="21">
        <v>0</v>
      </c>
      <c r="G45" s="21">
        <v>50536</v>
      </c>
      <c r="H45" s="21">
        <v>5102</v>
      </c>
      <c r="I45" s="21">
        <v>56531</v>
      </c>
      <c r="J45" s="21">
        <v>9370</v>
      </c>
      <c r="K45" s="21">
        <v>792482</v>
      </c>
      <c r="L45" s="21">
        <v>18760</v>
      </c>
      <c r="M45" s="21">
        <v>323</v>
      </c>
      <c r="N45" s="21">
        <v>2</v>
      </c>
      <c r="O45" s="21">
        <v>34643</v>
      </c>
      <c r="P45" s="21">
        <v>150</v>
      </c>
      <c r="Q45" s="21">
        <v>7442</v>
      </c>
      <c r="R45" s="21">
        <v>549</v>
      </c>
      <c r="S45" s="21">
        <v>277</v>
      </c>
      <c r="T45" s="21">
        <v>16</v>
      </c>
      <c r="U45" s="21">
        <v>4946</v>
      </c>
      <c r="V45" s="21">
        <v>91</v>
      </c>
      <c r="W45" s="21">
        <v>3111</v>
      </c>
      <c r="X45" s="21">
        <v>274</v>
      </c>
      <c r="Y45" s="21">
        <v>49</v>
      </c>
      <c r="Z45" s="21">
        <v>5</v>
      </c>
    </row>
    <row r="46" spans="1:26" x14ac:dyDescent="0.2">
      <c r="A46" s="21" t="s">
        <v>50</v>
      </c>
      <c r="B46" s="21">
        <v>48581</v>
      </c>
      <c r="C46" s="21">
        <v>152877</v>
      </c>
      <c r="D46" s="21">
        <v>14800</v>
      </c>
      <c r="E46" s="21">
        <v>1547</v>
      </c>
      <c r="F46" s="21">
        <v>31</v>
      </c>
      <c r="G46" s="21">
        <v>16882</v>
      </c>
      <c r="H46" s="21">
        <v>1711</v>
      </c>
      <c r="I46" s="21">
        <v>150956</v>
      </c>
      <c r="J46" s="21">
        <v>2704</v>
      </c>
      <c r="K46" s="21">
        <v>1475869</v>
      </c>
      <c r="L46" s="21">
        <v>40076</v>
      </c>
      <c r="M46" s="21">
        <v>2167541</v>
      </c>
      <c r="N46" s="21">
        <v>246</v>
      </c>
      <c r="O46" s="21">
        <v>1042575</v>
      </c>
      <c r="P46" s="21">
        <v>1487</v>
      </c>
      <c r="Q46" s="21">
        <v>12672</v>
      </c>
      <c r="R46" s="21">
        <v>645</v>
      </c>
      <c r="S46" s="21">
        <v>1110</v>
      </c>
      <c r="T46" s="21">
        <v>71</v>
      </c>
      <c r="U46" s="21">
        <v>16271</v>
      </c>
      <c r="V46" s="21">
        <v>267</v>
      </c>
      <c r="W46" s="21">
        <v>6847</v>
      </c>
      <c r="X46" s="21">
        <v>265</v>
      </c>
      <c r="Y46" s="21">
        <v>762</v>
      </c>
      <c r="Z46" s="21">
        <v>30</v>
      </c>
    </row>
    <row r="47" spans="1:26" x14ac:dyDescent="0.2">
      <c r="A47" s="21" t="s">
        <v>49</v>
      </c>
      <c r="B47" s="21">
        <v>35734</v>
      </c>
      <c r="C47" s="21">
        <v>37322</v>
      </c>
      <c r="D47" s="21">
        <v>3360</v>
      </c>
      <c r="E47" s="21">
        <v>22458</v>
      </c>
      <c r="F47" s="21">
        <v>374</v>
      </c>
      <c r="G47" s="21">
        <v>7366</v>
      </c>
      <c r="H47" s="21">
        <v>619</v>
      </c>
      <c r="I47" s="21">
        <v>97712</v>
      </c>
      <c r="J47" s="21">
        <v>2446</v>
      </c>
      <c r="K47" s="21">
        <v>1818224</v>
      </c>
      <c r="L47" s="21">
        <v>34030</v>
      </c>
      <c r="M47" s="21">
        <v>1554317</v>
      </c>
      <c r="N47" s="21">
        <v>158</v>
      </c>
      <c r="O47" s="21">
        <v>1018775</v>
      </c>
      <c r="P47" s="21">
        <v>663</v>
      </c>
      <c r="Q47" s="21">
        <v>4383</v>
      </c>
      <c r="R47" s="21">
        <v>173</v>
      </c>
      <c r="S47" s="21">
        <v>1107</v>
      </c>
      <c r="T47" s="21">
        <v>39</v>
      </c>
      <c r="U47" s="21">
        <v>14829</v>
      </c>
      <c r="V47" s="21">
        <v>221</v>
      </c>
      <c r="W47" s="21">
        <v>385</v>
      </c>
      <c r="X47" s="21">
        <v>31</v>
      </c>
      <c r="Y47" s="21">
        <v>165</v>
      </c>
      <c r="Z47" s="21">
        <v>9</v>
      </c>
    </row>
    <row r="48" spans="1:26" x14ac:dyDescent="0.2">
      <c r="A48" s="21" t="s">
        <v>59</v>
      </c>
      <c r="B48" s="21">
        <v>37845</v>
      </c>
      <c r="C48" s="21">
        <v>31374</v>
      </c>
      <c r="D48" s="21">
        <v>2283</v>
      </c>
      <c r="E48" s="21">
        <v>218</v>
      </c>
      <c r="F48" s="21">
        <v>6</v>
      </c>
      <c r="G48" s="21">
        <v>12924</v>
      </c>
      <c r="H48" s="21">
        <v>1091</v>
      </c>
      <c r="I48" s="21">
        <v>249410</v>
      </c>
      <c r="J48" s="21">
        <v>3070</v>
      </c>
      <c r="K48" s="21">
        <v>1714892</v>
      </c>
      <c r="L48" s="21">
        <v>35559</v>
      </c>
      <c r="M48" s="21">
        <v>1947710</v>
      </c>
      <c r="N48" s="21">
        <v>296</v>
      </c>
      <c r="O48" s="21">
        <v>200261</v>
      </c>
      <c r="P48" s="21">
        <v>1510</v>
      </c>
      <c r="Q48" s="21">
        <v>35123</v>
      </c>
      <c r="R48" s="21">
        <v>1604</v>
      </c>
      <c r="S48" s="21">
        <v>9794</v>
      </c>
      <c r="T48" s="21">
        <v>182</v>
      </c>
      <c r="U48" s="21">
        <v>161174</v>
      </c>
      <c r="V48" s="21">
        <v>793</v>
      </c>
      <c r="W48" s="21">
        <v>9425</v>
      </c>
      <c r="X48" s="21">
        <v>311</v>
      </c>
      <c r="Y48" s="21">
        <v>1440</v>
      </c>
      <c r="Z48" s="21">
        <v>33</v>
      </c>
    </row>
    <row r="49" spans="1:26" x14ac:dyDescent="0.2">
      <c r="A49" s="21" t="s">
        <v>60</v>
      </c>
      <c r="B49" s="21">
        <v>35612</v>
      </c>
      <c r="C49" s="21">
        <v>288068</v>
      </c>
      <c r="D49" s="21">
        <v>18346</v>
      </c>
      <c r="E49" s="21">
        <v>0</v>
      </c>
      <c r="F49" s="21">
        <v>0</v>
      </c>
      <c r="G49" s="21">
        <v>35824</v>
      </c>
      <c r="H49" s="21">
        <v>2810</v>
      </c>
      <c r="I49" s="21">
        <v>82443</v>
      </c>
      <c r="J49" s="21">
        <v>2261</v>
      </c>
      <c r="K49" s="21">
        <v>1092238</v>
      </c>
      <c r="L49" s="21">
        <v>23668</v>
      </c>
      <c r="M49" s="21">
        <v>414481</v>
      </c>
      <c r="N49" s="21">
        <v>71</v>
      </c>
      <c r="O49" s="21">
        <v>36142</v>
      </c>
      <c r="P49" s="21">
        <v>493</v>
      </c>
      <c r="Q49" s="21">
        <v>26859</v>
      </c>
      <c r="R49" s="21">
        <v>1383</v>
      </c>
      <c r="S49" s="21">
        <v>1324</v>
      </c>
      <c r="T49" s="21">
        <v>103</v>
      </c>
      <c r="U49" s="21">
        <v>6763</v>
      </c>
      <c r="V49" s="21">
        <v>187</v>
      </c>
      <c r="W49" s="21">
        <v>18884</v>
      </c>
      <c r="X49" s="21">
        <v>594</v>
      </c>
      <c r="Y49" s="21">
        <v>1596</v>
      </c>
      <c r="Z49" s="21">
        <v>23</v>
      </c>
    </row>
    <row r="50" spans="1:26" x14ac:dyDescent="0.2">
      <c r="A50" s="21" t="s">
        <v>57</v>
      </c>
      <c r="B50" s="21">
        <v>40095</v>
      </c>
      <c r="C50" s="21">
        <v>79061</v>
      </c>
      <c r="D50" s="21">
        <v>4382</v>
      </c>
      <c r="E50" s="21">
        <v>854</v>
      </c>
      <c r="F50" s="21">
        <v>27</v>
      </c>
      <c r="G50" s="21">
        <v>14478</v>
      </c>
      <c r="H50" s="21">
        <v>1170</v>
      </c>
      <c r="I50" s="21">
        <v>393329</v>
      </c>
      <c r="J50" s="21">
        <v>1123</v>
      </c>
      <c r="K50" s="21">
        <v>2025612</v>
      </c>
      <c r="L50" s="21">
        <v>35414</v>
      </c>
      <c r="M50" s="21">
        <v>6834559</v>
      </c>
      <c r="N50" s="21">
        <v>226</v>
      </c>
      <c r="O50" s="21">
        <v>1596858</v>
      </c>
      <c r="P50" s="21">
        <v>2703</v>
      </c>
      <c r="Q50" s="21">
        <v>45250</v>
      </c>
      <c r="R50" s="21">
        <v>1578</v>
      </c>
      <c r="S50" s="21">
        <v>23573</v>
      </c>
      <c r="T50" s="21">
        <v>207</v>
      </c>
      <c r="U50" s="21">
        <v>788698</v>
      </c>
      <c r="V50" s="21">
        <v>2110</v>
      </c>
      <c r="W50" s="21">
        <v>40020</v>
      </c>
      <c r="X50" s="21">
        <v>1099</v>
      </c>
      <c r="Y50" s="21">
        <v>6560</v>
      </c>
      <c r="Z50" s="21">
        <v>169</v>
      </c>
    </row>
    <row r="51" spans="1:26" x14ac:dyDescent="0.2">
      <c r="A51" s="21" t="s">
        <v>63</v>
      </c>
      <c r="B51" s="21">
        <v>27378</v>
      </c>
      <c r="C51" s="21">
        <v>13814</v>
      </c>
      <c r="D51" s="21">
        <v>1043</v>
      </c>
      <c r="E51" s="21">
        <v>259</v>
      </c>
      <c r="F51" s="21">
        <v>10</v>
      </c>
      <c r="G51" s="21">
        <v>10909</v>
      </c>
      <c r="H51" s="21">
        <v>842</v>
      </c>
      <c r="I51" s="21">
        <v>183014</v>
      </c>
      <c r="J51" s="21">
        <v>1126</v>
      </c>
      <c r="K51" s="21">
        <v>1534233</v>
      </c>
      <c r="L51" s="21">
        <v>25364</v>
      </c>
      <c r="M51" s="21">
        <v>2717070</v>
      </c>
      <c r="N51" s="21">
        <v>76</v>
      </c>
      <c r="O51" s="21">
        <v>735418</v>
      </c>
      <c r="P51" s="21">
        <v>1852</v>
      </c>
      <c r="Q51" s="21">
        <v>37694</v>
      </c>
      <c r="R51" s="21">
        <v>1109</v>
      </c>
      <c r="S51" s="21">
        <v>19550</v>
      </c>
      <c r="T51" s="21">
        <v>117</v>
      </c>
      <c r="U51" s="21">
        <v>849980</v>
      </c>
      <c r="V51" s="21">
        <v>1116</v>
      </c>
      <c r="W51" s="21">
        <v>8685</v>
      </c>
      <c r="X51" s="21">
        <v>288</v>
      </c>
      <c r="Y51" s="21">
        <v>1497</v>
      </c>
      <c r="Z51" s="21">
        <v>40</v>
      </c>
    </row>
    <row r="52" spans="1:26" x14ac:dyDescent="0.2">
      <c r="A52" s="21" t="s">
        <v>62</v>
      </c>
      <c r="B52" s="21">
        <v>37847</v>
      </c>
      <c r="C52" s="21">
        <v>61068</v>
      </c>
      <c r="D52" s="21">
        <v>5425</v>
      </c>
      <c r="E52" s="21">
        <v>253</v>
      </c>
      <c r="F52" s="21">
        <v>7</v>
      </c>
      <c r="G52" s="21">
        <v>30824</v>
      </c>
      <c r="H52" s="21">
        <v>3125</v>
      </c>
      <c r="I52" s="21">
        <v>180340</v>
      </c>
      <c r="J52" s="21">
        <v>2785</v>
      </c>
      <c r="K52" s="21">
        <v>1980206</v>
      </c>
      <c r="L52" s="21">
        <v>32479</v>
      </c>
      <c r="M52" s="21">
        <v>2258037</v>
      </c>
      <c r="N52" s="21">
        <v>184</v>
      </c>
      <c r="O52" s="21">
        <v>613452</v>
      </c>
      <c r="P52" s="21">
        <v>1934</v>
      </c>
      <c r="Q52" s="21">
        <v>46012</v>
      </c>
      <c r="R52" s="21">
        <v>1907</v>
      </c>
      <c r="S52" s="21">
        <v>16397</v>
      </c>
      <c r="T52" s="21">
        <v>176</v>
      </c>
      <c r="U52" s="21">
        <v>851090</v>
      </c>
      <c r="V52" s="21">
        <v>1085</v>
      </c>
      <c r="W52" s="21">
        <v>16646</v>
      </c>
      <c r="X52" s="21">
        <v>444</v>
      </c>
      <c r="Y52" s="21">
        <v>1998</v>
      </c>
      <c r="Z52" s="21">
        <v>82</v>
      </c>
    </row>
    <row r="53" spans="1:26" x14ac:dyDescent="0.2">
      <c r="A53" s="21" t="s">
        <v>64</v>
      </c>
      <c r="B53" s="21">
        <v>46536</v>
      </c>
      <c r="C53" s="21">
        <v>87754</v>
      </c>
      <c r="D53" s="21">
        <v>6111</v>
      </c>
      <c r="E53" s="21">
        <v>1637</v>
      </c>
      <c r="F53" s="21">
        <v>45</v>
      </c>
      <c r="G53" s="21">
        <v>10961</v>
      </c>
      <c r="H53" s="21">
        <v>1046</v>
      </c>
      <c r="I53" s="21">
        <v>153430</v>
      </c>
      <c r="J53" s="21">
        <v>1094</v>
      </c>
      <c r="K53" s="21">
        <v>2018962</v>
      </c>
      <c r="L53" s="21">
        <v>43117</v>
      </c>
      <c r="M53" s="21">
        <v>3422017</v>
      </c>
      <c r="N53" s="21">
        <v>220</v>
      </c>
      <c r="O53" s="21">
        <v>357403</v>
      </c>
      <c r="P53" s="21">
        <v>1395</v>
      </c>
      <c r="Q53" s="21">
        <v>53978</v>
      </c>
      <c r="R53" s="21">
        <v>2360</v>
      </c>
      <c r="S53" s="21">
        <v>652468</v>
      </c>
      <c r="T53" s="21">
        <v>189</v>
      </c>
      <c r="U53" s="21">
        <v>74061</v>
      </c>
      <c r="V53" s="21">
        <v>407</v>
      </c>
      <c r="W53" s="21">
        <v>51259</v>
      </c>
      <c r="X53" s="21">
        <v>1394</v>
      </c>
      <c r="Y53" s="21">
        <v>10102</v>
      </c>
      <c r="Z53" s="21">
        <v>248</v>
      </c>
    </row>
    <row r="54" spans="1:26" x14ac:dyDescent="0.2">
      <c r="A54" s="21" t="s">
        <v>61</v>
      </c>
      <c r="B54" s="21">
        <v>35024</v>
      </c>
      <c r="C54" s="21">
        <v>127822</v>
      </c>
      <c r="D54" s="21">
        <v>9455</v>
      </c>
      <c r="E54" s="21">
        <v>2597</v>
      </c>
      <c r="F54" s="21">
        <v>79</v>
      </c>
      <c r="G54" s="21">
        <v>10366</v>
      </c>
      <c r="H54" s="21">
        <v>965</v>
      </c>
      <c r="I54" s="21">
        <v>105075</v>
      </c>
      <c r="J54" s="21">
        <v>2422</v>
      </c>
      <c r="K54" s="21">
        <v>1108527</v>
      </c>
      <c r="L54" s="21">
        <v>30006</v>
      </c>
      <c r="M54" s="21">
        <v>214645</v>
      </c>
      <c r="N54" s="21">
        <v>97</v>
      </c>
      <c r="O54" s="21">
        <v>234395</v>
      </c>
      <c r="P54" s="21">
        <v>1131</v>
      </c>
      <c r="Q54" s="21">
        <v>11211</v>
      </c>
      <c r="R54" s="21">
        <v>733</v>
      </c>
      <c r="S54" s="21">
        <v>2895</v>
      </c>
      <c r="T54" s="21">
        <v>69</v>
      </c>
      <c r="U54" s="21">
        <v>177930</v>
      </c>
      <c r="V54" s="21">
        <v>481</v>
      </c>
      <c r="W54" s="21">
        <v>12873</v>
      </c>
      <c r="X54" s="21">
        <v>307</v>
      </c>
      <c r="Y54" s="21">
        <v>1108</v>
      </c>
      <c r="Z54" s="21">
        <v>31</v>
      </c>
    </row>
    <row r="55" spans="1:26" x14ac:dyDescent="0.2">
      <c r="A55" s="21" t="s">
        <v>56</v>
      </c>
      <c r="B55" s="21">
        <v>24018</v>
      </c>
      <c r="C55" s="21">
        <v>42078</v>
      </c>
      <c r="D55" s="21">
        <v>3198</v>
      </c>
      <c r="E55" s="21">
        <v>7</v>
      </c>
      <c r="F55" s="21">
        <v>2</v>
      </c>
      <c r="G55" s="21">
        <v>24152</v>
      </c>
      <c r="H55" s="21">
        <v>1856</v>
      </c>
      <c r="I55" s="21">
        <v>76193</v>
      </c>
      <c r="J55" s="21">
        <v>1005</v>
      </c>
      <c r="K55" s="21">
        <v>866232</v>
      </c>
      <c r="L55" s="21">
        <v>22360</v>
      </c>
      <c r="M55" s="21">
        <v>520240</v>
      </c>
      <c r="N55" s="21">
        <v>77</v>
      </c>
      <c r="O55" s="21">
        <v>2898557</v>
      </c>
      <c r="P55" s="21">
        <v>265</v>
      </c>
      <c r="Q55" s="21">
        <v>10000</v>
      </c>
      <c r="R55" s="21">
        <v>449</v>
      </c>
      <c r="S55" s="21">
        <v>3629</v>
      </c>
      <c r="T55" s="21">
        <v>30</v>
      </c>
      <c r="U55" s="21">
        <v>98264</v>
      </c>
      <c r="V55" s="21">
        <v>105</v>
      </c>
      <c r="W55" s="21">
        <v>2120</v>
      </c>
      <c r="X55" s="21">
        <v>70</v>
      </c>
      <c r="Y55" s="21">
        <v>236</v>
      </c>
      <c r="Z55" s="21">
        <v>10</v>
      </c>
    </row>
    <row r="56" spans="1:26" x14ac:dyDescent="0.2">
      <c r="A56" s="21" t="s">
        <v>58</v>
      </c>
      <c r="B56" s="21">
        <v>22288</v>
      </c>
      <c r="C56" s="21">
        <v>13468</v>
      </c>
      <c r="D56" s="21">
        <v>898</v>
      </c>
      <c r="E56" s="21">
        <v>35</v>
      </c>
      <c r="F56" s="21">
        <v>2</v>
      </c>
      <c r="G56" s="21">
        <v>34546</v>
      </c>
      <c r="H56" s="21">
        <v>3014</v>
      </c>
      <c r="I56" s="21">
        <v>74519</v>
      </c>
      <c r="J56" s="21">
        <v>981</v>
      </c>
      <c r="K56" s="21">
        <v>846848</v>
      </c>
      <c r="L56" s="21">
        <v>19668</v>
      </c>
      <c r="M56" s="21">
        <v>1251892</v>
      </c>
      <c r="N56" s="21">
        <v>86</v>
      </c>
      <c r="O56" s="21">
        <v>87393</v>
      </c>
      <c r="P56" s="21">
        <v>2002</v>
      </c>
      <c r="Q56" s="21">
        <v>17490</v>
      </c>
      <c r="R56" s="21">
        <v>863</v>
      </c>
      <c r="S56" s="21">
        <v>11180</v>
      </c>
      <c r="T56" s="21">
        <v>121</v>
      </c>
      <c r="U56" s="21">
        <v>127922</v>
      </c>
      <c r="V56" s="21">
        <v>1980</v>
      </c>
      <c r="W56" s="21">
        <v>14963</v>
      </c>
      <c r="X56" s="21">
        <v>529</v>
      </c>
      <c r="Y56" s="21">
        <v>2562</v>
      </c>
      <c r="Z56" s="21">
        <v>66</v>
      </c>
    </row>
    <row r="57" spans="1:26" x14ac:dyDescent="0.2">
      <c r="A57" s="21" t="s">
        <v>66</v>
      </c>
      <c r="B57" s="21">
        <v>34003</v>
      </c>
      <c r="C57" s="21">
        <v>387318</v>
      </c>
      <c r="D57" s="21">
        <v>14962</v>
      </c>
      <c r="E57" s="21">
        <v>22772</v>
      </c>
      <c r="F57" s="21">
        <v>721</v>
      </c>
      <c r="G57" s="21">
        <v>16806</v>
      </c>
      <c r="H57" s="21">
        <v>1024</v>
      </c>
      <c r="I57" s="21">
        <v>844672</v>
      </c>
      <c r="J57" s="21">
        <v>1515</v>
      </c>
      <c r="K57" s="21">
        <v>886274</v>
      </c>
      <c r="L57" s="21">
        <v>20484</v>
      </c>
      <c r="M57" s="21">
        <v>38219209</v>
      </c>
      <c r="N57" s="21">
        <v>561</v>
      </c>
      <c r="O57" s="21">
        <v>228051</v>
      </c>
      <c r="P57" s="21">
        <v>865</v>
      </c>
      <c r="Q57" s="21">
        <v>17530</v>
      </c>
      <c r="R57" s="21">
        <v>1024</v>
      </c>
      <c r="S57" s="21">
        <v>430793</v>
      </c>
      <c r="T57" s="21">
        <v>233</v>
      </c>
      <c r="U57" s="21">
        <v>455248</v>
      </c>
      <c r="V57" s="21">
        <v>589</v>
      </c>
      <c r="W57" s="21">
        <v>130398</v>
      </c>
      <c r="X57" s="21">
        <v>3399</v>
      </c>
      <c r="Y57" s="21">
        <v>34559</v>
      </c>
      <c r="Z57" s="21">
        <v>465</v>
      </c>
    </row>
    <row r="58" spans="1:26" x14ac:dyDescent="0.2">
      <c r="A58" s="21" t="s">
        <v>68</v>
      </c>
      <c r="B58" s="21">
        <v>12364</v>
      </c>
      <c r="C58" s="21">
        <v>40520</v>
      </c>
      <c r="D58" s="21">
        <v>1876</v>
      </c>
      <c r="E58" s="21">
        <v>26357</v>
      </c>
      <c r="F58" s="21">
        <v>849</v>
      </c>
      <c r="G58" s="21">
        <v>551</v>
      </c>
      <c r="H58" s="21">
        <v>57</v>
      </c>
      <c r="I58" s="21">
        <v>101039</v>
      </c>
      <c r="J58" s="21">
        <v>124</v>
      </c>
      <c r="K58" s="21">
        <v>567807</v>
      </c>
      <c r="L58" s="21">
        <v>9648</v>
      </c>
      <c r="M58" s="21">
        <v>3504179</v>
      </c>
      <c r="N58" s="21">
        <v>158</v>
      </c>
      <c r="O58" s="21">
        <v>2737338</v>
      </c>
      <c r="P58" s="21">
        <v>548</v>
      </c>
      <c r="Q58" s="21">
        <v>11525</v>
      </c>
      <c r="R58" s="21">
        <v>346</v>
      </c>
      <c r="S58" s="21">
        <v>877391</v>
      </c>
      <c r="T58" s="21">
        <v>189</v>
      </c>
      <c r="U58" s="21">
        <v>869443</v>
      </c>
      <c r="V58" s="21">
        <v>589</v>
      </c>
      <c r="W58" s="21">
        <v>13957</v>
      </c>
      <c r="X58" s="21">
        <v>317</v>
      </c>
      <c r="Y58" s="21">
        <v>3089</v>
      </c>
      <c r="Z58" s="21">
        <v>65</v>
      </c>
    </row>
    <row r="59" spans="1:26" x14ac:dyDescent="0.2">
      <c r="A59" s="21" t="s">
        <v>72</v>
      </c>
      <c r="B59" s="21">
        <v>25133</v>
      </c>
      <c r="C59" s="21">
        <v>200997</v>
      </c>
      <c r="D59" s="21">
        <v>15714</v>
      </c>
      <c r="E59" s="21">
        <v>28503</v>
      </c>
      <c r="F59" s="21">
        <v>689</v>
      </c>
      <c r="G59" s="21">
        <v>1063</v>
      </c>
      <c r="H59" s="21">
        <v>137</v>
      </c>
      <c r="I59" s="21">
        <v>124992</v>
      </c>
      <c r="J59" s="21">
        <v>1619</v>
      </c>
      <c r="K59" s="21">
        <v>494804</v>
      </c>
      <c r="L59" s="21">
        <v>13114</v>
      </c>
      <c r="M59" s="21">
        <v>1321377</v>
      </c>
      <c r="N59" s="21">
        <v>140</v>
      </c>
      <c r="O59" s="21">
        <v>182267</v>
      </c>
      <c r="P59" s="21">
        <v>984</v>
      </c>
      <c r="Q59" s="21">
        <v>11143</v>
      </c>
      <c r="R59" s="21">
        <v>640</v>
      </c>
      <c r="S59" s="21">
        <v>4084</v>
      </c>
      <c r="T59" s="21">
        <v>105</v>
      </c>
      <c r="U59" s="21">
        <v>54637</v>
      </c>
      <c r="V59" s="21">
        <v>408</v>
      </c>
      <c r="W59" s="21">
        <v>72835</v>
      </c>
      <c r="X59" s="21">
        <v>1229</v>
      </c>
      <c r="Y59" s="21">
        <v>2918</v>
      </c>
      <c r="Z59" s="21">
        <v>38</v>
      </c>
    </row>
    <row r="60" spans="1:26" x14ac:dyDescent="0.2">
      <c r="A60" s="21" t="s">
        <v>71</v>
      </c>
      <c r="B60" s="21">
        <v>19062</v>
      </c>
      <c r="C60" s="21">
        <v>237692</v>
      </c>
      <c r="D60" s="21">
        <v>13232</v>
      </c>
      <c r="E60" s="21">
        <v>11809</v>
      </c>
      <c r="F60" s="21">
        <v>311</v>
      </c>
      <c r="G60" s="21">
        <v>884</v>
      </c>
      <c r="H60" s="21">
        <v>141</v>
      </c>
      <c r="I60" s="21">
        <v>127925</v>
      </c>
      <c r="J60" s="21">
        <v>1136</v>
      </c>
      <c r="K60" s="21">
        <v>387560</v>
      </c>
      <c r="L60" s="21">
        <v>9505</v>
      </c>
      <c r="M60" s="21">
        <v>2612183</v>
      </c>
      <c r="N60" s="21">
        <v>211</v>
      </c>
      <c r="O60" s="21">
        <v>194988</v>
      </c>
      <c r="P60" s="21">
        <v>840</v>
      </c>
      <c r="Q60" s="21">
        <v>10600</v>
      </c>
      <c r="R60" s="21">
        <v>403</v>
      </c>
      <c r="S60" s="21">
        <v>4039</v>
      </c>
      <c r="T60" s="21">
        <v>143</v>
      </c>
      <c r="U60" s="21">
        <v>290002</v>
      </c>
      <c r="V60" s="21">
        <v>548</v>
      </c>
      <c r="W60" s="21">
        <v>44551</v>
      </c>
      <c r="X60" s="21">
        <v>834</v>
      </c>
      <c r="Y60" s="21">
        <v>1545</v>
      </c>
      <c r="Z60" s="21">
        <v>43</v>
      </c>
    </row>
    <row r="61" spans="1:26" x14ac:dyDescent="0.2">
      <c r="A61" s="21" t="s">
        <v>65</v>
      </c>
      <c r="B61" s="21">
        <v>22884</v>
      </c>
      <c r="C61" s="21">
        <v>135178</v>
      </c>
      <c r="D61" s="21">
        <v>9351</v>
      </c>
      <c r="E61" s="21">
        <v>31119</v>
      </c>
      <c r="F61" s="21">
        <v>1425</v>
      </c>
      <c r="G61" s="21">
        <v>1240</v>
      </c>
      <c r="H61" s="21">
        <v>106</v>
      </c>
      <c r="I61" s="21">
        <v>1359540</v>
      </c>
      <c r="J61" s="21">
        <v>756</v>
      </c>
      <c r="K61" s="21">
        <v>661095</v>
      </c>
      <c r="L61" s="21">
        <v>15285</v>
      </c>
      <c r="M61" s="21">
        <v>11765607</v>
      </c>
      <c r="N61" s="21">
        <v>391</v>
      </c>
      <c r="O61" s="21">
        <v>1023810</v>
      </c>
      <c r="P61" s="21">
        <v>830</v>
      </c>
      <c r="Q61" s="21">
        <v>11219</v>
      </c>
      <c r="R61" s="21">
        <v>518</v>
      </c>
      <c r="S61" s="21">
        <v>672739</v>
      </c>
      <c r="T61" s="21">
        <v>120</v>
      </c>
      <c r="U61" s="21">
        <v>307996</v>
      </c>
      <c r="V61" s="21">
        <v>545</v>
      </c>
      <c r="W61" s="21">
        <v>22910</v>
      </c>
      <c r="X61" s="21">
        <v>680</v>
      </c>
      <c r="Y61" s="21">
        <v>2068</v>
      </c>
      <c r="Z61" s="21">
        <v>63</v>
      </c>
    </row>
    <row r="62" spans="1:26" x14ac:dyDescent="0.2">
      <c r="A62" s="21" t="s">
        <v>70</v>
      </c>
      <c r="B62" s="21">
        <v>2140</v>
      </c>
      <c r="C62" s="21">
        <v>1423</v>
      </c>
      <c r="D62" s="21">
        <v>96</v>
      </c>
      <c r="E62" s="21">
        <v>0</v>
      </c>
      <c r="F62" s="21">
        <v>0</v>
      </c>
      <c r="G62" s="21">
        <v>18</v>
      </c>
      <c r="H62" s="21">
        <v>5</v>
      </c>
      <c r="I62" s="21">
        <v>813</v>
      </c>
      <c r="J62" s="21">
        <v>4</v>
      </c>
      <c r="K62" s="21">
        <v>30857</v>
      </c>
      <c r="L62" s="21">
        <v>1649</v>
      </c>
      <c r="M62" s="21">
        <v>166</v>
      </c>
      <c r="N62" s="21">
        <v>15</v>
      </c>
      <c r="O62" s="21">
        <v>39785</v>
      </c>
      <c r="P62" s="21">
        <v>351</v>
      </c>
      <c r="Q62" s="21">
        <v>691</v>
      </c>
      <c r="R62" s="21">
        <v>64</v>
      </c>
      <c r="S62" s="21">
        <v>152</v>
      </c>
      <c r="T62" s="21">
        <v>17</v>
      </c>
      <c r="U62" s="21">
        <v>3866</v>
      </c>
      <c r="V62" s="21">
        <v>187</v>
      </c>
      <c r="W62" s="21">
        <v>305</v>
      </c>
      <c r="X62" s="21">
        <v>17</v>
      </c>
      <c r="Y62" s="21">
        <v>12</v>
      </c>
      <c r="Z62" s="21">
        <v>1</v>
      </c>
    </row>
    <row r="63" spans="1:26" x14ac:dyDescent="0.2">
      <c r="A63" s="21" t="s">
        <v>69</v>
      </c>
      <c r="B63" s="21">
        <v>2697</v>
      </c>
      <c r="C63" s="21">
        <v>1316</v>
      </c>
      <c r="D63" s="21">
        <v>70</v>
      </c>
      <c r="E63" s="21">
        <v>0</v>
      </c>
      <c r="F63" s="21">
        <v>0</v>
      </c>
      <c r="G63" s="21">
        <v>71</v>
      </c>
      <c r="H63" s="21">
        <v>11</v>
      </c>
      <c r="I63" s="21">
        <v>254</v>
      </c>
      <c r="J63" s="21">
        <v>2</v>
      </c>
      <c r="K63" s="21">
        <v>67832</v>
      </c>
      <c r="L63" s="21">
        <v>2269</v>
      </c>
      <c r="M63" s="21">
        <v>25046</v>
      </c>
      <c r="N63" s="21">
        <v>5</v>
      </c>
      <c r="O63" s="21">
        <v>9780</v>
      </c>
      <c r="P63" s="21">
        <v>275</v>
      </c>
      <c r="Q63" s="21">
        <v>2279</v>
      </c>
      <c r="R63" s="21">
        <v>90</v>
      </c>
      <c r="S63" s="21">
        <v>193</v>
      </c>
      <c r="T63" s="21">
        <v>8</v>
      </c>
      <c r="U63" s="21">
        <v>6969</v>
      </c>
      <c r="V63" s="21">
        <v>120</v>
      </c>
      <c r="W63" s="21">
        <v>547</v>
      </c>
      <c r="X63" s="21">
        <v>30</v>
      </c>
      <c r="Y63" s="21">
        <v>8</v>
      </c>
      <c r="Z63" s="21">
        <v>2</v>
      </c>
    </row>
    <row r="64" spans="1:26" x14ac:dyDescent="0.2">
      <c r="A64" s="21" t="s">
        <v>67</v>
      </c>
      <c r="B64" s="21">
        <v>33318</v>
      </c>
      <c r="C64" s="21">
        <v>231780</v>
      </c>
      <c r="D64" s="21">
        <v>8833</v>
      </c>
      <c r="E64" s="21">
        <v>1517</v>
      </c>
      <c r="F64" s="21">
        <v>25</v>
      </c>
      <c r="G64" s="21">
        <v>6070</v>
      </c>
      <c r="H64" s="21">
        <v>596</v>
      </c>
      <c r="I64" s="21">
        <v>574951</v>
      </c>
      <c r="J64" s="21">
        <v>1604</v>
      </c>
      <c r="K64" s="21">
        <v>1186501</v>
      </c>
      <c r="L64" s="21">
        <v>24996</v>
      </c>
      <c r="M64" s="21">
        <v>13890496</v>
      </c>
      <c r="N64" s="21">
        <v>304</v>
      </c>
      <c r="O64" s="21">
        <v>3946641</v>
      </c>
      <c r="P64" s="21">
        <v>1050</v>
      </c>
      <c r="Q64" s="21">
        <v>42964</v>
      </c>
      <c r="R64" s="21">
        <v>1441</v>
      </c>
      <c r="S64" s="21">
        <v>213290</v>
      </c>
      <c r="T64" s="21">
        <v>244</v>
      </c>
      <c r="U64" s="21">
        <v>3570300</v>
      </c>
      <c r="V64" s="21">
        <v>1705</v>
      </c>
      <c r="W64" s="21">
        <v>37028</v>
      </c>
      <c r="X64" s="21">
        <v>1076</v>
      </c>
      <c r="Y64" s="21">
        <v>5749</v>
      </c>
      <c r="Z64" s="21">
        <v>141</v>
      </c>
    </row>
    <row r="65" spans="1:26" x14ac:dyDescent="0.2">
      <c r="A65" s="21" t="s">
        <v>74</v>
      </c>
      <c r="B65" s="21">
        <v>16103</v>
      </c>
      <c r="C65" s="21">
        <v>66042</v>
      </c>
      <c r="D65" s="21">
        <v>8611</v>
      </c>
      <c r="E65" s="21">
        <v>0</v>
      </c>
      <c r="F65" s="21">
        <v>0</v>
      </c>
      <c r="G65" s="21">
        <v>978</v>
      </c>
      <c r="H65" s="21">
        <v>155</v>
      </c>
      <c r="I65" s="21">
        <v>93960</v>
      </c>
      <c r="J65" s="21">
        <v>615</v>
      </c>
      <c r="K65" s="21">
        <v>466661</v>
      </c>
      <c r="L65" s="21">
        <v>10910</v>
      </c>
      <c r="M65" s="21">
        <v>1861027</v>
      </c>
      <c r="N65" s="21">
        <v>336</v>
      </c>
      <c r="O65" s="21">
        <v>186615</v>
      </c>
      <c r="P65" s="21">
        <v>430</v>
      </c>
      <c r="Q65" s="21">
        <v>35751</v>
      </c>
      <c r="R65" s="21">
        <v>1332</v>
      </c>
      <c r="S65" s="21">
        <v>3933</v>
      </c>
      <c r="T65" s="21">
        <v>130</v>
      </c>
      <c r="U65" s="21">
        <v>14197</v>
      </c>
      <c r="V65" s="21">
        <v>267</v>
      </c>
      <c r="W65" s="21">
        <v>37387</v>
      </c>
      <c r="X65" s="21">
        <v>1713</v>
      </c>
      <c r="Y65" s="21">
        <v>206</v>
      </c>
      <c r="Z65" s="21">
        <v>23</v>
      </c>
    </row>
    <row r="66" spans="1:26" x14ac:dyDescent="0.2">
      <c r="A66" s="21" t="s">
        <v>79</v>
      </c>
      <c r="B66" s="21">
        <v>22691</v>
      </c>
      <c r="C66" s="21">
        <v>41114</v>
      </c>
      <c r="D66" s="21">
        <v>6448</v>
      </c>
      <c r="E66" s="21">
        <v>1022</v>
      </c>
      <c r="F66" s="21">
        <v>27</v>
      </c>
      <c r="G66" s="21">
        <v>569</v>
      </c>
      <c r="H66" s="21">
        <v>142</v>
      </c>
      <c r="I66" s="21">
        <v>86726</v>
      </c>
      <c r="J66" s="21">
        <v>1554</v>
      </c>
      <c r="K66" s="21">
        <v>582711</v>
      </c>
      <c r="L66" s="21">
        <v>19214</v>
      </c>
      <c r="M66" s="21">
        <v>486387</v>
      </c>
      <c r="N66" s="21">
        <v>133</v>
      </c>
      <c r="O66" s="21">
        <v>306287</v>
      </c>
      <c r="P66" s="21">
        <v>1063</v>
      </c>
      <c r="Q66" s="21">
        <v>16574</v>
      </c>
      <c r="R66" s="21">
        <v>658</v>
      </c>
      <c r="S66" s="21">
        <v>3477</v>
      </c>
      <c r="T66" s="21">
        <v>103</v>
      </c>
      <c r="U66" s="21">
        <v>34813</v>
      </c>
      <c r="V66" s="21">
        <v>381</v>
      </c>
      <c r="W66" s="21">
        <v>7448</v>
      </c>
      <c r="X66" s="21">
        <v>281</v>
      </c>
      <c r="Y66" s="21">
        <v>160</v>
      </c>
      <c r="Z66" s="21">
        <v>15</v>
      </c>
    </row>
    <row r="67" spans="1:26" x14ac:dyDescent="0.2">
      <c r="A67" s="21" t="s">
        <v>80</v>
      </c>
      <c r="B67" s="21">
        <v>29229</v>
      </c>
      <c r="C67" s="21">
        <v>86786</v>
      </c>
      <c r="D67" s="21">
        <v>12995</v>
      </c>
      <c r="E67" s="21">
        <v>0</v>
      </c>
      <c r="F67" s="21">
        <v>0</v>
      </c>
      <c r="G67" s="21">
        <v>337</v>
      </c>
      <c r="H67" s="21">
        <v>99</v>
      </c>
      <c r="I67" s="21">
        <v>86543</v>
      </c>
      <c r="J67" s="21">
        <v>761</v>
      </c>
      <c r="K67" s="21">
        <v>730823</v>
      </c>
      <c r="L67" s="21">
        <v>22149</v>
      </c>
      <c r="M67" s="21">
        <v>1089074</v>
      </c>
      <c r="N67" s="21">
        <v>203</v>
      </c>
      <c r="O67" s="21">
        <v>674748</v>
      </c>
      <c r="P67" s="21">
        <v>723</v>
      </c>
      <c r="Q67" s="21">
        <v>29354</v>
      </c>
      <c r="R67" s="21">
        <v>1362</v>
      </c>
      <c r="S67" s="21">
        <v>6013</v>
      </c>
      <c r="T67" s="21">
        <v>188</v>
      </c>
      <c r="U67" s="21">
        <v>53638</v>
      </c>
      <c r="V67" s="21">
        <v>390</v>
      </c>
      <c r="W67" s="21">
        <v>17556</v>
      </c>
      <c r="X67" s="21">
        <v>1200</v>
      </c>
      <c r="Y67" s="21">
        <v>87</v>
      </c>
      <c r="Z67" s="21">
        <v>14</v>
      </c>
    </row>
    <row r="68" spans="1:26" x14ac:dyDescent="0.2">
      <c r="A68" s="21" t="s">
        <v>73</v>
      </c>
      <c r="B68" s="21">
        <v>86410</v>
      </c>
      <c r="C68" s="21">
        <v>208378</v>
      </c>
      <c r="D68" s="21">
        <v>37980</v>
      </c>
      <c r="E68" s="21">
        <v>84</v>
      </c>
      <c r="F68" s="21">
        <v>4</v>
      </c>
      <c r="G68" s="21">
        <v>2115</v>
      </c>
      <c r="H68" s="21">
        <v>191</v>
      </c>
      <c r="I68" s="21">
        <v>328363</v>
      </c>
      <c r="J68" s="21">
        <v>4060</v>
      </c>
      <c r="K68" s="21">
        <v>2361401</v>
      </c>
      <c r="L68" s="21">
        <v>61967</v>
      </c>
      <c r="M68" s="21">
        <v>2612347</v>
      </c>
      <c r="N68" s="21">
        <v>670</v>
      </c>
      <c r="O68" s="21">
        <v>854091</v>
      </c>
      <c r="P68" s="21">
        <v>4481</v>
      </c>
      <c r="Q68" s="21">
        <v>210936</v>
      </c>
      <c r="R68" s="21">
        <v>7214</v>
      </c>
      <c r="S68" s="21">
        <v>18880</v>
      </c>
      <c r="T68" s="21">
        <v>351</v>
      </c>
      <c r="U68" s="21">
        <v>331572</v>
      </c>
      <c r="V68" s="21">
        <v>2860</v>
      </c>
      <c r="W68" s="21">
        <v>46103</v>
      </c>
      <c r="X68" s="21">
        <v>2055</v>
      </c>
      <c r="Y68" s="21">
        <v>820</v>
      </c>
      <c r="Z68" s="21">
        <v>50</v>
      </c>
    </row>
    <row r="69" spans="1:26" x14ac:dyDescent="0.2">
      <c r="A69" s="21" t="s">
        <v>75</v>
      </c>
      <c r="B69" s="21">
        <v>9145</v>
      </c>
      <c r="C69" s="21">
        <v>10113</v>
      </c>
      <c r="D69" s="21">
        <v>1213</v>
      </c>
      <c r="E69" s="21">
        <v>1</v>
      </c>
      <c r="F69" s="21">
        <v>1</v>
      </c>
      <c r="G69" s="21">
        <v>1968</v>
      </c>
      <c r="H69" s="21">
        <v>231</v>
      </c>
      <c r="I69" s="21">
        <v>41971</v>
      </c>
      <c r="J69" s="21">
        <v>225</v>
      </c>
      <c r="K69" s="21">
        <v>261700</v>
      </c>
      <c r="L69" s="21">
        <v>7779</v>
      </c>
      <c r="M69" s="21">
        <v>485758</v>
      </c>
      <c r="N69" s="21">
        <v>55</v>
      </c>
      <c r="O69" s="21">
        <v>537579</v>
      </c>
      <c r="P69" s="21">
        <v>461</v>
      </c>
      <c r="Q69" s="21">
        <v>15678</v>
      </c>
      <c r="R69" s="21">
        <v>705</v>
      </c>
      <c r="S69" s="21">
        <v>2465</v>
      </c>
      <c r="T69" s="21">
        <v>72</v>
      </c>
      <c r="U69" s="21">
        <v>9954</v>
      </c>
      <c r="V69" s="21">
        <v>162</v>
      </c>
      <c r="W69" s="21">
        <v>10419</v>
      </c>
      <c r="X69" s="21">
        <v>559</v>
      </c>
      <c r="Y69" s="21">
        <v>266</v>
      </c>
      <c r="Z69" s="21">
        <v>12</v>
      </c>
    </row>
    <row r="70" spans="1:26" x14ac:dyDescent="0.2">
      <c r="A70" s="21" t="s">
        <v>81</v>
      </c>
      <c r="B70" s="21">
        <v>52931</v>
      </c>
      <c r="C70" s="21">
        <v>143650</v>
      </c>
      <c r="D70" s="21">
        <v>26908</v>
      </c>
      <c r="E70" s="21">
        <v>2980</v>
      </c>
      <c r="F70" s="21">
        <v>99</v>
      </c>
      <c r="G70" s="21">
        <v>4561</v>
      </c>
      <c r="H70" s="21">
        <v>396</v>
      </c>
      <c r="I70" s="21">
        <v>417912</v>
      </c>
      <c r="J70" s="21">
        <v>3959</v>
      </c>
      <c r="K70" s="21">
        <v>1943972</v>
      </c>
      <c r="L70" s="21">
        <v>42660</v>
      </c>
      <c r="M70" s="21">
        <v>5974873</v>
      </c>
      <c r="N70" s="21">
        <v>802</v>
      </c>
      <c r="O70" s="21">
        <v>679155</v>
      </c>
      <c r="P70" s="21">
        <v>2294</v>
      </c>
      <c r="Q70" s="21">
        <v>184230</v>
      </c>
      <c r="R70" s="21">
        <v>5693</v>
      </c>
      <c r="S70" s="21">
        <v>94536</v>
      </c>
      <c r="T70" s="21">
        <v>1082</v>
      </c>
      <c r="U70" s="21">
        <v>259389</v>
      </c>
      <c r="V70" s="21">
        <v>1605</v>
      </c>
      <c r="W70" s="21">
        <v>23947</v>
      </c>
      <c r="X70" s="21">
        <v>1555</v>
      </c>
      <c r="Y70" s="21">
        <v>568</v>
      </c>
      <c r="Z70" s="21">
        <v>44</v>
      </c>
    </row>
    <row r="71" spans="1:26" x14ac:dyDescent="0.2">
      <c r="A71" s="21" t="s">
        <v>76</v>
      </c>
      <c r="B71" s="21">
        <v>2868</v>
      </c>
      <c r="C71" s="21">
        <v>2401</v>
      </c>
      <c r="D71" s="21">
        <v>308</v>
      </c>
      <c r="E71" s="21">
        <v>0</v>
      </c>
      <c r="F71" s="21">
        <v>0</v>
      </c>
      <c r="G71" s="21">
        <v>572</v>
      </c>
      <c r="H71" s="21">
        <v>79</v>
      </c>
      <c r="I71" s="21">
        <v>134</v>
      </c>
      <c r="J71" s="21">
        <v>9</v>
      </c>
      <c r="K71" s="21">
        <v>92335</v>
      </c>
      <c r="L71" s="21">
        <v>2346</v>
      </c>
      <c r="M71" s="21">
        <v>44443</v>
      </c>
      <c r="N71" s="21">
        <v>8</v>
      </c>
      <c r="O71" s="21">
        <v>171875</v>
      </c>
      <c r="P71" s="21">
        <v>73</v>
      </c>
      <c r="Q71" s="21">
        <v>12143</v>
      </c>
      <c r="R71" s="21">
        <v>383</v>
      </c>
      <c r="S71" s="21">
        <v>7570</v>
      </c>
      <c r="T71" s="21">
        <v>7</v>
      </c>
      <c r="U71" s="21">
        <v>9725</v>
      </c>
      <c r="V71" s="21">
        <v>34</v>
      </c>
      <c r="W71" s="21">
        <v>2223</v>
      </c>
      <c r="X71" s="21">
        <v>82</v>
      </c>
      <c r="Y71" s="21">
        <v>123</v>
      </c>
      <c r="Z71" s="21">
        <v>6</v>
      </c>
    </row>
    <row r="72" spans="1:26" x14ac:dyDescent="0.2">
      <c r="A72" s="21" t="s">
        <v>78</v>
      </c>
      <c r="B72" s="21">
        <v>7001</v>
      </c>
      <c r="C72" s="21">
        <v>10220</v>
      </c>
      <c r="D72" s="21">
        <v>1205</v>
      </c>
      <c r="E72" s="21">
        <v>0</v>
      </c>
      <c r="F72" s="21">
        <v>0</v>
      </c>
      <c r="G72" s="21">
        <v>1694</v>
      </c>
      <c r="H72" s="21">
        <v>186</v>
      </c>
      <c r="I72" s="21">
        <v>23415</v>
      </c>
      <c r="J72" s="21">
        <v>238</v>
      </c>
      <c r="K72" s="21">
        <v>164406</v>
      </c>
      <c r="L72" s="21">
        <v>5866</v>
      </c>
      <c r="M72" s="21">
        <v>22000</v>
      </c>
      <c r="N72" s="21">
        <v>19</v>
      </c>
      <c r="O72" s="21">
        <v>141259</v>
      </c>
      <c r="P72" s="21">
        <v>659</v>
      </c>
      <c r="Q72" s="21">
        <v>9321</v>
      </c>
      <c r="R72" s="21">
        <v>559</v>
      </c>
      <c r="S72" s="21">
        <v>412</v>
      </c>
      <c r="T72" s="21">
        <v>13</v>
      </c>
      <c r="U72" s="21">
        <v>15786</v>
      </c>
      <c r="V72" s="21">
        <v>121</v>
      </c>
      <c r="W72" s="21">
        <v>8595</v>
      </c>
      <c r="X72" s="21">
        <v>479</v>
      </c>
      <c r="Y72" s="21">
        <v>136</v>
      </c>
      <c r="Z72" s="21">
        <v>9</v>
      </c>
    </row>
    <row r="73" spans="1:26" x14ac:dyDescent="0.2">
      <c r="A73" s="21" t="s">
        <v>77</v>
      </c>
      <c r="B73" s="21">
        <v>49088</v>
      </c>
      <c r="C73" s="21">
        <v>77873</v>
      </c>
      <c r="D73" s="21">
        <v>12718</v>
      </c>
      <c r="E73" s="21">
        <v>0</v>
      </c>
      <c r="F73" s="21">
        <v>0</v>
      </c>
      <c r="G73" s="21">
        <v>2999</v>
      </c>
      <c r="H73" s="21">
        <v>345</v>
      </c>
      <c r="I73" s="21">
        <v>181110</v>
      </c>
      <c r="J73" s="21">
        <v>1505</v>
      </c>
      <c r="K73" s="21">
        <v>1665492</v>
      </c>
      <c r="L73" s="21">
        <v>40864</v>
      </c>
      <c r="M73" s="21">
        <v>1891935</v>
      </c>
      <c r="N73" s="21">
        <v>339</v>
      </c>
      <c r="O73" s="21">
        <v>668732</v>
      </c>
      <c r="P73" s="21">
        <v>2116</v>
      </c>
      <c r="Q73" s="21">
        <v>72058</v>
      </c>
      <c r="R73" s="21">
        <v>2899</v>
      </c>
      <c r="S73" s="21">
        <v>7665</v>
      </c>
      <c r="T73" s="21">
        <v>163</v>
      </c>
      <c r="U73" s="21">
        <v>158091</v>
      </c>
      <c r="V73" s="21">
        <v>1669</v>
      </c>
      <c r="W73" s="21">
        <v>20631</v>
      </c>
      <c r="X73" s="21">
        <v>763</v>
      </c>
      <c r="Y73" s="21">
        <v>610</v>
      </c>
      <c r="Z73" s="21">
        <v>42</v>
      </c>
    </row>
    <row r="74" spans="1:26" x14ac:dyDescent="0.2">
      <c r="A74" s="21" t="s">
        <v>86</v>
      </c>
      <c r="B74" s="21">
        <v>54131</v>
      </c>
      <c r="C74" s="21">
        <v>103689</v>
      </c>
      <c r="D74" s="21">
        <v>23207</v>
      </c>
      <c r="E74" s="21">
        <v>1</v>
      </c>
      <c r="F74" s="21">
        <v>1</v>
      </c>
      <c r="G74" s="21">
        <v>2562</v>
      </c>
      <c r="H74" s="21">
        <v>453</v>
      </c>
      <c r="I74" s="21">
        <v>7237</v>
      </c>
      <c r="J74" s="21">
        <v>161</v>
      </c>
      <c r="K74" s="21">
        <v>958341</v>
      </c>
      <c r="L74" s="21">
        <v>43778</v>
      </c>
      <c r="M74" s="21">
        <v>104541</v>
      </c>
      <c r="N74" s="21">
        <v>125</v>
      </c>
      <c r="O74" s="21">
        <v>36007</v>
      </c>
      <c r="P74" s="21">
        <v>739</v>
      </c>
      <c r="Q74" s="21">
        <v>246193</v>
      </c>
      <c r="R74" s="21">
        <v>17611</v>
      </c>
      <c r="S74" s="21">
        <v>4754</v>
      </c>
      <c r="T74" s="21">
        <v>252</v>
      </c>
      <c r="U74" s="21">
        <v>17758</v>
      </c>
      <c r="V74" s="21">
        <v>815</v>
      </c>
      <c r="W74" s="21">
        <v>49771</v>
      </c>
      <c r="X74" s="21">
        <v>9678</v>
      </c>
      <c r="Y74" s="21">
        <v>4253</v>
      </c>
      <c r="Z74" s="21">
        <v>627</v>
      </c>
    </row>
    <row r="75" spans="1:26" x14ac:dyDescent="0.2">
      <c r="A75" s="21" t="s">
        <v>84</v>
      </c>
      <c r="B75" s="21">
        <v>37755</v>
      </c>
      <c r="C75" s="21">
        <v>73942</v>
      </c>
      <c r="D75" s="21">
        <v>18226</v>
      </c>
      <c r="E75" s="21">
        <v>56</v>
      </c>
      <c r="F75" s="21">
        <v>1</v>
      </c>
      <c r="G75" s="21">
        <v>1319</v>
      </c>
      <c r="H75" s="21">
        <v>229</v>
      </c>
      <c r="I75" s="21">
        <v>4521</v>
      </c>
      <c r="J75" s="21">
        <v>94</v>
      </c>
      <c r="K75" s="21">
        <v>778984</v>
      </c>
      <c r="L75" s="21">
        <v>29605</v>
      </c>
      <c r="M75" s="21">
        <v>367696</v>
      </c>
      <c r="N75" s="21">
        <v>141</v>
      </c>
      <c r="O75" s="21">
        <v>31983</v>
      </c>
      <c r="P75" s="21">
        <v>650</v>
      </c>
      <c r="Q75" s="21">
        <v>238351</v>
      </c>
      <c r="R75" s="21">
        <v>12890</v>
      </c>
      <c r="S75" s="21">
        <v>16210</v>
      </c>
      <c r="T75" s="21">
        <v>445</v>
      </c>
      <c r="U75" s="21">
        <v>49982</v>
      </c>
      <c r="V75" s="21">
        <v>1255</v>
      </c>
      <c r="W75" s="21">
        <v>51640</v>
      </c>
      <c r="X75" s="21">
        <v>9579</v>
      </c>
      <c r="Y75" s="21">
        <v>17242</v>
      </c>
      <c r="Z75" s="21">
        <v>3532</v>
      </c>
    </row>
    <row r="76" spans="1:26" x14ac:dyDescent="0.2">
      <c r="A76" s="21" t="s">
        <v>85</v>
      </c>
      <c r="B76" s="21">
        <v>42037</v>
      </c>
      <c r="C76" s="21">
        <v>58850</v>
      </c>
      <c r="D76" s="21">
        <v>16326</v>
      </c>
      <c r="E76" s="21">
        <v>0</v>
      </c>
      <c r="F76" s="21">
        <v>0</v>
      </c>
      <c r="G76" s="21">
        <v>1921</v>
      </c>
      <c r="H76" s="21">
        <v>324</v>
      </c>
      <c r="I76" s="21">
        <v>4389</v>
      </c>
      <c r="J76" s="21">
        <v>40</v>
      </c>
      <c r="K76" s="21">
        <v>751168</v>
      </c>
      <c r="L76" s="21">
        <v>33814</v>
      </c>
      <c r="M76" s="21">
        <v>74558</v>
      </c>
      <c r="N76" s="21">
        <v>637</v>
      </c>
      <c r="O76" s="21">
        <v>75559</v>
      </c>
      <c r="P76" s="21">
        <v>488</v>
      </c>
      <c r="Q76" s="21">
        <v>198528</v>
      </c>
      <c r="R76" s="21">
        <v>13746</v>
      </c>
      <c r="S76" s="21">
        <v>14067</v>
      </c>
      <c r="T76" s="21">
        <v>824</v>
      </c>
      <c r="U76" s="21">
        <v>23236</v>
      </c>
      <c r="V76" s="21">
        <v>1082</v>
      </c>
      <c r="W76" s="21">
        <v>62689</v>
      </c>
      <c r="X76" s="21">
        <v>12335</v>
      </c>
      <c r="Y76" s="21">
        <v>3515</v>
      </c>
      <c r="Z76" s="21">
        <v>643</v>
      </c>
    </row>
    <row r="77" spans="1:26" x14ac:dyDescent="0.2">
      <c r="A77" s="21" t="s">
        <v>82</v>
      </c>
      <c r="B77" s="21">
        <v>59166</v>
      </c>
      <c r="C77" s="21">
        <v>172105</v>
      </c>
      <c r="D77" s="21">
        <v>27057</v>
      </c>
      <c r="E77" s="21">
        <v>1270</v>
      </c>
      <c r="F77" s="21">
        <v>14</v>
      </c>
      <c r="G77" s="21">
        <v>6540</v>
      </c>
      <c r="H77" s="21">
        <v>377</v>
      </c>
      <c r="I77" s="21">
        <v>84131</v>
      </c>
      <c r="J77" s="21">
        <v>833</v>
      </c>
      <c r="K77" s="21">
        <v>1630390</v>
      </c>
      <c r="L77" s="21">
        <v>44033</v>
      </c>
      <c r="M77" s="21">
        <v>3234552</v>
      </c>
      <c r="N77" s="21">
        <v>764</v>
      </c>
      <c r="O77" s="21">
        <v>1634754</v>
      </c>
      <c r="P77" s="21">
        <v>2029</v>
      </c>
      <c r="Q77" s="21">
        <v>246882</v>
      </c>
      <c r="R77" s="21">
        <v>7348</v>
      </c>
      <c r="S77" s="21">
        <v>60665</v>
      </c>
      <c r="T77" s="21">
        <v>755</v>
      </c>
      <c r="U77" s="21">
        <v>346963</v>
      </c>
      <c r="V77" s="21">
        <v>1735</v>
      </c>
      <c r="W77" s="21">
        <v>56829</v>
      </c>
      <c r="X77" s="21">
        <v>5670</v>
      </c>
      <c r="Y77" s="21">
        <v>2072</v>
      </c>
      <c r="Z77" s="21">
        <v>209</v>
      </c>
    </row>
    <row r="78" spans="1:26" x14ac:dyDescent="0.2">
      <c r="A78" s="21" t="s">
        <v>83</v>
      </c>
      <c r="B78" s="21">
        <v>21809</v>
      </c>
      <c r="C78" s="21">
        <v>33177</v>
      </c>
      <c r="D78" s="21">
        <v>7735</v>
      </c>
      <c r="E78" s="21">
        <v>0</v>
      </c>
      <c r="F78" s="21">
        <v>0</v>
      </c>
      <c r="G78" s="21">
        <v>113</v>
      </c>
      <c r="H78" s="21">
        <v>30</v>
      </c>
      <c r="I78" s="21">
        <v>14524</v>
      </c>
      <c r="J78" s="21">
        <v>76</v>
      </c>
      <c r="K78" s="21">
        <v>408644</v>
      </c>
      <c r="L78" s="21">
        <v>17702</v>
      </c>
      <c r="M78" s="21">
        <v>941263</v>
      </c>
      <c r="N78" s="21">
        <v>51</v>
      </c>
      <c r="O78" s="21">
        <v>277734</v>
      </c>
      <c r="P78" s="21">
        <v>249</v>
      </c>
      <c r="Q78" s="21">
        <v>66403</v>
      </c>
      <c r="R78" s="21">
        <v>4664</v>
      </c>
      <c r="S78" s="21">
        <v>3321</v>
      </c>
      <c r="T78" s="21">
        <v>120</v>
      </c>
      <c r="U78" s="21">
        <v>10591</v>
      </c>
      <c r="V78" s="21">
        <v>421</v>
      </c>
      <c r="W78" s="21">
        <v>26302</v>
      </c>
      <c r="X78" s="21">
        <v>4736</v>
      </c>
      <c r="Y78" s="21">
        <v>638</v>
      </c>
      <c r="Z78" s="21">
        <v>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ColWidth="9" defaultRowHeight="14.25" x14ac:dyDescent="0.2"/>
  <cols>
    <col min="1" max="1" width="13.75" style="2" customWidth="1"/>
    <col min="2" max="2" width="10.625" style="2" customWidth="1"/>
    <col min="3" max="3" width="8.875" style="2" bestFit="1" customWidth="1"/>
    <col min="4" max="4" width="8.75" style="2" bestFit="1" customWidth="1"/>
    <col min="5" max="5" width="7.625" style="2" bestFit="1" customWidth="1"/>
    <col min="6" max="6" width="6.75" style="2" bestFit="1" customWidth="1"/>
    <col min="7" max="7" width="9" style="2" bestFit="1" customWidth="1"/>
    <col min="8" max="8" width="7.625" style="2" bestFit="1" customWidth="1"/>
    <col min="9" max="9" width="9.875" style="2" bestFit="1" customWidth="1"/>
    <col min="10" max="10" width="7.5" style="2" bestFit="1" customWidth="1"/>
    <col min="11" max="11" width="10.75" style="2" bestFit="1" customWidth="1"/>
    <col min="12" max="12" width="8.75" style="2" bestFit="1" customWidth="1"/>
    <col min="13" max="13" width="10.625" style="2" bestFit="1" customWidth="1"/>
    <col min="14" max="14" width="6.75" style="2" bestFit="1" customWidth="1"/>
    <col min="15" max="15" width="9.75" style="2" bestFit="1" customWidth="1"/>
    <col min="16" max="16" width="7.5" style="2" bestFit="1" customWidth="1"/>
    <col min="17" max="17" width="9" style="2" bestFit="1" customWidth="1"/>
    <col min="18" max="18" width="7.5" style="2" customWidth="1"/>
    <col min="19" max="19" width="9" style="2" bestFit="1" customWidth="1"/>
    <col min="20" max="20" width="6.75" style="2" bestFit="1" customWidth="1"/>
    <col min="21" max="21" width="9.75" style="2" bestFit="1" customWidth="1"/>
    <col min="22" max="22" width="6.875" style="2" bestFit="1" customWidth="1"/>
    <col min="23" max="23" width="8.75" style="2" bestFit="1" customWidth="1"/>
    <col min="24" max="24" width="6.75" style="2" bestFit="1" customWidth="1"/>
    <col min="25" max="25" width="7.5" style="2" bestFit="1" customWidth="1"/>
    <col min="26" max="26" width="6.75" style="2" bestFit="1" customWidth="1"/>
    <col min="27" max="16384" width="9" style="2"/>
  </cols>
  <sheetData>
    <row r="1" spans="1:26" ht="27.75" x14ac:dyDescent="0.2">
      <c r="A1" s="1" t="s">
        <v>132</v>
      </c>
      <c r="B1" s="1"/>
      <c r="C1" s="1"/>
      <c r="D1" s="10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0"/>
      <c r="W1" s="1"/>
      <c r="X1" s="1"/>
    </row>
    <row r="2" spans="1:26" ht="20.100000000000001" customHeight="1" x14ac:dyDescent="0.2">
      <c r="A2" s="1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6"/>
      <c r="Z2" s="3" t="s">
        <v>133</v>
      </c>
    </row>
    <row r="3" spans="1:26" ht="24" x14ac:dyDescent="0.2">
      <c r="A3" s="19" t="s">
        <v>87</v>
      </c>
      <c r="B3" s="20" t="s">
        <v>88</v>
      </c>
      <c r="C3" s="18" t="s">
        <v>89</v>
      </c>
      <c r="D3" s="18"/>
      <c r="E3" s="18" t="s">
        <v>90</v>
      </c>
      <c r="F3" s="18"/>
      <c r="G3" s="18" t="s">
        <v>91</v>
      </c>
      <c r="H3" s="18"/>
      <c r="I3" s="18" t="s">
        <v>92</v>
      </c>
      <c r="J3" s="18"/>
      <c r="K3" s="18" t="s">
        <v>115</v>
      </c>
      <c r="L3" s="18"/>
      <c r="M3" s="18" t="s">
        <v>101</v>
      </c>
      <c r="N3" s="18"/>
      <c r="O3" s="18" t="s">
        <v>102</v>
      </c>
      <c r="P3" s="18"/>
      <c r="Q3" s="18" t="s">
        <v>129</v>
      </c>
      <c r="R3" s="18"/>
      <c r="S3" s="18" t="s">
        <v>104</v>
      </c>
      <c r="T3" s="18"/>
      <c r="U3" s="18" t="s">
        <v>103</v>
      </c>
      <c r="V3" s="18"/>
      <c r="W3" s="18" t="s">
        <v>93</v>
      </c>
      <c r="X3" s="18"/>
      <c r="Y3" s="18" t="s">
        <v>94</v>
      </c>
      <c r="Z3" s="18"/>
    </row>
    <row r="4" spans="1:26" s="4" customFormat="1" ht="43.5" customHeight="1" x14ac:dyDescent="0.2">
      <c r="A4" s="19"/>
      <c r="B4" s="20"/>
      <c r="C4" s="11" t="s">
        <v>95</v>
      </c>
      <c r="D4" s="11" t="s">
        <v>96</v>
      </c>
      <c r="E4" s="11" t="s">
        <v>95</v>
      </c>
      <c r="F4" s="11" t="s">
        <v>96</v>
      </c>
      <c r="G4" s="11" t="s">
        <v>95</v>
      </c>
      <c r="H4" s="11" t="s">
        <v>96</v>
      </c>
      <c r="I4" s="11" t="s">
        <v>95</v>
      </c>
      <c r="J4" s="11" t="s">
        <v>96</v>
      </c>
      <c r="K4" s="11" t="s">
        <v>95</v>
      </c>
      <c r="L4" s="11" t="s">
        <v>96</v>
      </c>
      <c r="M4" s="11" t="s">
        <v>95</v>
      </c>
      <c r="N4" s="11" t="s">
        <v>96</v>
      </c>
      <c r="O4" s="11" t="s">
        <v>95</v>
      </c>
      <c r="P4" s="11" t="s">
        <v>96</v>
      </c>
      <c r="Q4" s="17" t="s">
        <v>95</v>
      </c>
      <c r="R4" s="17" t="s">
        <v>96</v>
      </c>
      <c r="S4" s="11" t="s">
        <v>95</v>
      </c>
      <c r="T4" s="11" t="s">
        <v>96</v>
      </c>
      <c r="U4" s="11" t="s">
        <v>95</v>
      </c>
      <c r="V4" s="11" t="s">
        <v>96</v>
      </c>
      <c r="W4" s="11" t="s">
        <v>95</v>
      </c>
      <c r="X4" s="11" t="s">
        <v>96</v>
      </c>
      <c r="Y4" s="11" t="s">
        <v>95</v>
      </c>
      <c r="Z4" s="11" t="s">
        <v>96</v>
      </c>
    </row>
    <row r="5" spans="1:26" s="14" customFormat="1" ht="21.75" x14ac:dyDescent="0.2">
      <c r="A5" s="12" t="s">
        <v>0</v>
      </c>
      <c r="B5" s="13">
        <f>SUM(B6,B16,B26,B35,B48,B57,B67,B76,B86)</f>
        <v>3363375</v>
      </c>
      <c r="C5" s="13">
        <f t="shared" ref="C5:Z5" si="0">SUM(C6,C16,C26,C35,C48,C57,C67,C76,C86)</f>
        <v>9488760</v>
      </c>
      <c r="D5" s="13">
        <f t="shared" si="0"/>
        <v>1362200</v>
      </c>
      <c r="E5" s="13">
        <f t="shared" si="0"/>
        <v>564851</v>
      </c>
      <c r="F5" s="13">
        <f t="shared" si="0"/>
        <v>15787</v>
      </c>
      <c r="G5" s="13">
        <f t="shared" si="0"/>
        <v>1777113</v>
      </c>
      <c r="H5" s="13">
        <f t="shared" si="0"/>
        <v>300089</v>
      </c>
      <c r="I5" s="13">
        <f t="shared" si="0"/>
        <v>12275460</v>
      </c>
      <c r="J5" s="13">
        <f t="shared" si="0"/>
        <v>143882</v>
      </c>
      <c r="K5" s="13">
        <f t="shared" si="0"/>
        <v>108087089</v>
      </c>
      <c r="L5" s="13">
        <f t="shared" si="0"/>
        <v>2616505</v>
      </c>
      <c r="M5" s="13">
        <f t="shared" si="0"/>
        <v>337880594</v>
      </c>
      <c r="N5" s="13">
        <f t="shared" si="0"/>
        <v>26521</v>
      </c>
      <c r="O5" s="13">
        <f t="shared" si="0"/>
        <v>70258947</v>
      </c>
      <c r="P5" s="13">
        <f t="shared" si="0"/>
        <v>120176</v>
      </c>
      <c r="Q5" s="13">
        <f t="shared" si="0"/>
        <v>6244844</v>
      </c>
      <c r="R5" s="13">
        <f t="shared" si="0"/>
        <v>306131</v>
      </c>
      <c r="S5" s="13">
        <f t="shared" si="0"/>
        <v>8662592</v>
      </c>
      <c r="T5" s="13">
        <f t="shared" si="0"/>
        <v>26386</v>
      </c>
      <c r="U5" s="13">
        <f t="shared" si="0"/>
        <v>17473598</v>
      </c>
      <c r="V5" s="13">
        <f t="shared" si="0"/>
        <v>73120</v>
      </c>
      <c r="W5" s="13">
        <f t="shared" si="0"/>
        <v>1429063</v>
      </c>
      <c r="X5" s="13">
        <f t="shared" si="0"/>
        <v>84519</v>
      </c>
      <c r="Y5" s="13">
        <f t="shared" si="0"/>
        <v>144818</v>
      </c>
      <c r="Z5" s="13">
        <f t="shared" si="0"/>
        <v>8403</v>
      </c>
    </row>
    <row r="6" spans="1:26" ht="21.75" x14ac:dyDescent="0.2">
      <c r="A6" s="9" t="s">
        <v>1</v>
      </c>
      <c r="B6" s="8">
        <f>SUM(B7:B15)</f>
        <v>107206</v>
      </c>
      <c r="C6" s="8">
        <f t="shared" ref="C6:Z6" si="1">SUM(C7:C15)</f>
        <v>201645</v>
      </c>
      <c r="D6" s="8">
        <f t="shared" si="1"/>
        <v>13495</v>
      </c>
      <c r="E6" s="8">
        <f t="shared" si="1"/>
        <v>185880</v>
      </c>
      <c r="F6" s="8">
        <f t="shared" si="1"/>
        <v>5346</v>
      </c>
      <c r="G6" s="8">
        <f t="shared" si="1"/>
        <v>38711</v>
      </c>
      <c r="H6" s="8">
        <f t="shared" si="1"/>
        <v>3042</v>
      </c>
      <c r="I6" s="8">
        <f t="shared" si="1"/>
        <v>1230290</v>
      </c>
      <c r="J6" s="8">
        <f t="shared" si="1"/>
        <v>2634</v>
      </c>
      <c r="K6" s="8">
        <f t="shared" si="1"/>
        <v>4180958</v>
      </c>
      <c r="L6" s="8">
        <f t="shared" si="1"/>
        <v>84851</v>
      </c>
      <c r="M6" s="8">
        <f t="shared" si="1"/>
        <v>98160356</v>
      </c>
      <c r="N6" s="8">
        <f t="shared" si="1"/>
        <v>1095</v>
      </c>
      <c r="O6" s="8">
        <f t="shared" si="1"/>
        <v>7678284</v>
      </c>
      <c r="P6" s="8">
        <f t="shared" si="1"/>
        <v>7367</v>
      </c>
      <c r="Q6" s="8">
        <f t="shared" si="1"/>
        <v>131985</v>
      </c>
      <c r="R6" s="8">
        <f t="shared" si="1"/>
        <v>4729</v>
      </c>
      <c r="S6" s="8">
        <f t="shared" si="1"/>
        <v>1269630</v>
      </c>
      <c r="T6" s="8">
        <f t="shared" si="1"/>
        <v>1077</v>
      </c>
      <c r="U6" s="8">
        <f t="shared" si="1"/>
        <v>4103664</v>
      </c>
      <c r="V6" s="8">
        <f t="shared" si="1"/>
        <v>6642</v>
      </c>
      <c r="W6" s="8">
        <f t="shared" si="1"/>
        <v>156590</v>
      </c>
      <c r="X6" s="8">
        <f t="shared" si="1"/>
        <v>5305</v>
      </c>
      <c r="Y6" s="8">
        <f t="shared" si="1"/>
        <v>15091</v>
      </c>
      <c r="Z6" s="8">
        <f t="shared" si="1"/>
        <v>493</v>
      </c>
    </row>
    <row r="7" spans="1:26" ht="21.75" x14ac:dyDescent="0.2">
      <c r="A7" s="5" t="s">
        <v>10</v>
      </c>
      <c r="B7" s="6">
        <f>VLOOKUP($A$7:$A$91,data!$A$2:$Z$78,2,FALSE)</f>
        <v>4648</v>
      </c>
      <c r="C7" s="6">
        <f>VLOOKUP($A$7:$A$91,data!$A$2:$Z$78,3,FALSE)</f>
        <v>5848</v>
      </c>
      <c r="D7" s="6">
        <f>VLOOKUP($A$7:$A$91,data!$A$2:$Z$78,4,FALSE)</f>
        <v>684</v>
      </c>
      <c r="E7" s="6">
        <f>VLOOKUP($A$7:$A$91,data!$A$2:$Z$78,5,FALSE)</f>
        <v>33</v>
      </c>
      <c r="F7" s="6">
        <f>VLOOKUP($A$7:$A$91,data!$A$2:$Z$78,6,FALSE)</f>
        <v>5</v>
      </c>
      <c r="G7" s="6">
        <f>VLOOKUP($A$7:$A$91,data!$A$2:$Z$78,7,FALSE)</f>
        <v>308</v>
      </c>
      <c r="H7" s="6">
        <f>VLOOKUP($A$7:$A$91,data!$A$2:$Z$78,8,FALSE)</f>
        <v>58</v>
      </c>
      <c r="I7" s="6">
        <f>VLOOKUP($A$7:$A$91,data!$A$2:$Z$78,9,FALSE)</f>
        <v>71</v>
      </c>
      <c r="J7" s="6">
        <f>VLOOKUP($A$7:$A$91,data!$A$2:$Z$78,10,FALSE)</f>
        <v>8</v>
      </c>
      <c r="K7" s="6">
        <f>VLOOKUP($A$7:$A$91,data!$A$2:$Z$78,11,FALSE)</f>
        <v>112686</v>
      </c>
      <c r="L7" s="6">
        <f>VLOOKUP($A$7:$A$91,data!$A$2:$Z$78,12,FALSE)</f>
        <v>3648</v>
      </c>
      <c r="M7" s="6">
        <f>VLOOKUP($A$7:$A$91,data!$A$2:$Z$78,13,FALSE)</f>
        <v>34621</v>
      </c>
      <c r="N7" s="6">
        <f>VLOOKUP($A$7:$A$91,data!$A$2:$Z$78,14,FALSE)</f>
        <v>200</v>
      </c>
      <c r="O7" s="6">
        <f>VLOOKUP($A$7:$A$91,data!$A$2:$Z$78,15,FALSE)</f>
        <v>10796</v>
      </c>
      <c r="P7" s="6">
        <f>VLOOKUP($A$7:$A$91,data!$A$2:$Z$78,16,FALSE)</f>
        <v>205</v>
      </c>
      <c r="Q7" s="6">
        <f>VLOOKUP($A$7:$A$91,data!$A$2:$Z$78,17,FALSE)</f>
        <v>3932</v>
      </c>
      <c r="R7" s="6">
        <f>VLOOKUP($A$7:$A$91,data!$A$2:$Z$78,18,FALSE)</f>
        <v>213</v>
      </c>
      <c r="S7" s="6">
        <f>VLOOKUP($A$7:$A$91,data!$A$2:$Z$78,19,FALSE)</f>
        <v>5743</v>
      </c>
      <c r="T7" s="6">
        <f>VLOOKUP($A$7:$A$91,data!$A$2:$Z$78,20,FALSE)</f>
        <v>108</v>
      </c>
      <c r="U7" s="6">
        <f>VLOOKUP($A$7:$A$91,data!$A$2:$Z$78,21,FALSE)</f>
        <v>71750</v>
      </c>
      <c r="V7" s="6">
        <f>VLOOKUP($A$7:$A$91,data!$A$2:$Z$78,22,FALSE)</f>
        <v>119</v>
      </c>
      <c r="W7" s="6">
        <f>VLOOKUP($A$7:$A$91,data!$A$2:$Z$78,23,FALSE)</f>
        <v>11242</v>
      </c>
      <c r="X7" s="6">
        <f>VLOOKUP($A$7:$A$91,data!$A$2:$Z$78,24,FALSE)</f>
        <v>489</v>
      </c>
      <c r="Y7" s="6">
        <f>VLOOKUP($A$7:$A$91,data!$A$2:$Z$78,25,FALSE)</f>
        <v>1473</v>
      </c>
      <c r="Z7" s="6">
        <f>VLOOKUP($A$7:$A$91,data!$A$2:$Z$78,26,FALSE)</f>
        <v>89</v>
      </c>
    </row>
    <row r="8" spans="1:26" ht="21.75" x14ac:dyDescent="0.2">
      <c r="A8" s="5" t="s">
        <v>11</v>
      </c>
      <c r="B8" s="6">
        <f>VLOOKUP($A$7:$A$91,data!$A$2:$Z$78,2,FALSE)</f>
        <v>3221</v>
      </c>
      <c r="C8" s="6">
        <f>VLOOKUP($A$7:$A$91,data!$A$2:$Z$78,3,FALSE)</f>
        <v>1964</v>
      </c>
      <c r="D8" s="6">
        <f>VLOOKUP($A$7:$A$91,data!$A$2:$Z$78,4,FALSE)</f>
        <v>258</v>
      </c>
      <c r="E8" s="6">
        <f>VLOOKUP($A$7:$A$91,data!$A$2:$Z$78,5,FALSE)</f>
        <v>6</v>
      </c>
      <c r="F8" s="6">
        <f>VLOOKUP($A$7:$A$91,data!$A$2:$Z$78,6,FALSE)</f>
        <v>1</v>
      </c>
      <c r="G8" s="6">
        <f>VLOOKUP($A$7:$A$91,data!$A$2:$Z$78,7,FALSE)</f>
        <v>221</v>
      </c>
      <c r="H8" s="6">
        <f>VLOOKUP($A$7:$A$91,data!$A$2:$Z$78,8,FALSE)</f>
        <v>36</v>
      </c>
      <c r="I8" s="6">
        <f>VLOOKUP($A$7:$A$91,data!$A$2:$Z$78,9,FALSE)</f>
        <v>0</v>
      </c>
      <c r="J8" s="6">
        <f>VLOOKUP($A$7:$A$91,data!$A$2:$Z$78,10,FALSE)</f>
        <v>0</v>
      </c>
      <c r="K8" s="6">
        <f>VLOOKUP($A$7:$A$91,data!$A$2:$Z$78,11,FALSE)</f>
        <v>80992</v>
      </c>
      <c r="L8" s="6">
        <f>VLOOKUP($A$7:$A$91,data!$A$2:$Z$78,12,FALSE)</f>
        <v>2800</v>
      </c>
      <c r="M8" s="6">
        <f>VLOOKUP($A$7:$A$91,data!$A$2:$Z$78,13,FALSE)</f>
        <v>14826</v>
      </c>
      <c r="N8" s="6">
        <f>VLOOKUP($A$7:$A$91,data!$A$2:$Z$78,14,FALSE)</f>
        <v>18</v>
      </c>
      <c r="O8" s="6">
        <f>VLOOKUP($A$7:$A$91,data!$A$2:$Z$78,15,FALSE)</f>
        <v>5481</v>
      </c>
      <c r="P8" s="6">
        <f>VLOOKUP($A$7:$A$91,data!$A$2:$Z$78,16,FALSE)</f>
        <v>174</v>
      </c>
      <c r="Q8" s="6">
        <f>VLOOKUP($A$7:$A$91,data!$A$2:$Z$78,17,FALSE)</f>
        <v>3157</v>
      </c>
      <c r="R8" s="6">
        <f>VLOOKUP($A$7:$A$91,data!$A$2:$Z$78,18,FALSE)</f>
        <v>148</v>
      </c>
      <c r="S8" s="6">
        <f>VLOOKUP($A$7:$A$91,data!$A$2:$Z$78,19,FALSE)</f>
        <v>1082</v>
      </c>
      <c r="T8" s="6">
        <f>VLOOKUP($A$7:$A$91,data!$A$2:$Z$78,20,FALSE)</f>
        <v>49</v>
      </c>
      <c r="U8" s="6">
        <f>VLOOKUP($A$7:$A$91,data!$A$2:$Z$78,21,FALSE)</f>
        <v>77768</v>
      </c>
      <c r="V8" s="6">
        <f>VLOOKUP($A$7:$A$91,data!$A$2:$Z$78,22,FALSE)</f>
        <v>111</v>
      </c>
      <c r="W8" s="6">
        <f>VLOOKUP($A$7:$A$91,data!$A$2:$Z$78,23,FALSE)</f>
        <v>3920</v>
      </c>
      <c r="X8" s="6">
        <f>VLOOKUP($A$7:$A$91,data!$A$2:$Z$78,24,FALSE)</f>
        <v>220</v>
      </c>
      <c r="Y8" s="6">
        <f>VLOOKUP($A$7:$A$91,data!$A$2:$Z$78,25,FALSE)</f>
        <v>156</v>
      </c>
      <c r="Z8" s="6">
        <f>VLOOKUP($A$7:$A$91,data!$A$2:$Z$78,26,FALSE)</f>
        <v>14</v>
      </c>
    </row>
    <row r="9" spans="1:26" ht="21.75" x14ac:dyDescent="0.2">
      <c r="A9" s="5" t="s">
        <v>12</v>
      </c>
      <c r="B9" s="6">
        <f>VLOOKUP($A$7:$A$91,data!$A$2:$Z$78,2,FALSE)</f>
        <v>5657</v>
      </c>
      <c r="C9" s="6">
        <f>VLOOKUP($A$7:$A$91,data!$A$2:$Z$78,3,FALSE)</f>
        <v>4930</v>
      </c>
      <c r="D9" s="6">
        <f>VLOOKUP($A$7:$A$91,data!$A$2:$Z$78,4,FALSE)</f>
        <v>276</v>
      </c>
      <c r="E9" s="6">
        <f>VLOOKUP($A$7:$A$91,data!$A$2:$Z$78,5,FALSE)</f>
        <v>43</v>
      </c>
      <c r="F9" s="6">
        <f>VLOOKUP($A$7:$A$91,data!$A$2:$Z$78,6,FALSE)</f>
        <v>3</v>
      </c>
      <c r="G9" s="6">
        <f>VLOOKUP($A$7:$A$91,data!$A$2:$Z$78,7,FALSE)</f>
        <v>1199</v>
      </c>
      <c r="H9" s="6">
        <f>VLOOKUP($A$7:$A$91,data!$A$2:$Z$78,8,FALSE)</f>
        <v>92</v>
      </c>
      <c r="I9" s="6">
        <f>VLOOKUP($A$7:$A$91,data!$A$2:$Z$78,9,FALSE)</f>
        <v>0</v>
      </c>
      <c r="J9" s="6">
        <f>VLOOKUP($A$7:$A$91,data!$A$2:$Z$78,10,FALSE)</f>
        <v>0</v>
      </c>
      <c r="K9" s="6">
        <f>VLOOKUP($A$7:$A$91,data!$A$2:$Z$78,11,FALSE)</f>
        <v>293483</v>
      </c>
      <c r="L9" s="6">
        <f>VLOOKUP($A$7:$A$91,data!$A$2:$Z$78,12,FALSE)</f>
        <v>4859</v>
      </c>
      <c r="M9" s="6">
        <f>VLOOKUP($A$7:$A$91,data!$A$2:$Z$78,13,FALSE)</f>
        <v>208043</v>
      </c>
      <c r="N9" s="6">
        <f>VLOOKUP($A$7:$A$91,data!$A$2:$Z$78,14,FALSE)</f>
        <v>69</v>
      </c>
      <c r="O9" s="6">
        <f>VLOOKUP($A$7:$A$91,data!$A$2:$Z$78,15,FALSE)</f>
        <v>172720</v>
      </c>
      <c r="P9" s="6">
        <f>VLOOKUP($A$7:$A$91,data!$A$2:$Z$78,16,FALSE)</f>
        <v>1175</v>
      </c>
      <c r="Q9" s="6">
        <f>VLOOKUP($A$7:$A$91,data!$A$2:$Z$78,17,FALSE)</f>
        <v>10987</v>
      </c>
      <c r="R9" s="6">
        <f>VLOOKUP($A$7:$A$91,data!$A$2:$Z$78,18,FALSE)</f>
        <v>415</v>
      </c>
      <c r="S9" s="6">
        <f>VLOOKUP($A$7:$A$91,data!$A$2:$Z$78,19,FALSE)</f>
        <v>85370</v>
      </c>
      <c r="T9" s="6">
        <f>VLOOKUP($A$7:$A$91,data!$A$2:$Z$78,20,FALSE)</f>
        <v>112</v>
      </c>
      <c r="U9" s="6">
        <f>VLOOKUP($A$7:$A$91,data!$A$2:$Z$78,21,FALSE)</f>
        <v>292340</v>
      </c>
      <c r="V9" s="6">
        <f>VLOOKUP($A$7:$A$91,data!$A$2:$Z$78,22,FALSE)</f>
        <v>513</v>
      </c>
      <c r="W9" s="6">
        <f>VLOOKUP($A$7:$A$91,data!$A$2:$Z$78,23,FALSE)</f>
        <v>3237</v>
      </c>
      <c r="X9" s="6">
        <f>VLOOKUP($A$7:$A$91,data!$A$2:$Z$78,24,FALSE)</f>
        <v>120</v>
      </c>
      <c r="Y9" s="6">
        <f>VLOOKUP($A$7:$A$91,data!$A$2:$Z$78,25,FALSE)</f>
        <v>191</v>
      </c>
      <c r="Z9" s="6">
        <f>VLOOKUP($A$7:$A$91,data!$A$2:$Z$78,26,FALSE)</f>
        <v>15</v>
      </c>
    </row>
    <row r="10" spans="1:26" ht="21.75" x14ac:dyDescent="0.2">
      <c r="A10" s="5" t="s">
        <v>13</v>
      </c>
      <c r="B10" s="6">
        <f>VLOOKUP($A$7:$A$91,data!$A$2:$Z$78,2,FALSE)</f>
        <v>13206</v>
      </c>
      <c r="C10" s="6">
        <f>VLOOKUP($A$7:$A$91,data!$A$2:$Z$78,3,FALSE)</f>
        <v>7901</v>
      </c>
      <c r="D10" s="6">
        <f>VLOOKUP($A$7:$A$91,data!$A$2:$Z$78,4,FALSE)</f>
        <v>838</v>
      </c>
      <c r="E10" s="6">
        <f>VLOOKUP($A$7:$A$91,data!$A$2:$Z$78,5,FALSE)</f>
        <v>0</v>
      </c>
      <c r="F10" s="6">
        <f>VLOOKUP($A$7:$A$91,data!$A$2:$Z$78,6,FALSE)</f>
        <v>0</v>
      </c>
      <c r="G10" s="6">
        <f>VLOOKUP($A$7:$A$91,data!$A$2:$Z$78,7,FALSE)</f>
        <v>2127</v>
      </c>
      <c r="H10" s="6">
        <f>VLOOKUP($A$7:$A$91,data!$A$2:$Z$78,8,FALSE)</f>
        <v>255</v>
      </c>
      <c r="I10" s="6">
        <f>VLOOKUP($A$7:$A$91,data!$A$2:$Z$78,9,FALSE)</f>
        <v>34572</v>
      </c>
      <c r="J10" s="6">
        <f>VLOOKUP($A$7:$A$91,data!$A$2:$Z$78,10,FALSE)</f>
        <v>33</v>
      </c>
      <c r="K10" s="6">
        <f>VLOOKUP($A$7:$A$91,data!$A$2:$Z$78,11,FALSE)</f>
        <v>536066</v>
      </c>
      <c r="L10" s="6">
        <f>VLOOKUP($A$7:$A$91,data!$A$2:$Z$78,12,FALSE)</f>
        <v>11414</v>
      </c>
      <c r="M10" s="6">
        <f>VLOOKUP($A$7:$A$91,data!$A$2:$Z$78,13,FALSE)</f>
        <v>2603025</v>
      </c>
      <c r="N10" s="6">
        <f>VLOOKUP($A$7:$A$91,data!$A$2:$Z$78,14,FALSE)</f>
        <v>65</v>
      </c>
      <c r="O10" s="6">
        <f>VLOOKUP($A$7:$A$91,data!$A$2:$Z$78,15,FALSE)</f>
        <v>3354740</v>
      </c>
      <c r="P10" s="6">
        <f>VLOOKUP($A$7:$A$91,data!$A$2:$Z$78,16,FALSE)</f>
        <v>1454</v>
      </c>
      <c r="Q10" s="6">
        <f>VLOOKUP($A$7:$A$91,data!$A$2:$Z$78,17,FALSE)</f>
        <v>20429</v>
      </c>
      <c r="R10" s="6">
        <f>VLOOKUP($A$7:$A$91,data!$A$2:$Z$78,18,FALSE)</f>
        <v>611</v>
      </c>
      <c r="S10" s="6">
        <f>VLOOKUP($A$7:$A$91,data!$A$2:$Z$78,19,FALSE)</f>
        <v>32731</v>
      </c>
      <c r="T10" s="6">
        <f>VLOOKUP($A$7:$A$91,data!$A$2:$Z$78,20,FALSE)</f>
        <v>192</v>
      </c>
      <c r="U10" s="6">
        <f>VLOOKUP($A$7:$A$91,data!$A$2:$Z$78,21,FALSE)</f>
        <v>363957</v>
      </c>
      <c r="V10" s="6">
        <f>VLOOKUP($A$7:$A$91,data!$A$2:$Z$78,22,FALSE)</f>
        <v>1283</v>
      </c>
      <c r="W10" s="6">
        <f>VLOOKUP($A$7:$A$91,data!$A$2:$Z$78,23,FALSE)</f>
        <v>9109</v>
      </c>
      <c r="X10" s="6">
        <f>VLOOKUP($A$7:$A$91,data!$A$2:$Z$78,24,FALSE)</f>
        <v>390</v>
      </c>
      <c r="Y10" s="6">
        <f>VLOOKUP($A$7:$A$91,data!$A$2:$Z$78,25,FALSE)</f>
        <v>326</v>
      </c>
      <c r="Z10" s="6">
        <f>VLOOKUP($A$7:$A$91,data!$A$2:$Z$78,26,FALSE)</f>
        <v>21</v>
      </c>
    </row>
    <row r="11" spans="1:26" ht="21.75" x14ac:dyDescent="0.2">
      <c r="A11" s="5" t="s">
        <v>14</v>
      </c>
      <c r="B11" s="6">
        <f>VLOOKUP($A$7:$A$91,data!$A$2:$Z$78,2,FALSE)</f>
        <v>15238</v>
      </c>
      <c r="C11" s="6">
        <f>VLOOKUP($A$7:$A$91,data!$A$2:$Z$78,3,FALSE)</f>
        <v>14365</v>
      </c>
      <c r="D11" s="6">
        <f>VLOOKUP($A$7:$A$91,data!$A$2:$Z$78,4,FALSE)</f>
        <v>1445</v>
      </c>
      <c r="E11" s="6">
        <f>VLOOKUP($A$7:$A$91,data!$A$2:$Z$78,5,FALSE)</f>
        <v>4</v>
      </c>
      <c r="F11" s="6">
        <f>VLOOKUP($A$7:$A$91,data!$A$2:$Z$78,6,FALSE)</f>
        <v>1</v>
      </c>
      <c r="G11" s="6">
        <f>VLOOKUP($A$7:$A$91,data!$A$2:$Z$78,7,FALSE)</f>
        <v>729</v>
      </c>
      <c r="H11" s="6">
        <f>VLOOKUP($A$7:$A$91,data!$A$2:$Z$78,8,FALSE)</f>
        <v>80</v>
      </c>
      <c r="I11" s="6">
        <f>VLOOKUP($A$7:$A$91,data!$A$2:$Z$78,9,FALSE)</f>
        <v>69559</v>
      </c>
      <c r="J11" s="6">
        <f>VLOOKUP($A$7:$A$91,data!$A$2:$Z$78,10,FALSE)</f>
        <v>602</v>
      </c>
      <c r="K11" s="6">
        <f>VLOOKUP($A$7:$A$91,data!$A$2:$Z$78,11,FALSE)</f>
        <v>738143</v>
      </c>
      <c r="L11" s="6">
        <f>VLOOKUP($A$7:$A$91,data!$A$2:$Z$78,12,FALSE)</f>
        <v>12676</v>
      </c>
      <c r="M11" s="6">
        <f>VLOOKUP($A$7:$A$91,data!$A$2:$Z$78,13,FALSE)</f>
        <v>1352077</v>
      </c>
      <c r="N11" s="6">
        <f>VLOOKUP($A$7:$A$91,data!$A$2:$Z$78,14,FALSE)</f>
        <v>27</v>
      </c>
      <c r="O11" s="6">
        <f>VLOOKUP($A$7:$A$91,data!$A$2:$Z$78,15,FALSE)</f>
        <v>1225499</v>
      </c>
      <c r="P11" s="6">
        <f>VLOOKUP($A$7:$A$91,data!$A$2:$Z$78,16,FALSE)</f>
        <v>568</v>
      </c>
      <c r="Q11" s="6">
        <f>VLOOKUP($A$7:$A$91,data!$A$2:$Z$78,17,FALSE)</f>
        <v>21894</v>
      </c>
      <c r="R11" s="6">
        <f>VLOOKUP($A$7:$A$91,data!$A$2:$Z$78,18,FALSE)</f>
        <v>646</v>
      </c>
      <c r="S11" s="6">
        <f>VLOOKUP($A$7:$A$91,data!$A$2:$Z$78,19,FALSE)</f>
        <v>5296</v>
      </c>
      <c r="T11" s="6">
        <f>VLOOKUP($A$7:$A$91,data!$A$2:$Z$78,20,FALSE)</f>
        <v>34</v>
      </c>
      <c r="U11" s="6">
        <f>VLOOKUP($A$7:$A$91,data!$A$2:$Z$78,21,FALSE)</f>
        <v>1437863</v>
      </c>
      <c r="V11" s="6">
        <f>VLOOKUP($A$7:$A$91,data!$A$2:$Z$78,22,FALSE)</f>
        <v>1494</v>
      </c>
      <c r="W11" s="6">
        <f>VLOOKUP($A$7:$A$91,data!$A$2:$Z$78,23,FALSE)</f>
        <v>8701</v>
      </c>
      <c r="X11" s="6">
        <f>VLOOKUP($A$7:$A$91,data!$A$2:$Z$78,24,FALSE)</f>
        <v>313</v>
      </c>
      <c r="Y11" s="6">
        <f>VLOOKUP($A$7:$A$91,data!$A$2:$Z$78,25,FALSE)</f>
        <v>741</v>
      </c>
      <c r="Z11" s="6">
        <f>VLOOKUP($A$7:$A$91,data!$A$2:$Z$78,26,FALSE)</f>
        <v>18</v>
      </c>
    </row>
    <row r="12" spans="1:26" ht="21.75" x14ac:dyDescent="0.2">
      <c r="A12" s="5" t="s">
        <v>15</v>
      </c>
      <c r="B12" s="6">
        <f>VLOOKUP($A$7:$A$91,data!$A$2:$Z$78,2,FALSE)</f>
        <v>25295</v>
      </c>
      <c r="C12" s="6">
        <f>VLOOKUP($A$7:$A$91,data!$A$2:$Z$78,3,FALSE)</f>
        <v>75175</v>
      </c>
      <c r="D12" s="6">
        <f>VLOOKUP($A$7:$A$91,data!$A$2:$Z$78,4,FALSE)</f>
        <v>3880</v>
      </c>
      <c r="E12" s="6">
        <f>VLOOKUP($A$7:$A$91,data!$A$2:$Z$78,5,FALSE)</f>
        <v>62553</v>
      </c>
      <c r="F12" s="6">
        <f>VLOOKUP($A$7:$A$91,data!$A$2:$Z$78,6,FALSE)</f>
        <v>1870</v>
      </c>
      <c r="G12" s="6">
        <f>VLOOKUP($A$7:$A$91,data!$A$2:$Z$78,7,FALSE)</f>
        <v>4911</v>
      </c>
      <c r="H12" s="6">
        <f>VLOOKUP($A$7:$A$91,data!$A$2:$Z$78,8,FALSE)</f>
        <v>335</v>
      </c>
      <c r="I12" s="6">
        <f>VLOOKUP($A$7:$A$91,data!$A$2:$Z$78,9,FALSE)</f>
        <v>755156</v>
      </c>
      <c r="J12" s="6">
        <f>VLOOKUP($A$7:$A$91,data!$A$2:$Z$78,10,FALSE)</f>
        <v>1012</v>
      </c>
      <c r="K12" s="6">
        <f>VLOOKUP($A$7:$A$91,data!$A$2:$Z$78,11,FALSE)</f>
        <v>813415</v>
      </c>
      <c r="L12" s="6">
        <f>VLOOKUP($A$7:$A$91,data!$A$2:$Z$78,12,FALSE)</f>
        <v>19612</v>
      </c>
      <c r="M12" s="6">
        <f>VLOOKUP($A$7:$A$91,data!$A$2:$Z$78,13,FALSE)</f>
        <v>59539603</v>
      </c>
      <c r="N12" s="6">
        <f>VLOOKUP($A$7:$A$91,data!$A$2:$Z$78,14,FALSE)</f>
        <v>365</v>
      </c>
      <c r="O12" s="6">
        <f>VLOOKUP($A$7:$A$91,data!$A$2:$Z$78,15,FALSE)</f>
        <v>229375</v>
      </c>
      <c r="P12" s="6">
        <f>VLOOKUP($A$7:$A$91,data!$A$2:$Z$78,16,FALSE)</f>
        <v>1004</v>
      </c>
      <c r="Q12" s="6">
        <f>VLOOKUP($A$7:$A$91,data!$A$2:$Z$78,17,FALSE)</f>
        <v>32544</v>
      </c>
      <c r="R12" s="6">
        <f>VLOOKUP($A$7:$A$91,data!$A$2:$Z$78,18,FALSE)</f>
        <v>1253</v>
      </c>
      <c r="S12" s="6">
        <f>VLOOKUP($A$7:$A$91,data!$A$2:$Z$78,19,FALSE)</f>
        <v>460314</v>
      </c>
      <c r="T12" s="6">
        <f>VLOOKUP($A$7:$A$91,data!$A$2:$Z$78,20,FALSE)</f>
        <v>217</v>
      </c>
      <c r="U12" s="6">
        <f>VLOOKUP($A$7:$A$91,data!$A$2:$Z$78,21,FALSE)</f>
        <v>620632</v>
      </c>
      <c r="V12" s="6">
        <f>VLOOKUP($A$7:$A$91,data!$A$2:$Z$78,22,FALSE)</f>
        <v>890</v>
      </c>
      <c r="W12" s="6">
        <f>VLOOKUP($A$7:$A$91,data!$A$2:$Z$78,23,FALSE)</f>
        <v>48928</v>
      </c>
      <c r="X12" s="6">
        <f>VLOOKUP($A$7:$A$91,data!$A$2:$Z$78,24,FALSE)</f>
        <v>1638</v>
      </c>
      <c r="Y12" s="6">
        <f>VLOOKUP($A$7:$A$91,data!$A$2:$Z$78,25,FALSE)</f>
        <v>5548</v>
      </c>
      <c r="Z12" s="6">
        <f>VLOOKUP($A$7:$A$91,data!$A$2:$Z$78,26,FALSE)</f>
        <v>130</v>
      </c>
    </row>
    <row r="13" spans="1:26" ht="21.75" x14ac:dyDescent="0.2">
      <c r="A13" s="5" t="s">
        <v>16</v>
      </c>
      <c r="B13" s="6">
        <f>VLOOKUP($A$7:$A$91,data!$A$2:$Z$78,2,FALSE)</f>
        <v>4502</v>
      </c>
      <c r="C13" s="6">
        <f>VLOOKUP($A$7:$A$91,data!$A$2:$Z$78,3,FALSE)</f>
        <v>2971</v>
      </c>
      <c r="D13" s="6">
        <f>VLOOKUP($A$7:$A$91,data!$A$2:$Z$78,4,FALSE)</f>
        <v>398</v>
      </c>
      <c r="E13" s="6">
        <f>VLOOKUP($A$7:$A$91,data!$A$2:$Z$78,5,FALSE)</f>
        <v>131</v>
      </c>
      <c r="F13" s="6">
        <f>VLOOKUP($A$7:$A$91,data!$A$2:$Z$78,6,FALSE)</f>
        <v>4</v>
      </c>
      <c r="G13" s="6">
        <f>VLOOKUP($A$7:$A$91,data!$A$2:$Z$78,7,FALSE)</f>
        <v>437</v>
      </c>
      <c r="H13" s="6">
        <f>VLOOKUP($A$7:$A$91,data!$A$2:$Z$78,8,FALSE)</f>
        <v>86</v>
      </c>
      <c r="I13" s="6">
        <f>VLOOKUP($A$7:$A$91,data!$A$2:$Z$78,9,FALSE)</f>
        <v>21046</v>
      </c>
      <c r="J13" s="6">
        <f>VLOOKUP($A$7:$A$91,data!$A$2:$Z$78,10,FALSE)</f>
        <v>183</v>
      </c>
      <c r="K13" s="6">
        <f>VLOOKUP($A$7:$A$91,data!$A$2:$Z$78,11,FALSE)</f>
        <v>174978</v>
      </c>
      <c r="L13" s="6">
        <f>VLOOKUP($A$7:$A$91,data!$A$2:$Z$78,12,FALSE)</f>
        <v>3671</v>
      </c>
      <c r="M13" s="6">
        <f>VLOOKUP($A$7:$A$91,data!$A$2:$Z$78,13,FALSE)</f>
        <v>2045907</v>
      </c>
      <c r="N13" s="6">
        <f>VLOOKUP($A$7:$A$91,data!$A$2:$Z$78,14,FALSE)</f>
        <v>35</v>
      </c>
      <c r="O13" s="6">
        <f>VLOOKUP($A$7:$A$91,data!$A$2:$Z$78,15,FALSE)</f>
        <v>52324</v>
      </c>
      <c r="P13" s="6">
        <f>VLOOKUP($A$7:$A$91,data!$A$2:$Z$78,16,FALSE)</f>
        <v>267</v>
      </c>
      <c r="Q13" s="6">
        <f>VLOOKUP($A$7:$A$91,data!$A$2:$Z$78,17,FALSE)</f>
        <v>4125</v>
      </c>
      <c r="R13" s="6">
        <f>VLOOKUP($A$7:$A$91,data!$A$2:$Z$78,18,FALSE)</f>
        <v>220</v>
      </c>
      <c r="S13" s="6">
        <f>VLOOKUP($A$7:$A$91,data!$A$2:$Z$78,19,FALSE)</f>
        <v>758</v>
      </c>
      <c r="T13" s="6">
        <f>VLOOKUP($A$7:$A$91,data!$A$2:$Z$78,20,FALSE)</f>
        <v>37</v>
      </c>
      <c r="U13" s="6">
        <f>VLOOKUP($A$7:$A$91,data!$A$2:$Z$78,21,FALSE)</f>
        <v>82143</v>
      </c>
      <c r="V13" s="6">
        <f>VLOOKUP($A$7:$A$91,data!$A$2:$Z$78,22,FALSE)</f>
        <v>308</v>
      </c>
      <c r="W13" s="6">
        <f>VLOOKUP($A$7:$A$91,data!$A$2:$Z$78,23,FALSE)</f>
        <v>10009</v>
      </c>
      <c r="X13" s="6">
        <f>VLOOKUP($A$7:$A$91,data!$A$2:$Z$78,24,FALSE)</f>
        <v>314</v>
      </c>
      <c r="Y13" s="6">
        <f>VLOOKUP($A$7:$A$91,data!$A$2:$Z$78,25,FALSE)</f>
        <v>429</v>
      </c>
      <c r="Z13" s="6">
        <f>VLOOKUP($A$7:$A$91,data!$A$2:$Z$78,26,FALSE)</f>
        <v>13</v>
      </c>
    </row>
    <row r="14" spans="1:26" ht="21.75" x14ac:dyDescent="0.2">
      <c r="A14" s="5" t="s">
        <v>17</v>
      </c>
      <c r="B14" s="6">
        <f>VLOOKUP($A$7:$A$91,data!$A$2:$Z$78,2,FALSE)</f>
        <v>19963</v>
      </c>
      <c r="C14" s="6">
        <f>VLOOKUP($A$7:$A$91,data!$A$2:$Z$78,3,FALSE)</f>
        <v>60570</v>
      </c>
      <c r="D14" s="6">
        <f>VLOOKUP($A$7:$A$91,data!$A$2:$Z$78,4,FALSE)</f>
        <v>3682</v>
      </c>
      <c r="E14" s="6">
        <f>VLOOKUP($A$7:$A$91,data!$A$2:$Z$78,5,FALSE)</f>
        <v>907</v>
      </c>
      <c r="F14" s="6">
        <f>VLOOKUP($A$7:$A$91,data!$A$2:$Z$78,6,FALSE)</f>
        <v>34</v>
      </c>
      <c r="G14" s="6">
        <f>VLOOKUP($A$7:$A$91,data!$A$2:$Z$78,7,FALSE)</f>
        <v>18155</v>
      </c>
      <c r="H14" s="6">
        <f>VLOOKUP($A$7:$A$91,data!$A$2:$Z$78,8,FALSE)</f>
        <v>1365</v>
      </c>
      <c r="I14" s="6">
        <f>VLOOKUP($A$7:$A$91,data!$A$2:$Z$78,9,FALSE)</f>
        <v>230231</v>
      </c>
      <c r="J14" s="6">
        <f>VLOOKUP($A$7:$A$91,data!$A$2:$Z$78,10,FALSE)</f>
        <v>657</v>
      </c>
      <c r="K14" s="6">
        <f>VLOOKUP($A$7:$A$91,data!$A$2:$Z$78,11,FALSE)</f>
        <v>973117</v>
      </c>
      <c r="L14" s="6">
        <f>VLOOKUP($A$7:$A$91,data!$A$2:$Z$78,12,FALSE)</f>
        <v>15877</v>
      </c>
      <c r="M14" s="6">
        <f>VLOOKUP($A$7:$A$91,data!$A$2:$Z$78,13,FALSE)</f>
        <v>6327325</v>
      </c>
      <c r="N14" s="6">
        <f>VLOOKUP($A$7:$A$91,data!$A$2:$Z$78,14,FALSE)</f>
        <v>146</v>
      </c>
      <c r="O14" s="6">
        <f>VLOOKUP($A$7:$A$91,data!$A$2:$Z$78,15,FALSE)</f>
        <v>68685</v>
      </c>
      <c r="P14" s="6">
        <f>VLOOKUP($A$7:$A$91,data!$A$2:$Z$78,16,FALSE)</f>
        <v>1720</v>
      </c>
      <c r="Q14" s="6">
        <f>VLOOKUP($A$7:$A$91,data!$A$2:$Z$78,17,FALSE)</f>
        <v>25645</v>
      </c>
      <c r="R14" s="6">
        <f>VLOOKUP($A$7:$A$91,data!$A$2:$Z$78,18,FALSE)</f>
        <v>805</v>
      </c>
      <c r="S14" s="6">
        <f>VLOOKUP($A$7:$A$91,data!$A$2:$Z$78,19,FALSE)</f>
        <v>40214</v>
      </c>
      <c r="T14" s="6">
        <f>VLOOKUP($A$7:$A$91,data!$A$2:$Z$78,20,FALSE)</f>
        <v>222</v>
      </c>
      <c r="U14" s="6">
        <f>VLOOKUP($A$7:$A$91,data!$A$2:$Z$78,21,FALSE)</f>
        <v>966770</v>
      </c>
      <c r="V14" s="6">
        <f>VLOOKUP($A$7:$A$91,data!$A$2:$Z$78,22,FALSE)</f>
        <v>1462</v>
      </c>
      <c r="W14" s="6">
        <f>VLOOKUP($A$7:$A$91,data!$A$2:$Z$78,23,FALSE)</f>
        <v>37281</v>
      </c>
      <c r="X14" s="6">
        <f>VLOOKUP($A$7:$A$91,data!$A$2:$Z$78,24,FALSE)</f>
        <v>1090</v>
      </c>
      <c r="Y14" s="6">
        <f>VLOOKUP($A$7:$A$91,data!$A$2:$Z$78,25,FALSE)</f>
        <v>3941</v>
      </c>
      <c r="Z14" s="6">
        <f>VLOOKUP($A$7:$A$91,data!$A$2:$Z$78,26,FALSE)</f>
        <v>131</v>
      </c>
    </row>
    <row r="15" spans="1:26" ht="21.75" x14ac:dyDescent="0.2">
      <c r="A15" s="5" t="s">
        <v>18</v>
      </c>
      <c r="B15" s="6">
        <f>VLOOKUP($A$7:$A$91,data!$A$2:$Z$78,2,FALSE)</f>
        <v>15476</v>
      </c>
      <c r="C15" s="6">
        <f>VLOOKUP($A$7:$A$91,data!$A$2:$Z$78,3,FALSE)</f>
        <v>27921</v>
      </c>
      <c r="D15" s="6">
        <f>VLOOKUP($A$7:$A$91,data!$A$2:$Z$78,4,FALSE)</f>
        <v>2034</v>
      </c>
      <c r="E15" s="6">
        <f>VLOOKUP($A$7:$A$91,data!$A$2:$Z$78,5,FALSE)</f>
        <v>122203</v>
      </c>
      <c r="F15" s="6">
        <f>VLOOKUP($A$7:$A$91,data!$A$2:$Z$78,6,FALSE)</f>
        <v>3428</v>
      </c>
      <c r="G15" s="6">
        <f>VLOOKUP($A$7:$A$91,data!$A$2:$Z$78,7,FALSE)</f>
        <v>10624</v>
      </c>
      <c r="H15" s="6">
        <f>VLOOKUP($A$7:$A$91,data!$A$2:$Z$78,8,FALSE)</f>
        <v>735</v>
      </c>
      <c r="I15" s="6">
        <f>VLOOKUP($A$7:$A$91,data!$A$2:$Z$78,9,FALSE)</f>
        <v>119655</v>
      </c>
      <c r="J15" s="6">
        <f>VLOOKUP($A$7:$A$91,data!$A$2:$Z$78,10,FALSE)</f>
        <v>139</v>
      </c>
      <c r="K15" s="6">
        <f>VLOOKUP($A$7:$A$91,data!$A$2:$Z$78,11,FALSE)</f>
        <v>458078</v>
      </c>
      <c r="L15" s="6">
        <f>VLOOKUP($A$7:$A$91,data!$A$2:$Z$78,12,FALSE)</f>
        <v>10294</v>
      </c>
      <c r="M15" s="6">
        <f>VLOOKUP($A$7:$A$91,data!$A$2:$Z$78,13,FALSE)</f>
        <v>26034929</v>
      </c>
      <c r="N15" s="6">
        <f>VLOOKUP($A$7:$A$91,data!$A$2:$Z$78,14,FALSE)</f>
        <v>170</v>
      </c>
      <c r="O15" s="6">
        <f>VLOOKUP($A$7:$A$91,data!$A$2:$Z$78,15,FALSE)</f>
        <v>2558664</v>
      </c>
      <c r="P15" s="6">
        <f>VLOOKUP($A$7:$A$91,data!$A$2:$Z$78,16,FALSE)</f>
        <v>800</v>
      </c>
      <c r="Q15" s="6">
        <f>VLOOKUP($A$7:$A$91,data!$A$2:$Z$78,17,FALSE)</f>
        <v>9272</v>
      </c>
      <c r="R15" s="6">
        <f>VLOOKUP($A$7:$A$91,data!$A$2:$Z$78,18,FALSE)</f>
        <v>418</v>
      </c>
      <c r="S15" s="6">
        <f>VLOOKUP($A$7:$A$91,data!$A$2:$Z$78,19,FALSE)</f>
        <v>638122</v>
      </c>
      <c r="T15" s="6">
        <f>VLOOKUP($A$7:$A$91,data!$A$2:$Z$78,20,FALSE)</f>
        <v>106</v>
      </c>
      <c r="U15" s="6">
        <f>VLOOKUP($A$7:$A$91,data!$A$2:$Z$78,21,FALSE)</f>
        <v>190441</v>
      </c>
      <c r="V15" s="6">
        <f>VLOOKUP($A$7:$A$91,data!$A$2:$Z$78,22,FALSE)</f>
        <v>462</v>
      </c>
      <c r="W15" s="6">
        <f>VLOOKUP($A$7:$A$91,data!$A$2:$Z$78,23,FALSE)</f>
        <v>24163</v>
      </c>
      <c r="X15" s="6">
        <f>VLOOKUP($A$7:$A$91,data!$A$2:$Z$78,24,FALSE)</f>
        <v>731</v>
      </c>
      <c r="Y15" s="6">
        <f>VLOOKUP($A$7:$A$91,data!$A$2:$Z$78,25,FALSE)</f>
        <v>2286</v>
      </c>
      <c r="Z15" s="6">
        <f>VLOOKUP($A$7:$A$91,data!$A$2:$Z$78,26,FALSE)</f>
        <v>62</v>
      </c>
    </row>
    <row r="16" spans="1:26" ht="21.75" x14ac:dyDescent="0.2">
      <c r="A16" s="9" t="s">
        <v>2</v>
      </c>
      <c r="B16" s="8">
        <f t="shared" ref="B16:Z16" si="2">SUM(B17:B25)</f>
        <v>114981</v>
      </c>
      <c r="C16" s="8">
        <f t="shared" si="2"/>
        <v>206270</v>
      </c>
      <c r="D16" s="8">
        <f t="shared" si="2"/>
        <v>20186</v>
      </c>
      <c r="E16" s="8">
        <f t="shared" si="2"/>
        <v>25095</v>
      </c>
      <c r="F16" s="8">
        <f t="shared" si="2"/>
        <v>559</v>
      </c>
      <c r="G16" s="8">
        <f t="shared" si="2"/>
        <v>57325</v>
      </c>
      <c r="H16" s="8">
        <f t="shared" si="2"/>
        <v>4988</v>
      </c>
      <c r="I16" s="8">
        <f t="shared" si="2"/>
        <v>1488436</v>
      </c>
      <c r="J16" s="8">
        <f t="shared" si="2"/>
        <v>2011</v>
      </c>
      <c r="K16" s="8">
        <f t="shared" si="2"/>
        <v>3884130</v>
      </c>
      <c r="L16" s="8">
        <f t="shared" si="2"/>
        <v>97063</v>
      </c>
      <c r="M16" s="8">
        <f t="shared" si="2"/>
        <v>79091196</v>
      </c>
      <c r="N16" s="8">
        <f t="shared" si="2"/>
        <v>2678</v>
      </c>
      <c r="O16" s="8">
        <f t="shared" si="2"/>
        <v>26796333</v>
      </c>
      <c r="P16" s="8">
        <f t="shared" si="2"/>
        <v>6702</v>
      </c>
      <c r="Q16" s="8">
        <f t="shared" si="2"/>
        <v>191236</v>
      </c>
      <c r="R16" s="8">
        <f t="shared" si="2"/>
        <v>6612</v>
      </c>
      <c r="S16" s="8">
        <f t="shared" si="2"/>
        <v>3055032</v>
      </c>
      <c r="T16" s="8">
        <f t="shared" si="2"/>
        <v>1769</v>
      </c>
      <c r="U16" s="8">
        <f t="shared" si="2"/>
        <v>682007</v>
      </c>
      <c r="V16" s="8">
        <f t="shared" si="2"/>
        <v>3721</v>
      </c>
      <c r="W16" s="8">
        <f t="shared" si="2"/>
        <v>38838</v>
      </c>
      <c r="X16" s="8">
        <f t="shared" si="2"/>
        <v>1706</v>
      </c>
      <c r="Y16" s="8">
        <f t="shared" si="2"/>
        <v>7138</v>
      </c>
      <c r="Z16" s="8">
        <f t="shared" si="2"/>
        <v>317</v>
      </c>
    </row>
    <row r="17" spans="1:26" ht="21.75" x14ac:dyDescent="0.2">
      <c r="A17" s="5" t="s">
        <v>19</v>
      </c>
      <c r="B17" s="6">
        <f>VLOOKUP($A$7:$A$91,data!$A$2:$Z$78,2,FALSE)</f>
        <v>2177</v>
      </c>
      <c r="C17" s="6">
        <f>VLOOKUP($A$7:$A$91,data!$A$2:$Z$78,3,FALSE)</f>
        <v>585</v>
      </c>
      <c r="D17" s="6">
        <f>VLOOKUP($A$7:$A$91,data!$A$2:$Z$78,4,FALSE)</f>
        <v>55</v>
      </c>
      <c r="E17" s="6">
        <f>VLOOKUP($A$7:$A$91,data!$A$2:$Z$78,5,FALSE)</f>
        <v>0</v>
      </c>
      <c r="F17" s="6">
        <f>VLOOKUP($A$7:$A$91,data!$A$2:$Z$78,6,FALSE)</f>
        <v>0</v>
      </c>
      <c r="G17" s="6">
        <f>VLOOKUP($A$7:$A$91,data!$A$2:$Z$78,7,FALSE)</f>
        <v>75</v>
      </c>
      <c r="H17" s="6">
        <f>VLOOKUP($A$7:$A$91,data!$A$2:$Z$78,8,FALSE)</f>
        <v>12</v>
      </c>
      <c r="I17" s="6">
        <f>VLOOKUP($A$7:$A$91,data!$A$2:$Z$78,9,FALSE)</f>
        <v>0</v>
      </c>
      <c r="J17" s="6">
        <f>VLOOKUP($A$7:$A$91,data!$A$2:$Z$78,10,FALSE)</f>
        <v>0</v>
      </c>
      <c r="K17" s="6">
        <f>VLOOKUP($A$7:$A$91,data!$A$2:$Z$78,11,FALSE)</f>
        <v>49791</v>
      </c>
      <c r="L17" s="6">
        <f>VLOOKUP($A$7:$A$91,data!$A$2:$Z$78,12,FALSE)</f>
        <v>1904</v>
      </c>
      <c r="M17" s="6">
        <f>VLOOKUP($A$7:$A$91,data!$A$2:$Z$78,13,FALSE)</f>
        <v>248</v>
      </c>
      <c r="N17" s="6">
        <f>VLOOKUP($A$7:$A$91,data!$A$2:$Z$78,14,FALSE)</f>
        <v>13</v>
      </c>
      <c r="O17" s="6">
        <f>VLOOKUP($A$7:$A$91,data!$A$2:$Z$78,15,FALSE)</f>
        <v>2564</v>
      </c>
      <c r="P17" s="6">
        <f>VLOOKUP($A$7:$A$91,data!$A$2:$Z$78,16,FALSE)</f>
        <v>81</v>
      </c>
      <c r="Q17" s="6">
        <f>VLOOKUP($A$7:$A$91,data!$A$2:$Z$78,17,FALSE)</f>
        <v>1811</v>
      </c>
      <c r="R17" s="6">
        <f>VLOOKUP($A$7:$A$91,data!$A$2:$Z$78,18,FALSE)</f>
        <v>140</v>
      </c>
      <c r="S17" s="6">
        <f>VLOOKUP($A$7:$A$91,data!$A$2:$Z$78,19,FALSE)</f>
        <v>1416</v>
      </c>
      <c r="T17" s="6">
        <f>VLOOKUP($A$7:$A$91,data!$A$2:$Z$78,20,FALSE)</f>
        <v>100</v>
      </c>
      <c r="U17" s="6">
        <f>VLOOKUP($A$7:$A$91,data!$A$2:$Z$78,21,FALSE)</f>
        <v>6016</v>
      </c>
      <c r="V17" s="6">
        <f>VLOOKUP($A$7:$A$91,data!$A$2:$Z$78,22,FALSE)</f>
        <v>198</v>
      </c>
      <c r="W17" s="6">
        <f>VLOOKUP($A$7:$A$91,data!$A$2:$Z$78,23,FALSE)</f>
        <v>391</v>
      </c>
      <c r="X17" s="6">
        <f>VLOOKUP($A$7:$A$91,data!$A$2:$Z$78,24,FALSE)</f>
        <v>29</v>
      </c>
      <c r="Y17" s="6">
        <f>VLOOKUP($A$7:$A$91,data!$A$2:$Z$78,25,FALSE)</f>
        <v>416</v>
      </c>
      <c r="Z17" s="6">
        <f>VLOOKUP($A$7:$A$91,data!$A$2:$Z$78,26,FALSE)</f>
        <v>11</v>
      </c>
    </row>
    <row r="18" spans="1:26" ht="21.75" x14ac:dyDescent="0.2">
      <c r="A18" s="5" t="s">
        <v>20</v>
      </c>
      <c r="B18" s="6">
        <f>VLOOKUP($A$7:$A$91,data!$A$2:$Z$78,2,FALSE)</f>
        <v>12761</v>
      </c>
      <c r="C18" s="6">
        <f>VLOOKUP($A$7:$A$91,data!$A$2:$Z$78,3,FALSE)</f>
        <v>19009</v>
      </c>
      <c r="D18" s="6">
        <f>VLOOKUP($A$7:$A$91,data!$A$2:$Z$78,4,FALSE)</f>
        <v>1426</v>
      </c>
      <c r="E18" s="6">
        <f>VLOOKUP($A$7:$A$91,data!$A$2:$Z$78,5,FALSE)</f>
        <v>1133</v>
      </c>
      <c r="F18" s="6">
        <f>VLOOKUP($A$7:$A$91,data!$A$2:$Z$78,6,FALSE)</f>
        <v>27</v>
      </c>
      <c r="G18" s="6">
        <f>VLOOKUP($A$7:$A$91,data!$A$2:$Z$78,7,FALSE)</f>
        <v>9958</v>
      </c>
      <c r="H18" s="6">
        <f>VLOOKUP($A$7:$A$91,data!$A$2:$Z$78,8,FALSE)</f>
        <v>933</v>
      </c>
      <c r="I18" s="6">
        <f>VLOOKUP($A$7:$A$91,data!$A$2:$Z$78,9,FALSE)</f>
        <v>364760</v>
      </c>
      <c r="J18" s="6">
        <f>VLOOKUP($A$7:$A$91,data!$A$2:$Z$78,10,FALSE)</f>
        <v>182</v>
      </c>
      <c r="K18" s="6">
        <f>VLOOKUP($A$7:$A$91,data!$A$2:$Z$78,11,FALSE)</f>
        <v>459557</v>
      </c>
      <c r="L18" s="6">
        <f>VLOOKUP($A$7:$A$91,data!$A$2:$Z$78,12,FALSE)</f>
        <v>10630</v>
      </c>
      <c r="M18" s="6">
        <f>VLOOKUP($A$7:$A$91,data!$A$2:$Z$78,13,FALSE)</f>
        <v>36489462</v>
      </c>
      <c r="N18" s="6">
        <f>VLOOKUP($A$7:$A$91,data!$A$2:$Z$78,14,FALSE)</f>
        <v>350</v>
      </c>
      <c r="O18" s="6">
        <f>VLOOKUP($A$7:$A$91,data!$A$2:$Z$78,15,FALSE)</f>
        <v>6127181</v>
      </c>
      <c r="P18" s="6">
        <f>VLOOKUP($A$7:$A$91,data!$A$2:$Z$78,16,FALSE)</f>
        <v>531</v>
      </c>
      <c r="Q18" s="6">
        <f>VLOOKUP($A$7:$A$91,data!$A$2:$Z$78,17,FALSE)</f>
        <v>19699</v>
      </c>
      <c r="R18" s="6">
        <f>VLOOKUP($A$7:$A$91,data!$A$2:$Z$78,18,FALSE)</f>
        <v>393</v>
      </c>
      <c r="S18" s="6">
        <f>VLOOKUP($A$7:$A$91,data!$A$2:$Z$78,19,FALSE)</f>
        <v>188132</v>
      </c>
      <c r="T18" s="6">
        <f>VLOOKUP($A$7:$A$91,data!$A$2:$Z$78,20,FALSE)</f>
        <v>82</v>
      </c>
      <c r="U18" s="6">
        <f>VLOOKUP($A$7:$A$91,data!$A$2:$Z$78,21,FALSE)</f>
        <v>162758</v>
      </c>
      <c r="V18" s="6">
        <f>VLOOKUP($A$7:$A$91,data!$A$2:$Z$78,22,FALSE)</f>
        <v>181</v>
      </c>
      <c r="W18" s="6">
        <f>VLOOKUP($A$7:$A$91,data!$A$2:$Z$78,23,FALSE)</f>
        <v>7384</v>
      </c>
      <c r="X18" s="6">
        <f>VLOOKUP($A$7:$A$91,data!$A$2:$Z$78,24,FALSE)</f>
        <v>327</v>
      </c>
      <c r="Y18" s="6">
        <f>VLOOKUP($A$7:$A$91,data!$A$2:$Z$78,25,FALSE)</f>
        <v>2105</v>
      </c>
      <c r="Z18" s="6">
        <f>VLOOKUP($A$7:$A$91,data!$A$2:$Z$78,26,FALSE)</f>
        <v>93</v>
      </c>
    </row>
    <row r="19" spans="1:26" ht="21.75" x14ac:dyDescent="0.2">
      <c r="A19" s="5" t="s">
        <v>21</v>
      </c>
      <c r="B19" s="6">
        <f>VLOOKUP($A$7:$A$91,data!$A$2:$Z$78,2,FALSE)</f>
        <v>10042</v>
      </c>
      <c r="C19" s="6">
        <f>VLOOKUP($A$7:$A$91,data!$A$2:$Z$78,3,FALSE)</f>
        <v>18000</v>
      </c>
      <c r="D19" s="6">
        <f>VLOOKUP($A$7:$A$91,data!$A$2:$Z$78,4,FALSE)</f>
        <v>1577</v>
      </c>
      <c r="E19" s="6">
        <f>VLOOKUP($A$7:$A$91,data!$A$2:$Z$78,5,FALSE)</f>
        <v>1</v>
      </c>
      <c r="F19" s="6">
        <f>VLOOKUP($A$7:$A$91,data!$A$2:$Z$78,6,FALSE)</f>
        <v>1</v>
      </c>
      <c r="G19" s="6">
        <f>VLOOKUP($A$7:$A$91,data!$A$2:$Z$78,7,FALSE)</f>
        <v>1164</v>
      </c>
      <c r="H19" s="6">
        <f>VLOOKUP($A$7:$A$91,data!$A$2:$Z$78,8,FALSE)</f>
        <v>125</v>
      </c>
      <c r="I19" s="6">
        <f>VLOOKUP($A$7:$A$91,data!$A$2:$Z$78,9,FALSE)</f>
        <v>134783</v>
      </c>
      <c r="J19" s="6">
        <f>VLOOKUP($A$7:$A$91,data!$A$2:$Z$78,10,FALSE)</f>
        <v>106</v>
      </c>
      <c r="K19" s="6">
        <f>VLOOKUP($A$7:$A$91,data!$A$2:$Z$78,11,FALSE)</f>
        <v>446243</v>
      </c>
      <c r="L19" s="6">
        <f>VLOOKUP($A$7:$A$91,data!$A$2:$Z$78,12,FALSE)</f>
        <v>8646</v>
      </c>
      <c r="M19" s="6">
        <f>VLOOKUP($A$7:$A$91,data!$A$2:$Z$78,13,FALSE)</f>
        <v>4201352</v>
      </c>
      <c r="N19" s="6">
        <f>VLOOKUP($A$7:$A$91,data!$A$2:$Z$78,14,FALSE)</f>
        <v>158</v>
      </c>
      <c r="O19" s="6">
        <f>VLOOKUP($A$7:$A$91,data!$A$2:$Z$78,15,FALSE)</f>
        <v>386884</v>
      </c>
      <c r="P19" s="6">
        <f>VLOOKUP($A$7:$A$91,data!$A$2:$Z$78,16,FALSE)</f>
        <v>338</v>
      </c>
      <c r="Q19" s="6">
        <f>VLOOKUP($A$7:$A$91,data!$A$2:$Z$78,17,FALSE)</f>
        <v>7599</v>
      </c>
      <c r="R19" s="6">
        <f>VLOOKUP($A$7:$A$91,data!$A$2:$Z$78,18,FALSE)</f>
        <v>183</v>
      </c>
      <c r="S19" s="6">
        <f>VLOOKUP($A$7:$A$91,data!$A$2:$Z$78,19,FALSE)</f>
        <v>365480</v>
      </c>
      <c r="T19" s="6">
        <f>VLOOKUP($A$7:$A$91,data!$A$2:$Z$78,20,FALSE)</f>
        <v>63</v>
      </c>
      <c r="U19" s="6">
        <f>VLOOKUP($A$7:$A$91,data!$A$2:$Z$78,21,FALSE)</f>
        <v>12486</v>
      </c>
      <c r="V19" s="6">
        <f>VLOOKUP($A$7:$A$91,data!$A$2:$Z$78,22,FALSE)</f>
        <v>125</v>
      </c>
      <c r="W19" s="6">
        <f>VLOOKUP($A$7:$A$91,data!$A$2:$Z$78,23,FALSE)</f>
        <v>906</v>
      </c>
      <c r="X19" s="6">
        <f>VLOOKUP($A$7:$A$91,data!$A$2:$Z$78,24,FALSE)</f>
        <v>44</v>
      </c>
      <c r="Y19" s="6">
        <f>VLOOKUP($A$7:$A$91,data!$A$2:$Z$78,25,FALSE)</f>
        <v>164</v>
      </c>
      <c r="Z19" s="6">
        <f>VLOOKUP($A$7:$A$91,data!$A$2:$Z$78,26,FALSE)</f>
        <v>7</v>
      </c>
    </row>
    <row r="20" spans="1:26" ht="21.75" x14ac:dyDescent="0.2">
      <c r="A20" s="5" t="s">
        <v>22</v>
      </c>
      <c r="B20" s="6">
        <f>VLOOKUP($A$7:$A$91,data!$A$2:$Z$78,2,FALSE)</f>
        <v>8989</v>
      </c>
      <c r="C20" s="6">
        <f>VLOOKUP($A$7:$A$91,data!$A$2:$Z$78,3,FALSE)</f>
        <v>2486</v>
      </c>
      <c r="D20" s="6">
        <f>VLOOKUP($A$7:$A$91,data!$A$2:$Z$78,4,FALSE)</f>
        <v>247</v>
      </c>
      <c r="E20" s="6">
        <f>VLOOKUP($A$7:$A$91,data!$A$2:$Z$78,5,FALSE)</f>
        <v>3182</v>
      </c>
      <c r="F20" s="6">
        <f>VLOOKUP($A$7:$A$91,data!$A$2:$Z$78,6,FALSE)</f>
        <v>63</v>
      </c>
      <c r="G20" s="6">
        <f>VLOOKUP($A$7:$A$91,data!$A$2:$Z$78,7,FALSE)</f>
        <v>534</v>
      </c>
      <c r="H20" s="6">
        <f>VLOOKUP($A$7:$A$91,data!$A$2:$Z$78,8,FALSE)</f>
        <v>41</v>
      </c>
      <c r="I20" s="6">
        <f>VLOOKUP($A$7:$A$91,data!$A$2:$Z$78,9,FALSE)</f>
        <v>82489</v>
      </c>
      <c r="J20" s="6">
        <f>VLOOKUP($A$7:$A$91,data!$A$2:$Z$78,10,FALSE)</f>
        <v>102</v>
      </c>
      <c r="K20" s="6">
        <f>VLOOKUP($A$7:$A$91,data!$A$2:$Z$78,11,FALSE)</f>
        <v>247756</v>
      </c>
      <c r="L20" s="6">
        <f>VLOOKUP($A$7:$A$91,data!$A$2:$Z$78,12,FALSE)</f>
        <v>7770</v>
      </c>
      <c r="M20" s="6">
        <f>VLOOKUP($A$7:$A$91,data!$A$2:$Z$78,13,FALSE)</f>
        <v>3625475</v>
      </c>
      <c r="N20" s="6">
        <f>VLOOKUP($A$7:$A$91,data!$A$2:$Z$78,14,FALSE)</f>
        <v>250</v>
      </c>
      <c r="O20" s="6">
        <f>VLOOKUP($A$7:$A$91,data!$A$2:$Z$78,15,FALSE)</f>
        <v>698981</v>
      </c>
      <c r="P20" s="6">
        <f>VLOOKUP($A$7:$A$91,data!$A$2:$Z$78,16,FALSE)</f>
        <v>534</v>
      </c>
      <c r="Q20" s="6">
        <f>VLOOKUP($A$7:$A$91,data!$A$2:$Z$78,17,FALSE)</f>
        <v>4295</v>
      </c>
      <c r="R20" s="6">
        <f>VLOOKUP($A$7:$A$91,data!$A$2:$Z$78,18,FALSE)</f>
        <v>191</v>
      </c>
      <c r="S20" s="6">
        <f>VLOOKUP($A$7:$A$91,data!$A$2:$Z$78,19,FALSE)</f>
        <v>14862</v>
      </c>
      <c r="T20" s="6">
        <f>VLOOKUP($A$7:$A$91,data!$A$2:$Z$78,20,FALSE)</f>
        <v>138</v>
      </c>
      <c r="U20" s="6">
        <f>VLOOKUP($A$7:$A$91,data!$A$2:$Z$78,21,FALSE)</f>
        <v>11291</v>
      </c>
      <c r="V20" s="6">
        <f>VLOOKUP($A$7:$A$91,data!$A$2:$Z$78,22,FALSE)</f>
        <v>116</v>
      </c>
      <c r="W20" s="6">
        <f>VLOOKUP($A$7:$A$91,data!$A$2:$Z$78,23,FALSE)</f>
        <v>388</v>
      </c>
      <c r="X20" s="6">
        <f>VLOOKUP($A$7:$A$91,data!$A$2:$Z$78,24,FALSE)</f>
        <v>31</v>
      </c>
      <c r="Y20" s="6">
        <f>VLOOKUP($A$7:$A$91,data!$A$2:$Z$78,25,FALSE)</f>
        <v>118</v>
      </c>
      <c r="Z20" s="6">
        <f>VLOOKUP($A$7:$A$91,data!$A$2:$Z$78,26,FALSE)</f>
        <v>6</v>
      </c>
    </row>
    <row r="21" spans="1:26" ht="21.75" x14ac:dyDescent="0.2">
      <c r="A21" s="5" t="s">
        <v>23</v>
      </c>
      <c r="B21" s="6">
        <f>VLOOKUP($A$7:$A$91,data!$A$2:$Z$78,2,FALSE)</f>
        <v>4123</v>
      </c>
      <c r="C21" s="6">
        <f>VLOOKUP($A$7:$A$91,data!$A$2:$Z$78,3,FALSE)</f>
        <v>1640</v>
      </c>
      <c r="D21" s="6">
        <f>VLOOKUP($A$7:$A$91,data!$A$2:$Z$78,4,FALSE)</f>
        <v>173</v>
      </c>
      <c r="E21" s="6">
        <f>VLOOKUP($A$7:$A$91,data!$A$2:$Z$78,5,FALSE)</f>
        <v>0</v>
      </c>
      <c r="F21" s="6">
        <f>VLOOKUP($A$7:$A$91,data!$A$2:$Z$78,6,FALSE)</f>
        <v>0</v>
      </c>
      <c r="G21" s="6">
        <f>VLOOKUP($A$7:$A$91,data!$A$2:$Z$78,7,FALSE)</f>
        <v>536</v>
      </c>
      <c r="H21" s="6">
        <f>VLOOKUP($A$7:$A$91,data!$A$2:$Z$78,8,FALSE)</f>
        <v>63</v>
      </c>
      <c r="I21" s="6">
        <f>VLOOKUP($A$7:$A$91,data!$A$2:$Z$78,9,FALSE)</f>
        <v>89044</v>
      </c>
      <c r="J21" s="6">
        <f>VLOOKUP($A$7:$A$91,data!$A$2:$Z$78,10,FALSE)</f>
        <v>72</v>
      </c>
      <c r="K21" s="6">
        <f>VLOOKUP($A$7:$A$91,data!$A$2:$Z$78,11,FALSE)</f>
        <v>96879</v>
      </c>
      <c r="L21" s="6">
        <f>VLOOKUP($A$7:$A$91,data!$A$2:$Z$78,12,FALSE)</f>
        <v>3576</v>
      </c>
      <c r="M21" s="6">
        <f>VLOOKUP($A$7:$A$91,data!$A$2:$Z$78,13,FALSE)</f>
        <v>406520</v>
      </c>
      <c r="N21" s="6">
        <f>VLOOKUP($A$7:$A$91,data!$A$2:$Z$78,14,FALSE)</f>
        <v>9</v>
      </c>
      <c r="O21" s="6">
        <f>VLOOKUP($A$7:$A$91,data!$A$2:$Z$78,15,FALSE)</f>
        <v>28415</v>
      </c>
      <c r="P21" s="6">
        <f>VLOOKUP($A$7:$A$91,data!$A$2:$Z$78,16,FALSE)</f>
        <v>60</v>
      </c>
      <c r="Q21" s="6">
        <f>VLOOKUP($A$7:$A$91,data!$A$2:$Z$78,17,FALSE)</f>
        <v>706</v>
      </c>
      <c r="R21" s="6">
        <f>VLOOKUP($A$7:$A$91,data!$A$2:$Z$78,18,FALSE)</f>
        <v>39</v>
      </c>
      <c r="S21" s="6">
        <f>VLOOKUP($A$7:$A$91,data!$A$2:$Z$78,19,FALSE)</f>
        <v>502</v>
      </c>
      <c r="T21" s="6">
        <f>VLOOKUP($A$7:$A$91,data!$A$2:$Z$78,20,FALSE)</f>
        <v>21</v>
      </c>
      <c r="U21" s="6">
        <f>VLOOKUP($A$7:$A$91,data!$A$2:$Z$78,21,FALSE)</f>
        <v>5021</v>
      </c>
      <c r="V21" s="6">
        <f>VLOOKUP($A$7:$A$91,data!$A$2:$Z$78,22,FALSE)</f>
        <v>38</v>
      </c>
      <c r="W21" s="6">
        <f>VLOOKUP($A$7:$A$91,data!$A$2:$Z$78,23,FALSE)</f>
        <v>424</v>
      </c>
      <c r="X21" s="6">
        <f>VLOOKUP($A$7:$A$91,data!$A$2:$Z$78,24,FALSE)</f>
        <v>22</v>
      </c>
      <c r="Y21" s="6">
        <f>VLOOKUP($A$7:$A$91,data!$A$2:$Z$78,25,FALSE)</f>
        <v>59</v>
      </c>
      <c r="Z21" s="6">
        <f>VLOOKUP($A$7:$A$91,data!$A$2:$Z$78,26,FALSE)</f>
        <v>2</v>
      </c>
    </row>
    <row r="22" spans="1:26" ht="21.75" x14ac:dyDescent="0.2">
      <c r="A22" s="5" t="s">
        <v>24</v>
      </c>
      <c r="B22" s="6">
        <f>VLOOKUP($A$7:$A$91,data!$A$2:$Z$78,2,FALSE)</f>
        <v>16140</v>
      </c>
      <c r="C22" s="6">
        <f>VLOOKUP($A$7:$A$91,data!$A$2:$Z$78,3,FALSE)</f>
        <v>22532</v>
      </c>
      <c r="D22" s="6">
        <f>VLOOKUP($A$7:$A$91,data!$A$2:$Z$78,4,FALSE)</f>
        <v>2573</v>
      </c>
      <c r="E22" s="6">
        <f>VLOOKUP($A$7:$A$91,data!$A$2:$Z$78,5,FALSE)</f>
        <v>143</v>
      </c>
      <c r="F22" s="6">
        <f>VLOOKUP($A$7:$A$91,data!$A$2:$Z$78,6,FALSE)</f>
        <v>4</v>
      </c>
      <c r="G22" s="6">
        <f>VLOOKUP($A$7:$A$91,data!$A$2:$Z$78,7,FALSE)</f>
        <v>4090</v>
      </c>
      <c r="H22" s="6">
        <f>VLOOKUP($A$7:$A$91,data!$A$2:$Z$78,8,FALSE)</f>
        <v>338</v>
      </c>
      <c r="I22" s="6">
        <f>VLOOKUP($A$7:$A$91,data!$A$2:$Z$78,9,FALSE)</f>
        <v>341820</v>
      </c>
      <c r="J22" s="6">
        <f>VLOOKUP($A$7:$A$91,data!$A$2:$Z$78,10,FALSE)</f>
        <v>346</v>
      </c>
      <c r="K22" s="6">
        <f>VLOOKUP($A$7:$A$91,data!$A$2:$Z$78,11,FALSE)</f>
        <v>441040</v>
      </c>
      <c r="L22" s="6">
        <f>VLOOKUP($A$7:$A$91,data!$A$2:$Z$78,12,FALSE)</f>
        <v>12368</v>
      </c>
      <c r="M22" s="6">
        <f>VLOOKUP($A$7:$A$91,data!$A$2:$Z$78,13,FALSE)</f>
        <v>4487871</v>
      </c>
      <c r="N22" s="6">
        <f>VLOOKUP($A$7:$A$91,data!$A$2:$Z$78,14,FALSE)</f>
        <v>269</v>
      </c>
      <c r="O22" s="6">
        <f>VLOOKUP($A$7:$A$91,data!$A$2:$Z$78,15,FALSE)</f>
        <v>8513648</v>
      </c>
      <c r="P22" s="6">
        <f>VLOOKUP($A$7:$A$91,data!$A$2:$Z$78,16,FALSE)</f>
        <v>918</v>
      </c>
      <c r="Q22" s="6">
        <f>VLOOKUP($A$7:$A$91,data!$A$2:$Z$78,17,FALSE)</f>
        <v>24085</v>
      </c>
      <c r="R22" s="6">
        <f>VLOOKUP($A$7:$A$91,data!$A$2:$Z$78,18,FALSE)</f>
        <v>977</v>
      </c>
      <c r="S22" s="6">
        <f>VLOOKUP($A$7:$A$91,data!$A$2:$Z$78,19,FALSE)</f>
        <v>682879</v>
      </c>
      <c r="T22" s="6">
        <f>VLOOKUP($A$7:$A$91,data!$A$2:$Z$78,20,FALSE)</f>
        <v>557</v>
      </c>
      <c r="U22" s="6">
        <f>VLOOKUP($A$7:$A$91,data!$A$2:$Z$78,21,FALSE)</f>
        <v>371901</v>
      </c>
      <c r="V22" s="6">
        <f>VLOOKUP($A$7:$A$91,data!$A$2:$Z$78,22,FALSE)</f>
        <v>1511</v>
      </c>
      <c r="W22" s="6">
        <f>VLOOKUP($A$7:$A$91,data!$A$2:$Z$78,23,FALSE)</f>
        <v>8636</v>
      </c>
      <c r="X22" s="6">
        <f>VLOOKUP($A$7:$A$91,data!$A$2:$Z$78,24,FALSE)</f>
        <v>415</v>
      </c>
      <c r="Y22" s="6">
        <f>VLOOKUP($A$7:$A$91,data!$A$2:$Z$78,25,FALSE)</f>
        <v>1620</v>
      </c>
      <c r="Z22" s="6">
        <f>VLOOKUP($A$7:$A$91,data!$A$2:$Z$78,26,FALSE)</f>
        <v>95</v>
      </c>
    </row>
    <row r="23" spans="1:26" ht="21.75" x14ac:dyDescent="0.2">
      <c r="A23" s="5" t="s">
        <v>25</v>
      </c>
      <c r="B23" s="6">
        <f>VLOOKUP($A$7:$A$91,data!$A$2:$Z$78,2,FALSE)</f>
        <v>19002</v>
      </c>
      <c r="C23" s="6">
        <f>VLOOKUP($A$7:$A$91,data!$A$2:$Z$78,3,FALSE)</f>
        <v>21323</v>
      </c>
      <c r="D23" s="6">
        <f>VLOOKUP($A$7:$A$91,data!$A$2:$Z$78,4,FALSE)</f>
        <v>2206</v>
      </c>
      <c r="E23" s="6">
        <f>VLOOKUP($A$7:$A$91,data!$A$2:$Z$78,5,FALSE)</f>
        <v>213</v>
      </c>
      <c r="F23" s="6">
        <f>VLOOKUP($A$7:$A$91,data!$A$2:$Z$78,6,FALSE)</f>
        <v>2</v>
      </c>
      <c r="G23" s="6">
        <f>VLOOKUP($A$7:$A$91,data!$A$2:$Z$78,7,FALSE)</f>
        <v>13850</v>
      </c>
      <c r="H23" s="6">
        <f>VLOOKUP($A$7:$A$91,data!$A$2:$Z$78,8,FALSE)</f>
        <v>1149</v>
      </c>
      <c r="I23" s="6">
        <f>VLOOKUP($A$7:$A$91,data!$A$2:$Z$78,9,FALSE)</f>
        <v>354478</v>
      </c>
      <c r="J23" s="6">
        <f>VLOOKUP($A$7:$A$91,data!$A$2:$Z$78,10,FALSE)</f>
        <v>509</v>
      </c>
      <c r="K23" s="6">
        <f>VLOOKUP($A$7:$A$91,data!$A$2:$Z$78,11,FALSE)</f>
        <v>685038</v>
      </c>
      <c r="L23" s="6">
        <f>VLOOKUP($A$7:$A$91,data!$A$2:$Z$78,12,FALSE)</f>
        <v>16219</v>
      </c>
      <c r="M23" s="6">
        <f>VLOOKUP($A$7:$A$91,data!$A$2:$Z$78,13,FALSE)</f>
        <v>26747670</v>
      </c>
      <c r="N23" s="6">
        <f>VLOOKUP($A$7:$A$91,data!$A$2:$Z$78,14,FALSE)</f>
        <v>649</v>
      </c>
      <c r="O23" s="6">
        <f>VLOOKUP($A$7:$A$91,data!$A$2:$Z$78,15,FALSE)</f>
        <v>2313066</v>
      </c>
      <c r="P23" s="6">
        <f>VLOOKUP($A$7:$A$91,data!$A$2:$Z$78,16,FALSE)</f>
        <v>675</v>
      </c>
      <c r="Q23" s="6">
        <f>VLOOKUP($A$7:$A$91,data!$A$2:$Z$78,17,FALSE)</f>
        <v>38164</v>
      </c>
      <c r="R23" s="6">
        <f>VLOOKUP($A$7:$A$91,data!$A$2:$Z$78,18,FALSE)</f>
        <v>664</v>
      </c>
      <c r="S23" s="6">
        <f>VLOOKUP($A$7:$A$91,data!$A$2:$Z$78,19,FALSE)</f>
        <v>1069767</v>
      </c>
      <c r="T23" s="6">
        <f>VLOOKUP($A$7:$A$91,data!$A$2:$Z$78,20,FALSE)</f>
        <v>141</v>
      </c>
      <c r="U23" s="6">
        <f>VLOOKUP($A$7:$A$91,data!$A$2:$Z$78,21,FALSE)</f>
        <v>49066</v>
      </c>
      <c r="V23" s="6">
        <f>VLOOKUP($A$7:$A$91,data!$A$2:$Z$78,22,FALSE)</f>
        <v>401</v>
      </c>
      <c r="W23" s="6">
        <f>VLOOKUP($A$7:$A$91,data!$A$2:$Z$78,23,FALSE)</f>
        <v>1972</v>
      </c>
      <c r="X23" s="6">
        <f>VLOOKUP($A$7:$A$91,data!$A$2:$Z$78,24,FALSE)</f>
        <v>112</v>
      </c>
      <c r="Y23" s="6">
        <f>VLOOKUP($A$7:$A$91,data!$A$2:$Z$78,25,FALSE)</f>
        <v>689</v>
      </c>
      <c r="Z23" s="6">
        <f>VLOOKUP($A$7:$A$91,data!$A$2:$Z$78,26,FALSE)</f>
        <v>32</v>
      </c>
    </row>
    <row r="24" spans="1:26" ht="21.75" x14ac:dyDescent="0.2">
      <c r="A24" s="5" t="s">
        <v>26</v>
      </c>
      <c r="B24" s="6">
        <f>VLOOKUP($A$7:$A$91,data!$A$2:$Z$78,2,FALSE)</f>
        <v>9803</v>
      </c>
      <c r="C24" s="6">
        <f>VLOOKUP($A$7:$A$91,data!$A$2:$Z$78,3,FALSE)</f>
        <v>11526</v>
      </c>
      <c r="D24" s="6">
        <f>VLOOKUP($A$7:$A$91,data!$A$2:$Z$78,4,FALSE)</f>
        <v>947</v>
      </c>
      <c r="E24" s="6">
        <f>VLOOKUP($A$7:$A$91,data!$A$2:$Z$78,5,FALSE)</f>
        <v>53</v>
      </c>
      <c r="F24" s="6">
        <f>VLOOKUP($A$7:$A$91,data!$A$2:$Z$78,6,FALSE)</f>
        <v>1</v>
      </c>
      <c r="G24" s="6">
        <f>VLOOKUP($A$7:$A$91,data!$A$2:$Z$78,7,FALSE)</f>
        <v>13616</v>
      </c>
      <c r="H24" s="6">
        <f>VLOOKUP($A$7:$A$91,data!$A$2:$Z$78,8,FALSE)</f>
        <v>1065</v>
      </c>
      <c r="I24" s="6">
        <f>VLOOKUP($A$7:$A$91,data!$A$2:$Z$78,9,FALSE)</f>
        <v>89598</v>
      </c>
      <c r="J24" s="6">
        <f>VLOOKUP($A$7:$A$91,data!$A$2:$Z$78,10,FALSE)</f>
        <v>50</v>
      </c>
      <c r="K24" s="6">
        <f>VLOOKUP($A$7:$A$91,data!$A$2:$Z$78,11,FALSE)</f>
        <v>280194</v>
      </c>
      <c r="L24" s="6">
        <f>VLOOKUP($A$7:$A$91,data!$A$2:$Z$78,12,FALSE)</f>
        <v>7913</v>
      </c>
      <c r="M24" s="6">
        <f>VLOOKUP($A$7:$A$91,data!$A$2:$Z$78,13,FALSE)</f>
        <v>2664597</v>
      </c>
      <c r="N24" s="6">
        <f>VLOOKUP($A$7:$A$91,data!$A$2:$Z$78,14,FALSE)</f>
        <v>248</v>
      </c>
      <c r="O24" s="6">
        <f>VLOOKUP($A$7:$A$91,data!$A$2:$Z$78,15,FALSE)</f>
        <v>8366709</v>
      </c>
      <c r="P24" s="6">
        <f>VLOOKUP($A$7:$A$91,data!$A$2:$Z$78,16,FALSE)</f>
        <v>794</v>
      </c>
      <c r="Q24" s="6">
        <f>VLOOKUP($A$7:$A$91,data!$A$2:$Z$78,17,FALSE)</f>
        <v>18167</v>
      </c>
      <c r="R24" s="6">
        <f>VLOOKUP($A$7:$A$91,data!$A$2:$Z$78,18,FALSE)</f>
        <v>629</v>
      </c>
      <c r="S24" s="6">
        <f>VLOOKUP($A$7:$A$91,data!$A$2:$Z$78,19,FALSE)</f>
        <v>589639</v>
      </c>
      <c r="T24" s="6">
        <f>VLOOKUP($A$7:$A$91,data!$A$2:$Z$78,20,FALSE)</f>
        <v>280</v>
      </c>
      <c r="U24" s="6">
        <f>VLOOKUP($A$7:$A$91,data!$A$2:$Z$78,21,FALSE)</f>
        <v>45807</v>
      </c>
      <c r="V24" s="6">
        <f>VLOOKUP($A$7:$A$91,data!$A$2:$Z$78,22,FALSE)</f>
        <v>328</v>
      </c>
      <c r="W24" s="6">
        <f>VLOOKUP($A$7:$A$91,data!$A$2:$Z$78,23,FALSE)</f>
        <v>3154</v>
      </c>
      <c r="X24" s="6">
        <f>VLOOKUP($A$7:$A$91,data!$A$2:$Z$78,24,FALSE)</f>
        <v>116</v>
      </c>
      <c r="Y24" s="6">
        <f>VLOOKUP($A$7:$A$91,data!$A$2:$Z$78,25,FALSE)</f>
        <v>559</v>
      </c>
      <c r="Z24" s="6">
        <f>VLOOKUP($A$7:$A$91,data!$A$2:$Z$78,26,FALSE)</f>
        <v>22</v>
      </c>
    </row>
    <row r="25" spans="1:26" ht="21.75" x14ac:dyDescent="0.2">
      <c r="A25" s="5" t="s">
        <v>27</v>
      </c>
      <c r="B25" s="6">
        <f>VLOOKUP($A$7:$A$91,data!$A$2:$Z$78,2,FALSE)</f>
        <v>31944</v>
      </c>
      <c r="C25" s="6">
        <f>VLOOKUP($A$7:$A$91,data!$A$2:$Z$78,3,FALSE)</f>
        <v>109169</v>
      </c>
      <c r="D25" s="6">
        <f>VLOOKUP($A$7:$A$91,data!$A$2:$Z$78,4,FALSE)</f>
        <v>10982</v>
      </c>
      <c r="E25" s="6">
        <f>VLOOKUP($A$7:$A$91,data!$A$2:$Z$78,5,FALSE)</f>
        <v>20370</v>
      </c>
      <c r="F25" s="6">
        <f>VLOOKUP($A$7:$A$91,data!$A$2:$Z$78,6,FALSE)</f>
        <v>461</v>
      </c>
      <c r="G25" s="6">
        <f>VLOOKUP($A$7:$A$91,data!$A$2:$Z$78,7,FALSE)</f>
        <v>13502</v>
      </c>
      <c r="H25" s="6">
        <f>VLOOKUP($A$7:$A$91,data!$A$2:$Z$78,8,FALSE)</f>
        <v>1262</v>
      </c>
      <c r="I25" s="6">
        <f>VLOOKUP($A$7:$A$91,data!$A$2:$Z$78,9,FALSE)</f>
        <v>31464</v>
      </c>
      <c r="J25" s="6">
        <f>VLOOKUP($A$7:$A$91,data!$A$2:$Z$78,10,FALSE)</f>
        <v>644</v>
      </c>
      <c r="K25" s="6">
        <f>VLOOKUP($A$7:$A$91,data!$A$2:$Z$78,11,FALSE)</f>
        <v>1177632</v>
      </c>
      <c r="L25" s="6">
        <f>VLOOKUP($A$7:$A$91,data!$A$2:$Z$78,12,FALSE)</f>
        <v>28037</v>
      </c>
      <c r="M25" s="6">
        <f>VLOOKUP($A$7:$A$91,data!$A$2:$Z$78,13,FALSE)</f>
        <v>468001</v>
      </c>
      <c r="N25" s="6">
        <f>VLOOKUP($A$7:$A$91,data!$A$2:$Z$78,14,FALSE)</f>
        <v>732</v>
      </c>
      <c r="O25" s="6">
        <f>VLOOKUP($A$7:$A$91,data!$A$2:$Z$78,15,FALSE)</f>
        <v>358885</v>
      </c>
      <c r="P25" s="6">
        <f>VLOOKUP($A$7:$A$91,data!$A$2:$Z$78,16,FALSE)</f>
        <v>2771</v>
      </c>
      <c r="Q25" s="6">
        <f>VLOOKUP($A$7:$A$91,data!$A$2:$Z$78,17,FALSE)</f>
        <v>76710</v>
      </c>
      <c r="R25" s="6">
        <f>VLOOKUP($A$7:$A$91,data!$A$2:$Z$78,18,FALSE)</f>
        <v>3396</v>
      </c>
      <c r="S25" s="6">
        <f>VLOOKUP($A$7:$A$91,data!$A$2:$Z$78,19,FALSE)</f>
        <v>142355</v>
      </c>
      <c r="T25" s="6">
        <f>VLOOKUP($A$7:$A$91,data!$A$2:$Z$78,20,FALSE)</f>
        <v>387</v>
      </c>
      <c r="U25" s="6">
        <f>VLOOKUP($A$7:$A$91,data!$A$2:$Z$78,21,FALSE)</f>
        <v>17661</v>
      </c>
      <c r="V25" s="6">
        <f>VLOOKUP($A$7:$A$91,data!$A$2:$Z$78,22,FALSE)</f>
        <v>823</v>
      </c>
      <c r="W25" s="6">
        <f>VLOOKUP($A$7:$A$91,data!$A$2:$Z$78,23,FALSE)</f>
        <v>15583</v>
      </c>
      <c r="X25" s="6">
        <f>VLOOKUP($A$7:$A$91,data!$A$2:$Z$78,24,FALSE)</f>
        <v>610</v>
      </c>
      <c r="Y25" s="6">
        <f>VLOOKUP($A$7:$A$91,data!$A$2:$Z$78,25,FALSE)</f>
        <v>1408</v>
      </c>
      <c r="Z25" s="6">
        <f>VLOOKUP($A$7:$A$91,data!$A$2:$Z$78,26,FALSE)</f>
        <v>49</v>
      </c>
    </row>
    <row r="26" spans="1:26" ht="21.75" x14ac:dyDescent="0.2">
      <c r="A26" s="9" t="s">
        <v>3</v>
      </c>
      <c r="B26" s="8">
        <f>SUM(B27:B34)</f>
        <v>987740</v>
      </c>
      <c r="C26" s="8">
        <f t="shared" ref="C26:Z26" si="3">SUM(C27:C34)</f>
        <v>3133955</v>
      </c>
      <c r="D26" s="8">
        <f t="shared" si="3"/>
        <v>545642</v>
      </c>
      <c r="E26" s="8">
        <f t="shared" si="3"/>
        <v>96140</v>
      </c>
      <c r="F26" s="8">
        <f t="shared" si="3"/>
        <v>2884</v>
      </c>
      <c r="G26" s="8">
        <f t="shared" si="3"/>
        <v>689466</v>
      </c>
      <c r="H26" s="8">
        <f t="shared" si="3"/>
        <v>140885</v>
      </c>
      <c r="I26" s="8">
        <f t="shared" si="3"/>
        <v>1396655</v>
      </c>
      <c r="J26" s="8">
        <f t="shared" si="3"/>
        <v>35317</v>
      </c>
      <c r="K26" s="8">
        <f t="shared" si="3"/>
        <v>27159737</v>
      </c>
      <c r="L26" s="8">
        <f t="shared" si="3"/>
        <v>711024</v>
      </c>
      <c r="M26" s="8">
        <f t="shared" si="3"/>
        <v>39816261</v>
      </c>
      <c r="N26" s="8">
        <f t="shared" si="3"/>
        <v>8047</v>
      </c>
      <c r="O26" s="8">
        <f t="shared" si="3"/>
        <v>3726462</v>
      </c>
      <c r="P26" s="8">
        <f t="shared" si="3"/>
        <v>34128</v>
      </c>
      <c r="Q26" s="8">
        <f t="shared" si="3"/>
        <v>1517997</v>
      </c>
      <c r="R26" s="8">
        <f t="shared" si="3"/>
        <v>83191</v>
      </c>
      <c r="S26" s="8">
        <f t="shared" si="3"/>
        <v>766883</v>
      </c>
      <c r="T26" s="8">
        <f t="shared" si="3"/>
        <v>7571</v>
      </c>
      <c r="U26" s="8">
        <f t="shared" si="3"/>
        <v>1584646</v>
      </c>
      <c r="V26" s="8">
        <f t="shared" si="3"/>
        <v>23522</v>
      </c>
      <c r="W26" s="8">
        <f t="shared" si="3"/>
        <v>187249</v>
      </c>
      <c r="X26" s="8">
        <f t="shared" si="3"/>
        <v>8048</v>
      </c>
      <c r="Y26" s="8">
        <f t="shared" si="3"/>
        <v>9415</v>
      </c>
      <c r="Z26" s="8">
        <f t="shared" si="3"/>
        <v>457</v>
      </c>
    </row>
    <row r="27" spans="1:26" ht="21.75" x14ac:dyDescent="0.2">
      <c r="A27" s="5" t="s">
        <v>28</v>
      </c>
      <c r="B27" s="6">
        <f>VLOOKUP($A$7:$A$91,data!$A$2:$Z$78,2,FALSE)</f>
        <v>184856</v>
      </c>
      <c r="C27" s="6">
        <f>VLOOKUP($A$7:$A$91,data!$A$2:$Z$78,3,FALSE)</f>
        <v>547363</v>
      </c>
      <c r="D27" s="6">
        <f>VLOOKUP($A$7:$A$91,data!$A$2:$Z$78,4,FALSE)</f>
        <v>66869</v>
      </c>
      <c r="E27" s="6">
        <f>VLOOKUP($A$7:$A$91,data!$A$2:$Z$78,5,FALSE)</f>
        <v>80598</v>
      </c>
      <c r="F27" s="6">
        <f>VLOOKUP($A$7:$A$91,data!$A$2:$Z$78,6,FALSE)</f>
        <v>2412</v>
      </c>
      <c r="G27" s="6">
        <f>VLOOKUP($A$7:$A$91,data!$A$2:$Z$78,7,FALSE)</f>
        <v>85590</v>
      </c>
      <c r="H27" s="6">
        <f>VLOOKUP($A$7:$A$91,data!$A$2:$Z$78,8,FALSE)</f>
        <v>12132</v>
      </c>
      <c r="I27" s="6">
        <f>VLOOKUP($A$7:$A$91,data!$A$2:$Z$78,9,FALSE)</f>
        <v>461774</v>
      </c>
      <c r="J27" s="6">
        <f>VLOOKUP($A$7:$A$91,data!$A$2:$Z$78,10,FALSE)</f>
        <v>6042</v>
      </c>
      <c r="K27" s="6">
        <f>VLOOKUP($A$7:$A$91,data!$A$2:$Z$78,11,FALSE)</f>
        <v>5476390</v>
      </c>
      <c r="L27" s="6">
        <f>VLOOKUP($A$7:$A$91,data!$A$2:$Z$78,12,FALSE)</f>
        <v>152209</v>
      </c>
      <c r="M27" s="6">
        <f>VLOOKUP($A$7:$A$91,data!$A$2:$Z$78,13,FALSE)</f>
        <v>21972534</v>
      </c>
      <c r="N27" s="6">
        <f>VLOOKUP($A$7:$A$91,data!$A$2:$Z$78,14,FALSE)</f>
        <v>2688</v>
      </c>
      <c r="O27" s="6">
        <f>VLOOKUP($A$7:$A$91,data!$A$2:$Z$78,15,FALSE)</f>
        <v>964715</v>
      </c>
      <c r="P27" s="6">
        <f>VLOOKUP($A$7:$A$91,data!$A$2:$Z$78,16,FALSE)</f>
        <v>9787</v>
      </c>
      <c r="Q27" s="6">
        <f>VLOOKUP($A$7:$A$91,data!$A$2:$Z$78,17,FALSE)</f>
        <v>151448</v>
      </c>
      <c r="R27" s="6">
        <f>VLOOKUP($A$7:$A$91,data!$A$2:$Z$78,18,FALSE)</f>
        <v>8401</v>
      </c>
      <c r="S27" s="6">
        <f>VLOOKUP($A$7:$A$91,data!$A$2:$Z$78,19,FALSE)</f>
        <v>374782</v>
      </c>
      <c r="T27" s="6">
        <f>VLOOKUP($A$7:$A$91,data!$A$2:$Z$78,20,FALSE)</f>
        <v>2371</v>
      </c>
      <c r="U27" s="6">
        <f>VLOOKUP($A$7:$A$91,data!$A$2:$Z$78,21,FALSE)</f>
        <v>719939</v>
      </c>
      <c r="V27" s="6">
        <f>VLOOKUP($A$7:$A$91,data!$A$2:$Z$78,22,FALSE)</f>
        <v>5852</v>
      </c>
      <c r="W27" s="6">
        <f>VLOOKUP($A$7:$A$91,data!$A$2:$Z$78,23,FALSE)</f>
        <v>115201</v>
      </c>
      <c r="X27" s="6">
        <f>VLOOKUP($A$7:$A$91,data!$A$2:$Z$78,24,FALSE)</f>
        <v>4204</v>
      </c>
      <c r="Y27" s="6">
        <f>VLOOKUP($A$7:$A$91,data!$A$2:$Z$78,25,FALSE)</f>
        <v>4517</v>
      </c>
      <c r="Z27" s="6">
        <f>VLOOKUP($A$7:$A$91,data!$A$2:$Z$78,26,FALSE)</f>
        <v>168</v>
      </c>
    </row>
    <row r="28" spans="1:26" ht="21.75" x14ac:dyDescent="0.2">
      <c r="A28" s="5" t="s">
        <v>29</v>
      </c>
      <c r="B28" s="6">
        <f>VLOOKUP($A$7:$A$91,data!$A$2:$Z$78,2,FALSE)</f>
        <v>151546</v>
      </c>
      <c r="C28" s="6">
        <f>VLOOKUP($A$7:$A$91,data!$A$2:$Z$78,3,FALSE)</f>
        <v>515151</v>
      </c>
      <c r="D28" s="6">
        <f>VLOOKUP($A$7:$A$91,data!$A$2:$Z$78,4,FALSE)</f>
        <v>78737</v>
      </c>
      <c r="E28" s="6">
        <f>VLOOKUP($A$7:$A$91,data!$A$2:$Z$78,5,FALSE)</f>
        <v>4960</v>
      </c>
      <c r="F28" s="6">
        <f>VLOOKUP($A$7:$A$91,data!$A$2:$Z$78,6,FALSE)</f>
        <v>132</v>
      </c>
      <c r="G28" s="6">
        <f>VLOOKUP($A$7:$A$91,data!$A$2:$Z$78,7,FALSE)</f>
        <v>156522</v>
      </c>
      <c r="H28" s="6">
        <f>VLOOKUP($A$7:$A$91,data!$A$2:$Z$78,8,FALSE)</f>
        <v>25971</v>
      </c>
      <c r="I28" s="6">
        <f>VLOOKUP($A$7:$A$91,data!$A$2:$Z$78,9,FALSE)</f>
        <v>239747</v>
      </c>
      <c r="J28" s="6">
        <f>VLOOKUP($A$7:$A$91,data!$A$2:$Z$78,10,FALSE)</f>
        <v>8743</v>
      </c>
      <c r="K28" s="6">
        <f>VLOOKUP($A$7:$A$91,data!$A$2:$Z$78,11,FALSE)</f>
        <v>4769251</v>
      </c>
      <c r="L28" s="6">
        <f>VLOOKUP($A$7:$A$91,data!$A$2:$Z$78,12,FALSE)</f>
        <v>115345</v>
      </c>
      <c r="M28" s="6">
        <f>VLOOKUP($A$7:$A$91,data!$A$2:$Z$78,13,FALSE)</f>
        <v>7757987</v>
      </c>
      <c r="N28" s="6">
        <f>VLOOKUP($A$7:$A$91,data!$A$2:$Z$78,14,FALSE)</f>
        <v>1092</v>
      </c>
      <c r="O28" s="6">
        <f>VLOOKUP($A$7:$A$91,data!$A$2:$Z$78,15,FALSE)</f>
        <v>262256</v>
      </c>
      <c r="P28" s="6">
        <f>VLOOKUP($A$7:$A$91,data!$A$2:$Z$78,16,FALSE)</f>
        <v>5323</v>
      </c>
      <c r="Q28" s="6">
        <f>VLOOKUP($A$7:$A$91,data!$A$2:$Z$78,17,FALSE)</f>
        <v>176565</v>
      </c>
      <c r="R28" s="6">
        <f>VLOOKUP($A$7:$A$91,data!$A$2:$Z$78,18,FALSE)</f>
        <v>10514</v>
      </c>
      <c r="S28" s="6">
        <f>VLOOKUP($A$7:$A$91,data!$A$2:$Z$78,19,FALSE)</f>
        <v>56584</v>
      </c>
      <c r="T28" s="6">
        <f>VLOOKUP($A$7:$A$91,data!$A$2:$Z$78,20,FALSE)</f>
        <v>807</v>
      </c>
      <c r="U28" s="6">
        <f>VLOOKUP($A$7:$A$91,data!$A$2:$Z$78,21,FALSE)</f>
        <v>243305</v>
      </c>
      <c r="V28" s="6">
        <f>VLOOKUP($A$7:$A$91,data!$A$2:$Z$78,22,FALSE)</f>
        <v>6413</v>
      </c>
      <c r="W28" s="6">
        <f>VLOOKUP($A$7:$A$91,data!$A$2:$Z$78,23,FALSE)</f>
        <v>20340</v>
      </c>
      <c r="X28" s="6">
        <f>VLOOKUP($A$7:$A$91,data!$A$2:$Z$78,24,FALSE)</f>
        <v>1097</v>
      </c>
      <c r="Y28" s="6">
        <f>VLOOKUP($A$7:$A$91,data!$A$2:$Z$78,25,FALSE)</f>
        <v>1705</v>
      </c>
      <c r="Z28" s="6">
        <f>VLOOKUP($A$7:$A$91,data!$A$2:$Z$78,26,FALSE)</f>
        <v>105</v>
      </c>
    </row>
    <row r="29" spans="1:26" ht="21.75" x14ac:dyDescent="0.2">
      <c r="A29" s="5" t="s">
        <v>30</v>
      </c>
      <c r="B29" s="6">
        <f>VLOOKUP($A$7:$A$91,data!$A$2:$Z$78,2,FALSE)</f>
        <v>166045</v>
      </c>
      <c r="C29" s="6">
        <f>VLOOKUP($A$7:$A$91,data!$A$2:$Z$78,3,FALSE)</f>
        <v>608365</v>
      </c>
      <c r="D29" s="6">
        <f>VLOOKUP($A$7:$A$91,data!$A$2:$Z$78,4,FALSE)</f>
        <v>105246</v>
      </c>
      <c r="E29" s="6">
        <f>VLOOKUP($A$7:$A$91,data!$A$2:$Z$78,5,FALSE)</f>
        <v>507</v>
      </c>
      <c r="F29" s="6">
        <f>VLOOKUP($A$7:$A$91,data!$A$2:$Z$78,6,FALSE)</f>
        <v>25</v>
      </c>
      <c r="G29" s="6">
        <f>VLOOKUP($A$7:$A$91,data!$A$2:$Z$78,7,FALSE)</f>
        <v>152615</v>
      </c>
      <c r="H29" s="6">
        <f>VLOOKUP($A$7:$A$91,data!$A$2:$Z$78,8,FALSE)</f>
        <v>31537</v>
      </c>
      <c r="I29" s="6">
        <f>VLOOKUP($A$7:$A$91,data!$A$2:$Z$78,9,FALSE)</f>
        <v>136843</v>
      </c>
      <c r="J29" s="6">
        <f>VLOOKUP($A$7:$A$91,data!$A$2:$Z$78,10,FALSE)</f>
        <v>7184</v>
      </c>
      <c r="K29" s="6">
        <f>VLOOKUP($A$7:$A$91,data!$A$2:$Z$78,11,FALSE)</f>
        <v>4281131</v>
      </c>
      <c r="L29" s="6">
        <f>VLOOKUP($A$7:$A$91,data!$A$2:$Z$78,12,FALSE)</f>
        <v>114880</v>
      </c>
      <c r="M29" s="6">
        <f>VLOOKUP($A$7:$A$91,data!$A$2:$Z$78,13,FALSE)</f>
        <v>678830</v>
      </c>
      <c r="N29" s="6">
        <f>VLOOKUP($A$7:$A$91,data!$A$2:$Z$78,14,FALSE)</f>
        <v>1162</v>
      </c>
      <c r="O29" s="6">
        <f>VLOOKUP($A$7:$A$91,data!$A$2:$Z$78,15,FALSE)</f>
        <v>267602</v>
      </c>
      <c r="P29" s="6">
        <f>VLOOKUP($A$7:$A$91,data!$A$2:$Z$78,16,FALSE)</f>
        <v>6689</v>
      </c>
      <c r="Q29" s="6">
        <f>VLOOKUP($A$7:$A$91,data!$A$2:$Z$78,17,FALSE)</f>
        <v>260950</v>
      </c>
      <c r="R29" s="6">
        <f>VLOOKUP($A$7:$A$91,data!$A$2:$Z$78,18,FALSE)</f>
        <v>14493</v>
      </c>
      <c r="S29" s="6">
        <f>VLOOKUP($A$7:$A$91,data!$A$2:$Z$78,19,FALSE)</f>
        <v>52642</v>
      </c>
      <c r="T29" s="6">
        <f>VLOOKUP($A$7:$A$91,data!$A$2:$Z$78,20,FALSE)</f>
        <v>916</v>
      </c>
      <c r="U29" s="6">
        <f>VLOOKUP($A$7:$A$91,data!$A$2:$Z$78,21,FALSE)</f>
        <v>180160</v>
      </c>
      <c r="V29" s="6">
        <f>VLOOKUP($A$7:$A$91,data!$A$2:$Z$78,22,FALSE)</f>
        <v>5978</v>
      </c>
      <c r="W29" s="6">
        <f>VLOOKUP($A$7:$A$91,data!$A$2:$Z$78,23,FALSE)</f>
        <v>7080</v>
      </c>
      <c r="X29" s="6">
        <f>VLOOKUP($A$7:$A$91,data!$A$2:$Z$78,24,FALSE)</f>
        <v>444</v>
      </c>
      <c r="Y29" s="6">
        <f>VLOOKUP($A$7:$A$91,data!$A$2:$Z$78,25,FALSE)</f>
        <v>679</v>
      </c>
      <c r="Z29" s="6">
        <f>VLOOKUP($A$7:$A$91,data!$A$2:$Z$78,26,FALSE)</f>
        <v>48</v>
      </c>
    </row>
    <row r="30" spans="1:26" ht="21.75" x14ac:dyDescent="0.2">
      <c r="A30" s="5" t="s">
        <v>31</v>
      </c>
      <c r="B30" s="6">
        <f>VLOOKUP($A$7:$A$91,data!$A$2:$Z$78,2,FALSE)</f>
        <v>140448</v>
      </c>
      <c r="C30" s="6">
        <f>VLOOKUP($A$7:$A$91,data!$A$2:$Z$78,3,FALSE)</f>
        <v>514248</v>
      </c>
      <c r="D30" s="6">
        <f>VLOOKUP($A$7:$A$91,data!$A$2:$Z$78,4,FALSE)</f>
        <v>100662</v>
      </c>
      <c r="E30" s="6">
        <f>VLOOKUP($A$7:$A$91,data!$A$2:$Z$78,5,FALSE)</f>
        <v>3090</v>
      </c>
      <c r="F30" s="6">
        <f>VLOOKUP($A$7:$A$91,data!$A$2:$Z$78,6,FALSE)</f>
        <v>101</v>
      </c>
      <c r="G30" s="6">
        <f>VLOOKUP($A$7:$A$91,data!$A$2:$Z$78,7,FALSE)</f>
        <v>91575</v>
      </c>
      <c r="H30" s="6">
        <f>VLOOKUP($A$7:$A$91,data!$A$2:$Z$78,8,FALSE)</f>
        <v>22112</v>
      </c>
      <c r="I30" s="6">
        <f>VLOOKUP($A$7:$A$91,data!$A$2:$Z$78,9,FALSE)</f>
        <v>109276</v>
      </c>
      <c r="J30" s="6">
        <f>VLOOKUP($A$7:$A$91,data!$A$2:$Z$78,10,FALSE)</f>
        <v>3919</v>
      </c>
      <c r="K30" s="6">
        <f>VLOOKUP($A$7:$A$91,data!$A$2:$Z$78,11,FALSE)</f>
        <v>3097810</v>
      </c>
      <c r="L30" s="6">
        <f>VLOOKUP($A$7:$A$91,data!$A$2:$Z$78,12,FALSE)</f>
        <v>88759</v>
      </c>
      <c r="M30" s="6">
        <f>VLOOKUP($A$7:$A$91,data!$A$2:$Z$78,13,FALSE)</f>
        <v>1123296</v>
      </c>
      <c r="N30" s="6">
        <f>VLOOKUP($A$7:$A$91,data!$A$2:$Z$78,14,FALSE)</f>
        <v>1595</v>
      </c>
      <c r="O30" s="6">
        <f>VLOOKUP($A$7:$A$91,data!$A$2:$Z$78,15,FALSE)</f>
        <v>69724</v>
      </c>
      <c r="P30" s="6">
        <f>VLOOKUP($A$7:$A$91,data!$A$2:$Z$78,16,FALSE)</f>
        <v>2179</v>
      </c>
      <c r="Q30" s="6">
        <f>VLOOKUP($A$7:$A$91,data!$A$2:$Z$78,17,FALSE)</f>
        <v>253034</v>
      </c>
      <c r="R30" s="6">
        <f>VLOOKUP($A$7:$A$91,data!$A$2:$Z$78,18,FALSE)</f>
        <v>16726</v>
      </c>
      <c r="S30" s="6">
        <f>VLOOKUP($A$7:$A$91,data!$A$2:$Z$78,19,FALSE)</f>
        <v>29097</v>
      </c>
      <c r="T30" s="6">
        <f>VLOOKUP($A$7:$A$91,data!$A$2:$Z$78,20,FALSE)</f>
        <v>1827</v>
      </c>
      <c r="U30" s="6">
        <f>VLOOKUP($A$7:$A$91,data!$A$2:$Z$78,21,FALSE)</f>
        <v>60559</v>
      </c>
      <c r="V30" s="6">
        <f>VLOOKUP($A$7:$A$91,data!$A$2:$Z$78,22,FALSE)</f>
        <v>1878</v>
      </c>
      <c r="W30" s="6">
        <f>VLOOKUP($A$7:$A$91,data!$A$2:$Z$78,23,FALSE)</f>
        <v>4515</v>
      </c>
      <c r="X30" s="6">
        <f>VLOOKUP($A$7:$A$91,data!$A$2:$Z$78,24,FALSE)</f>
        <v>282</v>
      </c>
      <c r="Y30" s="6">
        <f>VLOOKUP($A$7:$A$91,data!$A$2:$Z$78,25,FALSE)</f>
        <v>677</v>
      </c>
      <c r="Z30" s="6">
        <f>VLOOKUP($A$7:$A$91,data!$A$2:$Z$78,26,FALSE)</f>
        <v>19</v>
      </c>
    </row>
    <row r="31" spans="1:26" ht="21.75" x14ac:dyDescent="0.2">
      <c r="A31" s="5" t="s">
        <v>32</v>
      </c>
      <c r="B31" s="6">
        <f>VLOOKUP($A$7:$A$91,data!$A$2:$Z$78,2,FALSE)</f>
        <v>180949</v>
      </c>
      <c r="C31" s="6">
        <f>VLOOKUP($A$7:$A$91,data!$A$2:$Z$78,3,FALSE)</f>
        <v>556363</v>
      </c>
      <c r="D31" s="6">
        <f>VLOOKUP($A$7:$A$91,data!$A$2:$Z$78,4,FALSE)</f>
        <v>119090</v>
      </c>
      <c r="E31" s="6">
        <f>VLOOKUP($A$7:$A$91,data!$A$2:$Z$78,5,FALSE)</f>
        <v>187</v>
      </c>
      <c r="F31" s="6">
        <f>VLOOKUP($A$7:$A$91,data!$A$2:$Z$78,6,FALSE)</f>
        <v>6</v>
      </c>
      <c r="G31" s="6">
        <f>VLOOKUP($A$7:$A$91,data!$A$2:$Z$78,7,FALSE)</f>
        <v>137538</v>
      </c>
      <c r="H31" s="6">
        <f>VLOOKUP($A$7:$A$91,data!$A$2:$Z$78,8,FALSE)</f>
        <v>35289</v>
      </c>
      <c r="I31" s="6">
        <f>VLOOKUP($A$7:$A$91,data!$A$2:$Z$78,9,FALSE)</f>
        <v>159899</v>
      </c>
      <c r="J31" s="6">
        <f>VLOOKUP($A$7:$A$91,data!$A$2:$Z$78,10,FALSE)</f>
        <v>4899</v>
      </c>
      <c r="K31" s="6">
        <f>VLOOKUP($A$7:$A$91,data!$A$2:$Z$78,11,FALSE)</f>
        <v>4252935</v>
      </c>
      <c r="L31" s="6">
        <f>VLOOKUP($A$7:$A$91,data!$A$2:$Z$78,12,FALSE)</f>
        <v>107795</v>
      </c>
      <c r="M31" s="6">
        <f>VLOOKUP($A$7:$A$91,data!$A$2:$Z$78,13,FALSE)</f>
        <v>2391854</v>
      </c>
      <c r="N31" s="6">
        <f>VLOOKUP($A$7:$A$91,data!$A$2:$Z$78,14,FALSE)</f>
        <v>956</v>
      </c>
      <c r="O31" s="6">
        <f>VLOOKUP($A$7:$A$91,data!$A$2:$Z$78,15,FALSE)</f>
        <v>754339</v>
      </c>
      <c r="P31" s="6">
        <f>VLOOKUP($A$7:$A$91,data!$A$2:$Z$78,16,FALSE)</f>
        <v>4868</v>
      </c>
      <c r="Q31" s="6">
        <f>VLOOKUP($A$7:$A$91,data!$A$2:$Z$78,17,FALSE)</f>
        <v>356564</v>
      </c>
      <c r="R31" s="6">
        <f>VLOOKUP($A$7:$A$91,data!$A$2:$Z$78,18,FALSE)</f>
        <v>17016</v>
      </c>
      <c r="S31" s="6">
        <f>VLOOKUP($A$7:$A$91,data!$A$2:$Z$78,19,FALSE)</f>
        <v>30792</v>
      </c>
      <c r="T31" s="6">
        <f>VLOOKUP($A$7:$A$91,data!$A$2:$Z$78,20,FALSE)</f>
        <v>811</v>
      </c>
      <c r="U31" s="6">
        <f>VLOOKUP($A$7:$A$91,data!$A$2:$Z$78,21,FALSE)</f>
        <v>67067</v>
      </c>
      <c r="V31" s="6">
        <f>VLOOKUP($A$7:$A$91,data!$A$2:$Z$78,22,FALSE)</f>
        <v>1030</v>
      </c>
      <c r="W31" s="6">
        <f>VLOOKUP($A$7:$A$91,data!$A$2:$Z$78,23,FALSE)</f>
        <v>8681</v>
      </c>
      <c r="X31" s="6">
        <f>VLOOKUP($A$7:$A$91,data!$A$2:$Z$78,24,FALSE)</f>
        <v>657</v>
      </c>
      <c r="Y31" s="6">
        <f>VLOOKUP($A$7:$A$91,data!$A$2:$Z$78,25,FALSE)</f>
        <v>527</v>
      </c>
      <c r="Z31" s="6">
        <f>VLOOKUP($A$7:$A$91,data!$A$2:$Z$78,26,FALSE)</f>
        <v>48</v>
      </c>
    </row>
    <row r="32" spans="1:26" ht="21.75" x14ac:dyDescent="0.2">
      <c r="A32" s="5" t="s">
        <v>33</v>
      </c>
      <c r="B32" s="6">
        <f>VLOOKUP($A$7:$A$91,data!$A$2:$Z$78,2,FALSE)</f>
        <v>47586</v>
      </c>
      <c r="C32" s="6">
        <f>VLOOKUP($A$7:$A$91,data!$A$2:$Z$78,3,FALSE)</f>
        <v>153773</v>
      </c>
      <c r="D32" s="6">
        <f>VLOOKUP($A$7:$A$91,data!$A$2:$Z$78,4,FALSE)</f>
        <v>32304</v>
      </c>
      <c r="E32" s="6">
        <f>VLOOKUP($A$7:$A$91,data!$A$2:$Z$78,5,FALSE)</f>
        <v>0</v>
      </c>
      <c r="F32" s="6">
        <f>VLOOKUP($A$7:$A$91,data!$A$2:$Z$78,6,FALSE)</f>
        <v>0</v>
      </c>
      <c r="G32" s="6">
        <f>VLOOKUP($A$7:$A$91,data!$A$2:$Z$78,7,FALSE)</f>
        <v>27563</v>
      </c>
      <c r="H32" s="6">
        <f>VLOOKUP($A$7:$A$91,data!$A$2:$Z$78,8,FALSE)</f>
        <v>6450</v>
      </c>
      <c r="I32" s="6">
        <f>VLOOKUP($A$7:$A$91,data!$A$2:$Z$78,9,FALSE)</f>
        <v>53897</v>
      </c>
      <c r="J32" s="6">
        <f>VLOOKUP($A$7:$A$91,data!$A$2:$Z$78,10,FALSE)</f>
        <v>983</v>
      </c>
      <c r="K32" s="6">
        <f>VLOOKUP($A$7:$A$91,data!$A$2:$Z$78,11,FALSE)</f>
        <v>1287684</v>
      </c>
      <c r="L32" s="6">
        <f>VLOOKUP($A$7:$A$91,data!$A$2:$Z$78,12,FALSE)</f>
        <v>33413</v>
      </c>
      <c r="M32" s="6">
        <f>VLOOKUP($A$7:$A$91,data!$A$2:$Z$78,13,FALSE)</f>
        <v>379919</v>
      </c>
      <c r="N32" s="6">
        <f>VLOOKUP($A$7:$A$91,data!$A$2:$Z$78,14,FALSE)</f>
        <v>186</v>
      </c>
      <c r="O32" s="6">
        <f>VLOOKUP($A$7:$A$91,data!$A$2:$Z$78,15,FALSE)</f>
        <v>32496</v>
      </c>
      <c r="P32" s="6">
        <f>VLOOKUP($A$7:$A$91,data!$A$2:$Z$78,16,FALSE)</f>
        <v>1656</v>
      </c>
      <c r="Q32" s="6">
        <f>VLOOKUP($A$7:$A$91,data!$A$2:$Z$78,17,FALSE)</f>
        <v>108990</v>
      </c>
      <c r="R32" s="6">
        <f>VLOOKUP($A$7:$A$91,data!$A$2:$Z$78,18,FALSE)</f>
        <v>5074</v>
      </c>
      <c r="S32" s="6">
        <f>VLOOKUP($A$7:$A$91,data!$A$2:$Z$78,19,FALSE)</f>
        <v>14016</v>
      </c>
      <c r="T32" s="6">
        <f>VLOOKUP($A$7:$A$91,data!$A$2:$Z$78,20,FALSE)</f>
        <v>138</v>
      </c>
      <c r="U32" s="6">
        <f>VLOOKUP($A$7:$A$91,data!$A$2:$Z$78,21,FALSE)</f>
        <v>20551</v>
      </c>
      <c r="V32" s="6">
        <f>VLOOKUP($A$7:$A$91,data!$A$2:$Z$78,22,FALSE)</f>
        <v>525</v>
      </c>
      <c r="W32" s="6">
        <f>VLOOKUP($A$7:$A$91,data!$A$2:$Z$78,23,FALSE)</f>
        <v>940</v>
      </c>
      <c r="X32" s="6">
        <f>VLOOKUP($A$7:$A$91,data!$A$2:$Z$78,24,FALSE)</f>
        <v>85</v>
      </c>
      <c r="Y32" s="6">
        <f>VLOOKUP($A$7:$A$91,data!$A$2:$Z$78,25,FALSE)</f>
        <v>7</v>
      </c>
      <c r="Z32" s="6">
        <f>VLOOKUP($A$7:$A$91,data!$A$2:$Z$78,26,FALSE)</f>
        <v>1</v>
      </c>
    </row>
    <row r="33" spans="1:26" ht="21.75" x14ac:dyDescent="0.2">
      <c r="A33" s="5" t="s">
        <v>34</v>
      </c>
      <c r="B33" s="6">
        <f>VLOOKUP($A$7:$A$91,data!$A$2:$Z$78,2,FALSE)</f>
        <v>79820</v>
      </c>
      <c r="C33" s="6">
        <f>VLOOKUP($A$7:$A$91,data!$A$2:$Z$78,3,FALSE)</f>
        <v>122121</v>
      </c>
      <c r="D33" s="6">
        <f>VLOOKUP($A$7:$A$91,data!$A$2:$Z$78,4,FALSE)</f>
        <v>16657</v>
      </c>
      <c r="E33" s="6">
        <f>VLOOKUP($A$7:$A$91,data!$A$2:$Z$78,5,FALSE)</f>
        <v>6793</v>
      </c>
      <c r="F33" s="6">
        <f>VLOOKUP($A$7:$A$91,data!$A$2:$Z$78,6,FALSE)</f>
        <v>207</v>
      </c>
      <c r="G33" s="6">
        <f>VLOOKUP($A$7:$A$91,data!$A$2:$Z$78,7,FALSE)</f>
        <v>20533</v>
      </c>
      <c r="H33" s="6">
        <f>VLOOKUP($A$7:$A$91,data!$A$2:$Z$78,8,FALSE)</f>
        <v>3185</v>
      </c>
      <c r="I33" s="6">
        <f>VLOOKUP($A$7:$A$91,data!$A$2:$Z$78,9,FALSE)</f>
        <v>187989</v>
      </c>
      <c r="J33" s="6">
        <f>VLOOKUP($A$7:$A$91,data!$A$2:$Z$78,10,FALSE)</f>
        <v>2680</v>
      </c>
      <c r="K33" s="6">
        <f>VLOOKUP($A$7:$A$91,data!$A$2:$Z$78,11,FALSE)</f>
        <v>2736725</v>
      </c>
      <c r="L33" s="6">
        <f>VLOOKUP($A$7:$A$91,data!$A$2:$Z$78,12,FALSE)</f>
        <v>72888</v>
      </c>
      <c r="M33" s="6">
        <f>VLOOKUP($A$7:$A$91,data!$A$2:$Z$78,13,FALSE)</f>
        <v>5046878</v>
      </c>
      <c r="N33" s="6">
        <f>VLOOKUP($A$7:$A$91,data!$A$2:$Z$78,14,FALSE)</f>
        <v>298</v>
      </c>
      <c r="O33" s="6">
        <f>VLOOKUP($A$7:$A$91,data!$A$2:$Z$78,15,FALSE)</f>
        <v>1336752</v>
      </c>
      <c r="P33" s="6">
        <f>VLOOKUP($A$7:$A$91,data!$A$2:$Z$78,16,FALSE)</f>
        <v>2221</v>
      </c>
      <c r="Q33" s="6">
        <f>VLOOKUP($A$7:$A$91,data!$A$2:$Z$78,17,FALSE)</f>
        <v>169024</v>
      </c>
      <c r="R33" s="6">
        <f>VLOOKUP($A$7:$A$91,data!$A$2:$Z$78,18,FALSE)</f>
        <v>8352</v>
      </c>
      <c r="S33" s="6">
        <f>VLOOKUP($A$7:$A$91,data!$A$2:$Z$78,19,FALSE)</f>
        <v>205646</v>
      </c>
      <c r="T33" s="6">
        <f>VLOOKUP($A$7:$A$91,data!$A$2:$Z$78,20,FALSE)</f>
        <v>570</v>
      </c>
      <c r="U33" s="6">
        <f>VLOOKUP($A$7:$A$91,data!$A$2:$Z$78,21,FALSE)</f>
        <v>275294</v>
      </c>
      <c r="V33" s="6">
        <f>VLOOKUP($A$7:$A$91,data!$A$2:$Z$78,22,FALSE)</f>
        <v>1673</v>
      </c>
      <c r="W33" s="6">
        <f>VLOOKUP($A$7:$A$91,data!$A$2:$Z$78,23,FALSE)</f>
        <v>28833</v>
      </c>
      <c r="X33" s="6">
        <f>VLOOKUP($A$7:$A$91,data!$A$2:$Z$78,24,FALSE)</f>
        <v>1189</v>
      </c>
      <c r="Y33" s="6">
        <f>VLOOKUP($A$7:$A$91,data!$A$2:$Z$78,25,FALSE)</f>
        <v>1281</v>
      </c>
      <c r="Z33" s="6">
        <f>VLOOKUP($A$7:$A$91,data!$A$2:$Z$78,26,FALSE)</f>
        <v>65</v>
      </c>
    </row>
    <row r="34" spans="1:26" ht="21.75" x14ac:dyDescent="0.2">
      <c r="A34" s="5" t="s">
        <v>35</v>
      </c>
      <c r="B34" s="6">
        <f>VLOOKUP($A$7:$A$91,data!$A$2:$Z$78,2,FALSE)</f>
        <v>36490</v>
      </c>
      <c r="C34" s="6">
        <f>VLOOKUP($A$7:$A$91,data!$A$2:$Z$78,3,FALSE)</f>
        <v>116571</v>
      </c>
      <c r="D34" s="6">
        <f>VLOOKUP($A$7:$A$91,data!$A$2:$Z$78,4,FALSE)</f>
        <v>26077</v>
      </c>
      <c r="E34" s="6">
        <f>VLOOKUP($A$7:$A$91,data!$A$2:$Z$78,5,FALSE)</f>
        <v>5</v>
      </c>
      <c r="F34" s="6">
        <f>VLOOKUP($A$7:$A$91,data!$A$2:$Z$78,6,FALSE)</f>
        <v>1</v>
      </c>
      <c r="G34" s="6">
        <f>VLOOKUP($A$7:$A$91,data!$A$2:$Z$78,7,FALSE)</f>
        <v>17530</v>
      </c>
      <c r="H34" s="6">
        <f>VLOOKUP($A$7:$A$91,data!$A$2:$Z$78,8,FALSE)</f>
        <v>4209</v>
      </c>
      <c r="I34" s="6">
        <f>VLOOKUP($A$7:$A$91,data!$A$2:$Z$78,9,FALSE)</f>
        <v>47230</v>
      </c>
      <c r="J34" s="6">
        <f>VLOOKUP($A$7:$A$91,data!$A$2:$Z$78,10,FALSE)</f>
        <v>867</v>
      </c>
      <c r="K34" s="6">
        <f>VLOOKUP($A$7:$A$91,data!$A$2:$Z$78,11,FALSE)</f>
        <v>1257811</v>
      </c>
      <c r="L34" s="6">
        <f>VLOOKUP($A$7:$A$91,data!$A$2:$Z$78,12,FALSE)</f>
        <v>25735</v>
      </c>
      <c r="M34" s="6">
        <f>VLOOKUP($A$7:$A$91,data!$A$2:$Z$78,13,FALSE)</f>
        <v>464963</v>
      </c>
      <c r="N34" s="6">
        <f>VLOOKUP($A$7:$A$91,data!$A$2:$Z$78,14,FALSE)</f>
        <v>70</v>
      </c>
      <c r="O34" s="6">
        <f>VLOOKUP($A$7:$A$91,data!$A$2:$Z$78,15,FALSE)</f>
        <v>38578</v>
      </c>
      <c r="P34" s="6">
        <f>VLOOKUP($A$7:$A$91,data!$A$2:$Z$78,16,FALSE)</f>
        <v>1405</v>
      </c>
      <c r="Q34" s="6">
        <f>VLOOKUP($A$7:$A$91,data!$A$2:$Z$78,17,FALSE)</f>
        <v>41422</v>
      </c>
      <c r="R34" s="6">
        <f>VLOOKUP($A$7:$A$91,data!$A$2:$Z$78,18,FALSE)</f>
        <v>2615</v>
      </c>
      <c r="S34" s="6">
        <f>VLOOKUP($A$7:$A$91,data!$A$2:$Z$78,19,FALSE)</f>
        <v>3324</v>
      </c>
      <c r="T34" s="6">
        <f>VLOOKUP($A$7:$A$91,data!$A$2:$Z$78,20,FALSE)</f>
        <v>131</v>
      </c>
      <c r="U34" s="6">
        <f>VLOOKUP($A$7:$A$91,data!$A$2:$Z$78,21,FALSE)</f>
        <v>17771</v>
      </c>
      <c r="V34" s="6">
        <f>VLOOKUP($A$7:$A$91,data!$A$2:$Z$78,22,FALSE)</f>
        <v>173</v>
      </c>
      <c r="W34" s="6">
        <f>VLOOKUP($A$7:$A$91,data!$A$2:$Z$78,23,FALSE)</f>
        <v>1659</v>
      </c>
      <c r="X34" s="6">
        <f>VLOOKUP($A$7:$A$91,data!$A$2:$Z$78,24,FALSE)</f>
        <v>90</v>
      </c>
      <c r="Y34" s="6">
        <f>VLOOKUP($A$7:$A$91,data!$A$2:$Z$78,25,FALSE)</f>
        <v>22</v>
      </c>
      <c r="Z34" s="6">
        <f>VLOOKUP($A$7:$A$91,data!$A$2:$Z$78,26,FALSE)</f>
        <v>3</v>
      </c>
    </row>
    <row r="35" spans="1:26" ht="21.75" x14ac:dyDescent="0.2">
      <c r="A35" s="9" t="s">
        <v>4</v>
      </c>
      <c r="B35" s="8">
        <f>SUM(B36:B47)</f>
        <v>837160</v>
      </c>
      <c r="C35" s="8">
        <f t="shared" ref="C35:Z35" si="4">SUM(C36:C47)</f>
        <v>2148033</v>
      </c>
      <c r="D35" s="8">
        <f t="shared" si="4"/>
        <v>393925</v>
      </c>
      <c r="E35" s="8">
        <f t="shared" si="4"/>
        <v>55055</v>
      </c>
      <c r="F35" s="8">
        <f t="shared" si="4"/>
        <v>1413</v>
      </c>
      <c r="G35" s="8">
        <f t="shared" si="4"/>
        <v>567828</v>
      </c>
      <c r="H35" s="8">
        <f t="shared" si="4"/>
        <v>110440</v>
      </c>
      <c r="I35" s="8">
        <f t="shared" si="4"/>
        <v>1323817</v>
      </c>
      <c r="J35" s="8">
        <f t="shared" si="4"/>
        <v>31423</v>
      </c>
      <c r="K35" s="8">
        <f t="shared" si="4"/>
        <v>26846871</v>
      </c>
      <c r="L35" s="8">
        <f t="shared" si="4"/>
        <v>646080</v>
      </c>
      <c r="M35" s="8">
        <f t="shared" si="4"/>
        <v>4665379</v>
      </c>
      <c r="N35" s="8">
        <f t="shared" si="4"/>
        <v>5790</v>
      </c>
      <c r="O35" s="8">
        <f t="shared" si="4"/>
        <v>4108867</v>
      </c>
      <c r="P35" s="8">
        <f t="shared" si="4"/>
        <v>27054</v>
      </c>
      <c r="Q35" s="8">
        <f t="shared" si="4"/>
        <v>2195382</v>
      </c>
      <c r="R35" s="8">
        <f t="shared" si="4"/>
        <v>107105</v>
      </c>
      <c r="S35" s="8">
        <f t="shared" si="4"/>
        <v>362604</v>
      </c>
      <c r="T35" s="8">
        <f t="shared" si="4"/>
        <v>8516</v>
      </c>
      <c r="U35" s="8">
        <f t="shared" si="4"/>
        <v>847617</v>
      </c>
      <c r="V35" s="8">
        <f t="shared" si="4"/>
        <v>10823</v>
      </c>
      <c r="W35" s="8">
        <f t="shared" si="4"/>
        <v>98632</v>
      </c>
      <c r="X35" s="8">
        <f t="shared" si="4"/>
        <v>4621</v>
      </c>
      <c r="Y35" s="8">
        <f t="shared" si="4"/>
        <v>2352</v>
      </c>
      <c r="Z35" s="8">
        <f t="shared" si="4"/>
        <v>153</v>
      </c>
    </row>
    <row r="36" spans="1:26" ht="21.75" x14ac:dyDescent="0.2">
      <c r="A36" s="5" t="s">
        <v>36</v>
      </c>
      <c r="B36" s="6">
        <f>VLOOKUP($A$7:$A$91,data!$A$2:$Z$78,2,FALSE)</f>
        <v>25126</v>
      </c>
      <c r="C36" s="6">
        <f>VLOOKUP($A$7:$A$91,data!$A$2:$Z$78,3,FALSE)</f>
        <v>51308</v>
      </c>
      <c r="D36" s="6">
        <f>VLOOKUP($A$7:$A$91,data!$A$2:$Z$78,4,FALSE)</f>
        <v>6598</v>
      </c>
      <c r="E36" s="6">
        <f>VLOOKUP($A$7:$A$91,data!$A$2:$Z$78,5,FALSE)</f>
        <v>1553</v>
      </c>
      <c r="F36" s="6">
        <f>VLOOKUP($A$7:$A$91,data!$A$2:$Z$78,6,FALSE)</f>
        <v>3</v>
      </c>
      <c r="G36" s="6">
        <f>VLOOKUP($A$7:$A$91,data!$A$2:$Z$78,7,FALSE)</f>
        <v>25513</v>
      </c>
      <c r="H36" s="6">
        <f>VLOOKUP($A$7:$A$91,data!$A$2:$Z$78,8,FALSE)</f>
        <v>3002</v>
      </c>
      <c r="I36" s="6">
        <f>VLOOKUP($A$7:$A$91,data!$A$2:$Z$78,9,FALSE)</f>
        <v>28906</v>
      </c>
      <c r="J36" s="6">
        <f>VLOOKUP($A$7:$A$91,data!$A$2:$Z$78,10,FALSE)</f>
        <v>1119</v>
      </c>
      <c r="K36" s="6">
        <f>VLOOKUP($A$7:$A$91,data!$A$2:$Z$78,11,FALSE)</f>
        <v>1575949</v>
      </c>
      <c r="L36" s="6">
        <f>VLOOKUP($A$7:$A$91,data!$A$2:$Z$78,12,FALSE)</f>
        <v>20754</v>
      </c>
      <c r="M36" s="6">
        <f>VLOOKUP($A$7:$A$91,data!$A$2:$Z$78,13,FALSE)</f>
        <v>12797</v>
      </c>
      <c r="N36" s="6">
        <f>VLOOKUP($A$7:$A$91,data!$A$2:$Z$78,14,FALSE)</f>
        <v>114</v>
      </c>
      <c r="O36" s="6">
        <f>VLOOKUP($A$7:$A$91,data!$A$2:$Z$78,15,FALSE)</f>
        <v>53813</v>
      </c>
      <c r="P36" s="6">
        <f>VLOOKUP($A$7:$A$91,data!$A$2:$Z$78,16,FALSE)</f>
        <v>764</v>
      </c>
      <c r="Q36" s="6">
        <f>VLOOKUP($A$7:$A$91,data!$A$2:$Z$78,17,FALSE)</f>
        <v>184519</v>
      </c>
      <c r="R36" s="6">
        <f>VLOOKUP($A$7:$A$91,data!$A$2:$Z$78,18,FALSE)</f>
        <v>4948</v>
      </c>
      <c r="S36" s="6">
        <f>VLOOKUP($A$7:$A$91,data!$A$2:$Z$78,19,FALSE)</f>
        <v>16245</v>
      </c>
      <c r="T36" s="6">
        <f>VLOOKUP($A$7:$A$91,data!$A$2:$Z$78,20,FALSE)</f>
        <v>136</v>
      </c>
      <c r="U36" s="6">
        <f>VLOOKUP($A$7:$A$91,data!$A$2:$Z$78,21,FALSE)</f>
        <v>24548</v>
      </c>
      <c r="V36" s="6">
        <f>VLOOKUP($A$7:$A$91,data!$A$2:$Z$78,22,FALSE)</f>
        <v>191</v>
      </c>
      <c r="W36" s="6">
        <f>VLOOKUP($A$7:$A$91,data!$A$2:$Z$78,23,FALSE)</f>
        <v>4650</v>
      </c>
      <c r="X36" s="6">
        <f>VLOOKUP($A$7:$A$91,data!$A$2:$Z$78,24,FALSE)</f>
        <v>197</v>
      </c>
      <c r="Y36" s="6">
        <f>VLOOKUP($A$7:$A$91,data!$A$2:$Z$78,25,FALSE)</f>
        <v>94</v>
      </c>
      <c r="Z36" s="6">
        <f>VLOOKUP($A$7:$A$91,data!$A$2:$Z$78,26,FALSE)</f>
        <v>3</v>
      </c>
    </row>
    <row r="37" spans="1:26" ht="21.75" x14ac:dyDescent="0.2">
      <c r="A37" s="5" t="s">
        <v>37</v>
      </c>
      <c r="B37" s="6">
        <f>VLOOKUP($A$7:$A$91,data!$A$2:$Z$78,2,FALSE)</f>
        <v>30740</v>
      </c>
      <c r="C37" s="6">
        <f>VLOOKUP($A$7:$A$91,data!$A$2:$Z$78,3,FALSE)</f>
        <v>64326</v>
      </c>
      <c r="D37" s="6">
        <f>VLOOKUP($A$7:$A$91,data!$A$2:$Z$78,4,FALSE)</f>
        <v>9057</v>
      </c>
      <c r="E37" s="6">
        <f>VLOOKUP($A$7:$A$91,data!$A$2:$Z$78,5,FALSE)</f>
        <v>1648</v>
      </c>
      <c r="F37" s="6">
        <f>VLOOKUP($A$7:$A$91,data!$A$2:$Z$78,6,FALSE)</f>
        <v>37</v>
      </c>
      <c r="G37" s="6">
        <f>VLOOKUP($A$7:$A$91,data!$A$2:$Z$78,7,FALSE)</f>
        <v>19804</v>
      </c>
      <c r="H37" s="6">
        <f>VLOOKUP($A$7:$A$91,data!$A$2:$Z$78,8,FALSE)</f>
        <v>3412</v>
      </c>
      <c r="I37" s="6">
        <f>VLOOKUP($A$7:$A$91,data!$A$2:$Z$78,9,FALSE)</f>
        <v>75152</v>
      </c>
      <c r="J37" s="6">
        <f>VLOOKUP($A$7:$A$91,data!$A$2:$Z$78,10,FALSE)</f>
        <v>1529</v>
      </c>
      <c r="K37" s="6">
        <f>VLOOKUP($A$7:$A$91,data!$A$2:$Z$78,11,FALSE)</f>
        <v>1434219</v>
      </c>
      <c r="L37" s="6">
        <f>VLOOKUP($A$7:$A$91,data!$A$2:$Z$78,12,FALSE)</f>
        <v>26928</v>
      </c>
      <c r="M37" s="6">
        <f>VLOOKUP($A$7:$A$91,data!$A$2:$Z$78,13,FALSE)</f>
        <v>347476</v>
      </c>
      <c r="N37" s="6">
        <f>VLOOKUP($A$7:$A$91,data!$A$2:$Z$78,14,FALSE)</f>
        <v>164</v>
      </c>
      <c r="O37" s="6">
        <f>VLOOKUP($A$7:$A$91,data!$A$2:$Z$78,15,FALSE)</f>
        <v>53997</v>
      </c>
      <c r="P37" s="6">
        <f>VLOOKUP($A$7:$A$91,data!$A$2:$Z$78,16,FALSE)</f>
        <v>505</v>
      </c>
      <c r="Q37" s="6">
        <f>VLOOKUP($A$7:$A$91,data!$A$2:$Z$78,17,FALSE)</f>
        <v>154744</v>
      </c>
      <c r="R37" s="6">
        <f>VLOOKUP($A$7:$A$91,data!$A$2:$Z$78,18,FALSE)</f>
        <v>6786</v>
      </c>
      <c r="S37" s="6">
        <f>VLOOKUP($A$7:$A$91,data!$A$2:$Z$78,19,FALSE)</f>
        <v>9972</v>
      </c>
      <c r="T37" s="6">
        <f>VLOOKUP($A$7:$A$91,data!$A$2:$Z$78,20,FALSE)</f>
        <v>93</v>
      </c>
      <c r="U37" s="6">
        <f>VLOOKUP($A$7:$A$91,data!$A$2:$Z$78,21,FALSE)</f>
        <v>28811</v>
      </c>
      <c r="V37" s="6">
        <f>VLOOKUP($A$7:$A$91,data!$A$2:$Z$78,22,FALSE)</f>
        <v>292</v>
      </c>
      <c r="W37" s="6">
        <f>VLOOKUP($A$7:$A$91,data!$A$2:$Z$78,23,FALSE)</f>
        <v>11294</v>
      </c>
      <c r="X37" s="6">
        <f>VLOOKUP($A$7:$A$91,data!$A$2:$Z$78,24,FALSE)</f>
        <v>488</v>
      </c>
      <c r="Y37" s="6">
        <f>VLOOKUP($A$7:$A$91,data!$A$2:$Z$78,25,FALSE)</f>
        <v>181</v>
      </c>
      <c r="Z37" s="6">
        <f>VLOOKUP($A$7:$A$91,data!$A$2:$Z$78,26,FALSE)</f>
        <v>6</v>
      </c>
    </row>
    <row r="38" spans="1:26" ht="21.75" x14ac:dyDescent="0.2">
      <c r="A38" s="5" t="s">
        <v>38</v>
      </c>
      <c r="B38" s="6">
        <f>VLOOKUP($A$7:$A$91,data!$A$2:$Z$78,2,FALSE)</f>
        <v>94123</v>
      </c>
      <c r="C38" s="6">
        <f>VLOOKUP($A$7:$A$91,data!$A$2:$Z$78,3,FALSE)</f>
        <v>275656</v>
      </c>
      <c r="D38" s="6">
        <f>VLOOKUP($A$7:$A$91,data!$A$2:$Z$78,4,FALSE)</f>
        <v>47165</v>
      </c>
      <c r="E38" s="6">
        <f>VLOOKUP($A$7:$A$91,data!$A$2:$Z$78,5,FALSE)</f>
        <v>28702</v>
      </c>
      <c r="F38" s="6">
        <f>VLOOKUP($A$7:$A$91,data!$A$2:$Z$78,6,FALSE)</f>
        <v>770</v>
      </c>
      <c r="G38" s="6">
        <f>VLOOKUP($A$7:$A$91,data!$A$2:$Z$78,7,FALSE)</f>
        <v>43240</v>
      </c>
      <c r="H38" s="6">
        <f>VLOOKUP($A$7:$A$91,data!$A$2:$Z$78,8,FALSE)</f>
        <v>7822</v>
      </c>
      <c r="I38" s="6">
        <f>VLOOKUP($A$7:$A$91,data!$A$2:$Z$78,9,FALSE)</f>
        <v>134461</v>
      </c>
      <c r="J38" s="6">
        <f>VLOOKUP($A$7:$A$91,data!$A$2:$Z$78,10,FALSE)</f>
        <v>3620</v>
      </c>
      <c r="K38" s="6">
        <f>VLOOKUP($A$7:$A$91,data!$A$2:$Z$78,11,FALSE)</f>
        <v>3095914</v>
      </c>
      <c r="L38" s="6">
        <f>VLOOKUP($A$7:$A$91,data!$A$2:$Z$78,12,FALSE)</f>
        <v>65932</v>
      </c>
      <c r="M38" s="6">
        <f>VLOOKUP($A$7:$A$91,data!$A$2:$Z$78,13,FALSE)</f>
        <v>2133365</v>
      </c>
      <c r="N38" s="6">
        <f>VLOOKUP($A$7:$A$91,data!$A$2:$Z$78,14,FALSE)</f>
        <v>1520</v>
      </c>
      <c r="O38" s="6">
        <f>VLOOKUP($A$7:$A$91,data!$A$2:$Z$78,15,FALSE)</f>
        <v>1116055</v>
      </c>
      <c r="P38" s="6">
        <f>VLOOKUP($A$7:$A$91,data!$A$2:$Z$78,16,FALSE)</f>
        <v>3688</v>
      </c>
      <c r="Q38" s="6">
        <f>VLOOKUP($A$7:$A$91,data!$A$2:$Z$78,17,FALSE)</f>
        <v>218079</v>
      </c>
      <c r="R38" s="6">
        <f>VLOOKUP($A$7:$A$91,data!$A$2:$Z$78,18,FALSE)</f>
        <v>9130</v>
      </c>
      <c r="S38" s="6">
        <f>VLOOKUP($A$7:$A$91,data!$A$2:$Z$78,19,FALSE)</f>
        <v>142348</v>
      </c>
      <c r="T38" s="6">
        <f>VLOOKUP($A$7:$A$91,data!$A$2:$Z$78,20,FALSE)</f>
        <v>1988</v>
      </c>
      <c r="U38" s="6">
        <f>VLOOKUP($A$7:$A$91,data!$A$2:$Z$78,21,FALSE)</f>
        <v>244847</v>
      </c>
      <c r="V38" s="6">
        <f>VLOOKUP($A$7:$A$91,data!$A$2:$Z$78,22,FALSE)</f>
        <v>1851</v>
      </c>
      <c r="W38" s="6">
        <f>VLOOKUP($A$7:$A$91,data!$A$2:$Z$78,23,FALSE)</f>
        <v>20053</v>
      </c>
      <c r="X38" s="6">
        <f>VLOOKUP($A$7:$A$91,data!$A$2:$Z$78,24,FALSE)</f>
        <v>875</v>
      </c>
      <c r="Y38" s="6">
        <f>VLOOKUP($A$7:$A$91,data!$A$2:$Z$78,25,FALSE)</f>
        <v>235</v>
      </c>
      <c r="Z38" s="6">
        <f>VLOOKUP($A$7:$A$91,data!$A$2:$Z$78,26,FALSE)</f>
        <v>17</v>
      </c>
    </row>
    <row r="39" spans="1:26" ht="21.75" x14ac:dyDescent="0.2">
      <c r="A39" s="5" t="s">
        <v>39</v>
      </c>
      <c r="B39" s="6">
        <f>VLOOKUP($A$7:$A$91,data!$A$2:$Z$78,2,FALSE)</f>
        <v>103122</v>
      </c>
      <c r="C39" s="6">
        <f>VLOOKUP($A$7:$A$91,data!$A$2:$Z$78,3,FALSE)</f>
        <v>194994</v>
      </c>
      <c r="D39" s="6">
        <f>VLOOKUP($A$7:$A$91,data!$A$2:$Z$78,4,FALSE)</f>
        <v>30429</v>
      </c>
      <c r="E39" s="6">
        <f>VLOOKUP($A$7:$A$91,data!$A$2:$Z$78,5,FALSE)</f>
        <v>5881</v>
      </c>
      <c r="F39" s="6">
        <f>VLOOKUP($A$7:$A$91,data!$A$2:$Z$78,6,FALSE)</f>
        <v>142</v>
      </c>
      <c r="G39" s="6">
        <f>VLOOKUP($A$7:$A$91,data!$A$2:$Z$78,7,FALSE)</f>
        <v>71560</v>
      </c>
      <c r="H39" s="6">
        <f>VLOOKUP($A$7:$A$91,data!$A$2:$Z$78,8,FALSE)</f>
        <v>13555</v>
      </c>
      <c r="I39" s="6">
        <f>VLOOKUP($A$7:$A$91,data!$A$2:$Z$78,9,FALSE)</f>
        <v>234068</v>
      </c>
      <c r="J39" s="6">
        <f>VLOOKUP($A$7:$A$91,data!$A$2:$Z$78,10,FALSE)</f>
        <v>2879</v>
      </c>
      <c r="K39" s="6">
        <f>VLOOKUP($A$7:$A$91,data!$A$2:$Z$78,11,FALSE)</f>
        <v>4113526</v>
      </c>
      <c r="L39" s="6">
        <f>VLOOKUP($A$7:$A$91,data!$A$2:$Z$78,12,FALSE)</f>
        <v>89402</v>
      </c>
      <c r="M39" s="6">
        <f>VLOOKUP($A$7:$A$91,data!$A$2:$Z$78,13,FALSE)</f>
        <v>178909</v>
      </c>
      <c r="N39" s="6">
        <f>VLOOKUP($A$7:$A$91,data!$A$2:$Z$78,14,FALSE)</f>
        <v>462</v>
      </c>
      <c r="O39" s="6">
        <f>VLOOKUP($A$7:$A$91,data!$A$2:$Z$78,15,FALSE)</f>
        <v>217828</v>
      </c>
      <c r="P39" s="6">
        <f>VLOOKUP($A$7:$A$91,data!$A$2:$Z$78,16,FALSE)</f>
        <v>3578</v>
      </c>
      <c r="Q39" s="6">
        <f>VLOOKUP($A$7:$A$91,data!$A$2:$Z$78,17,FALSE)</f>
        <v>326383</v>
      </c>
      <c r="R39" s="6">
        <f>VLOOKUP($A$7:$A$91,data!$A$2:$Z$78,18,FALSE)</f>
        <v>14590</v>
      </c>
      <c r="S39" s="6">
        <f>VLOOKUP($A$7:$A$91,data!$A$2:$Z$78,19,FALSE)</f>
        <v>10507</v>
      </c>
      <c r="T39" s="6">
        <f>VLOOKUP($A$7:$A$91,data!$A$2:$Z$78,20,FALSE)</f>
        <v>393</v>
      </c>
      <c r="U39" s="6">
        <f>VLOOKUP($A$7:$A$91,data!$A$2:$Z$78,21,FALSE)</f>
        <v>59082</v>
      </c>
      <c r="V39" s="6">
        <f>VLOOKUP($A$7:$A$91,data!$A$2:$Z$78,22,FALSE)</f>
        <v>1139</v>
      </c>
      <c r="W39" s="6">
        <f>VLOOKUP($A$7:$A$91,data!$A$2:$Z$78,23,FALSE)</f>
        <v>14727</v>
      </c>
      <c r="X39" s="6">
        <f>VLOOKUP($A$7:$A$91,data!$A$2:$Z$78,24,FALSE)</f>
        <v>698</v>
      </c>
      <c r="Y39" s="6">
        <f>VLOOKUP($A$7:$A$91,data!$A$2:$Z$78,25,FALSE)</f>
        <v>158</v>
      </c>
      <c r="Z39" s="6">
        <f>VLOOKUP($A$7:$A$91,data!$A$2:$Z$78,26,FALSE)</f>
        <v>11</v>
      </c>
    </row>
    <row r="40" spans="1:26" ht="21.75" x14ac:dyDescent="0.2">
      <c r="A40" s="5" t="s">
        <v>40</v>
      </c>
      <c r="B40" s="6">
        <f>VLOOKUP($A$7:$A$91,data!$A$2:$Z$78,2,FALSE)</f>
        <v>40277</v>
      </c>
      <c r="C40" s="6">
        <f>VLOOKUP($A$7:$A$91,data!$A$2:$Z$78,3,FALSE)</f>
        <v>51953</v>
      </c>
      <c r="D40" s="6">
        <f>VLOOKUP($A$7:$A$91,data!$A$2:$Z$78,4,FALSE)</f>
        <v>5534</v>
      </c>
      <c r="E40" s="6">
        <f>VLOOKUP($A$7:$A$91,data!$A$2:$Z$78,5,FALSE)</f>
        <v>5400</v>
      </c>
      <c r="F40" s="6">
        <f>VLOOKUP($A$7:$A$91,data!$A$2:$Z$78,6,FALSE)</f>
        <v>55</v>
      </c>
      <c r="G40" s="6">
        <f>VLOOKUP($A$7:$A$91,data!$A$2:$Z$78,7,FALSE)</f>
        <v>15374</v>
      </c>
      <c r="H40" s="6">
        <f>VLOOKUP($A$7:$A$91,data!$A$2:$Z$78,8,FALSE)</f>
        <v>1879</v>
      </c>
      <c r="I40" s="6">
        <f>VLOOKUP($A$7:$A$91,data!$A$2:$Z$78,9,FALSE)</f>
        <v>66352</v>
      </c>
      <c r="J40" s="6">
        <f>VLOOKUP($A$7:$A$91,data!$A$2:$Z$78,10,FALSE)</f>
        <v>1093</v>
      </c>
      <c r="K40" s="6">
        <f>VLOOKUP($A$7:$A$91,data!$A$2:$Z$78,11,FALSE)</f>
        <v>1416670</v>
      </c>
      <c r="L40" s="6">
        <f>VLOOKUP($A$7:$A$91,data!$A$2:$Z$78,12,FALSE)</f>
        <v>36460</v>
      </c>
      <c r="M40" s="6">
        <f>VLOOKUP($A$7:$A$91,data!$A$2:$Z$78,13,FALSE)</f>
        <v>194463</v>
      </c>
      <c r="N40" s="6">
        <f>VLOOKUP($A$7:$A$91,data!$A$2:$Z$78,14,FALSE)</f>
        <v>78</v>
      </c>
      <c r="O40" s="6">
        <f>VLOOKUP($A$7:$A$91,data!$A$2:$Z$78,15,FALSE)</f>
        <v>39017</v>
      </c>
      <c r="P40" s="6">
        <f>VLOOKUP($A$7:$A$91,data!$A$2:$Z$78,16,FALSE)</f>
        <v>1157</v>
      </c>
      <c r="Q40" s="6">
        <f>VLOOKUP($A$7:$A$91,data!$A$2:$Z$78,17,FALSE)</f>
        <v>182291</v>
      </c>
      <c r="R40" s="6">
        <f>VLOOKUP($A$7:$A$91,data!$A$2:$Z$78,18,FALSE)</f>
        <v>8478</v>
      </c>
      <c r="S40" s="6">
        <f>VLOOKUP($A$7:$A$91,data!$A$2:$Z$78,19,FALSE)</f>
        <v>3869</v>
      </c>
      <c r="T40" s="6">
        <f>VLOOKUP($A$7:$A$91,data!$A$2:$Z$78,20,FALSE)</f>
        <v>72</v>
      </c>
      <c r="U40" s="6">
        <f>VLOOKUP($A$7:$A$91,data!$A$2:$Z$78,21,FALSE)</f>
        <v>14608</v>
      </c>
      <c r="V40" s="6">
        <f>VLOOKUP($A$7:$A$91,data!$A$2:$Z$78,22,FALSE)</f>
        <v>119</v>
      </c>
      <c r="W40" s="6">
        <f>VLOOKUP($A$7:$A$91,data!$A$2:$Z$78,23,FALSE)</f>
        <v>7000</v>
      </c>
      <c r="X40" s="6">
        <f>VLOOKUP($A$7:$A$91,data!$A$2:$Z$78,24,FALSE)</f>
        <v>252</v>
      </c>
      <c r="Y40" s="6">
        <f>VLOOKUP($A$7:$A$91,data!$A$2:$Z$78,25,FALSE)</f>
        <v>121</v>
      </c>
      <c r="Z40" s="6">
        <f>VLOOKUP($A$7:$A$91,data!$A$2:$Z$78,26,FALSE)</f>
        <v>11</v>
      </c>
    </row>
    <row r="41" spans="1:26" ht="21.75" x14ac:dyDescent="0.2">
      <c r="A41" s="5" t="s">
        <v>41</v>
      </c>
      <c r="B41" s="6">
        <f>VLOOKUP($A$7:$A$91,data!$A$2:$Z$78,2,FALSE)</f>
        <v>31736</v>
      </c>
      <c r="C41" s="6">
        <f>VLOOKUP($A$7:$A$91,data!$A$2:$Z$78,3,FALSE)</f>
        <v>65908</v>
      </c>
      <c r="D41" s="6">
        <f>VLOOKUP($A$7:$A$91,data!$A$2:$Z$78,4,FALSE)</f>
        <v>9724</v>
      </c>
      <c r="E41" s="6">
        <f>VLOOKUP($A$7:$A$91,data!$A$2:$Z$78,5,FALSE)</f>
        <v>0</v>
      </c>
      <c r="F41" s="6">
        <f>VLOOKUP($A$7:$A$91,data!$A$2:$Z$78,6,FALSE)</f>
        <v>0</v>
      </c>
      <c r="G41" s="6">
        <f>VLOOKUP($A$7:$A$91,data!$A$2:$Z$78,7,FALSE)</f>
        <v>17070</v>
      </c>
      <c r="H41" s="6">
        <f>VLOOKUP($A$7:$A$91,data!$A$2:$Z$78,8,FALSE)</f>
        <v>2784</v>
      </c>
      <c r="I41" s="6">
        <f>VLOOKUP($A$7:$A$91,data!$A$2:$Z$78,9,FALSE)</f>
        <v>118954</v>
      </c>
      <c r="J41" s="6">
        <f>VLOOKUP($A$7:$A$91,data!$A$2:$Z$78,10,FALSE)</f>
        <v>1194</v>
      </c>
      <c r="K41" s="6">
        <f>VLOOKUP($A$7:$A$91,data!$A$2:$Z$78,11,FALSE)</f>
        <v>1157743</v>
      </c>
      <c r="L41" s="6">
        <f>VLOOKUP($A$7:$A$91,data!$A$2:$Z$78,12,FALSE)</f>
        <v>27934</v>
      </c>
      <c r="M41" s="6">
        <f>VLOOKUP($A$7:$A$91,data!$A$2:$Z$78,13,FALSE)</f>
        <v>11737</v>
      </c>
      <c r="N41" s="6">
        <f>VLOOKUP($A$7:$A$91,data!$A$2:$Z$78,14,FALSE)</f>
        <v>102</v>
      </c>
      <c r="O41" s="6">
        <f>VLOOKUP($A$7:$A$91,data!$A$2:$Z$78,15,FALSE)</f>
        <v>659164</v>
      </c>
      <c r="P41" s="6">
        <f>VLOOKUP($A$7:$A$91,data!$A$2:$Z$78,16,FALSE)</f>
        <v>999</v>
      </c>
      <c r="Q41" s="6">
        <f>VLOOKUP($A$7:$A$91,data!$A$2:$Z$78,17,FALSE)</f>
        <v>135772</v>
      </c>
      <c r="R41" s="6">
        <f>VLOOKUP($A$7:$A$91,data!$A$2:$Z$78,18,FALSE)</f>
        <v>6352</v>
      </c>
      <c r="S41" s="6">
        <f>VLOOKUP($A$7:$A$91,data!$A$2:$Z$78,19,FALSE)</f>
        <v>7698</v>
      </c>
      <c r="T41" s="6">
        <f>VLOOKUP($A$7:$A$91,data!$A$2:$Z$78,20,FALSE)</f>
        <v>192</v>
      </c>
      <c r="U41" s="6">
        <f>VLOOKUP($A$7:$A$91,data!$A$2:$Z$78,21,FALSE)</f>
        <v>25175</v>
      </c>
      <c r="V41" s="6">
        <f>VLOOKUP($A$7:$A$91,data!$A$2:$Z$78,22,FALSE)</f>
        <v>312</v>
      </c>
      <c r="W41" s="6">
        <f>VLOOKUP($A$7:$A$91,data!$A$2:$Z$78,23,FALSE)</f>
        <v>7949</v>
      </c>
      <c r="X41" s="6">
        <f>VLOOKUP($A$7:$A$91,data!$A$2:$Z$78,24,FALSE)</f>
        <v>327</v>
      </c>
      <c r="Y41" s="6">
        <f>VLOOKUP($A$7:$A$91,data!$A$2:$Z$78,25,FALSE)</f>
        <v>244</v>
      </c>
      <c r="Z41" s="6">
        <f>VLOOKUP($A$7:$A$91,data!$A$2:$Z$78,26,FALSE)</f>
        <v>14</v>
      </c>
    </row>
    <row r="42" spans="1:26" ht="21.75" x14ac:dyDescent="0.2">
      <c r="A42" s="5" t="s">
        <v>42</v>
      </c>
      <c r="B42" s="6">
        <f>VLOOKUP($A$7:$A$91,data!$A$2:$Z$78,2,FALSE)</f>
        <v>96710</v>
      </c>
      <c r="C42" s="6">
        <f>VLOOKUP($A$7:$A$91,data!$A$2:$Z$78,3,FALSE)</f>
        <v>341251</v>
      </c>
      <c r="D42" s="6">
        <f>VLOOKUP($A$7:$A$91,data!$A$2:$Z$78,4,FALSE)</f>
        <v>61603</v>
      </c>
      <c r="E42" s="6">
        <f>VLOOKUP($A$7:$A$91,data!$A$2:$Z$78,5,FALSE)</f>
        <v>7932</v>
      </c>
      <c r="F42" s="6">
        <f>VLOOKUP($A$7:$A$91,data!$A$2:$Z$78,6,FALSE)</f>
        <v>237</v>
      </c>
      <c r="G42" s="6">
        <f>VLOOKUP($A$7:$A$91,data!$A$2:$Z$78,7,FALSE)</f>
        <v>67085</v>
      </c>
      <c r="H42" s="6">
        <f>VLOOKUP($A$7:$A$91,data!$A$2:$Z$78,8,FALSE)</f>
        <v>13468</v>
      </c>
      <c r="I42" s="6">
        <f>VLOOKUP($A$7:$A$91,data!$A$2:$Z$78,9,FALSE)</f>
        <v>145709</v>
      </c>
      <c r="J42" s="6">
        <f>VLOOKUP($A$7:$A$91,data!$A$2:$Z$78,10,FALSE)</f>
        <v>2837</v>
      </c>
      <c r="K42" s="6">
        <f>VLOOKUP($A$7:$A$91,data!$A$2:$Z$78,11,FALSE)</f>
        <v>3401472</v>
      </c>
      <c r="L42" s="6">
        <f>VLOOKUP($A$7:$A$91,data!$A$2:$Z$78,12,FALSE)</f>
        <v>72247</v>
      </c>
      <c r="M42" s="6">
        <f>VLOOKUP($A$7:$A$91,data!$A$2:$Z$78,13,FALSE)</f>
        <v>657511</v>
      </c>
      <c r="N42" s="6">
        <f>VLOOKUP($A$7:$A$91,data!$A$2:$Z$78,14,FALSE)</f>
        <v>1240</v>
      </c>
      <c r="O42" s="6">
        <f>VLOOKUP($A$7:$A$91,data!$A$2:$Z$78,15,FALSE)</f>
        <v>486380</v>
      </c>
      <c r="P42" s="6">
        <f>VLOOKUP($A$7:$A$91,data!$A$2:$Z$78,16,FALSE)</f>
        <v>3790</v>
      </c>
      <c r="Q42" s="6">
        <f>VLOOKUP($A$7:$A$91,data!$A$2:$Z$78,17,FALSE)</f>
        <v>176362</v>
      </c>
      <c r="R42" s="6">
        <f>VLOOKUP($A$7:$A$91,data!$A$2:$Z$78,18,FALSE)</f>
        <v>8706</v>
      </c>
      <c r="S42" s="6">
        <f>VLOOKUP($A$7:$A$91,data!$A$2:$Z$78,19,FALSE)</f>
        <v>73673</v>
      </c>
      <c r="T42" s="6">
        <f>VLOOKUP($A$7:$A$91,data!$A$2:$Z$78,20,FALSE)</f>
        <v>2808</v>
      </c>
      <c r="U42" s="6">
        <f>VLOOKUP($A$7:$A$91,data!$A$2:$Z$78,21,FALSE)</f>
        <v>150965</v>
      </c>
      <c r="V42" s="6">
        <f>VLOOKUP($A$7:$A$91,data!$A$2:$Z$78,22,FALSE)</f>
        <v>2318</v>
      </c>
      <c r="W42" s="6">
        <f>VLOOKUP($A$7:$A$91,data!$A$2:$Z$78,23,FALSE)</f>
        <v>8018</v>
      </c>
      <c r="X42" s="6">
        <f>VLOOKUP($A$7:$A$91,data!$A$2:$Z$78,24,FALSE)</f>
        <v>331</v>
      </c>
      <c r="Y42" s="6">
        <f>VLOOKUP($A$7:$A$91,data!$A$2:$Z$78,25,FALSE)</f>
        <v>539</v>
      </c>
      <c r="Z42" s="6">
        <f>VLOOKUP($A$7:$A$91,data!$A$2:$Z$78,26,FALSE)</f>
        <v>22</v>
      </c>
    </row>
    <row r="43" spans="1:26" ht="21.75" x14ac:dyDescent="0.2">
      <c r="A43" s="5" t="s">
        <v>43</v>
      </c>
      <c r="B43" s="6">
        <f>VLOOKUP($A$7:$A$91,data!$A$2:$Z$78,2,FALSE)</f>
        <v>129965</v>
      </c>
      <c r="C43" s="6">
        <f>VLOOKUP($A$7:$A$91,data!$A$2:$Z$78,3,FALSE)</f>
        <v>409995</v>
      </c>
      <c r="D43" s="6">
        <f>VLOOKUP($A$7:$A$91,data!$A$2:$Z$78,4,FALSE)</f>
        <v>87269</v>
      </c>
      <c r="E43" s="6">
        <f>VLOOKUP($A$7:$A$91,data!$A$2:$Z$78,5,FALSE)</f>
        <v>385</v>
      </c>
      <c r="F43" s="6">
        <f>VLOOKUP($A$7:$A$91,data!$A$2:$Z$78,6,FALSE)</f>
        <v>24</v>
      </c>
      <c r="G43" s="6">
        <f>VLOOKUP($A$7:$A$91,data!$A$2:$Z$78,7,FALSE)</f>
        <v>74462</v>
      </c>
      <c r="H43" s="6">
        <f>VLOOKUP($A$7:$A$91,data!$A$2:$Z$78,8,FALSE)</f>
        <v>19382</v>
      </c>
      <c r="I43" s="6">
        <f>VLOOKUP($A$7:$A$91,data!$A$2:$Z$78,9,FALSE)</f>
        <v>155076</v>
      </c>
      <c r="J43" s="6">
        <f>VLOOKUP($A$7:$A$91,data!$A$2:$Z$78,10,FALSE)</f>
        <v>4379</v>
      </c>
      <c r="K43" s="6">
        <f>VLOOKUP($A$7:$A$91,data!$A$2:$Z$78,11,FALSE)</f>
        <v>2881770</v>
      </c>
      <c r="L43" s="6">
        <f>VLOOKUP($A$7:$A$91,data!$A$2:$Z$78,12,FALSE)</f>
        <v>89803</v>
      </c>
      <c r="M43" s="6">
        <f>VLOOKUP($A$7:$A$91,data!$A$2:$Z$78,13,FALSE)</f>
        <v>175179</v>
      </c>
      <c r="N43" s="6">
        <f>VLOOKUP($A$7:$A$91,data!$A$2:$Z$78,14,FALSE)</f>
        <v>1035</v>
      </c>
      <c r="O43" s="6">
        <f>VLOOKUP($A$7:$A$91,data!$A$2:$Z$78,15,FALSE)</f>
        <v>924242</v>
      </c>
      <c r="P43" s="6">
        <f>VLOOKUP($A$7:$A$91,data!$A$2:$Z$78,16,FALSE)</f>
        <v>7333</v>
      </c>
      <c r="Q43" s="6">
        <f>VLOOKUP($A$7:$A$91,data!$A$2:$Z$78,17,FALSE)</f>
        <v>259365</v>
      </c>
      <c r="R43" s="6">
        <f>VLOOKUP($A$7:$A$91,data!$A$2:$Z$78,18,FALSE)</f>
        <v>16139</v>
      </c>
      <c r="S43" s="6">
        <f>VLOOKUP($A$7:$A$91,data!$A$2:$Z$78,19,FALSE)</f>
        <v>75497</v>
      </c>
      <c r="T43" s="6">
        <f>VLOOKUP($A$7:$A$91,data!$A$2:$Z$78,20,FALSE)</f>
        <v>1949</v>
      </c>
      <c r="U43" s="6">
        <f>VLOOKUP($A$7:$A$91,data!$A$2:$Z$78,21,FALSE)</f>
        <v>197251</v>
      </c>
      <c r="V43" s="6">
        <f>VLOOKUP($A$7:$A$91,data!$A$2:$Z$78,22,FALSE)</f>
        <v>3553</v>
      </c>
      <c r="W43" s="6">
        <f>VLOOKUP($A$7:$A$91,data!$A$2:$Z$78,23,FALSE)</f>
        <v>5300</v>
      </c>
      <c r="X43" s="6">
        <f>VLOOKUP($A$7:$A$91,data!$A$2:$Z$78,24,FALSE)</f>
        <v>350</v>
      </c>
      <c r="Y43" s="6">
        <f>VLOOKUP($A$7:$A$91,data!$A$2:$Z$78,25,FALSE)</f>
        <v>244</v>
      </c>
      <c r="Z43" s="6">
        <f>VLOOKUP($A$7:$A$91,data!$A$2:$Z$78,26,FALSE)</f>
        <v>31</v>
      </c>
    </row>
    <row r="44" spans="1:26" ht="21.75" x14ac:dyDescent="0.2">
      <c r="A44" s="5" t="s">
        <v>44</v>
      </c>
      <c r="B44" s="6">
        <f>VLOOKUP($A$7:$A$91,data!$A$2:$Z$78,2,FALSE)</f>
        <v>84921</v>
      </c>
      <c r="C44" s="6">
        <f>VLOOKUP($A$7:$A$91,data!$A$2:$Z$78,3,FALSE)</f>
        <v>163342</v>
      </c>
      <c r="D44" s="6">
        <f>VLOOKUP($A$7:$A$91,data!$A$2:$Z$78,4,FALSE)</f>
        <v>31634</v>
      </c>
      <c r="E44" s="6">
        <f>VLOOKUP($A$7:$A$91,data!$A$2:$Z$78,5,FALSE)</f>
        <v>330</v>
      </c>
      <c r="F44" s="6">
        <f>VLOOKUP($A$7:$A$91,data!$A$2:$Z$78,6,FALSE)</f>
        <v>14</v>
      </c>
      <c r="G44" s="6">
        <f>VLOOKUP($A$7:$A$91,data!$A$2:$Z$78,7,FALSE)</f>
        <v>42977</v>
      </c>
      <c r="H44" s="6">
        <f>VLOOKUP($A$7:$A$91,data!$A$2:$Z$78,8,FALSE)</f>
        <v>8669</v>
      </c>
      <c r="I44" s="6">
        <f>VLOOKUP($A$7:$A$91,data!$A$2:$Z$78,9,FALSE)</f>
        <v>95391</v>
      </c>
      <c r="J44" s="6">
        <f>VLOOKUP($A$7:$A$91,data!$A$2:$Z$78,10,FALSE)</f>
        <v>3885</v>
      </c>
      <c r="K44" s="6">
        <f>VLOOKUP($A$7:$A$91,data!$A$2:$Z$78,11,FALSE)</f>
        <v>2635620</v>
      </c>
      <c r="L44" s="6">
        <f>VLOOKUP($A$7:$A$91,data!$A$2:$Z$78,12,FALSE)</f>
        <v>71908</v>
      </c>
      <c r="M44" s="6">
        <f>VLOOKUP($A$7:$A$91,data!$A$2:$Z$78,13,FALSE)</f>
        <v>612273</v>
      </c>
      <c r="N44" s="6">
        <f>VLOOKUP($A$7:$A$91,data!$A$2:$Z$78,14,FALSE)</f>
        <v>25</v>
      </c>
      <c r="O44" s="6">
        <f>VLOOKUP($A$7:$A$91,data!$A$2:$Z$78,15,FALSE)</f>
        <v>107606</v>
      </c>
      <c r="P44" s="6">
        <f>VLOOKUP($A$7:$A$91,data!$A$2:$Z$78,16,FALSE)</f>
        <v>13</v>
      </c>
      <c r="Q44" s="6">
        <f>VLOOKUP($A$7:$A$91,data!$A$2:$Z$78,17,FALSE)</f>
        <v>197049</v>
      </c>
      <c r="R44" s="6">
        <f>VLOOKUP($A$7:$A$91,data!$A$2:$Z$78,18,FALSE)</f>
        <v>10081</v>
      </c>
      <c r="S44" s="6">
        <f>VLOOKUP($A$7:$A$91,data!$A$2:$Z$78,19,FALSE)</f>
        <v>23</v>
      </c>
      <c r="T44" s="6">
        <f>VLOOKUP($A$7:$A$91,data!$A$2:$Z$78,20,FALSE)</f>
        <v>2</v>
      </c>
      <c r="U44" s="6">
        <f>VLOOKUP($A$7:$A$91,data!$A$2:$Z$78,21,FALSE)</f>
        <v>51694</v>
      </c>
      <c r="V44" s="6">
        <f>VLOOKUP($A$7:$A$91,data!$A$2:$Z$78,22,FALSE)</f>
        <v>16</v>
      </c>
      <c r="W44" s="6">
        <f>VLOOKUP($A$7:$A$91,data!$A$2:$Z$78,23,FALSE)</f>
        <v>4192</v>
      </c>
      <c r="X44" s="6">
        <f>VLOOKUP($A$7:$A$91,data!$A$2:$Z$78,24,FALSE)</f>
        <v>277</v>
      </c>
      <c r="Y44" s="6">
        <f>VLOOKUP($A$7:$A$91,data!$A$2:$Z$78,25,FALSE)</f>
        <v>66</v>
      </c>
      <c r="Z44" s="6">
        <f>VLOOKUP($A$7:$A$91,data!$A$2:$Z$78,26,FALSE)</f>
        <v>10</v>
      </c>
    </row>
    <row r="45" spans="1:26" ht="21.75" x14ac:dyDescent="0.2">
      <c r="A45" s="5" t="s">
        <v>45</v>
      </c>
      <c r="B45" s="6">
        <f>VLOOKUP($A$7:$A$91,data!$A$2:$Z$78,2,FALSE)</f>
        <v>104310</v>
      </c>
      <c r="C45" s="6">
        <f>VLOOKUP($A$7:$A$91,data!$A$2:$Z$78,3,FALSE)</f>
        <v>288479</v>
      </c>
      <c r="D45" s="6">
        <f>VLOOKUP($A$7:$A$91,data!$A$2:$Z$78,4,FALSE)</f>
        <v>55318</v>
      </c>
      <c r="E45" s="6">
        <f>VLOOKUP($A$7:$A$91,data!$A$2:$Z$78,5,FALSE)</f>
        <v>3208</v>
      </c>
      <c r="F45" s="6">
        <f>VLOOKUP($A$7:$A$91,data!$A$2:$Z$78,6,FALSE)</f>
        <v>128</v>
      </c>
      <c r="G45" s="6">
        <f>VLOOKUP($A$7:$A$91,data!$A$2:$Z$78,7,FALSE)</f>
        <v>93107</v>
      </c>
      <c r="H45" s="6">
        <f>VLOOKUP($A$7:$A$91,data!$A$2:$Z$78,8,FALSE)</f>
        <v>17534</v>
      </c>
      <c r="I45" s="6">
        <f>VLOOKUP($A$7:$A$91,data!$A$2:$Z$78,9,FALSE)</f>
        <v>117074</v>
      </c>
      <c r="J45" s="6">
        <f>VLOOKUP($A$7:$A$91,data!$A$2:$Z$78,10,FALSE)</f>
        <v>4181</v>
      </c>
      <c r="K45" s="6">
        <f>VLOOKUP($A$7:$A$91,data!$A$2:$Z$78,11,FALSE)</f>
        <v>2490585</v>
      </c>
      <c r="L45" s="6">
        <f>VLOOKUP($A$7:$A$91,data!$A$2:$Z$78,12,FALSE)</f>
        <v>73930</v>
      </c>
      <c r="M45" s="6">
        <f>VLOOKUP($A$7:$A$91,data!$A$2:$Z$78,13,FALSE)</f>
        <v>174204</v>
      </c>
      <c r="N45" s="6">
        <f>VLOOKUP($A$7:$A$91,data!$A$2:$Z$78,14,FALSE)</f>
        <v>480</v>
      </c>
      <c r="O45" s="6">
        <f>VLOOKUP($A$7:$A$91,data!$A$2:$Z$78,15,FALSE)</f>
        <v>141413</v>
      </c>
      <c r="P45" s="6">
        <f>VLOOKUP($A$7:$A$91,data!$A$2:$Z$78,16,FALSE)</f>
        <v>2084</v>
      </c>
      <c r="Q45" s="6">
        <f>VLOOKUP($A$7:$A$91,data!$A$2:$Z$78,17,FALSE)</f>
        <v>226888</v>
      </c>
      <c r="R45" s="6">
        <f>VLOOKUP($A$7:$A$91,data!$A$2:$Z$78,18,FALSE)</f>
        <v>14236</v>
      </c>
      <c r="S45" s="6">
        <f>VLOOKUP($A$7:$A$91,data!$A$2:$Z$78,19,FALSE)</f>
        <v>10902</v>
      </c>
      <c r="T45" s="6">
        <f>VLOOKUP($A$7:$A$91,data!$A$2:$Z$78,20,FALSE)</f>
        <v>375</v>
      </c>
      <c r="U45" s="6">
        <f>VLOOKUP($A$7:$A$91,data!$A$2:$Z$78,21,FALSE)</f>
        <v>35322</v>
      </c>
      <c r="V45" s="6">
        <f>VLOOKUP($A$7:$A$91,data!$A$2:$Z$78,22,FALSE)</f>
        <v>621</v>
      </c>
      <c r="W45" s="6">
        <f>VLOOKUP($A$7:$A$91,data!$A$2:$Z$78,23,FALSE)</f>
        <v>4285</v>
      </c>
      <c r="X45" s="6">
        <f>VLOOKUP($A$7:$A$91,data!$A$2:$Z$78,24,FALSE)</f>
        <v>278</v>
      </c>
      <c r="Y45" s="6">
        <f>VLOOKUP($A$7:$A$91,data!$A$2:$Z$78,25,FALSE)</f>
        <v>278</v>
      </c>
      <c r="Z45" s="6">
        <f>VLOOKUP($A$7:$A$91,data!$A$2:$Z$78,26,FALSE)</f>
        <v>18</v>
      </c>
    </row>
    <row r="46" spans="1:26" ht="21.75" x14ac:dyDescent="0.2">
      <c r="A46" s="5" t="s">
        <v>46</v>
      </c>
      <c r="B46" s="6">
        <f>VLOOKUP($A$7:$A$91,data!$A$2:$Z$78,2,FALSE)</f>
        <v>68578</v>
      </c>
      <c r="C46" s="6">
        <f>VLOOKUP($A$7:$A$91,data!$A$2:$Z$78,3,FALSE)</f>
        <v>156323</v>
      </c>
      <c r="D46" s="6">
        <f>VLOOKUP($A$7:$A$91,data!$A$2:$Z$78,4,FALSE)</f>
        <v>30561</v>
      </c>
      <c r="E46" s="6">
        <f>VLOOKUP($A$7:$A$91,data!$A$2:$Z$78,5,FALSE)</f>
        <v>16</v>
      </c>
      <c r="F46" s="6">
        <f>VLOOKUP($A$7:$A$91,data!$A$2:$Z$78,6,FALSE)</f>
        <v>3</v>
      </c>
      <c r="G46" s="6">
        <f>VLOOKUP($A$7:$A$91,data!$A$2:$Z$78,7,FALSE)</f>
        <v>80561</v>
      </c>
      <c r="H46" s="6">
        <f>VLOOKUP($A$7:$A$91,data!$A$2:$Z$78,8,FALSE)</f>
        <v>14825</v>
      </c>
      <c r="I46" s="6">
        <f>VLOOKUP($A$7:$A$91,data!$A$2:$Z$78,9,FALSE)</f>
        <v>114932</v>
      </c>
      <c r="J46" s="6">
        <f>VLOOKUP($A$7:$A$91,data!$A$2:$Z$78,10,FALSE)</f>
        <v>3446</v>
      </c>
      <c r="K46" s="6">
        <f>VLOOKUP($A$7:$A$91,data!$A$2:$Z$78,11,FALSE)</f>
        <v>1772926</v>
      </c>
      <c r="L46" s="6">
        <f>VLOOKUP($A$7:$A$91,data!$A$2:$Z$78,12,FALSE)</f>
        <v>50465</v>
      </c>
      <c r="M46" s="6">
        <f>VLOOKUP($A$7:$A$91,data!$A$2:$Z$78,13,FALSE)</f>
        <v>16527</v>
      </c>
      <c r="N46" s="6">
        <f>VLOOKUP($A$7:$A$91,data!$A$2:$Z$78,14,FALSE)</f>
        <v>435</v>
      </c>
      <c r="O46" s="6">
        <f>VLOOKUP($A$7:$A$91,data!$A$2:$Z$78,15,FALSE)</f>
        <v>296422</v>
      </c>
      <c r="P46" s="6">
        <f>VLOOKUP($A$7:$A$91,data!$A$2:$Z$78,16,FALSE)</f>
        <v>2634</v>
      </c>
      <c r="Q46" s="6">
        <f>VLOOKUP($A$7:$A$91,data!$A$2:$Z$78,17,FALSE)</f>
        <v>105856</v>
      </c>
      <c r="R46" s="6">
        <f>VLOOKUP($A$7:$A$91,data!$A$2:$Z$78,18,FALSE)</f>
        <v>6052</v>
      </c>
      <c r="S46" s="6">
        <f>VLOOKUP($A$7:$A$91,data!$A$2:$Z$78,19,FALSE)</f>
        <v>8926</v>
      </c>
      <c r="T46" s="6">
        <f>VLOOKUP($A$7:$A$91,data!$A$2:$Z$78,20,FALSE)</f>
        <v>387</v>
      </c>
      <c r="U46" s="6">
        <f>VLOOKUP($A$7:$A$91,data!$A$2:$Z$78,21,FALSE)</f>
        <v>12529</v>
      </c>
      <c r="V46" s="6">
        <f>VLOOKUP($A$7:$A$91,data!$A$2:$Z$78,22,FALSE)</f>
        <v>260</v>
      </c>
      <c r="W46" s="6">
        <f>VLOOKUP($A$7:$A$91,data!$A$2:$Z$78,23,FALSE)</f>
        <v>8317</v>
      </c>
      <c r="X46" s="6">
        <f>VLOOKUP($A$7:$A$91,data!$A$2:$Z$78,24,FALSE)</f>
        <v>383</v>
      </c>
      <c r="Y46" s="6">
        <f>VLOOKUP($A$7:$A$91,data!$A$2:$Z$78,25,FALSE)</f>
        <v>156</v>
      </c>
      <c r="Z46" s="6">
        <f>VLOOKUP($A$7:$A$91,data!$A$2:$Z$78,26,FALSE)</f>
        <v>6</v>
      </c>
    </row>
    <row r="47" spans="1:26" ht="21.75" x14ac:dyDescent="0.2">
      <c r="A47" s="5" t="s">
        <v>47</v>
      </c>
      <c r="B47" s="6">
        <f>VLOOKUP($A$7:$A$91,data!$A$2:$Z$78,2,FALSE)</f>
        <v>27552</v>
      </c>
      <c r="C47" s="6">
        <f>VLOOKUP($A$7:$A$91,data!$A$2:$Z$78,3,FALSE)</f>
        <v>84498</v>
      </c>
      <c r="D47" s="6">
        <f>VLOOKUP($A$7:$A$91,data!$A$2:$Z$78,4,FALSE)</f>
        <v>19033</v>
      </c>
      <c r="E47" s="6">
        <f>VLOOKUP($A$7:$A$91,data!$A$2:$Z$78,5,FALSE)</f>
        <v>0</v>
      </c>
      <c r="F47" s="6">
        <f>VLOOKUP($A$7:$A$91,data!$A$2:$Z$78,6,FALSE)</f>
        <v>0</v>
      </c>
      <c r="G47" s="6">
        <f>VLOOKUP($A$7:$A$91,data!$A$2:$Z$78,7,FALSE)</f>
        <v>17075</v>
      </c>
      <c r="H47" s="6">
        <f>VLOOKUP($A$7:$A$91,data!$A$2:$Z$78,8,FALSE)</f>
        <v>4108</v>
      </c>
      <c r="I47" s="6">
        <f>VLOOKUP($A$7:$A$91,data!$A$2:$Z$78,9,FALSE)</f>
        <v>37742</v>
      </c>
      <c r="J47" s="6">
        <f>VLOOKUP($A$7:$A$91,data!$A$2:$Z$78,10,FALSE)</f>
        <v>1261</v>
      </c>
      <c r="K47" s="6">
        <f>VLOOKUP($A$7:$A$91,data!$A$2:$Z$78,11,FALSE)</f>
        <v>870477</v>
      </c>
      <c r="L47" s="6">
        <f>VLOOKUP($A$7:$A$91,data!$A$2:$Z$78,12,FALSE)</f>
        <v>20317</v>
      </c>
      <c r="M47" s="6">
        <f>VLOOKUP($A$7:$A$91,data!$A$2:$Z$78,13,FALSE)</f>
        <v>150938</v>
      </c>
      <c r="N47" s="6">
        <f>VLOOKUP($A$7:$A$91,data!$A$2:$Z$78,14,FALSE)</f>
        <v>135</v>
      </c>
      <c r="O47" s="6">
        <f>VLOOKUP($A$7:$A$91,data!$A$2:$Z$78,15,FALSE)</f>
        <v>12930</v>
      </c>
      <c r="P47" s="6">
        <f>VLOOKUP($A$7:$A$91,data!$A$2:$Z$78,16,FALSE)</f>
        <v>509</v>
      </c>
      <c r="Q47" s="6">
        <f>VLOOKUP($A$7:$A$91,data!$A$2:$Z$78,17,FALSE)</f>
        <v>28074</v>
      </c>
      <c r="R47" s="6">
        <f>VLOOKUP($A$7:$A$91,data!$A$2:$Z$78,18,FALSE)</f>
        <v>1607</v>
      </c>
      <c r="S47" s="6">
        <f>VLOOKUP($A$7:$A$91,data!$A$2:$Z$78,19,FALSE)</f>
        <v>2944</v>
      </c>
      <c r="T47" s="6">
        <f>VLOOKUP($A$7:$A$91,data!$A$2:$Z$78,20,FALSE)</f>
        <v>121</v>
      </c>
      <c r="U47" s="6">
        <f>VLOOKUP($A$7:$A$91,data!$A$2:$Z$78,21,FALSE)</f>
        <v>2785</v>
      </c>
      <c r="V47" s="6">
        <f>VLOOKUP($A$7:$A$91,data!$A$2:$Z$78,22,FALSE)</f>
        <v>151</v>
      </c>
      <c r="W47" s="6">
        <f>VLOOKUP($A$7:$A$91,data!$A$2:$Z$78,23,FALSE)</f>
        <v>2847</v>
      </c>
      <c r="X47" s="6">
        <f>VLOOKUP($A$7:$A$91,data!$A$2:$Z$78,24,FALSE)</f>
        <v>165</v>
      </c>
      <c r="Y47" s="6">
        <f>VLOOKUP($A$7:$A$91,data!$A$2:$Z$78,25,FALSE)</f>
        <v>36</v>
      </c>
      <c r="Z47" s="6">
        <f>VLOOKUP($A$7:$A$91,data!$A$2:$Z$78,26,FALSE)</f>
        <v>4</v>
      </c>
    </row>
    <row r="48" spans="1:26" ht="21.75" x14ac:dyDescent="0.2">
      <c r="A48" s="9" t="s">
        <v>5</v>
      </c>
      <c r="B48" s="8">
        <f>SUM(B49:B56)</f>
        <v>367680</v>
      </c>
      <c r="C48" s="8">
        <f t="shared" ref="C48:Z48" si="5">SUM(C49:C56)</f>
        <v>729786</v>
      </c>
      <c r="D48" s="8">
        <f t="shared" si="5"/>
        <v>72740</v>
      </c>
      <c r="E48" s="8">
        <f t="shared" si="5"/>
        <v>69330</v>
      </c>
      <c r="F48" s="8">
        <f t="shared" si="5"/>
        <v>1240</v>
      </c>
      <c r="G48" s="8">
        <f t="shared" si="5"/>
        <v>183848</v>
      </c>
      <c r="H48" s="8">
        <f t="shared" si="5"/>
        <v>19501</v>
      </c>
      <c r="I48" s="8">
        <f t="shared" si="5"/>
        <v>829387</v>
      </c>
      <c r="J48" s="8">
        <f t="shared" si="5"/>
        <v>35740</v>
      </c>
      <c r="K48" s="8">
        <f t="shared" si="5"/>
        <v>15747885</v>
      </c>
      <c r="L48" s="8">
        <f t="shared" si="5"/>
        <v>330215</v>
      </c>
      <c r="M48" s="8">
        <f t="shared" si="5"/>
        <v>6038034</v>
      </c>
      <c r="N48" s="8">
        <f t="shared" si="5"/>
        <v>1510</v>
      </c>
      <c r="O48" s="8">
        <f t="shared" si="5"/>
        <v>6550084</v>
      </c>
      <c r="P48" s="8">
        <f t="shared" si="5"/>
        <v>9442</v>
      </c>
      <c r="Q48" s="8">
        <f t="shared" si="5"/>
        <v>234274</v>
      </c>
      <c r="R48" s="8">
        <f t="shared" si="5"/>
        <v>10918</v>
      </c>
      <c r="S48" s="8">
        <f t="shared" si="5"/>
        <v>20984</v>
      </c>
      <c r="T48" s="8">
        <f t="shared" si="5"/>
        <v>695</v>
      </c>
      <c r="U48" s="8">
        <f t="shared" si="5"/>
        <v>225626</v>
      </c>
      <c r="V48" s="8">
        <f t="shared" si="5"/>
        <v>2660</v>
      </c>
      <c r="W48" s="8">
        <f t="shared" si="5"/>
        <v>28808</v>
      </c>
      <c r="X48" s="8">
        <f t="shared" si="5"/>
        <v>1536</v>
      </c>
      <c r="Y48" s="8">
        <f t="shared" si="5"/>
        <v>3079</v>
      </c>
      <c r="Z48" s="8">
        <f t="shared" si="5"/>
        <v>160</v>
      </c>
    </row>
    <row r="49" spans="1:26" ht="21.75" x14ac:dyDescent="0.2">
      <c r="A49" s="5" t="s">
        <v>48</v>
      </c>
      <c r="B49" s="6">
        <f>VLOOKUP($A$7:$A$91,data!$A$2:$Z$78,2,FALSE)</f>
        <v>70371</v>
      </c>
      <c r="C49" s="6">
        <f>VLOOKUP($A$7:$A$91,data!$A$2:$Z$78,3,FALSE)</f>
        <v>190297</v>
      </c>
      <c r="D49" s="6">
        <f>VLOOKUP($A$7:$A$91,data!$A$2:$Z$78,4,FALSE)</f>
        <v>17298</v>
      </c>
      <c r="E49" s="6">
        <f>VLOOKUP($A$7:$A$91,data!$A$2:$Z$78,5,FALSE)</f>
        <v>41784</v>
      </c>
      <c r="F49" s="6">
        <f>VLOOKUP($A$7:$A$91,data!$A$2:$Z$78,6,FALSE)</f>
        <v>722</v>
      </c>
      <c r="G49" s="6">
        <f>VLOOKUP($A$7:$A$91,data!$A$2:$Z$78,7,FALSE)</f>
        <v>55915</v>
      </c>
      <c r="H49" s="6">
        <f>VLOOKUP($A$7:$A$91,data!$A$2:$Z$78,8,FALSE)</f>
        <v>5685</v>
      </c>
      <c r="I49" s="6">
        <f>VLOOKUP($A$7:$A$91,data!$A$2:$Z$78,9,FALSE)</f>
        <v>276689</v>
      </c>
      <c r="J49" s="6">
        <f>VLOOKUP($A$7:$A$91,data!$A$2:$Z$78,10,FALSE)</f>
        <v>11011</v>
      </c>
      <c r="K49" s="6">
        <f>VLOOKUP($A$7:$A$91,data!$A$2:$Z$78,11,FALSE)</f>
        <v>2617986</v>
      </c>
      <c r="L49" s="6">
        <f>VLOOKUP($A$7:$A$91,data!$A$2:$Z$78,12,FALSE)</f>
        <v>58696</v>
      </c>
      <c r="M49" s="6">
        <f>VLOOKUP($A$7:$A$91,data!$A$2:$Z$78,13,FALSE)</f>
        <v>1534389</v>
      </c>
      <c r="N49" s="6">
        <f>VLOOKUP($A$7:$A$91,data!$A$2:$Z$78,14,FALSE)</f>
        <v>616</v>
      </c>
      <c r="O49" s="6">
        <f>VLOOKUP($A$7:$A$91,data!$A$2:$Z$78,15,FALSE)</f>
        <v>2341172</v>
      </c>
      <c r="P49" s="6">
        <f>VLOOKUP($A$7:$A$91,data!$A$2:$Z$78,16,FALSE)</f>
        <v>1834</v>
      </c>
      <c r="Q49" s="6">
        <f>VLOOKUP($A$7:$A$91,data!$A$2:$Z$78,17,FALSE)</f>
        <v>23937</v>
      </c>
      <c r="R49" s="6">
        <f>VLOOKUP($A$7:$A$91,data!$A$2:$Z$78,18,FALSE)</f>
        <v>1049</v>
      </c>
      <c r="S49" s="6">
        <f>VLOOKUP($A$7:$A$91,data!$A$2:$Z$78,19,FALSE)</f>
        <v>5744</v>
      </c>
      <c r="T49" s="6">
        <f>VLOOKUP($A$7:$A$91,data!$A$2:$Z$78,20,FALSE)</f>
        <v>176</v>
      </c>
      <c r="U49" s="6">
        <f>VLOOKUP($A$7:$A$91,data!$A$2:$Z$78,21,FALSE)</f>
        <v>46303</v>
      </c>
      <c r="V49" s="6">
        <f>VLOOKUP($A$7:$A$91,data!$A$2:$Z$78,22,FALSE)</f>
        <v>576</v>
      </c>
      <c r="W49" s="6">
        <f>VLOOKUP($A$7:$A$91,data!$A$2:$Z$78,23,FALSE)</f>
        <v>5063</v>
      </c>
      <c r="X49" s="6">
        <f>VLOOKUP($A$7:$A$91,data!$A$2:$Z$78,24,FALSE)</f>
        <v>228</v>
      </c>
      <c r="Y49" s="6">
        <f>VLOOKUP($A$7:$A$91,data!$A$2:$Z$78,25,FALSE)</f>
        <v>793</v>
      </c>
      <c r="Z49" s="6">
        <f>VLOOKUP($A$7:$A$91,data!$A$2:$Z$78,26,FALSE)</f>
        <v>42</v>
      </c>
    </row>
    <row r="50" spans="1:26" ht="21.75" x14ac:dyDescent="0.2">
      <c r="A50" s="5" t="s">
        <v>49</v>
      </c>
      <c r="B50" s="6">
        <f>VLOOKUP($A$7:$A$91,data!$A$2:$Z$78,2,FALSE)</f>
        <v>35734</v>
      </c>
      <c r="C50" s="6">
        <f>VLOOKUP($A$7:$A$91,data!$A$2:$Z$78,3,FALSE)</f>
        <v>37322</v>
      </c>
      <c r="D50" s="6">
        <f>VLOOKUP($A$7:$A$91,data!$A$2:$Z$78,4,FALSE)</f>
        <v>3360</v>
      </c>
      <c r="E50" s="6">
        <f>VLOOKUP($A$7:$A$91,data!$A$2:$Z$78,5,FALSE)</f>
        <v>22458</v>
      </c>
      <c r="F50" s="6">
        <f>VLOOKUP($A$7:$A$91,data!$A$2:$Z$78,6,FALSE)</f>
        <v>374</v>
      </c>
      <c r="G50" s="6">
        <f>VLOOKUP($A$7:$A$91,data!$A$2:$Z$78,7,FALSE)</f>
        <v>7366</v>
      </c>
      <c r="H50" s="6">
        <f>VLOOKUP($A$7:$A$91,data!$A$2:$Z$78,8,FALSE)</f>
        <v>619</v>
      </c>
      <c r="I50" s="6">
        <f>VLOOKUP($A$7:$A$91,data!$A$2:$Z$78,9,FALSE)</f>
        <v>97712</v>
      </c>
      <c r="J50" s="6">
        <f>VLOOKUP($A$7:$A$91,data!$A$2:$Z$78,10,FALSE)</f>
        <v>2446</v>
      </c>
      <c r="K50" s="6">
        <f>VLOOKUP($A$7:$A$91,data!$A$2:$Z$78,11,FALSE)</f>
        <v>1818224</v>
      </c>
      <c r="L50" s="6">
        <f>VLOOKUP($A$7:$A$91,data!$A$2:$Z$78,12,FALSE)</f>
        <v>34030</v>
      </c>
      <c r="M50" s="6">
        <f>VLOOKUP($A$7:$A$91,data!$A$2:$Z$78,13,FALSE)</f>
        <v>1554317</v>
      </c>
      <c r="N50" s="6">
        <f>VLOOKUP($A$7:$A$91,data!$A$2:$Z$78,14,FALSE)</f>
        <v>158</v>
      </c>
      <c r="O50" s="6">
        <f>VLOOKUP($A$7:$A$91,data!$A$2:$Z$78,15,FALSE)</f>
        <v>1018775</v>
      </c>
      <c r="P50" s="6">
        <f>VLOOKUP($A$7:$A$91,data!$A$2:$Z$78,16,FALSE)</f>
        <v>663</v>
      </c>
      <c r="Q50" s="6">
        <f>VLOOKUP($A$7:$A$91,data!$A$2:$Z$78,17,FALSE)</f>
        <v>4383</v>
      </c>
      <c r="R50" s="6">
        <f>VLOOKUP($A$7:$A$91,data!$A$2:$Z$78,18,FALSE)</f>
        <v>173</v>
      </c>
      <c r="S50" s="6">
        <f>VLOOKUP($A$7:$A$91,data!$A$2:$Z$78,19,FALSE)</f>
        <v>1107</v>
      </c>
      <c r="T50" s="6">
        <f>VLOOKUP($A$7:$A$91,data!$A$2:$Z$78,20,FALSE)</f>
        <v>39</v>
      </c>
      <c r="U50" s="6">
        <f>VLOOKUP($A$7:$A$91,data!$A$2:$Z$78,21,FALSE)</f>
        <v>14829</v>
      </c>
      <c r="V50" s="6">
        <f>VLOOKUP($A$7:$A$91,data!$A$2:$Z$78,22,FALSE)</f>
        <v>221</v>
      </c>
      <c r="W50" s="6">
        <f>VLOOKUP($A$7:$A$91,data!$A$2:$Z$78,23,FALSE)</f>
        <v>385</v>
      </c>
      <c r="X50" s="6">
        <f>VLOOKUP($A$7:$A$91,data!$A$2:$Z$78,24,FALSE)</f>
        <v>31</v>
      </c>
      <c r="Y50" s="6">
        <f>VLOOKUP($A$7:$A$91,data!$A$2:$Z$78,25,FALSE)</f>
        <v>165</v>
      </c>
      <c r="Z50" s="6">
        <f>VLOOKUP($A$7:$A$91,data!$A$2:$Z$78,26,FALSE)</f>
        <v>9</v>
      </c>
    </row>
    <row r="51" spans="1:26" ht="21.75" x14ac:dyDescent="0.2">
      <c r="A51" s="5" t="s">
        <v>50</v>
      </c>
      <c r="B51" s="6">
        <f>VLOOKUP($A$7:$A$91,data!$A$2:$Z$78,2,FALSE)</f>
        <v>48581</v>
      </c>
      <c r="C51" s="6">
        <f>VLOOKUP($A$7:$A$91,data!$A$2:$Z$78,3,FALSE)</f>
        <v>152877</v>
      </c>
      <c r="D51" s="6">
        <f>VLOOKUP($A$7:$A$91,data!$A$2:$Z$78,4,FALSE)</f>
        <v>14800</v>
      </c>
      <c r="E51" s="6">
        <f>VLOOKUP($A$7:$A$91,data!$A$2:$Z$78,5,FALSE)</f>
        <v>1547</v>
      </c>
      <c r="F51" s="6">
        <f>VLOOKUP($A$7:$A$91,data!$A$2:$Z$78,6,FALSE)</f>
        <v>31</v>
      </c>
      <c r="G51" s="6">
        <f>VLOOKUP($A$7:$A$91,data!$A$2:$Z$78,7,FALSE)</f>
        <v>16882</v>
      </c>
      <c r="H51" s="6">
        <f>VLOOKUP($A$7:$A$91,data!$A$2:$Z$78,8,FALSE)</f>
        <v>1711</v>
      </c>
      <c r="I51" s="6">
        <f>VLOOKUP($A$7:$A$91,data!$A$2:$Z$78,9,FALSE)</f>
        <v>150956</v>
      </c>
      <c r="J51" s="6">
        <f>VLOOKUP($A$7:$A$91,data!$A$2:$Z$78,10,FALSE)</f>
        <v>2704</v>
      </c>
      <c r="K51" s="6">
        <f>VLOOKUP($A$7:$A$91,data!$A$2:$Z$78,11,FALSE)</f>
        <v>1475869</v>
      </c>
      <c r="L51" s="6">
        <f>VLOOKUP($A$7:$A$91,data!$A$2:$Z$78,12,FALSE)</f>
        <v>40076</v>
      </c>
      <c r="M51" s="6">
        <f>VLOOKUP($A$7:$A$91,data!$A$2:$Z$78,13,FALSE)</f>
        <v>2167541</v>
      </c>
      <c r="N51" s="6">
        <f>VLOOKUP($A$7:$A$91,data!$A$2:$Z$78,14,FALSE)</f>
        <v>246</v>
      </c>
      <c r="O51" s="6">
        <f>VLOOKUP($A$7:$A$91,data!$A$2:$Z$78,15,FALSE)</f>
        <v>1042575</v>
      </c>
      <c r="P51" s="6">
        <f>VLOOKUP($A$7:$A$91,data!$A$2:$Z$78,16,FALSE)</f>
        <v>1487</v>
      </c>
      <c r="Q51" s="6">
        <f>VLOOKUP($A$7:$A$91,data!$A$2:$Z$78,17,FALSE)</f>
        <v>12672</v>
      </c>
      <c r="R51" s="6">
        <f>VLOOKUP($A$7:$A$91,data!$A$2:$Z$78,18,FALSE)</f>
        <v>645</v>
      </c>
      <c r="S51" s="6">
        <f>VLOOKUP($A$7:$A$91,data!$A$2:$Z$78,19,FALSE)</f>
        <v>1110</v>
      </c>
      <c r="T51" s="6">
        <f>VLOOKUP($A$7:$A$91,data!$A$2:$Z$78,20,FALSE)</f>
        <v>71</v>
      </c>
      <c r="U51" s="6">
        <f>VLOOKUP($A$7:$A$91,data!$A$2:$Z$78,21,FALSE)</f>
        <v>16271</v>
      </c>
      <c r="V51" s="6">
        <f>VLOOKUP($A$7:$A$91,data!$A$2:$Z$78,22,FALSE)</f>
        <v>267</v>
      </c>
      <c r="W51" s="6">
        <f>VLOOKUP($A$7:$A$91,data!$A$2:$Z$78,23,FALSE)</f>
        <v>6847</v>
      </c>
      <c r="X51" s="6">
        <f>VLOOKUP($A$7:$A$91,data!$A$2:$Z$78,24,FALSE)</f>
        <v>265</v>
      </c>
      <c r="Y51" s="6">
        <f>VLOOKUP($A$7:$A$91,data!$A$2:$Z$78,25,FALSE)</f>
        <v>762</v>
      </c>
      <c r="Z51" s="6">
        <f>VLOOKUP($A$7:$A$91,data!$A$2:$Z$78,26,FALSE)</f>
        <v>30</v>
      </c>
    </row>
    <row r="52" spans="1:26" ht="21.75" x14ac:dyDescent="0.2">
      <c r="A52" s="5" t="s">
        <v>51</v>
      </c>
      <c r="B52" s="6">
        <f>VLOOKUP($A$7:$A$91,data!$A$2:$Z$78,2,FALSE)</f>
        <v>28521</v>
      </c>
      <c r="C52" s="6">
        <f>VLOOKUP($A$7:$A$91,data!$A$2:$Z$78,3,FALSE)</f>
        <v>60122</v>
      </c>
      <c r="D52" s="6">
        <f>VLOOKUP($A$7:$A$91,data!$A$2:$Z$78,4,FALSE)</f>
        <v>5231</v>
      </c>
      <c r="E52" s="6">
        <f>VLOOKUP($A$7:$A$91,data!$A$2:$Z$78,5,FALSE)</f>
        <v>312</v>
      </c>
      <c r="F52" s="6">
        <f>VLOOKUP($A$7:$A$91,data!$A$2:$Z$78,6,FALSE)</f>
        <v>19</v>
      </c>
      <c r="G52" s="6">
        <f>VLOOKUP($A$7:$A$91,data!$A$2:$Z$78,7,FALSE)</f>
        <v>14414</v>
      </c>
      <c r="H52" s="6">
        <f>VLOOKUP($A$7:$A$91,data!$A$2:$Z$78,8,FALSE)</f>
        <v>1419</v>
      </c>
      <c r="I52" s="6">
        <f>VLOOKUP($A$7:$A$91,data!$A$2:$Z$78,9,FALSE)</f>
        <v>53942</v>
      </c>
      <c r="J52" s="6">
        <f>VLOOKUP($A$7:$A$91,data!$A$2:$Z$78,10,FALSE)</f>
        <v>1292</v>
      </c>
      <c r="K52" s="6">
        <f>VLOOKUP($A$7:$A$91,data!$A$2:$Z$78,11,FALSE)</f>
        <v>1239089</v>
      </c>
      <c r="L52" s="6">
        <f>VLOOKUP($A$7:$A$91,data!$A$2:$Z$78,12,FALSE)</f>
        <v>25034</v>
      </c>
      <c r="M52" s="6">
        <f>VLOOKUP($A$7:$A$91,data!$A$2:$Z$78,13,FALSE)</f>
        <v>72359</v>
      </c>
      <c r="N52" s="6">
        <f>VLOOKUP($A$7:$A$91,data!$A$2:$Z$78,14,FALSE)</f>
        <v>133</v>
      </c>
      <c r="O52" s="6">
        <f>VLOOKUP($A$7:$A$91,data!$A$2:$Z$78,15,FALSE)</f>
        <v>357956</v>
      </c>
      <c r="P52" s="6">
        <f>VLOOKUP($A$7:$A$91,data!$A$2:$Z$78,16,FALSE)</f>
        <v>708</v>
      </c>
      <c r="Q52" s="6">
        <f>VLOOKUP($A$7:$A$91,data!$A$2:$Z$78,17,FALSE)</f>
        <v>18596</v>
      </c>
      <c r="R52" s="6">
        <f>VLOOKUP($A$7:$A$91,data!$A$2:$Z$78,18,FALSE)</f>
        <v>652</v>
      </c>
      <c r="S52" s="6">
        <f>VLOOKUP($A$7:$A$91,data!$A$2:$Z$78,19,FALSE)</f>
        <v>2836</v>
      </c>
      <c r="T52" s="6">
        <f>VLOOKUP($A$7:$A$91,data!$A$2:$Z$78,20,FALSE)</f>
        <v>72</v>
      </c>
      <c r="U52" s="6">
        <f>VLOOKUP($A$7:$A$91,data!$A$2:$Z$78,21,FALSE)</f>
        <v>6358</v>
      </c>
      <c r="V52" s="6">
        <f>VLOOKUP($A$7:$A$91,data!$A$2:$Z$78,22,FALSE)</f>
        <v>97</v>
      </c>
      <c r="W52" s="6">
        <f>VLOOKUP($A$7:$A$91,data!$A$2:$Z$78,23,FALSE)</f>
        <v>2390</v>
      </c>
      <c r="X52" s="6">
        <f>VLOOKUP($A$7:$A$91,data!$A$2:$Z$78,24,FALSE)</f>
        <v>87</v>
      </c>
      <c r="Y52" s="6">
        <f>VLOOKUP($A$7:$A$91,data!$A$2:$Z$78,25,FALSE)</f>
        <v>51</v>
      </c>
      <c r="Z52" s="6">
        <f>VLOOKUP($A$7:$A$91,data!$A$2:$Z$78,26,FALSE)</f>
        <v>4</v>
      </c>
    </row>
    <row r="53" spans="1:26" ht="21.75" x14ac:dyDescent="0.2">
      <c r="A53" s="5" t="s">
        <v>52</v>
      </c>
      <c r="B53" s="6">
        <f>VLOOKUP($A$7:$A$91,data!$A$2:$Z$78,2,FALSE)</f>
        <v>43212</v>
      </c>
      <c r="C53" s="6">
        <f>VLOOKUP($A$7:$A$91,data!$A$2:$Z$78,3,FALSE)</f>
        <v>64147</v>
      </c>
      <c r="D53" s="6">
        <f>VLOOKUP($A$7:$A$91,data!$A$2:$Z$78,4,FALSE)</f>
        <v>9622</v>
      </c>
      <c r="E53" s="6">
        <f>VLOOKUP($A$7:$A$91,data!$A$2:$Z$78,5,FALSE)</f>
        <v>62</v>
      </c>
      <c r="F53" s="6">
        <f>VLOOKUP($A$7:$A$91,data!$A$2:$Z$78,6,FALSE)</f>
        <v>4</v>
      </c>
      <c r="G53" s="6">
        <f>VLOOKUP($A$7:$A$91,data!$A$2:$Z$78,7,FALSE)</f>
        <v>10208</v>
      </c>
      <c r="H53" s="6">
        <f>VLOOKUP($A$7:$A$91,data!$A$2:$Z$78,8,FALSE)</f>
        <v>1614</v>
      </c>
      <c r="I53" s="6">
        <f>VLOOKUP($A$7:$A$91,data!$A$2:$Z$78,9,FALSE)</f>
        <v>78375</v>
      </c>
      <c r="J53" s="6">
        <f>VLOOKUP($A$7:$A$91,data!$A$2:$Z$78,10,FALSE)</f>
        <v>4656</v>
      </c>
      <c r="K53" s="6">
        <f>VLOOKUP($A$7:$A$91,data!$A$2:$Z$78,11,FALSE)</f>
        <v>1743308</v>
      </c>
      <c r="L53" s="6">
        <f>VLOOKUP($A$7:$A$91,data!$A$2:$Z$78,12,FALSE)</f>
        <v>39987</v>
      </c>
      <c r="M53" s="6">
        <f>VLOOKUP($A$7:$A$91,data!$A$2:$Z$78,13,FALSE)</f>
        <v>50408</v>
      </c>
      <c r="N53" s="6">
        <f>VLOOKUP($A$7:$A$91,data!$A$2:$Z$78,14,FALSE)</f>
        <v>125</v>
      </c>
      <c r="O53" s="6">
        <f>VLOOKUP($A$7:$A$91,data!$A$2:$Z$78,15,FALSE)</f>
        <v>104628</v>
      </c>
      <c r="P53" s="6">
        <f>VLOOKUP($A$7:$A$91,data!$A$2:$Z$78,16,FALSE)</f>
        <v>1034</v>
      </c>
      <c r="Q53" s="6">
        <f>VLOOKUP($A$7:$A$91,data!$A$2:$Z$78,17,FALSE)</f>
        <v>33758</v>
      </c>
      <c r="R53" s="6">
        <f>VLOOKUP($A$7:$A$91,data!$A$2:$Z$78,18,FALSE)</f>
        <v>2120</v>
      </c>
      <c r="S53" s="6">
        <f>VLOOKUP($A$7:$A$91,data!$A$2:$Z$78,19,FALSE)</f>
        <v>1435</v>
      </c>
      <c r="T53" s="6">
        <f>VLOOKUP($A$7:$A$91,data!$A$2:$Z$78,20,FALSE)</f>
        <v>89</v>
      </c>
      <c r="U53" s="6">
        <f>VLOOKUP($A$7:$A$91,data!$A$2:$Z$78,21,FALSE)</f>
        <v>32576</v>
      </c>
      <c r="V53" s="6">
        <f>VLOOKUP($A$7:$A$91,data!$A$2:$Z$78,22,FALSE)</f>
        <v>244</v>
      </c>
      <c r="W53" s="6">
        <f>VLOOKUP($A$7:$A$91,data!$A$2:$Z$78,23,FALSE)</f>
        <v>2979</v>
      </c>
      <c r="X53" s="6">
        <f>VLOOKUP($A$7:$A$91,data!$A$2:$Z$78,24,FALSE)</f>
        <v>255</v>
      </c>
      <c r="Y53" s="6">
        <f>VLOOKUP($A$7:$A$91,data!$A$2:$Z$78,25,FALSE)</f>
        <v>352</v>
      </c>
      <c r="Z53" s="6">
        <f>VLOOKUP($A$7:$A$91,data!$A$2:$Z$78,26,FALSE)</f>
        <v>15</v>
      </c>
    </row>
    <row r="54" spans="1:26" ht="21.75" x14ac:dyDescent="0.2">
      <c r="A54" s="5" t="s">
        <v>53</v>
      </c>
      <c r="B54" s="6">
        <f>VLOOKUP($A$7:$A$91,data!$A$2:$Z$78,2,FALSE)</f>
        <v>42522</v>
      </c>
      <c r="C54" s="6">
        <f>VLOOKUP($A$7:$A$91,data!$A$2:$Z$78,3,FALSE)</f>
        <v>62206</v>
      </c>
      <c r="D54" s="6">
        <f>VLOOKUP($A$7:$A$91,data!$A$2:$Z$78,4,FALSE)</f>
        <v>6626</v>
      </c>
      <c r="E54" s="6">
        <f>VLOOKUP($A$7:$A$91,data!$A$2:$Z$78,5,FALSE)</f>
        <v>144</v>
      </c>
      <c r="F54" s="6">
        <f>VLOOKUP($A$7:$A$91,data!$A$2:$Z$78,6,FALSE)</f>
        <v>7</v>
      </c>
      <c r="G54" s="6">
        <f>VLOOKUP($A$7:$A$91,data!$A$2:$Z$78,7,FALSE)</f>
        <v>8150</v>
      </c>
      <c r="H54" s="6">
        <f>VLOOKUP($A$7:$A$91,data!$A$2:$Z$78,8,FALSE)</f>
        <v>920</v>
      </c>
      <c r="I54" s="6">
        <f>VLOOKUP($A$7:$A$91,data!$A$2:$Z$78,9,FALSE)</f>
        <v>19545</v>
      </c>
      <c r="J54" s="6">
        <f>VLOOKUP($A$7:$A$91,data!$A$2:$Z$78,10,FALSE)</f>
        <v>530</v>
      </c>
      <c r="K54" s="6">
        <f>VLOOKUP($A$7:$A$91,data!$A$2:$Z$78,11,FALSE)</f>
        <v>2241638</v>
      </c>
      <c r="L54" s="6">
        <f>VLOOKUP($A$7:$A$91,data!$A$2:$Z$78,12,FALSE)</f>
        <v>41123</v>
      </c>
      <c r="M54" s="6">
        <f>VLOOKUP($A$7:$A$91,data!$A$2:$Z$78,13,FALSE)</f>
        <v>83498</v>
      </c>
      <c r="N54" s="6">
        <f>VLOOKUP($A$7:$A$91,data!$A$2:$Z$78,14,FALSE)</f>
        <v>134</v>
      </c>
      <c r="O54" s="6">
        <f>VLOOKUP($A$7:$A$91,data!$A$2:$Z$78,15,FALSE)</f>
        <v>162397</v>
      </c>
      <c r="P54" s="6">
        <f>VLOOKUP($A$7:$A$91,data!$A$2:$Z$78,16,FALSE)</f>
        <v>784</v>
      </c>
      <c r="Q54" s="6">
        <f>VLOOKUP($A$7:$A$91,data!$A$2:$Z$78,17,FALSE)</f>
        <v>40418</v>
      </c>
      <c r="R54" s="6">
        <f>VLOOKUP($A$7:$A$91,data!$A$2:$Z$78,18,FALSE)</f>
        <v>1801</v>
      </c>
      <c r="S54" s="6">
        <f>VLOOKUP($A$7:$A$91,data!$A$2:$Z$78,19,FALSE)</f>
        <v>2278</v>
      </c>
      <c r="T54" s="6">
        <f>VLOOKUP($A$7:$A$91,data!$A$2:$Z$78,20,FALSE)</f>
        <v>69</v>
      </c>
      <c r="U54" s="6">
        <f>VLOOKUP($A$7:$A$91,data!$A$2:$Z$78,21,FALSE)</f>
        <v>44404</v>
      </c>
      <c r="V54" s="6">
        <f>VLOOKUP($A$7:$A$91,data!$A$2:$Z$78,22,FALSE)</f>
        <v>212</v>
      </c>
      <c r="W54" s="6">
        <f>VLOOKUP($A$7:$A$91,data!$A$2:$Z$78,23,FALSE)</f>
        <v>2401</v>
      </c>
      <c r="X54" s="6">
        <f>VLOOKUP($A$7:$A$91,data!$A$2:$Z$78,24,FALSE)</f>
        <v>108</v>
      </c>
      <c r="Y54" s="6">
        <f>VLOOKUP($A$7:$A$91,data!$A$2:$Z$78,25,FALSE)</f>
        <v>291</v>
      </c>
      <c r="Z54" s="6">
        <f>VLOOKUP($A$7:$A$91,data!$A$2:$Z$78,26,FALSE)</f>
        <v>20</v>
      </c>
    </row>
    <row r="55" spans="1:26" ht="21.75" x14ac:dyDescent="0.2">
      <c r="A55" s="5" t="s">
        <v>54</v>
      </c>
      <c r="B55" s="6">
        <f>VLOOKUP($A$7:$A$91,data!$A$2:$Z$78,2,FALSE)</f>
        <v>76649</v>
      </c>
      <c r="C55" s="6">
        <f>VLOOKUP($A$7:$A$91,data!$A$2:$Z$78,3,FALSE)</f>
        <v>65889</v>
      </c>
      <c r="D55" s="6">
        <f>VLOOKUP($A$7:$A$91,data!$A$2:$Z$78,4,FALSE)</f>
        <v>7455</v>
      </c>
      <c r="E55" s="6">
        <f>VLOOKUP($A$7:$A$91,data!$A$2:$Z$78,5,FALSE)</f>
        <v>3023</v>
      </c>
      <c r="F55" s="6">
        <f>VLOOKUP($A$7:$A$91,data!$A$2:$Z$78,6,FALSE)</f>
        <v>83</v>
      </c>
      <c r="G55" s="6">
        <f>VLOOKUP($A$7:$A$91,data!$A$2:$Z$78,7,FALSE)</f>
        <v>20377</v>
      </c>
      <c r="H55" s="6">
        <f>VLOOKUP($A$7:$A$91,data!$A$2:$Z$78,8,FALSE)</f>
        <v>2431</v>
      </c>
      <c r="I55" s="6">
        <f>VLOOKUP($A$7:$A$91,data!$A$2:$Z$78,9,FALSE)</f>
        <v>95637</v>
      </c>
      <c r="J55" s="6">
        <f>VLOOKUP($A$7:$A$91,data!$A$2:$Z$78,10,FALSE)</f>
        <v>3731</v>
      </c>
      <c r="K55" s="6">
        <f>VLOOKUP($A$7:$A$91,data!$A$2:$Z$78,11,FALSE)</f>
        <v>3819289</v>
      </c>
      <c r="L55" s="6">
        <f>VLOOKUP($A$7:$A$91,data!$A$2:$Z$78,12,FALSE)</f>
        <v>72509</v>
      </c>
      <c r="M55" s="6">
        <f>VLOOKUP($A$7:$A$91,data!$A$2:$Z$78,13,FALSE)</f>
        <v>575199</v>
      </c>
      <c r="N55" s="6">
        <f>VLOOKUP($A$7:$A$91,data!$A$2:$Z$78,14,FALSE)</f>
        <v>96</v>
      </c>
      <c r="O55" s="6">
        <f>VLOOKUP($A$7:$A$91,data!$A$2:$Z$78,15,FALSE)</f>
        <v>1487938</v>
      </c>
      <c r="P55" s="6">
        <f>VLOOKUP($A$7:$A$91,data!$A$2:$Z$78,16,FALSE)</f>
        <v>2782</v>
      </c>
      <c r="Q55" s="6">
        <f>VLOOKUP($A$7:$A$91,data!$A$2:$Z$78,17,FALSE)</f>
        <v>93068</v>
      </c>
      <c r="R55" s="6">
        <f>VLOOKUP($A$7:$A$91,data!$A$2:$Z$78,18,FALSE)</f>
        <v>3929</v>
      </c>
      <c r="S55" s="6">
        <f>VLOOKUP($A$7:$A$91,data!$A$2:$Z$78,19,FALSE)</f>
        <v>6197</v>
      </c>
      <c r="T55" s="6">
        <f>VLOOKUP($A$7:$A$91,data!$A$2:$Z$78,20,FALSE)</f>
        <v>163</v>
      </c>
      <c r="U55" s="6">
        <f>VLOOKUP($A$7:$A$91,data!$A$2:$Z$78,21,FALSE)</f>
        <v>59939</v>
      </c>
      <c r="V55" s="6">
        <f>VLOOKUP($A$7:$A$91,data!$A$2:$Z$78,22,FALSE)</f>
        <v>952</v>
      </c>
      <c r="W55" s="6">
        <f>VLOOKUP($A$7:$A$91,data!$A$2:$Z$78,23,FALSE)</f>
        <v>5632</v>
      </c>
      <c r="X55" s="6">
        <f>VLOOKUP($A$7:$A$91,data!$A$2:$Z$78,24,FALSE)</f>
        <v>288</v>
      </c>
      <c r="Y55" s="6">
        <f>VLOOKUP($A$7:$A$91,data!$A$2:$Z$78,25,FALSE)</f>
        <v>616</v>
      </c>
      <c r="Z55" s="6">
        <f>VLOOKUP($A$7:$A$91,data!$A$2:$Z$78,26,FALSE)</f>
        <v>35</v>
      </c>
    </row>
    <row r="56" spans="1:26" ht="21.75" x14ac:dyDescent="0.2">
      <c r="A56" s="5" t="s">
        <v>55</v>
      </c>
      <c r="B56" s="6">
        <f>VLOOKUP($A$7:$A$91,data!$A$2:$Z$78,2,FALSE)</f>
        <v>22090</v>
      </c>
      <c r="C56" s="6">
        <f>VLOOKUP($A$7:$A$91,data!$A$2:$Z$78,3,FALSE)</f>
        <v>96926</v>
      </c>
      <c r="D56" s="6">
        <f>VLOOKUP($A$7:$A$91,data!$A$2:$Z$78,4,FALSE)</f>
        <v>8348</v>
      </c>
      <c r="E56" s="6">
        <f>VLOOKUP($A$7:$A$91,data!$A$2:$Z$78,5,FALSE)</f>
        <v>0</v>
      </c>
      <c r="F56" s="6">
        <f>VLOOKUP($A$7:$A$91,data!$A$2:$Z$78,6,FALSE)</f>
        <v>0</v>
      </c>
      <c r="G56" s="6">
        <f>VLOOKUP($A$7:$A$91,data!$A$2:$Z$78,7,FALSE)</f>
        <v>50536</v>
      </c>
      <c r="H56" s="6">
        <f>VLOOKUP($A$7:$A$91,data!$A$2:$Z$78,8,FALSE)</f>
        <v>5102</v>
      </c>
      <c r="I56" s="6">
        <f>VLOOKUP($A$7:$A$91,data!$A$2:$Z$78,9,FALSE)</f>
        <v>56531</v>
      </c>
      <c r="J56" s="6">
        <f>VLOOKUP($A$7:$A$91,data!$A$2:$Z$78,10,FALSE)</f>
        <v>9370</v>
      </c>
      <c r="K56" s="6">
        <f>VLOOKUP($A$7:$A$91,data!$A$2:$Z$78,11,FALSE)</f>
        <v>792482</v>
      </c>
      <c r="L56" s="6">
        <f>VLOOKUP($A$7:$A$91,data!$A$2:$Z$78,12,FALSE)</f>
        <v>18760</v>
      </c>
      <c r="M56" s="6">
        <f>VLOOKUP($A$7:$A$91,data!$A$2:$Z$78,13,FALSE)</f>
        <v>323</v>
      </c>
      <c r="N56" s="6">
        <f>VLOOKUP($A$7:$A$91,data!$A$2:$Z$78,14,FALSE)</f>
        <v>2</v>
      </c>
      <c r="O56" s="6">
        <f>VLOOKUP($A$7:$A$91,data!$A$2:$Z$78,15,FALSE)</f>
        <v>34643</v>
      </c>
      <c r="P56" s="6">
        <f>VLOOKUP($A$7:$A$91,data!$A$2:$Z$78,16,FALSE)</f>
        <v>150</v>
      </c>
      <c r="Q56" s="6">
        <f>VLOOKUP($A$7:$A$91,data!$A$2:$Z$78,17,FALSE)</f>
        <v>7442</v>
      </c>
      <c r="R56" s="6">
        <f>VLOOKUP($A$7:$A$91,data!$A$2:$Z$78,18,FALSE)</f>
        <v>549</v>
      </c>
      <c r="S56" s="6">
        <f>VLOOKUP($A$7:$A$91,data!$A$2:$Z$78,19,FALSE)</f>
        <v>277</v>
      </c>
      <c r="T56" s="6">
        <f>VLOOKUP($A$7:$A$91,data!$A$2:$Z$78,20,FALSE)</f>
        <v>16</v>
      </c>
      <c r="U56" s="6">
        <f>VLOOKUP($A$7:$A$91,data!$A$2:$Z$78,21,FALSE)</f>
        <v>4946</v>
      </c>
      <c r="V56" s="6">
        <f>VLOOKUP($A$7:$A$91,data!$A$2:$Z$78,22,FALSE)</f>
        <v>91</v>
      </c>
      <c r="W56" s="6">
        <f>VLOOKUP($A$7:$A$91,data!$A$2:$Z$78,23,FALSE)</f>
        <v>3111</v>
      </c>
      <c r="X56" s="6">
        <f>VLOOKUP($A$7:$A$91,data!$A$2:$Z$78,24,FALSE)</f>
        <v>274</v>
      </c>
      <c r="Y56" s="6">
        <f>VLOOKUP($A$7:$A$91,data!$A$2:$Z$78,25,FALSE)</f>
        <v>49</v>
      </c>
      <c r="Z56" s="6">
        <f>VLOOKUP($A$7:$A$91,data!$A$2:$Z$78,26,FALSE)</f>
        <v>5</v>
      </c>
    </row>
    <row r="57" spans="1:26" ht="21.75" x14ac:dyDescent="0.2">
      <c r="A57" s="9" t="s">
        <v>6</v>
      </c>
      <c r="B57" s="8">
        <f>SUM(B58:B66)</f>
        <v>306643</v>
      </c>
      <c r="C57" s="8">
        <f t="shared" ref="C57:Z57" si="6">SUM(C58:C66)</f>
        <v>744507</v>
      </c>
      <c r="D57" s="8">
        <f t="shared" si="6"/>
        <v>51141</v>
      </c>
      <c r="E57" s="8">
        <f t="shared" si="6"/>
        <v>5860</v>
      </c>
      <c r="F57" s="8">
        <f t="shared" si="6"/>
        <v>178</v>
      </c>
      <c r="G57" s="8">
        <f t="shared" si="6"/>
        <v>184984</v>
      </c>
      <c r="H57" s="8">
        <f t="shared" si="6"/>
        <v>15919</v>
      </c>
      <c r="I57" s="8">
        <f t="shared" si="6"/>
        <v>1497753</v>
      </c>
      <c r="J57" s="8">
        <f t="shared" si="6"/>
        <v>15867</v>
      </c>
      <c r="K57" s="8">
        <f t="shared" si="6"/>
        <v>13187750</v>
      </c>
      <c r="L57" s="8">
        <f t="shared" si="6"/>
        <v>267635</v>
      </c>
      <c r="M57" s="8">
        <f t="shared" si="6"/>
        <v>19580651</v>
      </c>
      <c r="N57" s="8">
        <f t="shared" si="6"/>
        <v>1333</v>
      </c>
      <c r="O57" s="8">
        <f t="shared" si="6"/>
        <v>6759879</v>
      </c>
      <c r="P57" s="8">
        <f t="shared" si="6"/>
        <v>13285</v>
      </c>
      <c r="Q57" s="8">
        <f t="shared" si="6"/>
        <v>283617</v>
      </c>
      <c r="R57" s="8">
        <f t="shared" si="6"/>
        <v>11986</v>
      </c>
      <c r="S57" s="8">
        <f t="shared" si="6"/>
        <v>740810</v>
      </c>
      <c r="T57" s="8">
        <f t="shared" si="6"/>
        <v>1194</v>
      </c>
      <c r="U57" s="8">
        <f t="shared" si="6"/>
        <v>3135882</v>
      </c>
      <c r="V57" s="8">
        <f t="shared" si="6"/>
        <v>8264</v>
      </c>
      <c r="W57" s="8">
        <f t="shared" si="6"/>
        <v>174875</v>
      </c>
      <c r="X57" s="8">
        <f t="shared" si="6"/>
        <v>5036</v>
      </c>
      <c r="Y57" s="8">
        <f t="shared" si="6"/>
        <v>27099</v>
      </c>
      <c r="Z57" s="8">
        <f t="shared" si="6"/>
        <v>702</v>
      </c>
    </row>
    <row r="58" spans="1:26" ht="21.75" x14ac:dyDescent="0.2">
      <c r="A58" s="5" t="s">
        <v>56</v>
      </c>
      <c r="B58" s="6">
        <f>VLOOKUP($A$7:$A$91,data!$A$2:$Z$78,2,FALSE)</f>
        <v>24018</v>
      </c>
      <c r="C58" s="6">
        <f>VLOOKUP($A$7:$A$91,data!$A$2:$Z$78,3,FALSE)</f>
        <v>42078</v>
      </c>
      <c r="D58" s="6">
        <f>VLOOKUP($A$7:$A$91,data!$A$2:$Z$78,4,FALSE)</f>
        <v>3198</v>
      </c>
      <c r="E58" s="6">
        <f>VLOOKUP($A$7:$A$91,data!$A$2:$Z$78,5,FALSE)</f>
        <v>7</v>
      </c>
      <c r="F58" s="6">
        <f>VLOOKUP($A$7:$A$91,data!$A$2:$Z$78,6,FALSE)</f>
        <v>2</v>
      </c>
      <c r="G58" s="6">
        <f>VLOOKUP($A$7:$A$91,data!$A$2:$Z$78,7,FALSE)</f>
        <v>24152</v>
      </c>
      <c r="H58" s="6">
        <f>VLOOKUP($A$7:$A$91,data!$A$2:$Z$78,8,FALSE)</f>
        <v>1856</v>
      </c>
      <c r="I58" s="6">
        <f>VLOOKUP($A$7:$A$91,data!$A$2:$Z$78,9,FALSE)</f>
        <v>76193</v>
      </c>
      <c r="J58" s="6">
        <f>VLOOKUP($A$7:$A$91,data!$A$2:$Z$78,10,FALSE)</f>
        <v>1005</v>
      </c>
      <c r="K58" s="6">
        <f>VLOOKUP($A$7:$A$91,data!$A$2:$Z$78,11,FALSE)</f>
        <v>866232</v>
      </c>
      <c r="L58" s="6">
        <f>VLOOKUP($A$7:$A$91,data!$A$2:$Z$78,12,FALSE)</f>
        <v>22360</v>
      </c>
      <c r="M58" s="6">
        <f>VLOOKUP($A$7:$A$91,data!$A$2:$Z$78,13,FALSE)</f>
        <v>520240</v>
      </c>
      <c r="N58" s="6">
        <f>VLOOKUP($A$7:$A$91,data!$A$2:$Z$78,14,FALSE)</f>
        <v>77</v>
      </c>
      <c r="O58" s="6">
        <f>VLOOKUP($A$7:$A$91,data!$A$2:$Z$78,15,FALSE)</f>
        <v>2898557</v>
      </c>
      <c r="P58" s="6">
        <f>VLOOKUP($A$7:$A$91,data!$A$2:$Z$78,16,FALSE)</f>
        <v>265</v>
      </c>
      <c r="Q58" s="6">
        <f>VLOOKUP($A$7:$A$91,data!$A$2:$Z$78,17,FALSE)</f>
        <v>10000</v>
      </c>
      <c r="R58" s="6">
        <f>VLOOKUP($A$7:$A$91,data!$A$2:$Z$78,18,FALSE)</f>
        <v>449</v>
      </c>
      <c r="S58" s="6">
        <f>VLOOKUP($A$7:$A$91,data!$A$2:$Z$78,19,FALSE)</f>
        <v>3629</v>
      </c>
      <c r="T58" s="6">
        <f>VLOOKUP($A$7:$A$91,data!$A$2:$Z$78,20,FALSE)</f>
        <v>30</v>
      </c>
      <c r="U58" s="6">
        <f>VLOOKUP($A$7:$A$91,data!$A$2:$Z$78,21,FALSE)</f>
        <v>98264</v>
      </c>
      <c r="V58" s="6">
        <f>VLOOKUP($A$7:$A$91,data!$A$2:$Z$78,22,FALSE)</f>
        <v>105</v>
      </c>
      <c r="W58" s="6">
        <f>VLOOKUP($A$7:$A$91,data!$A$2:$Z$78,23,FALSE)</f>
        <v>2120</v>
      </c>
      <c r="X58" s="6">
        <f>VLOOKUP($A$7:$A$91,data!$A$2:$Z$78,24,FALSE)</f>
        <v>70</v>
      </c>
      <c r="Y58" s="6">
        <f>VLOOKUP($A$7:$A$91,data!$A$2:$Z$78,25,FALSE)</f>
        <v>236</v>
      </c>
      <c r="Z58" s="6">
        <f>VLOOKUP($A$7:$A$91,data!$A$2:$Z$78,26,FALSE)</f>
        <v>10</v>
      </c>
    </row>
    <row r="59" spans="1:26" ht="21.75" x14ac:dyDescent="0.2">
      <c r="A59" s="5" t="s">
        <v>57</v>
      </c>
      <c r="B59" s="6">
        <f>VLOOKUP($A$7:$A$91,data!$A$2:$Z$78,2,FALSE)</f>
        <v>40095</v>
      </c>
      <c r="C59" s="6">
        <f>VLOOKUP($A$7:$A$91,data!$A$2:$Z$78,3,FALSE)</f>
        <v>79061</v>
      </c>
      <c r="D59" s="6">
        <f>VLOOKUP($A$7:$A$91,data!$A$2:$Z$78,4,FALSE)</f>
        <v>4382</v>
      </c>
      <c r="E59" s="6">
        <f>VLOOKUP($A$7:$A$91,data!$A$2:$Z$78,5,FALSE)</f>
        <v>854</v>
      </c>
      <c r="F59" s="6">
        <f>VLOOKUP($A$7:$A$91,data!$A$2:$Z$78,6,FALSE)</f>
        <v>27</v>
      </c>
      <c r="G59" s="6">
        <f>VLOOKUP($A$7:$A$91,data!$A$2:$Z$78,7,FALSE)</f>
        <v>14478</v>
      </c>
      <c r="H59" s="6">
        <f>VLOOKUP($A$7:$A$91,data!$A$2:$Z$78,8,FALSE)</f>
        <v>1170</v>
      </c>
      <c r="I59" s="6">
        <f>VLOOKUP($A$7:$A$91,data!$A$2:$Z$78,9,FALSE)</f>
        <v>393329</v>
      </c>
      <c r="J59" s="6">
        <f>VLOOKUP($A$7:$A$91,data!$A$2:$Z$78,10,FALSE)</f>
        <v>1123</v>
      </c>
      <c r="K59" s="6">
        <f>VLOOKUP($A$7:$A$91,data!$A$2:$Z$78,11,FALSE)</f>
        <v>2025612</v>
      </c>
      <c r="L59" s="6">
        <f>VLOOKUP($A$7:$A$91,data!$A$2:$Z$78,12,FALSE)</f>
        <v>35414</v>
      </c>
      <c r="M59" s="6">
        <f>VLOOKUP($A$7:$A$91,data!$A$2:$Z$78,13,FALSE)</f>
        <v>6834559</v>
      </c>
      <c r="N59" s="6">
        <f>VLOOKUP($A$7:$A$91,data!$A$2:$Z$78,14,FALSE)</f>
        <v>226</v>
      </c>
      <c r="O59" s="6">
        <f>VLOOKUP($A$7:$A$91,data!$A$2:$Z$78,15,FALSE)</f>
        <v>1596858</v>
      </c>
      <c r="P59" s="6">
        <f>VLOOKUP($A$7:$A$91,data!$A$2:$Z$78,16,FALSE)</f>
        <v>2703</v>
      </c>
      <c r="Q59" s="6">
        <f>VLOOKUP($A$7:$A$91,data!$A$2:$Z$78,17,FALSE)</f>
        <v>45250</v>
      </c>
      <c r="R59" s="6">
        <f>VLOOKUP($A$7:$A$91,data!$A$2:$Z$78,18,FALSE)</f>
        <v>1578</v>
      </c>
      <c r="S59" s="6">
        <f>VLOOKUP($A$7:$A$91,data!$A$2:$Z$78,19,FALSE)</f>
        <v>23573</v>
      </c>
      <c r="T59" s="6">
        <f>VLOOKUP($A$7:$A$91,data!$A$2:$Z$78,20,FALSE)</f>
        <v>207</v>
      </c>
      <c r="U59" s="6">
        <f>VLOOKUP($A$7:$A$91,data!$A$2:$Z$78,21,FALSE)</f>
        <v>788698</v>
      </c>
      <c r="V59" s="6">
        <f>VLOOKUP($A$7:$A$91,data!$A$2:$Z$78,22,FALSE)</f>
        <v>2110</v>
      </c>
      <c r="W59" s="6">
        <f>VLOOKUP($A$7:$A$91,data!$A$2:$Z$78,23,FALSE)</f>
        <v>40020</v>
      </c>
      <c r="X59" s="6">
        <f>VLOOKUP($A$7:$A$91,data!$A$2:$Z$78,24,FALSE)</f>
        <v>1099</v>
      </c>
      <c r="Y59" s="6">
        <f>VLOOKUP($A$7:$A$91,data!$A$2:$Z$78,25,FALSE)</f>
        <v>6560</v>
      </c>
      <c r="Z59" s="6">
        <f>VLOOKUP($A$7:$A$91,data!$A$2:$Z$78,26,FALSE)</f>
        <v>169</v>
      </c>
    </row>
    <row r="60" spans="1:26" ht="21.75" x14ac:dyDescent="0.2">
      <c r="A60" s="5" t="s">
        <v>58</v>
      </c>
      <c r="B60" s="6">
        <f>VLOOKUP($A$7:$A$91,data!$A$2:$Z$78,2,FALSE)</f>
        <v>22288</v>
      </c>
      <c r="C60" s="6">
        <f>VLOOKUP($A$7:$A$91,data!$A$2:$Z$78,3,FALSE)</f>
        <v>13468</v>
      </c>
      <c r="D60" s="6">
        <f>VLOOKUP($A$7:$A$91,data!$A$2:$Z$78,4,FALSE)</f>
        <v>898</v>
      </c>
      <c r="E60" s="6">
        <f>VLOOKUP($A$7:$A$91,data!$A$2:$Z$78,5,FALSE)</f>
        <v>35</v>
      </c>
      <c r="F60" s="6">
        <f>VLOOKUP($A$7:$A$91,data!$A$2:$Z$78,6,FALSE)</f>
        <v>2</v>
      </c>
      <c r="G60" s="6">
        <f>VLOOKUP($A$7:$A$91,data!$A$2:$Z$78,7,FALSE)</f>
        <v>34546</v>
      </c>
      <c r="H60" s="6">
        <f>VLOOKUP($A$7:$A$91,data!$A$2:$Z$78,8,FALSE)</f>
        <v>3014</v>
      </c>
      <c r="I60" s="6">
        <f>VLOOKUP($A$7:$A$91,data!$A$2:$Z$78,9,FALSE)</f>
        <v>74519</v>
      </c>
      <c r="J60" s="6">
        <f>VLOOKUP($A$7:$A$91,data!$A$2:$Z$78,10,FALSE)</f>
        <v>981</v>
      </c>
      <c r="K60" s="6">
        <f>VLOOKUP($A$7:$A$91,data!$A$2:$Z$78,11,FALSE)</f>
        <v>846848</v>
      </c>
      <c r="L60" s="6">
        <f>VLOOKUP($A$7:$A$91,data!$A$2:$Z$78,12,FALSE)</f>
        <v>19668</v>
      </c>
      <c r="M60" s="6">
        <f>VLOOKUP($A$7:$A$91,data!$A$2:$Z$78,13,FALSE)</f>
        <v>1251892</v>
      </c>
      <c r="N60" s="6">
        <f>VLOOKUP($A$7:$A$91,data!$A$2:$Z$78,14,FALSE)</f>
        <v>86</v>
      </c>
      <c r="O60" s="6">
        <f>VLOOKUP($A$7:$A$91,data!$A$2:$Z$78,15,FALSE)</f>
        <v>87393</v>
      </c>
      <c r="P60" s="6">
        <f>VLOOKUP($A$7:$A$91,data!$A$2:$Z$78,16,FALSE)</f>
        <v>2002</v>
      </c>
      <c r="Q60" s="6">
        <f>VLOOKUP($A$7:$A$91,data!$A$2:$Z$78,17,FALSE)</f>
        <v>17490</v>
      </c>
      <c r="R60" s="6">
        <f>VLOOKUP($A$7:$A$91,data!$A$2:$Z$78,18,FALSE)</f>
        <v>863</v>
      </c>
      <c r="S60" s="6">
        <f>VLOOKUP($A$7:$A$91,data!$A$2:$Z$78,19,FALSE)</f>
        <v>11180</v>
      </c>
      <c r="T60" s="6">
        <f>VLOOKUP($A$7:$A$91,data!$A$2:$Z$78,20,FALSE)</f>
        <v>121</v>
      </c>
      <c r="U60" s="6">
        <f>VLOOKUP($A$7:$A$91,data!$A$2:$Z$78,21,FALSE)</f>
        <v>127922</v>
      </c>
      <c r="V60" s="6">
        <f>VLOOKUP($A$7:$A$91,data!$A$2:$Z$78,22,FALSE)</f>
        <v>1980</v>
      </c>
      <c r="W60" s="6">
        <f>VLOOKUP($A$7:$A$91,data!$A$2:$Z$78,23,FALSE)</f>
        <v>14963</v>
      </c>
      <c r="X60" s="6">
        <f>VLOOKUP($A$7:$A$91,data!$A$2:$Z$78,24,FALSE)</f>
        <v>529</v>
      </c>
      <c r="Y60" s="6">
        <f>VLOOKUP($A$7:$A$91,data!$A$2:$Z$78,25,FALSE)</f>
        <v>2562</v>
      </c>
      <c r="Z60" s="6">
        <f>VLOOKUP($A$7:$A$91,data!$A$2:$Z$78,26,FALSE)</f>
        <v>66</v>
      </c>
    </row>
    <row r="61" spans="1:26" ht="21.75" x14ac:dyDescent="0.2">
      <c r="A61" s="5" t="s">
        <v>59</v>
      </c>
      <c r="B61" s="6">
        <f>VLOOKUP($A$7:$A$91,data!$A$2:$Z$78,2,FALSE)</f>
        <v>37845</v>
      </c>
      <c r="C61" s="6">
        <f>VLOOKUP($A$7:$A$91,data!$A$2:$Z$78,3,FALSE)</f>
        <v>31374</v>
      </c>
      <c r="D61" s="6">
        <f>VLOOKUP($A$7:$A$91,data!$A$2:$Z$78,4,FALSE)</f>
        <v>2283</v>
      </c>
      <c r="E61" s="6">
        <f>VLOOKUP($A$7:$A$91,data!$A$2:$Z$78,5,FALSE)</f>
        <v>218</v>
      </c>
      <c r="F61" s="6">
        <f>VLOOKUP($A$7:$A$91,data!$A$2:$Z$78,6,FALSE)</f>
        <v>6</v>
      </c>
      <c r="G61" s="6">
        <f>VLOOKUP($A$7:$A$91,data!$A$2:$Z$78,7,FALSE)</f>
        <v>12924</v>
      </c>
      <c r="H61" s="6">
        <f>VLOOKUP($A$7:$A$91,data!$A$2:$Z$78,8,FALSE)</f>
        <v>1091</v>
      </c>
      <c r="I61" s="6">
        <f>VLOOKUP($A$7:$A$91,data!$A$2:$Z$78,9,FALSE)</f>
        <v>249410</v>
      </c>
      <c r="J61" s="6">
        <f>VLOOKUP($A$7:$A$91,data!$A$2:$Z$78,10,FALSE)</f>
        <v>3070</v>
      </c>
      <c r="K61" s="6">
        <f>VLOOKUP($A$7:$A$91,data!$A$2:$Z$78,11,FALSE)</f>
        <v>1714892</v>
      </c>
      <c r="L61" s="6">
        <f>VLOOKUP($A$7:$A$91,data!$A$2:$Z$78,12,FALSE)</f>
        <v>35559</v>
      </c>
      <c r="M61" s="6">
        <f>VLOOKUP($A$7:$A$91,data!$A$2:$Z$78,13,FALSE)</f>
        <v>1947710</v>
      </c>
      <c r="N61" s="6">
        <f>VLOOKUP($A$7:$A$91,data!$A$2:$Z$78,14,FALSE)</f>
        <v>296</v>
      </c>
      <c r="O61" s="6">
        <f>VLOOKUP($A$7:$A$91,data!$A$2:$Z$78,15,FALSE)</f>
        <v>200261</v>
      </c>
      <c r="P61" s="6">
        <f>VLOOKUP($A$7:$A$91,data!$A$2:$Z$78,16,FALSE)</f>
        <v>1510</v>
      </c>
      <c r="Q61" s="6">
        <f>VLOOKUP($A$7:$A$91,data!$A$2:$Z$78,17,FALSE)</f>
        <v>35123</v>
      </c>
      <c r="R61" s="6">
        <f>VLOOKUP($A$7:$A$91,data!$A$2:$Z$78,18,FALSE)</f>
        <v>1604</v>
      </c>
      <c r="S61" s="6">
        <f>VLOOKUP($A$7:$A$91,data!$A$2:$Z$78,19,FALSE)</f>
        <v>9794</v>
      </c>
      <c r="T61" s="6">
        <f>VLOOKUP($A$7:$A$91,data!$A$2:$Z$78,20,FALSE)</f>
        <v>182</v>
      </c>
      <c r="U61" s="6">
        <f>VLOOKUP($A$7:$A$91,data!$A$2:$Z$78,21,FALSE)</f>
        <v>161174</v>
      </c>
      <c r="V61" s="6">
        <f>VLOOKUP($A$7:$A$91,data!$A$2:$Z$78,22,FALSE)</f>
        <v>793</v>
      </c>
      <c r="W61" s="6">
        <f>VLOOKUP($A$7:$A$91,data!$A$2:$Z$78,23,FALSE)</f>
        <v>9425</v>
      </c>
      <c r="X61" s="6">
        <f>VLOOKUP($A$7:$A$91,data!$A$2:$Z$78,24,FALSE)</f>
        <v>311</v>
      </c>
      <c r="Y61" s="6">
        <f>VLOOKUP($A$7:$A$91,data!$A$2:$Z$78,25,FALSE)</f>
        <v>1440</v>
      </c>
      <c r="Z61" s="6">
        <f>VLOOKUP($A$7:$A$91,data!$A$2:$Z$78,26,FALSE)</f>
        <v>33</v>
      </c>
    </row>
    <row r="62" spans="1:26" ht="21.75" x14ac:dyDescent="0.2">
      <c r="A62" s="5" t="s">
        <v>60</v>
      </c>
      <c r="B62" s="6">
        <f>VLOOKUP($A$7:$A$91,data!$A$2:$Z$78,2,FALSE)</f>
        <v>35612</v>
      </c>
      <c r="C62" s="6">
        <f>VLOOKUP($A$7:$A$91,data!$A$2:$Z$78,3,FALSE)</f>
        <v>288068</v>
      </c>
      <c r="D62" s="6">
        <f>VLOOKUP($A$7:$A$91,data!$A$2:$Z$78,4,FALSE)</f>
        <v>18346</v>
      </c>
      <c r="E62" s="6">
        <f>VLOOKUP($A$7:$A$91,data!$A$2:$Z$78,5,FALSE)</f>
        <v>0</v>
      </c>
      <c r="F62" s="6">
        <f>VLOOKUP($A$7:$A$91,data!$A$2:$Z$78,6,FALSE)</f>
        <v>0</v>
      </c>
      <c r="G62" s="6">
        <f>VLOOKUP($A$7:$A$91,data!$A$2:$Z$78,7,FALSE)</f>
        <v>35824</v>
      </c>
      <c r="H62" s="6">
        <f>VLOOKUP($A$7:$A$91,data!$A$2:$Z$78,8,FALSE)</f>
        <v>2810</v>
      </c>
      <c r="I62" s="6">
        <f>VLOOKUP($A$7:$A$91,data!$A$2:$Z$78,9,FALSE)</f>
        <v>82443</v>
      </c>
      <c r="J62" s="6">
        <f>VLOOKUP($A$7:$A$91,data!$A$2:$Z$78,10,FALSE)</f>
        <v>2261</v>
      </c>
      <c r="K62" s="6">
        <f>VLOOKUP($A$7:$A$91,data!$A$2:$Z$78,11,FALSE)</f>
        <v>1092238</v>
      </c>
      <c r="L62" s="6">
        <f>VLOOKUP($A$7:$A$91,data!$A$2:$Z$78,12,FALSE)</f>
        <v>23668</v>
      </c>
      <c r="M62" s="6">
        <f>VLOOKUP($A$7:$A$91,data!$A$2:$Z$78,13,FALSE)</f>
        <v>414481</v>
      </c>
      <c r="N62" s="6">
        <f>VLOOKUP($A$7:$A$91,data!$A$2:$Z$78,14,FALSE)</f>
        <v>71</v>
      </c>
      <c r="O62" s="6">
        <f>VLOOKUP($A$7:$A$91,data!$A$2:$Z$78,15,FALSE)</f>
        <v>36142</v>
      </c>
      <c r="P62" s="6">
        <f>VLOOKUP($A$7:$A$91,data!$A$2:$Z$78,16,FALSE)</f>
        <v>493</v>
      </c>
      <c r="Q62" s="6">
        <f>VLOOKUP($A$7:$A$91,data!$A$2:$Z$78,17,FALSE)</f>
        <v>26859</v>
      </c>
      <c r="R62" s="6">
        <f>VLOOKUP($A$7:$A$91,data!$A$2:$Z$78,18,FALSE)</f>
        <v>1383</v>
      </c>
      <c r="S62" s="6">
        <f>VLOOKUP($A$7:$A$91,data!$A$2:$Z$78,19,FALSE)</f>
        <v>1324</v>
      </c>
      <c r="T62" s="6">
        <f>VLOOKUP($A$7:$A$91,data!$A$2:$Z$78,20,FALSE)</f>
        <v>103</v>
      </c>
      <c r="U62" s="6">
        <f>VLOOKUP($A$7:$A$91,data!$A$2:$Z$78,21,FALSE)</f>
        <v>6763</v>
      </c>
      <c r="V62" s="6">
        <f>VLOOKUP($A$7:$A$91,data!$A$2:$Z$78,22,FALSE)</f>
        <v>187</v>
      </c>
      <c r="W62" s="6">
        <f>VLOOKUP($A$7:$A$91,data!$A$2:$Z$78,23,FALSE)</f>
        <v>18884</v>
      </c>
      <c r="X62" s="6">
        <f>VLOOKUP($A$7:$A$91,data!$A$2:$Z$78,24,FALSE)</f>
        <v>594</v>
      </c>
      <c r="Y62" s="6">
        <f>VLOOKUP($A$7:$A$91,data!$A$2:$Z$78,25,FALSE)</f>
        <v>1596</v>
      </c>
      <c r="Z62" s="6">
        <f>VLOOKUP($A$7:$A$91,data!$A$2:$Z$78,26,FALSE)</f>
        <v>23</v>
      </c>
    </row>
    <row r="63" spans="1:26" ht="21.75" x14ac:dyDescent="0.2">
      <c r="A63" s="5" t="s">
        <v>61</v>
      </c>
      <c r="B63" s="6">
        <f>VLOOKUP($A$7:$A$91,data!$A$2:$Z$78,2,FALSE)</f>
        <v>35024</v>
      </c>
      <c r="C63" s="6">
        <f>VLOOKUP($A$7:$A$91,data!$A$2:$Z$78,3,FALSE)</f>
        <v>127822</v>
      </c>
      <c r="D63" s="6">
        <f>VLOOKUP($A$7:$A$91,data!$A$2:$Z$78,4,FALSE)</f>
        <v>9455</v>
      </c>
      <c r="E63" s="6">
        <f>VLOOKUP($A$7:$A$91,data!$A$2:$Z$78,5,FALSE)</f>
        <v>2597</v>
      </c>
      <c r="F63" s="6">
        <f>VLOOKUP($A$7:$A$91,data!$A$2:$Z$78,6,FALSE)</f>
        <v>79</v>
      </c>
      <c r="G63" s="6">
        <f>VLOOKUP($A$7:$A$91,data!$A$2:$Z$78,7,FALSE)</f>
        <v>10366</v>
      </c>
      <c r="H63" s="6">
        <f>VLOOKUP($A$7:$A$91,data!$A$2:$Z$78,8,FALSE)</f>
        <v>965</v>
      </c>
      <c r="I63" s="6">
        <f>VLOOKUP($A$7:$A$91,data!$A$2:$Z$78,9,FALSE)</f>
        <v>105075</v>
      </c>
      <c r="J63" s="6">
        <f>VLOOKUP($A$7:$A$91,data!$A$2:$Z$78,10,FALSE)</f>
        <v>2422</v>
      </c>
      <c r="K63" s="6">
        <f>VLOOKUP($A$7:$A$91,data!$A$2:$Z$78,11,FALSE)</f>
        <v>1108527</v>
      </c>
      <c r="L63" s="6">
        <f>VLOOKUP($A$7:$A$91,data!$A$2:$Z$78,12,FALSE)</f>
        <v>30006</v>
      </c>
      <c r="M63" s="6">
        <f>VLOOKUP($A$7:$A$91,data!$A$2:$Z$78,13,FALSE)</f>
        <v>214645</v>
      </c>
      <c r="N63" s="6">
        <f>VLOOKUP($A$7:$A$91,data!$A$2:$Z$78,14,FALSE)</f>
        <v>97</v>
      </c>
      <c r="O63" s="6">
        <f>VLOOKUP($A$7:$A$91,data!$A$2:$Z$78,15,FALSE)</f>
        <v>234395</v>
      </c>
      <c r="P63" s="6">
        <f>VLOOKUP($A$7:$A$91,data!$A$2:$Z$78,16,FALSE)</f>
        <v>1131</v>
      </c>
      <c r="Q63" s="6">
        <f>VLOOKUP($A$7:$A$91,data!$A$2:$Z$78,17,FALSE)</f>
        <v>11211</v>
      </c>
      <c r="R63" s="6">
        <f>VLOOKUP($A$7:$A$91,data!$A$2:$Z$78,18,FALSE)</f>
        <v>733</v>
      </c>
      <c r="S63" s="6">
        <f>VLOOKUP($A$7:$A$91,data!$A$2:$Z$78,19,FALSE)</f>
        <v>2895</v>
      </c>
      <c r="T63" s="6">
        <f>VLOOKUP($A$7:$A$91,data!$A$2:$Z$78,20,FALSE)</f>
        <v>69</v>
      </c>
      <c r="U63" s="6">
        <f>VLOOKUP($A$7:$A$91,data!$A$2:$Z$78,21,FALSE)</f>
        <v>177930</v>
      </c>
      <c r="V63" s="6">
        <f>VLOOKUP($A$7:$A$91,data!$A$2:$Z$78,22,FALSE)</f>
        <v>481</v>
      </c>
      <c r="W63" s="6">
        <f>VLOOKUP($A$7:$A$91,data!$A$2:$Z$78,23,FALSE)</f>
        <v>12873</v>
      </c>
      <c r="X63" s="6">
        <f>VLOOKUP($A$7:$A$91,data!$A$2:$Z$78,24,FALSE)</f>
        <v>307</v>
      </c>
      <c r="Y63" s="6">
        <f>VLOOKUP($A$7:$A$91,data!$A$2:$Z$78,25,FALSE)</f>
        <v>1108</v>
      </c>
      <c r="Z63" s="6">
        <f>VLOOKUP($A$7:$A$91,data!$A$2:$Z$78,26,FALSE)</f>
        <v>31</v>
      </c>
    </row>
    <row r="64" spans="1:26" ht="21.75" x14ac:dyDescent="0.2">
      <c r="A64" s="5" t="s">
        <v>62</v>
      </c>
      <c r="B64" s="6">
        <f>VLOOKUP($A$7:$A$91,data!$A$2:$Z$78,2,FALSE)</f>
        <v>37847</v>
      </c>
      <c r="C64" s="6">
        <f>VLOOKUP($A$7:$A$91,data!$A$2:$Z$78,3,FALSE)</f>
        <v>61068</v>
      </c>
      <c r="D64" s="6">
        <f>VLOOKUP($A$7:$A$91,data!$A$2:$Z$78,4,FALSE)</f>
        <v>5425</v>
      </c>
      <c r="E64" s="6">
        <f>VLOOKUP($A$7:$A$91,data!$A$2:$Z$78,5,FALSE)</f>
        <v>253</v>
      </c>
      <c r="F64" s="6">
        <f>VLOOKUP($A$7:$A$91,data!$A$2:$Z$78,6,FALSE)</f>
        <v>7</v>
      </c>
      <c r="G64" s="6">
        <f>VLOOKUP($A$7:$A$91,data!$A$2:$Z$78,7,FALSE)</f>
        <v>30824</v>
      </c>
      <c r="H64" s="6">
        <f>VLOOKUP($A$7:$A$91,data!$A$2:$Z$78,8,FALSE)</f>
        <v>3125</v>
      </c>
      <c r="I64" s="6">
        <f>VLOOKUP($A$7:$A$91,data!$A$2:$Z$78,9,FALSE)</f>
        <v>180340</v>
      </c>
      <c r="J64" s="6">
        <f>VLOOKUP($A$7:$A$91,data!$A$2:$Z$78,10,FALSE)</f>
        <v>2785</v>
      </c>
      <c r="K64" s="6">
        <f>VLOOKUP($A$7:$A$91,data!$A$2:$Z$78,11,FALSE)</f>
        <v>1980206</v>
      </c>
      <c r="L64" s="6">
        <f>VLOOKUP($A$7:$A$91,data!$A$2:$Z$78,12,FALSE)</f>
        <v>32479</v>
      </c>
      <c r="M64" s="6">
        <f>VLOOKUP($A$7:$A$91,data!$A$2:$Z$78,13,FALSE)</f>
        <v>2258037</v>
      </c>
      <c r="N64" s="6">
        <f>VLOOKUP($A$7:$A$91,data!$A$2:$Z$78,14,FALSE)</f>
        <v>184</v>
      </c>
      <c r="O64" s="6">
        <f>VLOOKUP($A$7:$A$91,data!$A$2:$Z$78,15,FALSE)</f>
        <v>613452</v>
      </c>
      <c r="P64" s="6">
        <f>VLOOKUP($A$7:$A$91,data!$A$2:$Z$78,16,FALSE)</f>
        <v>1934</v>
      </c>
      <c r="Q64" s="6">
        <f>VLOOKUP($A$7:$A$91,data!$A$2:$Z$78,17,FALSE)</f>
        <v>46012</v>
      </c>
      <c r="R64" s="6">
        <f>VLOOKUP($A$7:$A$91,data!$A$2:$Z$78,18,FALSE)</f>
        <v>1907</v>
      </c>
      <c r="S64" s="6">
        <f>VLOOKUP($A$7:$A$91,data!$A$2:$Z$78,19,FALSE)</f>
        <v>16397</v>
      </c>
      <c r="T64" s="6">
        <f>VLOOKUP($A$7:$A$91,data!$A$2:$Z$78,20,FALSE)</f>
        <v>176</v>
      </c>
      <c r="U64" s="6">
        <f>VLOOKUP($A$7:$A$91,data!$A$2:$Z$78,21,FALSE)</f>
        <v>851090</v>
      </c>
      <c r="V64" s="6">
        <f>VLOOKUP($A$7:$A$91,data!$A$2:$Z$78,22,FALSE)</f>
        <v>1085</v>
      </c>
      <c r="W64" s="6">
        <f>VLOOKUP($A$7:$A$91,data!$A$2:$Z$78,23,FALSE)</f>
        <v>16646</v>
      </c>
      <c r="X64" s="6">
        <f>VLOOKUP($A$7:$A$91,data!$A$2:$Z$78,24,FALSE)</f>
        <v>444</v>
      </c>
      <c r="Y64" s="6">
        <f>VLOOKUP($A$7:$A$91,data!$A$2:$Z$78,25,FALSE)</f>
        <v>1998</v>
      </c>
      <c r="Z64" s="6">
        <f>VLOOKUP($A$7:$A$91,data!$A$2:$Z$78,26,FALSE)</f>
        <v>82</v>
      </c>
    </row>
    <row r="65" spans="1:26" ht="21.75" x14ac:dyDescent="0.2">
      <c r="A65" s="5" t="s">
        <v>63</v>
      </c>
      <c r="B65" s="6">
        <f>VLOOKUP($A$7:$A$91,data!$A$2:$Z$78,2,FALSE)</f>
        <v>27378</v>
      </c>
      <c r="C65" s="6">
        <f>VLOOKUP($A$7:$A$91,data!$A$2:$Z$78,3,FALSE)</f>
        <v>13814</v>
      </c>
      <c r="D65" s="6">
        <f>VLOOKUP($A$7:$A$91,data!$A$2:$Z$78,4,FALSE)</f>
        <v>1043</v>
      </c>
      <c r="E65" s="6">
        <f>VLOOKUP($A$7:$A$91,data!$A$2:$Z$78,5,FALSE)</f>
        <v>259</v>
      </c>
      <c r="F65" s="6">
        <f>VLOOKUP($A$7:$A$91,data!$A$2:$Z$78,6,FALSE)</f>
        <v>10</v>
      </c>
      <c r="G65" s="6">
        <f>VLOOKUP($A$7:$A$91,data!$A$2:$Z$78,7,FALSE)</f>
        <v>10909</v>
      </c>
      <c r="H65" s="6">
        <f>VLOOKUP($A$7:$A$91,data!$A$2:$Z$78,8,FALSE)</f>
        <v>842</v>
      </c>
      <c r="I65" s="6">
        <f>VLOOKUP($A$7:$A$91,data!$A$2:$Z$78,9,FALSE)</f>
        <v>183014</v>
      </c>
      <c r="J65" s="6">
        <f>VLOOKUP($A$7:$A$91,data!$A$2:$Z$78,10,FALSE)</f>
        <v>1126</v>
      </c>
      <c r="K65" s="6">
        <f>VLOOKUP($A$7:$A$91,data!$A$2:$Z$78,11,FALSE)</f>
        <v>1534233</v>
      </c>
      <c r="L65" s="6">
        <f>VLOOKUP($A$7:$A$91,data!$A$2:$Z$78,12,FALSE)</f>
        <v>25364</v>
      </c>
      <c r="M65" s="6">
        <f>VLOOKUP($A$7:$A$91,data!$A$2:$Z$78,13,FALSE)</f>
        <v>2717070</v>
      </c>
      <c r="N65" s="6">
        <f>VLOOKUP($A$7:$A$91,data!$A$2:$Z$78,14,FALSE)</f>
        <v>76</v>
      </c>
      <c r="O65" s="6">
        <f>VLOOKUP($A$7:$A$91,data!$A$2:$Z$78,15,FALSE)</f>
        <v>735418</v>
      </c>
      <c r="P65" s="6">
        <f>VLOOKUP($A$7:$A$91,data!$A$2:$Z$78,16,FALSE)</f>
        <v>1852</v>
      </c>
      <c r="Q65" s="6">
        <f>VLOOKUP($A$7:$A$91,data!$A$2:$Z$78,17,FALSE)</f>
        <v>37694</v>
      </c>
      <c r="R65" s="6">
        <f>VLOOKUP($A$7:$A$91,data!$A$2:$Z$78,18,FALSE)</f>
        <v>1109</v>
      </c>
      <c r="S65" s="6">
        <f>VLOOKUP($A$7:$A$91,data!$A$2:$Z$78,19,FALSE)</f>
        <v>19550</v>
      </c>
      <c r="T65" s="6">
        <f>VLOOKUP($A$7:$A$91,data!$A$2:$Z$78,20,FALSE)</f>
        <v>117</v>
      </c>
      <c r="U65" s="6">
        <f>VLOOKUP($A$7:$A$91,data!$A$2:$Z$78,21,FALSE)</f>
        <v>849980</v>
      </c>
      <c r="V65" s="6">
        <f>VLOOKUP($A$7:$A$91,data!$A$2:$Z$78,22,FALSE)</f>
        <v>1116</v>
      </c>
      <c r="W65" s="6">
        <f>VLOOKUP($A$7:$A$91,data!$A$2:$Z$78,23,FALSE)</f>
        <v>8685</v>
      </c>
      <c r="X65" s="6">
        <f>VLOOKUP($A$7:$A$91,data!$A$2:$Z$78,24,FALSE)</f>
        <v>288</v>
      </c>
      <c r="Y65" s="6">
        <f>VLOOKUP($A$7:$A$91,data!$A$2:$Z$78,25,FALSE)</f>
        <v>1497</v>
      </c>
      <c r="Z65" s="6">
        <f>VLOOKUP($A$7:$A$91,data!$A$2:$Z$78,26,FALSE)</f>
        <v>40</v>
      </c>
    </row>
    <row r="66" spans="1:26" ht="21.75" x14ac:dyDescent="0.2">
      <c r="A66" s="5" t="s">
        <v>64</v>
      </c>
      <c r="B66" s="6">
        <f>VLOOKUP($A$7:$A$91,data!$A$2:$Z$78,2,FALSE)</f>
        <v>46536</v>
      </c>
      <c r="C66" s="6">
        <f>VLOOKUP($A$7:$A$91,data!$A$2:$Z$78,3,FALSE)</f>
        <v>87754</v>
      </c>
      <c r="D66" s="6">
        <f>VLOOKUP($A$7:$A$91,data!$A$2:$Z$78,4,FALSE)</f>
        <v>6111</v>
      </c>
      <c r="E66" s="6">
        <f>VLOOKUP($A$7:$A$91,data!$A$2:$Z$78,5,FALSE)</f>
        <v>1637</v>
      </c>
      <c r="F66" s="6">
        <f>VLOOKUP($A$7:$A$91,data!$A$2:$Z$78,6,FALSE)</f>
        <v>45</v>
      </c>
      <c r="G66" s="6">
        <f>VLOOKUP($A$7:$A$91,data!$A$2:$Z$78,7,FALSE)</f>
        <v>10961</v>
      </c>
      <c r="H66" s="6">
        <f>VLOOKUP($A$7:$A$91,data!$A$2:$Z$78,8,FALSE)</f>
        <v>1046</v>
      </c>
      <c r="I66" s="6">
        <f>VLOOKUP($A$7:$A$91,data!$A$2:$Z$78,9,FALSE)</f>
        <v>153430</v>
      </c>
      <c r="J66" s="6">
        <f>VLOOKUP($A$7:$A$91,data!$A$2:$Z$78,10,FALSE)</f>
        <v>1094</v>
      </c>
      <c r="K66" s="6">
        <f>VLOOKUP($A$7:$A$91,data!$A$2:$Z$78,11,FALSE)</f>
        <v>2018962</v>
      </c>
      <c r="L66" s="6">
        <f>VLOOKUP($A$7:$A$91,data!$A$2:$Z$78,12,FALSE)</f>
        <v>43117</v>
      </c>
      <c r="M66" s="6">
        <f>VLOOKUP($A$7:$A$91,data!$A$2:$Z$78,13,FALSE)</f>
        <v>3422017</v>
      </c>
      <c r="N66" s="6">
        <f>VLOOKUP($A$7:$A$91,data!$A$2:$Z$78,14,FALSE)</f>
        <v>220</v>
      </c>
      <c r="O66" s="6">
        <f>VLOOKUP($A$7:$A$91,data!$A$2:$Z$78,15,FALSE)</f>
        <v>357403</v>
      </c>
      <c r="P66" s="6">
        <f>VLOOKUP($A$7:$A$91,data!$A$2:$Z$78,16,FALSE)</f>
        <v>1395</v>
      </c>
      <c r="Q66" s="6">
        <f>VLOOKUP($A$7:$A$91,data!$A$2:$Z$78,17,FALSE)</f>
        <v>53978</v>
      </c>
      <c r="R66" s="6">
        <f>VLOOKUP($A$7:$A$91,data!$A$2:$Z$78,18,FALSE)</f>
        <v>2360</v>
      </c>
      <c r="S66" s="6">
        <f>VLOOKUP($A$7:$A$91,data!$A$2:$Z$78,19,FALSE)</f>
        <v>652468</v>
      </c>
      <c r="T66" s="6">
        <f>VLOOKUP($A$7:$A$91,data!$A$2:$Z$78,20,FALSE)</f>
        <v>189</v>
      </c>
      <c r="U66" s="6">
        <f>VLOOKUP($A$7:$A$91,data!$A$2:$Z$78,21,FALSE)</f>
        <v>74061</v>
      </c>
      <c r="V66" s="6">
        <f>VLOOKUP($A$7:$A$91,data!$A$2:$Z$78,22,FALSE)</f>
        <v>407</v>
      </c>
      <c r="W66" s="6">
        <f>VLOOKUP($A$7:$A$91,data!$A$2:$Z$78,23,FALSE)</f>
        <v>51259</v>
      </c>
      <c r="X66" s="6">
        <f>VLOOKUP($A$7:$A$91,data!$A$2:$Z$78,24,FALSE)</f>
        <v>1394</v>
      </c>
      <c r="Y66" s="6">
        <f>VLOOKUP($A$7:$A$91,data!$A$2:$Z$78,25,FALSE)</f>
        <v>10102</v>
      </c>
      <c r="Z66" s="6">
        <f>VLOOKUP($A$7:$A$91,data!$A$2:$Z$78,26,FALSE)</f>
        <v>248</v>
      </c>
    </row>
    <row r="67" spans="1:26" ht="21.75" x14ac:dyDescent="0.2">
      <c r="A67" s="9" t="s">
        <v>7</v>
      </c>
      <c r="B67" s="8">
        <f>SUM(B68:B75)</f>
        <v>151601</v>
      </c>
      <c r="C67" s="8">
        <f t="shared" ref="C67:Z67" si="7">SUM(C68:C75)</f>
        <v>1236224</v>
      </c>
      <c r="D67" s="8">
        <f t="shared" si="7"/>
        <v>64134</v>
      </c>
      <c r="E67" s="8">
        <f t="shared" si="7"/>
        <v>122077</v>
      </c>
      <c r="F67" s="8">
        <f t="shared" si="7"/>
        <v>4020</v>
      </c>
      <c r="G67" s="8">
        <f t="shared" si="7"/>
        <v>26703</v>
      </c>
      <c r="H67" s="8">
        <f t="shared" si="7"/>
        <v>2077</v>
      </c>
      <c r="I67" s="8">
        <f t="shared" si="7"/>
        <v>3134186</v>
      </c>
      <c r="J67" s="8">
        <f t="shared" si="7"/>
        <v>6760</v>
      </c>
      <c r="K67" s="8">
        <f t="shared" si="7"/>
        <v>4282730</v>
      </c>
      <c r="L67" s="8">
        <f t="shared" si="7"/>
        <v>96950</v>
      </c>
      <c r="M67" s="8">
        <f t="shared" si="7"/>
        <v>71338263</v>
      </c>
      <c r="N67" s="8">
        <f t="shared" si="7"/>
        <v>1785</v>
      </c>
      <c r="O67" s="8">
        <f t="shared" si="7"/>
        <v>8362660</v>
      </c>
      <c r="P67" s="8">
        <f t="shared" si="7"/>
        <v>5743</v>
      </c>
      <c r="Q67" s="8">
        <f t="shared" si="7"/>
        <v>107951</v>
      </c>
      <c r="R67" s="8">
        <f t="shared" si="7"/>
        <v>4526</v>
      </c>
      <c r="S67" s="8">
        <f t="shared" si="7"/>
        <v>2202681</v>
      </c>
      <c r="T67" s="8">
        <f t="shared" si="7"/>
        <v>1059</v>
      </c>
      <c r="U67" s="8">
        <f t="shared" si="7"/>
        <v>5558461</v>
      </c>
      <c r="V67" s="8">
        <f t="shared" si="7"/>
        <v>4691</v>
      </c>
      <c r="W67" s="8">
        <f t="shared" si="7"/>
        <v>322531</v>
      </c>
      <c r="X67" s="8">
        <f t="shared" si="7"/>
        <v>7582</v>
      </c>
      <c r="Y67" s="8">
        <f t="shared" si="7"/>
        <v>49948</v>
      </c>
      <c r="Z67" s="8">
        <f t="shared" si="7"/>
        <v>818</v>
      </c>
    </row>
    <row r="68" spans="1:26" ht="21.75" x14ac:dyDescent="0.2">
      <c r="A68" s="5" t="s">
        <v>65</v>
      </c>
      <c r="B68" s="6">
        <f>VLOOKUP($A$7:$A$91,data!$A$2:$Z$78,2,FALSE)</f>
        <v>22884</v>
      </c>
      <c r="C68" s="6">
        <f>VLOOKUP($A$7:$A$91,data!$A$2:$Z$78,3,FALSE)</f>
        <v>135178</v>
      </c>
      <c r="D68" s="6">
        <f>VLOOKUP($A$7:$A$91,data!$A$2:$Z$78,4,FALSE)</f>
        <v>9351</v>
      </c>
      <c r="E68" s="6">
        <f>VLOOKUP($A$7:$A$91,data!$A$2:$Z$78,5,FALSE)</f>
        <v>31119</v>
      </c>
      <c r="F68" s="6">
        <f>VLOOKUP($A$7:$A$91,data!$A$2:$Z$78,6,FALSE)</f>
        <v>1425</v>
      </c>
      <c r="G68" s="6">
        <f>VLOOKUP($A$7:$A$91,data!$A$2:$Z$78,7,FALSE)</f>
        <v>1240</v>
      </c>
      <c r="H68" s="6">
        <f>VLOOKUP($A$7:$A$91,data!$A$2:$Z$78,8,FALSE)</f>
        <v>106</v>
      </c>
      <c r="I68" s="6">
        <f>VLOOKUP($A$7:$A$91,data!$A$2:$Z$78,9,FALSE)</f>
        <v>1359540</v>
      </c>
      <c r="J68" s="6">
        <f>VLOOKUP($A$7:$A$91,data!$A$2:$Z$78,10,FALSE)</f>
        <v>756</v>
      </c>
      <c r="K68" s="6">
        <f>VLOOKUP($A$7:$A$91,data!$A$2:$Z$78,11,FALSE)</f>
        <v>661095</v>
      </c>
      <c r="L68" s="6">
        <f>VLOOKUP($A$7:$A$91,data!$A$2:$Z$78,12,FALSE)</f>
        <v>15285</v>
      </c>
      <c r="M68" s="6">
        <f>VLOOKUP($A$7:$A$91,data!$A$2:$Z$78,13,FALSE)</f>
        <v>11765607</v>
      </c>
      <c r="N68" s="6">
        <f>VLOOKUP($A$7:$A$91,data!$A$2:$Z$78,14,FALSE)</f>
        <v>391</v>
      </c>
      <c r="O68" s="6">
        <f>VLOOKUP($A$7:$A$91,data!$A$2:$Z$78,15,FALSE)</f>
        <v>1023810</v>
      </c>
      <c r="P68" s="6">
        <f>VLOOKUP($A$7:$A$91,data!$A$2:$Z$78,16,FALSE)</f>
        <v>830</v>
      </c>
      <c r="Q68" s="6">
        <f>VLOOKUP($A$7:$A$91,data!$A$2:$Z$78,17,FALSE)</f>
        <v>11219</v>
      </c>
      <c r="R68" s="6">
        <f>VLOOKUP($A$7:$A$91,data!$A$2:$Z$78,18,FALSE)</f>
        <v>518</v>
      </c>
      <c r="S68" s="6">
        <f>VLOOKUP($A$7:$A$91,data!$A$2:$Z$78,19,FALSE)</f>
        <v>672739</v>
      </c>
      <c r="T68" s="6">
        <f>VLOOKUP($A$7:$A$91,data!$A$2:$Z$78,20,FALSE)</f>
        <v>120</v>
      </c>
      <c r="U68" s="6">
        <f>VLOOKUP($A$7:$A$91,data!$A$2:$Z$78,21,FALSE)</f>
        <v>307996</v>
      </c>
      <c r="V68" s="6">
        <f>VLOOKUP($A$7:$A$91,data!$A$2:$Z$78,22,FALSE)</f>
        <v>545</v>
      </c>
      <c r="W68" s="6">
        <f>VLOOKUP($A$7:$A$91,data!$A$2:$Z$78,23,FALSE)</f>
        <v>22910</v>
      </c>
      <c r="X68" s="6">
        <f>VLOOKUP($A$7:$A$91,data!$A$2:$Z$78,24,FALSE)</f>
        <v>680</v>
      </c>
      <c r="Y68" s="6">
        <f>VLOOKUP($A$7:$A$91,data!$A$2:$Z$78,25,FALSE)</f>
        <v>2068</v>
      </c>
      <c r="Z68" s="6">
        <f>VLOOKUP($A$7:$A$91,data!$A$2:$Z$78,26,FALSE)</f>
        <v>63</v>
      </c>
    </row>
    <row r="69" spans="1:26" ht="21.75" x14ac:dyDescent="0.2">
      <c r="A69" s="5" t="s">
        <v>66</v>
      </c>
      <c r="B69" s="6">
        <f>VLOOKUP($A$7:$A$91,data!$A$2:$Z$78,2,FALSE)</f>
        <v>34003</v>
      </c>
      <c r="C69" s="6">
        <f>VLOOKUP($A$7:$A$91,data!$A$2:$Z$78,3,FALSE)</f>
        <v>387318</v>
      </c>
      <c r="D69" s="6">
        <f>VLOOKUP($A$7:$A$91,data!$A$2:$Z$78,4,FALSE)</f>
        <v>14962</v>
      </c>
      <c r="E69" s="6">
        <f>VLOOKUP($A$7:$A$91,data!$A$2:$Z$78,5,FALSE)</f>
        <v>22772</v>
      </c>
      <c r="F69" s="6">
        <f>VLOOKUP($A$7:$A$91,data!$A$2:$Z$78,6,FALSE)</f>
        <v>721</v>
      </c>
      <c r="G69" s="6">
        <f>VLOOKUP($A$7:$A$91,data!$A$2:$Z$78,7,FALSE)</f>
        <v>16806</v>
      </c>
      <c r="H69" s="6">
        <f>VLOOKUP($A$7:$A$91,data!$A$2:$Z$78,8,FALSE)</f>
        <v>1024</v>
      </c>
      <c r="I69" s="6">
        <f>VLOOKUP($A$7:$A$91,data!$A$2:$Z$78,9,FALSE)</f>
        <v>844672</v>
      </c>
      <c r="J69" s="6">
        <f>VLOOKUP($A$7:$A$91,data!$A$2:$Z$78,10,FALSE)</f>
        <v>1515</v>
      </c>
      <c r="K69" s="6">
        <f>VLOOKUP($A$7:$A$91,data!$A$2:$Z$78,11,FALSE)</f>
        <v>886274</v>
      </c>
      <c r="L69" s="6">
        <f>VLOOKUP($A$7:$A$91,data!$A$2:$Z$78,12,FALSE)</f>
        <v>20484</v>
      </c>
      <c r="M69" s="6">
        <f>VLOOKUP($A$7:$A$91,data!$A$2:$Z$78,13,FALSE)</f>
        <v>38219209</v>
      </c>
      <c r="N69" s="6">
        <f>VLOOKUP($A$7:$A$91,data!$A$2:$Z$78,14,FALSE)</f>
        <v>561</v>
      </c>
      <c r="O69" s="6">
        <f>VLOOKUP($A$7:$A$91,data!$A$2:$Z$78,15,FALSE)</f>
        <v>228051</v>
      </c>
      <c r="P69" s="6">
        <f>VLOOKUP($A$7:$A$91,data!$A$2:$Z$78,16,FALSE)</f>
        <v>865</v>
      </c>
      <c r="Q69" s="6">
        <f>VLOOKUP($A$7:$A$91,data!$A$2:$Z$78,17,FALSE)</f>
        <v>17530</v>
      </c>
      <c r="R69" s="6">
        <f>VLOOKUP($A$7:$A$91,data!$A$2:$Z$78,18,FALSE)</f>
        <v>1024</v>
      </c>
      <c r="S69" s="6">
        <f>VLOOKUP($A$7:$A$91,data!$A$2:$Z$78,19,FALSE)</f>
        <v>430793</v>
      </c>
      <c r="T69" s="6">
        <f>VLOOKUP($A$7:$A$91,data!$A$2:$Z$78,20,FALSE)</f>
        <v>233</v>
      </c>
      <c r="U69" s="6">
        <f>VLOOKUP($A$7:$A$91,data!$A$2:$Z$78,21,FALSE)</f>
        <v>455248</v>
      </c>
      <c r="V69" s="6">
        <f>VLOOKUP($A$7:$A$91,data!$A$2:$Z$78,22,FALSE)</f>
        <v>589</v>
      </c>
      <c r="W69" s="6">
        <f>VLOOKUP($A$7:$A$91,data!$A$2:$Z$78,23,FALSE)</f>
        <v>130398</v>
      </c>
      <c r="X69" s="6">
        <f>VLOOKUP($A$7:$A$91,data!$A$2:$Z$78,24,FALSE)</f>
        <v>3399</v>
      </c>
      <c r="Y69" s="6">
        <f>VLOOKUP($A$7:$A$91,data!$A$2:$Z$78,25,FALSE)</f>
        <v>34559</v>
      </c>
      <c r="Z69" s="6">
        <f>VLOOKUP($A$7:$A$91,data!$A$2:$Z$78,26,FALSE)</f>
        <v>465</v>
      </c>
    </row>
    <row r="70" spans="1:26" ht="21.75" x14ac:dyDescent="0.2">
      <c r="A70" s="5" t="s">
        <v>67</v>
      </c>
      <c r="B70" s="6">
        <f>VLOOKUP($A$7:$A$91,data!$A$2:$Z$78,2,FALSE)</f>
        <v>33318</v>
      </c>
      <c r="C70" s="6">
        <f>VLOOKUP($A$7:$A$91,data!$A$2:$Z$78,3,FALSE)</f>
        <v>231780</v>
      </c>
      <c r="D70" s="6">
        <f>VLOOKUP($A$7:$A$91,data!$A$2:$Z$78,4,FALSE)</f>
        <v>8833</v>
      </c>
      <c r="E70" s="6">
        <f>VLOOKUP($A$7:$A$91,data!$A$2:$Z$78,5,FALSE)</f>
        <v>1517</v>
      </c>
      <c r="F70" s="6">
        <f>VLOOKUP($A$7:$A$91,data!$A$2:$Z$78,6,FALSE)</f>
        <v>25</v>
      </c>
      <c r="G70" s="6">
        <f>VLOOKUP($A$7:$A$91,data!$A$2:$Z$78,7,FALSE)</f>
        <v>6070</v>
      </c>
      <c r="H70" s="6">
        <f>VLOOKUP($A$7:$A$91,data!$A$2:$Z$78,8,FALSE)</f>
        <v>596</v>
      </c>
      <c r="I70" s="6">
        <f>VLOOKUP($A$7:$A$91,data!$A$2:$Z$78,9,FALSE)</f>
        <v>574951</v>
      </c>
      <c r="J70" s="6">
        <f>VLOOKUP($A$7:$A$91,data!$A$2:$Z$78,10,FALSE)</f>
        <v>1604</v>
      </c>
      <c r="K70" s="6">
        <f>VLOOKUP($A$7:$A$91,data!$A$2:$Z$78,11,FALSE)</f>
        <v>1186501</v>
      </c>
      <c r="L70" s="6">
        <f>VLOOKUP($A$7:$A$91,data!$A$2:$Z$78,12,FALSE)</f>
        <v>24996</v>
      </c>
      <c r="M70" s="6">
        <f>VLOOKUP($A$7:$A$91,data!$A$2:$Z$78,13,FALSE)</f>
        <v>13890496</v>
      </c>
      <c r="N70" s="6">
        <f>VLOOKUP($A$7:$A$91,data!$A$2:$Z$78,14,FALSE)</f>
        <v>304</v>
      </c>
      <c r="O70" s="6">
        <f>VLOOKUP($A$7:$A$91,data!$A$2:$Z$78,15,FALSE)</f>
        <v>3946641</v>
      </c>
      <c r="P70" s="6">
        <f>VLOOKUP($A$7:$A$91,data!$A$2:$Z$78,16,FALSE)</f>
        <v>1050</v>
      </c>
      <c r="Q70" s="6">
        <f>VLOOKUP($A$7:$A$91,data!$A$2:$Z$78,17,FALSE)</f>
        <v>42964</v>
      </c>
      <c r="R70" s="6">
        <f>VLOOKUP($A$7:$A$91,data!$A$2:$Z$78,18,FALSE)</f>
        <v>1441</v>
      </c>
      <c r="S70" s="6">
        <f>VLOOKUP($A$7:$A$91,data!$A$2:$Z$78,19,FALSE)</f>
        <v>213290</v>
      </c>
      <c r="T70" s="6">
        <f>VLOOKUP($A$7:$A$91,data!$A$2:$Z$78,20,FALSE)</f>
        <v>244</v>
      </c>
      <c r="U70" s="6">
        <f>VLOOKUP($A$7:$A$91,data!$A$2:$Z$78,21,FALSE)</f>
        <v>3570300</v>
      </c>
      <c r="V70" s="6">
        <f>VLOOKUP($A$7:$A$91,data!$A$2:$Z$78,22,FALSE)</f>
        <v>1705</v>
      </c>
      <c r="W70" s="6">
        <f>VLOOKUP($A$7:$A$91,data!$A$2:$Z$78,23,FALSE)</f>
        <v>37028</v>
      </c>
      <c r="X70" s="6">
        <f>VLOOKUP($A$7:$A$91,data!$A$2:$Z$78,24,FALSE)</f>
        <v>1076</v>
      </c>
      <c r="Y70" s="6">
        <f>VLOOKUP($A$7:$A$91,data!$A$2:$Z$78,25,FALSE)</f>
        <v>5749</v>
      </c>
      <c r="Z70" s="6">
        <f>VLOOKUP($A$7:$A$91,data!$A$2:$Z$78,26,FALSE)</f>
        <v>141</v>
      </c>
    </row>
    <row r="71" spans="1:26" ht="21.75" x14ac:dyDescent="0.2">
      <c r="A71" s="5" t="s">
        <v>68</v>
      </c>
      <c r="B71" s="6">
        <f>VLOOKUP($A$7:$A$91,data!$A$2:$Z$78,2,FALSE)</f>
        <v>12364</v>
      </c>
      <c r="C71" s="6">
        <f>VLOOKUP($A$7:$A$91,data!$A$2:$Z$78,3,FALSE)</f>
        <v>40520</v>
      </c>
      <c r="D71" s="6">
        <f>VLOOKUP($A$7:$A$91,data!$A$2:$Z$78,4,FALSE)</f>
        <v>1876</v>
      </c>
      <c r="E71" s="6">
        <f>VLOOKUP($A$7:$A$91,data!$A$2:$Z$78,5,FALSE)</f>
        <v>26357</v>
      </c>
      <c r="F71" s="6">
        <f>VLOOKUP($A$7:$A$91,data!$A$2:$Z$78,6,FALSE)</f>
        <v>849</v>
      </c>
      <c r="G71" s="6">
        <f>VLOOKUP($A$7:$A$91,data!$A$2:$Z$78,7,FALSE)</f>
        <v>551</v>
      </c>
      <c r="H71" s="6">
        <f>VLOOKUP($A$7:$A$91,data!$A$2:$Z$78,8,FALSE)</f>
        <v>57</v>
      </c>
      <c r="I71" s="6">
        <f>VLOOKUP($A$7:$A$91,data!$A$2:$Z$78,9,FALSE)</f>
        <v>101039</v>
      </c>
      <c r="J71" s="6">
        <f>VLOOKUP($A$7:$A$91,data!$A$2:$Z$78,10,FALSE)</f>
        <v>124</v>
      </c>
      <c r="K71" s="6">
        <f>VLOOKUP($A$7:$A$91,data!$A$2:$Z$78,11,FALSE)</f>
        <v>567807</v>
      </c>
      <c r="L71" s="6">
        <f>VLOOKUP($A$7:$A$91,data!$A$2:$Z$78,12,FALSE)</f>
        <v>9648</v>
      </c>
      <c r="M71" s="6">
        <f>VLOOKUP($A$7:$A$91,data!$A$2:$Z$78,13,FALSE)</f>
        <v>3504179</v>
      </c>
      <c r="N71" s="6">
        <f>VLOOKUP($A$7:$A$91,data!$A$2:$Z$78,14,FALSE)</f>
        <v>158</v>
      </c>
      <c r="O71" s="6">
        <f>VLOOKUP($A$7:$A$91,data!$A$2:$Z$78,15,FALSE)</f>
        <v>2737338</v>
      </c>
      <c r="P71" s="6">
        <f>VLOOKUP($A$7:$A$91,data!$A$2:$Z$78,16,FALSE)</f>
        <v>548</v>
      </c>
      <c r="Q71" s="6">
        <f>VLOOKUP($A$7:$A$91,data!$A$2:$Z$78,17,FALSE)</f>
        <v>11525</v>
      </c>
      <c r="R71" s="6">
        <f>VLOOKUP($A$7:$A$91,data!$A$2:$Z$78,18,FALSE)</f>
        <v>346</v>
      </c>
      <c r="S71" s="6">
        <f>VLOOKUP($A$7:$A$91,data!$A$2:$Z$78,19,FALSE)</f>
        <v>877391</v>
      </c>
      <c r="T71" s="6">
        <f>VLOOKUP($A$7:$A$91,data!$A$2:$Z$78,20,FALSE)</f>
        <v>189</v>
      </c>
      <c r="U71" s="6">
        <f>VLOOKUP($A$7:$A$91,data!$A$2:$Z$78,21,FALSE)</f>
        <v>869443</v>
      </c>
      <c r="V71" s="6">
        <f>VLOOKUP($A$7:$A$91,data!$A$2:$Z$78,22,FALSE)</f>
        <v>589</v>
      </c>
      <c r="W71" s="6">
        <f>VLOOKUP($A$7:$A$91,data!$A$2:$Z$78,23,FALSE)</f>
        <v>13957</v>
      </c>
      <c r="X71" s="6">
        <f>VLOOKUP($A$7:$A$91,data!$A$2:$Z$78,24,FALSE)</f>
        <v>317</v>
      </c>
      <c r="Y71" s="6">
        <f>VLOOKUP($A$7:$A$91,data!$A$2:$Z$78,25,FALSE)</f>
        <v>3089</v>
      </c>
      <c r="Z71" s="6">
        <f>VLOOKUP($A$7:$A$91,data!$A$2:$Z$78,26,FALSE)</f>
        <v>65</v>
      </c>
    </row>
    <row r="72" spans="1:26" ht="21.75" x14ac:dyDescent="0.2">
      <c r="A72" s="5" t="s">
        <v>69</v>
      </c>
      <c r="B72" s="6">
        <f>VLOOKUP($A$7:$A$91,data!$A$2:$Z$78,2,FALSE)</f>
        <v>2697</v>
      </c>
      <c r="C72" s="6">
        <f>VLOOKUP($A$7:$A$91,data!$A$2:$Z$78,3,FALSE)</f>
        <v>1316</v>
      </c>
      <c r="D72" s="6">
        <f>VLOOKUP($A$7:$A$91,data!$A$2:$Z$78,4,FALSE)</f>
        <v>70</v>
      </c>
      <c r="E72" s="6">
        <f>VLOOKUP($A$7:$A$91,data!$A$2:$Z$78,5,FALSE)</f>
        <v>0</v>
      </c>
      <c r="F72" s="6">
        <f>VLOOKUP($A$7:$A$91,data!$A$2:$Z$78,6,FALSE)</f>
        <v>0</v>
      </c>
      <c r="G72" s="6">
        <f>VLOOKUP($A$7:$A$91,data!$A$2:$Z$78,7,FALSE)</f>
        <v>71</v>
      </c>
      <c r="H72" s="6">
        <f>VLOOKUP($A$7:$A$91,data!$A$2:$Z$78,8,FALSE)</f>
        <v>11</v>
      </c>
      <c r="I72" s="6">
        <f>VLOOKUP($A$7:$A$91,data!$A$2:$Z$78,9,FALSE)</f>
        <v>254</v>
      </c>
      <c r="J72" s="6">
        <f>VLOOKUP($A$7:$A$91,data!$A$2:$Z$78,10,FALSE)</f>
        <v>2</v>
      </c>
      <c r="K72" s="6">
        <f>VLOOKUP($A$7:$A$91,data!$A$2:$Z$78,11,FALSE)</f>
        <v>67832</v>
      </c>
      <c r="L72" s="6">
        <f>VLOOKUP($A$7:$A$91,data!$A$2:$Z$78,12,FALSE)</f>
        <v>2269</v>
      </c>
      <c r="M72" s="6">
        <f>VLOOKUP($A$7:$A$91,data!$A$2:$Z$78,13,FALSE)</f>
        <v>25046</v>
      </c>
      <c r="N72" s="6">
        <f>VLOOKUP($A$7:$A$91,data!$A$2:$Z$78,14,FALSE)</f>
        <v>5</v>
      </c>
      <c r="O72" s="6">
        <f>VLOOKUP($A$7:$A$91,data!$A$2:$Z$78,15,FALSE)</f>
        <v>9780</v>
      </c>
      <c r="P72" s="6">
        <f>VLOOKUP($A$7:$A$91,data!$A$2:$Z$78,16,FALSE)</f>
        <v>275</v>
      </c>
      <c r="Q72" s="6">
        <f>VLOOKUP($A$7:$A$91,data!$A$2:$Z$78,17,FALSE)</f>
        <v>2279</v>
      </c>
      <c r="R72" s="6">
        <f>VLOOKUP($A$7:$A$91,data!$A$2:$Z$78,18,FALSE)</f>
        <v>90</v>
      </c>
      <c r="S72" s="6">
        <f>VLOOKUP($A$7:$A$91,data!$A$2:$Z$78,19,FALSE)</f>
        <v>193</v>
      </c>
      <c r="T72" s="6">
        <f>VLOOKUP($A$7:$A$91,data!$A$2:$Z$78,20,FALSE)</f>
        <v>8</v>
      </c>
      <c r="U72" s="6">
        <f>VLOOKUP($A$7:$A$91,data!$A$2:$Z$78,21,FALSE)</f>
        <v>6969</v>
      </c>
      <c r="V72" s="6">
        <f>VLOOKUP($A$7:$A$91,data!$A$2:$Z$78,22,FALSE)</f>
        <v>120</v>
      </c>
      <c r="W72" s="6">
        <f>VLOOKUP($A$7:$A$91,data!$A$2:$Z$78,23,FALSE)</f>
        <v>547</v>
      </c>
      <c r="X72" s="6">
        <f>VLOOKUP($A$7:$A$91,data!$A$2:$Z$78,24,FALSE)</f>
        <v>30</v>
      </c>
      <c r="Y72" s="6">
        <f>VLOOKUP($A$7:$A$91,data!$A$2:$Z$78,25,FALSE)</f>
        <v>8</v>
      </c>
      <c r="Z72" s="6">
        <f>VLOOKUP($A$7:$A$91,data!$A$2:$Z$78,26,FALSE)</f>
        <v>2</v>
      </c>
    </row>
    <row r="73" spans="1:26" ht="21.75" x14ac:dyDescent="0.2">
      <c r="A73" s="5" t="s">
        <v>70</v>
      </c>
      <c r="B73" s="6">
        <f>VLOOKUP($A$7:$A$91,data!$A$2:$Z$78,2,FALSE)</f>
        <v>2140</v>
      </c>
      <c r="C73" s="6">
        <f>VLOOKUP($A$7:$A$91,data!$A$2:$Z$78,3,FALSE)</f>
        <v>1423</v>
      </c>
      <c r="D73" s="6">
        <f>VLOOKUP($A$7:$A$91,data!$A$2:$Z$78,4,FALSE)</f>
        <v>96</v>
      </c>
      <c r="E73" s="6">
        <f>VLOOKUP($A$7:$A$91,data!$A$2:$Z$78,5,FALSE)</f>
        <v>0</v>
      </c>
      <c r="F73" s="6">
        <f>VLOOKUP($A$7:$A$91,data!$A$2:$Z$78,6,FALSE)</f>
        <v>0</v>
      </c>
      <c r="G73" s="6">
        <f>VLOOKUP($A$7:$A$91,data!$A$2:$Z$78,7,FALSE)</f>
        <v>18</v>
      </c>
      <c r="H73" s="6">
        <f>VLOOKUP($A$7:$A$91,data!$A$2:$Z$78,8,FALSE)</f>
        <v>5</v>
      </c>
      <c r="I73" s="6">
        <f>VLOOKUP($A$7:$A$91,data!$A$2:$Z$78,9,FALSE)</f>
        <v>813</v>
      </c>
      <c r="J73" s="6">
        <f>VLOOKUP($A$7:$A$91,data!$A$2:$Z$78,10,FALSE)</f>
        <v>4</v>
      </c>
      <c r="K73" s="6">
        <f>VLOOKUP($A$7:$A$91,data!$A$2:$Z$78,11,FALSE)</f>
        <v>30857</v>
      </c>
      <c r="L73" s="6">
        <f>VLOOKUP($A$7:$A$91,data!$A$2:$Z$78,12,FALSE)</f>
        <v>1649</v>
      </c>
      <c r="M73" s="6">
        <f>VLOOKUP($A$7:$A$91,data!$A$2:$Z$78,13,FALSE)</f>
        <v>166</v>
      </c>
      <c r="N73" s="6">
        <f>VLOOKUP($A$7:$A$91,data!$A$2:$Z$78,14,FALSE)</f>
        <v>15</v>
      </c>
      <c r="O73" s="6">
        <f>VLOOKUP($A$7:$A$91,data!$A$2:$Z$78,15,FALSE)</f>
        <v>39785</v>
      </c>
      <c r="P73" s="6">
        <f>VLOOKUP($A$7:$A$91,data!$A$2:$Z$78,16,FALSE)</f>
        <v>351</v>
      </c>
      <c r="Q73" s="6">
        <f>VLOOKUP($A$7:$A$91,data!$A$2:$Z$78,17,FALSE)</f>
        <v>691</v>
      </c>
      <c r="R73" s="6">
        <f>VLOOKUP($A$7:$A$91,data!$A$2:$Z$78,18,FALSE)</f>
        <v>64</v>
      </c>
      <c r="S73" s="6">
        <f>VLOOKUP($A$7:$A$91,data!$A$2:$Z$78,19,FALSE)</f>
        <v>152</v>
      </c>
      <c r="T73" s="6">
        <f>VLOOKUP($A$7:$A$91,data!$A$2:$Z$78,20,FALSE)</f>
        <v>17</v>
      </c>
      <c r="U73" s="6">
        <f>VLOOKUP($A$7:$A$91,data!$A$2:$Z$78,21,FALSE)</f>
        <v>3866</v>
      </c>
      <c r="V73" s="6">
        <f>VLOOKUP($A$7:$A$91,data!$A$2:$Z$78,22,FALSE)</f>
        <v>187</v>
      </c>
      <c r="W73" s="6">
        <f>VLOOKUP($A$7:$A$91,data!$A$2:$Z$78,23,FALSE)</f>
        <v>305</v>
      </c>
      <c r="X73" s="6">
        <f>VLOOKUP($A$7:$A$91,data!$A$2:$Z$78,24,FALSE)</f>
        <v>17</v>
      </c>
      <c r="Y73" s="6">
        <f>VLOOKUP($A$7:$A$91,data!$A$2:$Z$78,25,FALSE)</f>
        <v>12</v>
      </c>
      <c r="Z73" s="6">
        <f>VLOOKUP($A$7:$A$91,data!$A$2:$Z$78,26,FALSE)</f>
        <v>1</v>
      </c>
    </row>
    <row r="74" spans="1:26" ht="21.75" x14ac:dyDescent="0.2">
      <c r="A74" s="5" t="s">
        <v>71</v>
      </c>
      <c r="B74" s="6">
        <f>VLOOKUP($A$7:$A$91,data!$A$2:$Z$78,2,FALSE)</f>
        <v>19062</v>
      </c>
      <c r="C74" s="6">
        <f>VLOOKUP($A$7:$A$91,data!$A$2:$Z$78,3,FALSE)</f>
        <v>237692</v>
      </c>
      <c r="D74" s="6">
        <f>VLOOKUP($A$7:$A$91,data!$A$2:$Z$78,4,FALSE)</f>
        <v>13232</v>
      </c>
      <c r="E74" s="6">
        <f>VLOOKUP($A$7:$A$91,data!$A$2:$Z$78,5,FALSE)</f>
        <v>11809</v>
      </c>
      <c r="F74" s="6">
        <f>VLOOKUP($A$7:$A$91,data!$A$2:$Z$78,6,FALSE)</f>
        <v>311</v>
      </c>
      <c r="G74" s="6">
        <f>VLOOKUP($A$7:$A$91,data!$A$2:$Z$78,7,FALSE)</f>
        <v>884</v>
      </c>
      <c r="H74" s="6">
        <f>VLOOKUP($A$7:$A$91,data!$A$2:$Z$78,8,FALSE)</f>
        <v>141</v>
      </c>
      <c r="I74" s="6">
        <f>VLOOKUP($A$7:$A$91,data!$A$2:$Z$78,9,FALSE)</f>
        <v>127925</v>
      </c>
      <c r="J74" s="6">
        <f>VLOOKUP($A$7:$A$91,data!$A$2:$Z$78,10,FALSE)</f>
        <v>1136</v>
      </c>
      <c r="K74" s="6">
        <f>VLOOKUP($A$7:$A$91,data!$A$2:$Z$78,11,FALSE)</f>
        <v>387560</v>
      </c>
      <c r="L74" s="6">
        <f>VLOOKUP($A$7:$A$91,data!$A$2:$Z$78,12,FALSE)</f>
        <v>9505</v>
      </c>
      <c r="M74" s="6">
        <f>VLOOKUP($A$7:$A$91,data!$A$2:$Z$78,13,FALSE)</f>
        <v>2612183</v>
      </c>
      <c r="N74" s="6">
        <f>VLOOKUP($A$7:$A$91,data!$A$2:$Z$78,14,FALSE)</f>
        <v>211</v>
      </c>
      <c r="O74" s="6">
        <f>VLOOKUP($A$7:$A$91,data!$A$2:$Z$78,15,FALSE)</f>
        <v>194988</v>
      </c>
      <c r="P74" s="6">
        <f>VLOOKUP($A$7:$A$91,data!$A$2:$Z$78,16,FALSE)</f>
        <v>840</v>
      </c>
      <c r="Q74" s="6">
        <f>VLOOKUP($A$7:$A$91,data!$A$2:$Z$78,17,FALSE)</f>
        <v>10600</v>
      </c>
      <c r="R74" s="6">
        <f>VLOOKUP($A$7:$A$91,data!$A$2:$Z$78,18,FALSE)</f>
        <v>403</v>
      </c>
      <c r="S74" s="6">
        <f>VLOOKUP($A$7:$A$91,data!$A$2:$Z$78,19,FALSE)</f>
        <v>4039</v>
      </c>
      <c r="T74" s="6">
        <f>VLOOKUP($A$7:$A$91,data!$A$2:$Z$78,20,FALSE)</f>
        <v>143</v>
      </c>
      <c r="U74" s="6">
        <f>VLOOKUP($A$7:$A$91,data!$A$2:$Z$78,21,FALSE)</f>
        <v>290002</v>
      </c>
      <c r="V74" s="6">
        <f>VLOOKUP($A$7:$A$91,data!$A$2:$Z$78,22,FALSE)</f>
        <v>548</v>
      </c>
      <c r="W74" s="6">
        <f>VLOOKUP($A$7:$A$91,data!$A$2:$Z$78,23,FALSE)</f>
        <v>44551</v>
      </c>
      <c r="X74" s="6">
        <f>VLOOKUP($A$7:$A$91,data!$A$2:$Z$78,24,FALSE)</f>
        <v>834</v>
      </c>
      <c r="Y74" s="6">
        <f>VLOOKUP($A$7:$A$91,data!$A$2:$Z$78,25,FALSE)</f>
        <v>1545</v>
      </c>
      <c r="Z74" s="6">
        <f>VLOOKUP($A$7:$A$91,data!$A$2:$Z$78,26,FALSE)</f>
        <v>43</v>
      </c>
    </row>
    <row r="75" spans="1:26" ht="21.75" x14ac:dyDescent="0.2">
      <c r="A75" s="5" t="s">
        <v>72</v>
      </c>
      <c r="B75" s="6">
        <f>VLOOKUP($A$7:$A$91,data!$A$2:$Z$78,2,FALSE)</f>
        <v>25133</v>
      </c>
      <c r="C75" s="6">
        <f>VLOOKUP($A$7:$A$91,data!$A$2:$Z$78,3,FALSE)</f>
        <v>200997</v>
      </c>
      <c r="D75" s="6">
        <f>VLOOKUP($A$7:$A$91,data!$A$2:$Z$78,4,FALSE)</f>
        <v>15714</v>
      </c>
      <c r="E75" s="6">
        <f>VLOOKUP($A$7:$A$91,data!$A$2:$Z$78,5,FALSE)</f>
        <v>28503</v>
      </c>
      <c r="F75" s="6">
        <f>VLOOKUP($A$7:$A$91,data!$A$2:$Z$78,6,FALSE)</f>
        <v>689</v>
      </c>
      <c r="G75" s="6">
        <f>VLOOKUP($A$7:$A$91,data!$A$2:$Z$78,7,FALSE)</f>
        <v>1063</v>
      </c>
      <c r="H75" s="6">
        <f>VLOOKUP($A$7:$A$91,data!$A$2:$Z$78,8,FALSE)</f>
        <v>137</v>
      </c>
      <c r="I75" s="6">
        <f>VLOOKUP($A$7:$A$91,data!$A$2:$Z$78,9,FALSE)</f>
        <v>124992</v>
      </c>
      <c r="J75" s="6">
        <f>VLOOKUP($A$7:$A$91,data!$A$2:$Z$78,10,FALSE)</f>
        <v>1619</v>
      </c>
      <c r="K75" s="6">
        <f>VLOOKUP($A$7:$A$91,data!$A$2:$Z$78,11,FALSE)</f>
        <v>494804</v>
      </c>
      <c r="L75" s="6">
        <f>VLOOKUP($A$7:$A$91,data!$A$2:$Z$78,12,FALSE)</f>
        <v>13114</v>
      </c>
      <c r="M75" s="6">
        <f>VLOOKUP($A$7:$A$91,data!$A$2:$Z$78,13,FALSE)</f>
        <v>1321377</v>
      </c>
      <c r="N75" s="6">
        <f>VLOOKUP($A$7:$A$91,data!$A$2:$Z$78,14,FALSE)</f>
        <v>140</v>
      </c>
      <c r="O75" s="6">
        <f>VLOOKUP($A$7:$A$91,data!$A$2:$Z$78,15,FALSE)</f>
        <v>182267</v>
      </c>
      <c r="P75" s="6">
        <f>VLOOKUP($A$7:$A$91,data!$A$2:$Z$78,16,FALSE)</f>
        <v>984</v>
      </c>
      <c r="Q75" s="6">
        <f>VLOOKUP($A$7:$A$91,data!$A$2:$Z$78,17,FALSE)</f>
        <v>11143</v>
      </c>
      <c r="R75" s="6">
        <f>VLOOKUP($A$7:$A$91,data!$A$2:$Z$78,18,FALSE)</f>
        <v>640</v>
      </c>
      <c r="S75" s="6">
        <f>VLOOKUP($A$7:$A$91,data!$A$2:$Z$78,19,FALSE)</f>
        <v>4084</v>
      </c>
      <c r="T75" s="6">
        <f>VLOOKUP($A$7:$A$91,data!$A$2:$Z$78,20,FALSE)</f>
        <v>105</v>
      </c>
      <c r="U75" s="6">
        <f>VLOOKUP($A$7:$A$91,data!$A$2:$Z$78,21,FALSE)</f>
        <v>54637</v>
      </c>
      <c r="V75" s="6">
        <f>VLOOKUP($A$7:$A$91,data!$A$2:$Z$78,22,FALSE)</f>
        <v>408</v>
      </c>
      <c r="W75" s="6">
        <f>VLOOKUP($A$7:$A$91,data!$A$2:$Z$78,23,FALSE)</f>
        <v>72835</v>
      </c>
      <c r="X75" s="6">
        <f>VLOOKUP($A$7:$A$91,data!$A$2:$Z$78,24,FALSE)</f>
        <v>1229</v>
      </c>
      <c r="Y75" s="6">
        <f>VLOOKUP($A$7:$A$91,data!$A$2:$Z$78,25,FALSE)</f>
        <v>2918</v>
      </c>
      <c r="Z75" s="6">
        <f>VLOOKUP($A$7:$A$91,data!$A$2:$Z$78,26,FALSE)</f>
        <v>38</v>
      </c>
    </row>
    <row r="76" spans="1:26" ht="21.75" x14ac:dyDescent="0.2">
      <c r="A76" s="9" t="s">
        <v>8</v>
      </c>
      <c r="B76" s="8">
        <f>SUM(B77:B85)</f>
        <v>275466</v>
      </c>
      <c r="C76" s="8">
        <f t="shared" ref="C76:Z76" si="8">SUM(C77:C85)</f>
        <v>646577</v>
      </c>
      <c r="D76" s="8">
        <f t="shared" si="8"/>
        <v>108386</v>
      </c>
      <c r="E76" s="8">
        <f t="shared" si="8"/>
        <v>4087</v>
      </c>
      <c r="F76" s="8">
        <f t="shared" si="8"/>
        <v>131</v>
      </c>
      <c r="G76" s="8">
        <f t="shared" si="8"/>
        <v>15793</v>
      </c>
      <c r="H76" s="8">
        <f t="shared" si="8"/>
        <v>1824</v>
      </c>
      <c r="I76" s="8">
        <f t="shared" si="8"/>
        <v>1260134</v>
      </c>
      <c r="J76" s="8">
        <f t="shared" si="8"/>
        <v>12926</v>
      </c>
      <c r="K76" s="8">
        <f t="shared" si="8"/>
        <v>8269501</v>
      </c>
      <c r="L76" s="8">
        <f t="shared" si="8"/>
        <v>213755</v>
      </c>
      <c r="M76" s="8">
        <f t="shared" si="8"/>
        <v>14467844</v>
      </c>
      <c r="N76" s="8">
        <f t="shared" si="8"/>
        <v>2565</v>
      </c>
      <c r="O76" s="8">
        <f t="shared" si="8"/>
        <v>4220341</v>
      </c>
      <c r="P76" s="8">
        <f t="shared" si="8"/>
        <v>12300</v>
      </c>
      <c r="Q76" s="8">
        <f t="shared" si="8"/>
        <v>586045</v>
      </c>
      <c r="R76" s="8">
        <f t="shared" si="8"/>
        <v>20805</v>
      </c>
      <c r="S76" s="8">
        <f t="shared" si="8"/>
        <v>144951</v>
      </c>
      <c r="T76" s="8">
        <f t="shared" si="8"/>
        <v>2109</v>
      </c>
      <c r="U76" s="8">
        <f t="shared" si="8"/>
        <v>887165</v>
      </c>
      <c r="V76" s="8">
        <f t="shared" si="8"/>
        <v>7489</v>
      </c>
      <c r="W76" s="8">
        <f t="shared" si="8"/>
        <v>174309</v>
      </c>
      <c r="X76" s="8">
        <f t="shared" si="8"/>
        <v>8687</v>
      </c>
      <c r="Y76" s="8">
        <f t="shared" si="8"/>
        <v>2976</v>
      </c>
      <c r="Z76" s="8">
        <f t="shared" si="8"/>
        <v>215</v>
      </c>
    </row>
    <row r="77" spans="1:26" ht="21.75" x14ac:dyDescent="0.2">
      <c r="A77" s="5" t="s">
        <v>73</v>
      </c>
      <c r="B77" s="6">
        <f>VLOOKUP($A$7:$A$91,data!$A$2:$Z$78,2,FALSE)</f>
        <v>86410</v>
      </c>
      <c r="C77" s="6">
        <f>VLOOKUP($A$7:$A$91,data!$A$2:$Z$78,3,FALSE)</f>
        <v>208378</v>
      </c>
      <c r="D77" s="6">
        <f>VLOOKUP($A$7:$A$91,data!$A$2:$Z$78,4,FALSE)</f>
        <v>37980</v>
      </c>
      <c r="E77" s="6">
        <f>VLOOKUP($A$7:$A$91,data!$A$2:$Z$78,5,FALSE)</f>
        <v>84</v>
      </c>
      <c r="F77" s="6">
        <f>VLOOKUP($A$7:$A$91,data!$A$2:$Z$78,6,FALSE)</f>
        <v>4</v>
      </c>
      <c r="G77" s="6">
        <f>VLOOKUP($A$7:$A$91,data!$A$2:$Z$78,7,FALSE)</f>
        <v>2115</v>
      </c>
      <c r="H77" s="6">
        <f>VLOOKUP($A$7:$A$91,data!$A$2:$Z$78,8,FALSE)</f>
        <v>191</v>
      </c>
      <c r="I77" s="6">
        <f>VLOOKUP($A$7:$A$91,data!$A$2:$Z$78,9,FALSE)</f>
        <v>328363</v>
      </c>
      <c r="J77" s="6">
        <f>VLOOKUP($A$7:$A$91,data!$A$2:$Z$78,10,FALSE)</f>
        <v>4060</v>
      </c>
      <c r="K77" s="6">
        <f>VLOOKUP($A$7:$A$91,data!$A$2:$Z$78,11,FALSE)</f>
        <v>2361401</v>
      </c>
      <c r="L77" s="6">
        <f>VLOOKUP($A$7:$A$91,data!$A$2:$Z$78,12,FALSE)</f>
        <v>61967</v>
      </c>
      <c r="M77" s="6">
        <f>VLOOKUP($A$7:$A$91,data!$A$2:$Z$78,13,FALSE)</f>
        <v>2612347</v>
      </c>
      <c r="N77" s="6">
        <f>VLOOKUP($A$7:$A$91,data!$A$2:$Z$78,14,FALSE)</f>
        <v>670</v>
      </c>
      <c r="O77" s="6">
        <f>VLOOKUP($A$7:$A$91,data!$A$2:$Z$78,15,FALSE)</f>
        <v>854091</v>
      </c>
      <c r="P77" s="6">
        <f>VLOOKUP($A$7:$A$91,data!$A$2:$Z$78,16,FALSE)</f>
        <v>4481</v>
      </c>
      <c r="Q77" s="6">
        <f>VLOOKUP($A$7:$A$91,data!$A$2:$Z$78,17,FALSE)</f>
        <v>210936</v>
      </c>
      <c r="R77" s="6">
        <f>VLOOKUP($A$7:$A$91,data!$A$2:$Z$78,18,FALSE)</f>
        <v>7214</v>
      </c>
      <c r="S77" s="6">
        <f>VLOOKUP($A$7:$A$91,data!$A$2:$Z$78,19,FALSE)</f>
        <v>18880</v>
      </c>
      <c r="T77" s="6">
        <f>VLOOKUP($A$7:$A$91,data!$A$2:$Z$78,20,FALSE)</f>
        <v>351</v>
      </c>
      <c r="U77" s="6">
        <f>VLOOKUP($A$7:$A$91,data!$A$2:$Z$78,21,FALSE)</f>
        <v>331572</v>
      </c>
      <c r="V77" s="6">
        <f>VLOOKUP($A$7:$A$91,data!$A$2:$Z$78,22,FALSE)</f>
        <v>2860</v>
      </c>
      <c r="W77" s="6">
        <f>VLOOKUP($A$7:$A$91,data!$A$2:$Z$78,23,FALSE)</f>
        <v>46103</v>
      </c>
      <c r="X77" s="6">
        <f>VLOOKUP($A$7:$A$91,data!$A$2:$Z$78,24,FALSE)</f>
        <v>2055</v>
      </c>
      <c r="Y77" s="6">
        <f>VLOOKUP($A$7:$A$91,data!$A$2:$Z$78,25,FALSE)</f>
        <v>820</v>
      </c>
      <c r="Z77" s="6">
        <f>VLOOKUP($A$7:$A$91,data!$A$2:$Z$78,26,FALSE)</f>
        <v>50</v>
      </c>
    </row>
    <row r="78" spans="1:26" ht="21.75" x14ac:dyDescent="0.2">
      <c r="A78" s="5" t="s">
        <v>74</v>
      </c>
      <c r="B78" s="6">
        <f>VLOOKUP($A$7:$A$91,data!$A$2:$Z$78,2,FALSE)</f>
        <v>16103</v>
      </c>
      <c r="C78" s="6">
        <f>VLOOKUP($A$7:$A$91,data!$A$2:$Z$78,3,FALSE)</f>
        <v>66042</v>
      </c>
      <c r="D78" s="6">
        <f>VLOOKUP($A$7:$A$91,data!$A$2:$Z$78,4,FALSE)</f>
        <v>8611</v>
      </c>
      <c r="E78" s="6">
        <f>VLOOKUP($A$7:$A$91,data!$A$2:$Z$78,5,FALSE)</f>
        <v>0</v>
      </c>
      <c r="F78" s="6">
        <f>VLOOKUP($A$7:$A$91,data!$A$2:$Z$78,6,FALSE)</f>
        <v>0</v>
      </c>
      <c r="G78" s="6">
        <f>VLOOKUP($A$7:$A$91,data!$A$2:$Z$78,7,FALSE)</f>
        <v>978</v>
      </c>
      <c r="H78" s="6">
        <f>VLOOKUP($A$7:$A$91,data!$A$2:$Z$78,8,FALSE)</f>
        <v>155</v>
      </c>
      <c r="I78" s="6">
        <f>VLOOKUP($A$7:$A$91,data!$A$2:$Z$78,9,FALSE)</f>
        <v>93960</v>
      </c>
      <c r="J78" s="6">
        <f>VLOOKUP($A$7:$A$91,data!$A$2:$Z$78,10,FALSE)</f>
        <v>615</v>
      </c>
      <c r="K78" s="6">
        <f>VLOOKUP($A$7:$A$91,data!$A$2:$Z$78,11,FALSE)</f>
        <v>466661</v>
      </c>
      <c r="L78" s="6">
        <f>VLOOKUP($A$7:$A$91,data!$A$2:$Z$78,12,FALSE)</f>
        <v>10910</v>
      </c>
      <c r="M78" s="6">
        <f>VLOOKUP($A$7:$A$91,data!$A$2:$Z$78,13,FALSE)</f>
        <v>1861027</v>
      </c>
      <c r="N78" s="6">
        <f>VLOOKUP($A$7:$A$91,data!$A$2:$Z$78,14,FALSE)</f>
        <v>336</v>
      </c>
      <c r="O78" s="6">
        <f>VLOOKUP($A$7:$A$91,data!$A$2:$Z$78,15,FALSE)</f>
        <v>186615</v>
      </c>
      <c r="P78" s="6">
        <f>VLOOKUP($A$7:$A$91,data!$A$2:$Z$78,16,FALSE)</f>
        <v>430</v>
      </c>
      <c r="Q78" s="6">
        <f>VLOOKUP($A$7:$A$91,data!$A$2:$Z$78,17,FALSE)</f>
        <v>35751</v>
      </c>
      <c r="R78" s="6">
        <f>VLOOKUP($A$7:$A$91,data!$A$2:$Z$78,18,FALSE)</f>
        <v>1332</v>
      </c>
      <c r="S78" s="6">
        <f>VLOOKUP($A$7:$A$91,data!$A$2:$Z$78,19,FALSE)</f>
        <v>3933</v>
      </c>
      <c r="T78" s="6">
        <f>VLOOKUP($A$7:$A$91,data!$A$2:$Z$78,20,FALSE)</f>
        <v>130</v>
      </c>
      <c r="U78" s="6">
        <f>VLOOKUP($A$7:$A$91,data!$A$2:$Z$78,21,FALSE)</f>
        <v>14197</v>
      </c>
      <c r="V78" s="6">
        <f>VLOOKUP($A$7:$A$91,data!$A$2:$Z$78,22,FALSE)</f>
        <v>267</v>
      </c>
      <c r="W78" s="6">
        <f>VLOOKUP($A$7:$A$91,data!$A$2:$Z$78,23,FALSE)</f>
        <v>37387</v>
      </c>
      <c r="X78" s="6">
        <f>VLOOKUP($A$7:$A$91,data!$A$2:$Z$78,24,FALSE)</f>
        <v>1713</v>
      </c>
      <c r="Y78" s="6">
        <f>VLOOKUP($A$7:$A$91,data!$A$2:$Z$78,25,FALSE)</f>
        <v>206</v>
      </c>
      <c r="Z78" s="6">
        <f>VLOOKUP($A$7:$A$91,data!$A$2:$Z$78,26,FALSE)</f>
        <v>23</v>
      </c>
    </row>
    <row r="79" spans="1:26" ht="21.75" x14ac:dyDescent="0.2">
      <c r="A79" s="5" t="s">
        <v>75</v>
      </c>
      <c r="B79" s="6">
        <f>VLOOKUP($A$7:$A$91,data!$A$2:$Z$78,2,FALSE)</f>
        <v>9145</v>
      </c>
      <c r="C79" s="6">
        <f>VLOOKUP($A$7:$A$91,data!$A$2:$Z$78,3,FALSE)</f>
        <v>10113</v>
      </c>
      <c r="D79" s="6">
        <f>VLOOKUP($A$7:$A$91,data!$A$2:$Z$78,4,FALSE)</f>
        <v>1213</v>
      </c>
      <c r="E79" s="6">
        <f>VLOOKUP($A$7:$A$91,data!$A$2:$Z$78,5,FALSE)</f>
        <v>1</v>
      </c>
      <c r="F79" s="6">
        <f>VLOOKUP($A$7:$A$91,data!$A$2:$Z$78,6,FALSE)</f>
        <v>1</v>
      </c>
      <c r="G79" s="6">
        <f>VLOOKUP($A$7:$A$91,data!$A$2:$Z$78,7,FALSE)</f>
        <v>1968</v>
      </c>
      <c r="H79" s="6">
        <f>VLOOKUP($A$7:$A$91,data!$A$2:$Z$78,8,FALSE)</f>
        <v>231</v>
      </c>
      <c r="I79" s="6">
        <f>VLOOKUP($A$7:$A$91,data!$A$2:$Z$78,9,FALSE)</f>
        <v>41971</v>
      </c>
      <c r="J79" s="6">
        <f>VLOOKUP($A$7:$A$91,data!$A$2:$Z$78,10,FALSE)</f>
        <v>225</v>
      </c>
      <c r="K79" s="6">
        <f>VLOOKUP($A$7:$A$91,data!$A$2:$Z$78,11,FALSE)</f>
        <v>261700</v>
      </c>
      <c r="L79" s="6">
        <f>VLOOKUP($A$7:$A$91,data!$A$2:$Z$78,12,FALSE)</f>
        <v>7779</v>
      </c>
      <c r="M79" s="6">
        <f>VLOOKUP($A$7:$A$91,data!$A$2:$Z$78,13,FALSE)</f>
        <v>485758</v>
      </c>
      <c r="N79" s="6">
        <f>VLOOKUP($A$7:$A$91,data!$A$2:$Z$78,14,FALSE)</f>
        <v>55</v>
      </c>
      <c r="O79" s="6">
        <f>VLOOKUP($A$7:$A$91,data!$A$2:$Z$78,15,FALSE)</f>
        <v>537579</v>
      </c>
      <c r="P79" s="6">
        <f>VLOOKUP($A$7:$A$91,data!$A$2:$Z$78,16,FALSE)</f>
        <v>461</v>
      </c>
      <c r="Q79" s="6">
        <f>VLOOKUP($A$7:$A$91,data!$A$2:$Z$78,17,FALSE)</f>
        <v>15678</v>
      </c>
      <c r="R79" s="6">
        <f>VLOOKUP($A$7:$A$91,data!$A$2:$Z$78,18,FALSE)</f>
        <v>705</v>
      </c>
      <c r="S79" s="6">
        <f>VLOOKUP($A$7:$A$91,data!$A$2:$Z$78,19,FALSE)</f>
        <v>2465</v>
      </c>
      <c r="T79" s="6">
        <f>VLOOKUP($A$7:$A$91,data!$A$2:$Z$78,20,FALSE)</f>
        <v>72</v>
      </c>
      <c r="U79" s="6">
        <f>VLOOKUP($A$7:$A$91,data!$A$2:$Z$78,21,FALSE)</f>
        <v>9954</v>
      </c>
      <c r="V79" s="6">
        <f>VLOOKUP($A$7:$A$91,data!$A$2:$Z$78,22,FALSE)</f>
        <v>162</v>
      </c>
      <c r="W79" s="6">
        <f>VLOOKUP($A$7:$A$91,data!$A$2:$Z$78,23,FALSE)</f>
        <v>10419</v>
      </c>
      <c r="X79" s="6">
        <f>VLOOKUP($A$7:$A$91,data!$A$2:$Z$78,24,FALSE)</f>
        <v>559</v>
      </c>
      <c r="Y79" s="6">
        <f>VLOOKUP($A$7:$A$91,data!$A$2:$Z$78,25,FALSE)</f>
        <v>266</v>
      </c>
      <c r="Z79" s="6">
        <f>VLOOKUP($A$7:$A$91,data!$A$2:$Z$78,26,FALSE)</f>
        <v>12</v>
      </c>
    </row>
    <row r="80" spans="1:26" ht="21.75" x14ac:dyDescent="0.2">
      <c r="A80" s="5" t="s">
        <v>76</v>
      </c>
      <c r="B80" s="6">
        <f>VLOOKUP($A$7:$A$91,data!$A$2:$Z$78,2,FALSE)</f>
        <v>2868</v>
      </c>
      <c r="C80" s="6">
        <f>VLOOKUP($A$7:$A$91,data!$A$2:$Z$78,3,FALSE)</f>
        <v>2401</v>
      </c>
      <c r="D80" s="6">
        <f>VLOOKUP($A$7:$A$91,data!$A$2:$Z$78,4,FALSE)</f>
        <v>308</v>
      </c>
      <c r="E80" s="6">
        <f>VLOOKUP($A$7:$A$91,data!$A$2:$Z$78,5,FALSE)</f>
        <v>0</v>
      </c>
      <c r="F80" s="6">
        <f>VLOOKUP($A$7:$A$91,data!$A$2:$Z$78,6,FALSE)</f>
        <v>0</v>
      </c>
      <c r="G80" s="6">
        <f>VLOOKUP($A$7:$A$91,data!$A$2:$Z$78,7,FALSE)</f>
        <v>572</v>
      </c>
      <c r="H80" s="6">
        <f>VLOOKUP($A$7:$A$91,data!$A$2:$Z$78,8,FALSE)</f>
        <v>79</v>
      </c>
      <c r="I80" s="6">
        <f>VLOOKUP($A$7:$A$91,data!$A$2:$Z$78,9,FALSE)</f>
        <v>134</v>
      </c>
      <c r="J80" s="6">
        <f>VLOOKUP($A$7:$A$91,data!$A$2:$Z$78,10,FALSE)</f>
        <v>9</v>
      </c>
      <c r="K80" s="6">
        <f>VLOOKUP($A$7:$A$91,data!$A$2:$Z$78,11,FALSE)</f>
        <v>92335</v>
      </c>
      <c r="L80" s="6">
        <f>VLOOKUP($A$7:$A$91,data!$A$2:$Z$78,12,FALSE)</f>
        <v>2346</v>
      </c>
      <c r="M80" s="6">
        <f>VLOOKUP($A$7:$A$91,data!$A$2:$Z$78,13,FALSE)</f>
        <v>44443</v>
      </c>
      <c r="N80" s="6">
        <f>VLOOKUP($A$7:$A$91,data!$A$2:$Z$78,14,FALSE)</f>
        <v>8</v>
      </c>
      <c r="O80" s="6">
        <f>VLOOKUP($A$7:$A$91,data!$A$2:$Z$78,15,FALSE)</f>
        <v>171875</v>
      </c>
      <c r="P80" s="6">
        <f>VLOOKUP($A$7:$A$91,data!$A$2:$Z$78,16,FALSE)</f>
        <v>73</v>
      </c>
      <c r="Q80" s="6">
        <f>VLOOKUP($A$7:$A$91,data!$A$2:$Z$78,17,FALSE)</f>
        <v>12143</v>
      </c>
      <c r="R80" s="6">
        <f>VLOOKUP($A$7:$A$91,data!$A$2:$Z$78,18,FALSE)</f>
        <v>383</v>
      </c>
      <c r="S80" s="6">
        <f>VLOOKUP($A$7:$A$91,data!$A$2:$Z$78,19,FALSE)</f>
        <v>7570</v>
      </c>
      <c r="T80" s="6">
        <f>VLOOKUP($A$7:$A$91,data!$A$2:$Z$78,20,FALSE)</f>
        <v>7</v>
      </c>
      <c r="U80" s="6">
        <f>VLOOKUP($A$7:$A$91,data!$A$2:$Z$78,21,FALSE)</f>
        <v>9725</v>
      </c>
      <c r="V80" s="6">
        <f>VLOOKUP($A$7:$A$91,data!$A$2:$Z$78,22,FALSE)</f>
        <v>34</v>
      </c>
      <c r="W80" s="6">
        <f>VLOOKUP($A$7:$A$91,data!$A$2:$Z$78,23,FALSE)</f>
        <v>2223</v>
      </c>
      <c r="X80" s="6">
        <f>VLOOKUP($A$7:$A$91,data!$A$2:$Z$78,24,FALSE)</f>
        <v>82</v>
      </c>
      <c r="Y80" s="6">
        <f>VLOOKUP($A$7:$A$91,data!$A$2:$Z$78,25,FALSE)</f>
        <v>123</v>
      </c>
      <c r="Z80" s="6">
        <f>VLOOKUP($A$7:$A$91,data!$A$2:$Z$78,26,FALSE)</f>
        <v>6</v>
      </c>
    </row>
    <row r="81" spans="1:26" ht="21.75" x14ac:dyDescent="0.2">
      <c r="A81" s="5" t="s">
        <v>77</v>
      </c>
      <c r="B81" s="6">
        <f>VLOOKUP($A$7:$A$91,data!$A$2:$Z$78,2,FALSE)</f>
        <v>49088</v>
      </c>
      <c r="C81" s="6">
        <f>VLOOKUP($A$7:$A$91,data!$A$2:$Z$78,3,FALSE)</f>
        <v>77873</v>
      </c>
      <c r="D81" s="6">
        <f>VLOOKUP($A$7:$A$91,data!$A$2:$Z$78,4,FALSE)</f>
        <v>12718</v>
      </c>
      <c r="E81" s="6">
        <f>VLOOKUP($A$7:$A$91,data!$A$2:$Z$78,5,FALSE)</f>
        <v>0</v>
      </c>
      <c r="F81" s="6">
        <f>VLOOKUP($A$7:$A$91,data!$A$2:$Z$78,6,FALSE)</f>
        <v>0</v>
      </c>
      <c r="G81" s="6">
        <f>VLOOKUP($A$7:$A$91,data!$A$2:$Z$78,7,FALSE)</f>
        <v>2999</v>
      </c>
      <c r="H81" s="6">
        <f>VLOOKUP($A$7:$A$91,data!$A$2:$Z$78,8,FALSE)</f>
        <v>345</v>
      </c>
      <c r="I81" s="6">
        <f>VLOOKUP($A$7:$A$91,data!$A$2:$Z$78,9,FALSE)</f>
        <v>181110</v>
      </c>
      <c r="J81" s="6">
        <f>VLOOKUP($A$7:$A$91,data!$A$2:$Z$78,10,FALSE)</f>
        <v>1505</v>
      </c>
      <c r="K81" s="6">
        <f>VLOOKUP($A$7:$A$91,data!$A$2:$Z$78,11,FALSE)</f>
        <v>1665492</v>
      </c>
      <c r="L81" s="6">
        <f>VLOOKUP($A$7:$A$91,data!$A$2:$Z$78,12,FALSE)</f>
        <v>40864</v>
      </c>
      <c r="M81" s="6">
        <f>VLOOKUP($A$7:$A$91,data!$A$2:$Z$78,13,FALSE)</f>
        <v>1891935</v>
      </c>
      <c r="N81" s="6">
        <f>VLOOKUP($A$7:$A$91,data!$A$2:$Z$78,14,FALSE)</f>
        <v>339</v>
      </c>
      <c r="O81" s="6">
        <f>VLOOKUP($A$7:$A$91,data!$A$2:$Z$78,15,FALSE)</f>
        <v>668732</v>
      </c>
      <c r="P81" s="6">
        <f>VLOOKUP($A$7:$A$91,data!$A$2:$Z$78,16,FALSE)</f>
        <v>2116</v>
      </c>
      <c r="Q81" s="6">
        <f>VLOOKUP($A$7:$A$91,data!$A$2:$Z$78,17,FALSE)</f>
        <v>72058</v>
      </c>
      <c r="R81" s="6">
        <f>VLOOKUP($A$7:$A$91,data!$A$2:$Z$78,18,FALSE)</f>
        <v>2899</v>
      </c>
      <c r="S81" s="6">
        <f>VLOOKUP($A$7:$A$91,data!$A$2:$Z$78,19,FALSE)</f>
        <v>7665</v>
      </c>
      <c r="T81" s="6">
        <f>VLOOKUP($A$7:$A$91,data!$A$2:$Z$78,20,FALSE)</f>
        <v>163</v>
      </c>
      <c r="U81" s="6">
        <f>VLOOKUP($A$7:$A$91,data!$A$2:$Z$78,21,FALSE)</f>
        <v>158091</v>
      </c>
      <c r="V81" s="6">
        <f>VLOOKUP($A$7:$A$91,data!$A$2:$Z$78,22,FALSE)</f>
        <v>1669</v>
      </c>
      <c r="W81" s="6">
        <f>VLOOKUP($A$7:$A$91,data!$A$2:$Z$78,23,FALSE)</f>
        <v>20631</v>
      </c>
      <c r="X81" s="6">
        <f>VLOOKUP($A$7:$A$91,data!$A$2:$Z$78,24,FALSE)</f>
        <v>763</v>
      </c>
      <c r="Y81" s="6">
        <f>VLOOKUP($A$7:$A$91,data!$A$2:$Z$78,25,FALSE)</f>
        <v>610</v>
      </c>
      <c r="Z81" s="6">
        <f>VLOOKUP($A$7:$A$91,data!$A$2:$Z$78,26,FALSE)</f>
        <v>42</v>
      </c>
    </row>
    <row r="82" spans="1:26" ht="21.75" x14ac:dyDescent="0.2">
      <c r="A82" s="5" t="s">
        <v>78</v>
      </c>
      <c r="B82" s="6">
        <f>VLOOKUP($A$7:$A$91,data!$A$2:$Z$78,2,FALSE)</f>
        <v>7001</v>
      </c>
      <c r="C82" s="6">
        <f>VLOOKUP($A$7:$A$91,data!$A$2:$Z$78,3,FALSE)</f>
        <v>10220</v>
      </c>
      <c r="D82" s="6">
        <f>VLOOKUP($A$7:$A$91,data!$A$2:$Z$78,4,FALSE)</f>
        <v>1205</v>
      </c>
      <c r="E82" s="6">
        <f>VLOOKUP($A$7:$A$91,data!$A$2:$Z$78,5,FALSE)</f>
        <v>0</v>
      </c>
      <c r="F82" s="6">
        <f>VLOOKUP($A$7:$A$91,data!$A$2:$Z$78,6,FALSE)</f>
        <v>0</v>
      </c>
      <c r="G82" s="6">
        <f>VLOOKUP($A$7:$A$91,data!$A$2:$Z$78,7,FALSE)</f>
        <v>1694</v>
      </c>
      <c r="H82" s="6">
        <f>VLOOKUP($A$7:$A$91,data!$A$2:$Z$78,8,FALSE)</f>
        <v>186</v>
      </c>
      <c r="I82" s="6">
        <f>VLOOKUP($A$7:$A$91,data!$A$2:$Z$78,9,FALSE)</f>
        <v>23415</v>
      </c>
      <c r="J82" s="6">
        <f>VLOOKUP($A$7:$A$91,data!$A$2:$Z$78,10,FALSE)</f>
        <v>238</v>
      </c>
      <c r="K82" s="6">
        <f>VLOOKUP($A$7:$A$91,data!$A$2:$Z$78,11,FALSE)</f>
        <v>164406</v>
      </c>
      <c r="L82" s="6">
        <f>VLOOKUP($A$7:$A$91,data!$A$2:$Z$78,12,FALSE)</f>
        <v>5866</v>
      </c>
      <c r="M82" s="6">
        <f>VLOOKUP($A$7:$A$91,data!$A$2:$Z$78,13,FALSE)</f>
        <v>22000</v>
      </c>
      <c r="N82" s="6">
        <f>VLOOKUP($A$7:$A$91,data!$A$2:$Z$78,14,FALSE)</f>
        <v>19</v>
      </c>
      <c r="O82" s="6">
        <f>VLOOKUP($A$7:$A$91,data!$A$2:$Z$78,15,FALSE)</f>
        <v>141259</v>
      </c>
      <c r="P82" s="6">
        <f>VLOOKUP($A$7:$A$91,data!$A$2:$Z$78,16,FALSE)</f>
        <v>659</v>
      </c>
      <c r="Q82" s="6">
        <f>VLOOKUP($A$7:$A$91,data!$A$2:$Z$78,17,FALSE)</f>
        <v>9321</v>
      </c>
      <c r="R82" s="6">
        <f>VLOOKUP($A$7:$A$91,data!$A$2:$Z$78,18,FALSE)</f>
        <v>559</v>
      </c>
      <c r="S82" s="6">
        <f>VLOOKUP($A$7:$A$91,data!$A$2:$Z$78,19,FALSE)</f>
        <v>412</v>
      </c>
      <c r="T82" s="6">
        <f>VLOOKUP($A$7:$A$91,data!$A$2:$Z$78,20,FALSE)</f>
        <v>13</v>
      </c>
      <c r="U82" s="6">
        <f>VLOOKUP($A$7:$A$91,data!$A$2:$Z$78,21,FALSE)</f>
        <v>15786</v>
      </c>
      <c r="V82" s="6">
        <f>VLOOKUP($A$7:$A$91,data!$A$2:$Z$78,22,FALSE)</f>
        <v>121</v>
      </c>
      <c r="W82" s="6">
        <f>VLOOKUP($A$7:$A$91,data!$A$2:$Z$78,23,FALSE)</f>
        <v>8595</v>
      </c>
      <c r="X82" s="6">
        <f>VLOOKUP($A$7:$A$91,data!$A$2:$Z$78,24,FALSE)</f>
        <v>479</v>
      </c>
      <c r="Y82" s="6">
        <f>VLOOKUP($A$7:$A$91,data!$A$2:$Z$78,25,FALSE)</f>
        <v>136</v>
      </c>
      <c r="Z82" s="6">
        <f>VLOOKUP($A$7:$A$91,data!$A$2:$Z$78,26,FALSE)</f>
        <v>9</v>
      </c>
    </row>
    <row r="83" spans="1:26" ht="21.75" x14ac:dyDescent="0.2">
      <c r="A83" s="5" t="s">
        <v>79</v>
      </c>
      <c r="B83" s="6">
        <f>VLOOKUP($A$7:$A$91,data!$A$2:$Z$78,2,FALSE)</f>
        <v>22691</v>
      </c>
      <c r="C83" s="6">
        <f>VLOOKUP($A$7:$A$91,data!$A$2:$Z$78,3,FALSE)</f>
        <v>41114</v>
      </c>
      <c r="D83" s="6">
        <f>VLOOKUP($A$7:$A$91,data!$A$2:$Z$78,4,FALSE)</f>
        <v>6448</v>
      </c>
      <c r="E83" s="6">
        <f>VLOOKUP($A$7:$A$91,data!$A$2:$Z$78,5,FALSE)</f>
        <v>1022</v>
      </c>
      <c r="F83" s="6">
        <f>VLOOKUP($A$7:$A$91,data!$A$2:$Z$78,6,FALSE)</f>
        <v>27</v>
      </c>
      <c r="G83" s="6">
        <f>VLOOKUP($A$7:$A$91,data!$A$2:$Z$78,7,FALSE)</f>
        <v>569</v>
      </c>
      <c r="H83" s="6">
        <f>VLOOKUP($A$7:$A$91,data!$A$2:$Z$78,8,FALSE)</f>
        <v>142</v>
      </c>
      <c r="I83" s="6">
        <f>VLOOKUP($A$7:$A$91,data!$A$2:$Z$78,9,FALSE)</f>
        <v>86726</v>
      </c>
      <c r="J83" s="6">
        <f>VLOOKUP($A$7:$A$91,data!$A$2:$Z$78,10,FALSE)</f>
        <v>1554</v>
      </c>
      <c r="K83" s="6">
        <f>VLOOKUP($A$7:$A$91,data!$A$2:$Z$78,11,FALSE)</f>
        <v>582711</v>
      </c>
      <c r="L83" s="6">
        <f>VLOOKUP($A$7:$A$91,data!$A$2:$Z$78,12,FALSE)</f>
        <v>19214</v>
      </c>
      <c r="M83" s="6">
        <f>VLOOKUP($A$7:$A$91,data!$A$2:$Z$78,13,FALSE)</f>
        <v>486387</v>
      </c>
      <c r="N83" s="6">
        <f>VLOOKUP($A$7:$A$91,data!$A$2:$Z$78,14,FALSE)</f>
        <v>133</v>
      </c>
      <c r="O83" s="6">
        <f>VLOOKUP($A$7:$A$91,data!$A$2:$Z$78,15,FALSE)</f>
        <v>306287</v>
      </c>
      <c r="P83" s="6">
        <f>VLOOKUP($A$7:$A$91,data!$A$2:$Z$78,16,FALSE)</f>
        <v>1063</v>
      </c>
      <c r="Q83" s="6">
        <f>VLOOKUP($A$7:$A$91,data!$A$2:$Z$78,17,FALSE)</f>
        <v>16574</v>
      </c>
      <c r="R83" s="6">
        <f>VLOOKUP($A$7:$A$91,data!$A$2:$Z$78,18,FALSE)</f>
        <v>658</v>
      </c>
      <c r="S83" s="6">
        <f>VLOOKUP($A$7:$A$91,data!$A$2:$Z$78,19,FALSE)</f>
        <v>3477</v>
      </c>
      <c r="T83" s="6">
        <f>VLOOKUP($A$7:$A$91,data!$A$2:$Z$78,20,FALSE)</f>
        <v>103</v>
      </c>
      <c r="U83" s="6">
        <f>VLOOKUP($A$7:$A$91,data!$A$2:$Z$78,21,FALSE)</f>
        <v>34813</v>
      </c>
      <c r="V83" s="6">
        <f>VLOOKUP($A$7:$A$91,data!$A$2:$Z$78,22,FALSE)</f>
        <v>381</v>
      </c>
      <c r="W83" s="6">
        <f>VLOOKUP($A$7:$A$91,data!$A$2:$Z$78,23,FALSE)</f>
        <v>7448</v>
      </c>
      <c r="X83" s="6">
        <f>VLOOKUP($A$7:$A$91,data!$A$2:$Z$78,24,FALSE)</f>
        <v>281</v>
      </c>
      <c r="Y83" s="6">
        <f>VLOOKUP($A$7:$A$91,data!$A$2:$Z$78,25,FALSE)</f>
        <v>160</v>
      </c>
      <c r="Z83" s="6">
        <f>VLOOKUP($A$7:$A$91,data!$A$2:$Z$78,26,FALSE)</f>
        <v>15</v>
      </c>
    </row>
    <row r="84" spans="1:26" ht="21.75" x14ac:dyDescent="0.2">
      <c r="A84" s="5" t="s">
        <v>80</v>
      </c>
      <c r="B84" s="6">
        <f>VLOOKUP($A$7:$A$91,data!$A$2:$Z$78,2,FALSE)</f>
        <v>29229</v>
      </c>
      <c r="C84" s="6">
        <f>VLOOKUP($A$7:$A$91,data!$A$2:$Z$78,3,FALSE)</f>
        <v>86786</v>
      </c>
      <c r="D84" s="6">
        <f>VLOOKUP($A$7:$A$91,data!$A$2:$Z$78,4,FALSE)</f>
        <v>12995</v>
      </c>
      <c r="E84" s="6">
        <f>VLOOKUP($A$7:$A$91,data!$A$2:$Z$78,5,FALSE)</f>
        <v>0</v>
      </c>
      <c r="F84" s="6">
        <f>VLOOKUP($A$7:$A$91,data!$A$2:$Z$78,6,FALSE)</f>
        <v>0</v>
      </c>
      <c r="G84" s="6">
        <f>VLOOKUP($A$7:$A$91,data!$A$2:$Z$78,7,FALSE)</f>
        <v>337</v>
      </c>
      <c r="H84" s="6">
        <f>VLOOKUP($A$7:$A$91,data!$A$2:$Z$78,8,FALSE)</f>
        <v>99</v>
      </c>
      <c r="I84" s="6">
        <f>VLOOKUP($A$7:$A$91,data!$A$2:$Z$78,9,FALSE)</f>
        <v>86543</v>
      </c>
      <c r="J84" s="6">
        <f>VLOOKUP($A$7:$A$91,data!$A$2:$Z$78,10,FALSE)</f>
        <v>761</v>
      </c>
      <c r="K84" s="6">
        <f>VLOOKUP($A$7:$A$91,data!$A$2:$Z$78,11,FALSE)</f>
        <v>730823</v>
      </c>
      <c r="L84" s="6">
        <f>VLOOKUP($A$7:$A$91,data!$A$2:$Z$78,12,FALSE)</f>
        <v>22149</v>
      </c>
      <c r="M84" s="6">
        <f>VLOOKUP($A$7:$A$91,data!$A$2:$Z$78,13,FALSE)</f>
        <v>1089074</v>
      </c>
      <c r="N84" s="6">
        <f>VLOOKUP($A$7:$A$91,data!$A$2:$Z$78,14,FALSE)</f>
        <v>203</v>
      </c>
      <c r="O84" s="6">
        <f>VLOOKUP($A$7:$A$91,data!$A$2:$Z$78,15,FALSE)</f>
        <v>674748</v>
      </c>
      <c r="P84" s="6">
        <f>VLOOKUP($A$7:$A$91,data!$A$2:$Z$78,16,FALSE)</f>
        <v>723</v>
      </c>
      <c r="Q84" s="6">
        <f>VLOOKUP($A$7:$A$91,data!$A$2:$Z$78,17,FALSE)</f>
        <v>29354</v>
      </c>
      <c r="R84" s="6">
        <f>VLOOKUP($A$7:$A$91,data!$A$2:$Z$78,18,FALSE)</f>
        <v>1362</v>
      </c>
      <c r="S84" s="6">
        <f>VLOOKUP($A$7:$A$91,data!$A$2:$Z$78,19,FALSE)</f>
        <v>6013</v>
      </c>
      <c r="T84" s="6">
        <f>VLOOKUP($A$7:$A$91,data!$A$2:$Z$78,20,FALSE)</f>
        <v>188</v>
      </c>
      <c r="U84" s="6">
        <f>VLOOKUP($A$7:$A$91,data!$A$2:$Z$78,21,FALSE)</f>
        <v>53638</v>
      </c>
      <c r="V84" s="6">
        <f>VLOOKUP($A$7:$A$91,data!$A$2:$Z$78,22,FALSE)</f>
        <v>390</v>
      </c>
      <c r="W84" s="6">
        <f>VLOOKUP($A$7:$A$91,data!$A$2:$Z$78,23,FALSE)</f>
        <v>17556</v>
      </c>
      <c r="X84" s="6">
        <f>VLOOKUP($A$7:$A$91,data!$A$2:$Z$78,24,FALSE)</f>
        <v>1200</v>
      </c>
      <c r="Y84" s="6">
        <f>VLOOKUP($A$7:$A$91,data!$A$2:$Z$78,25,FALSE)</f>
        <v>87</v>
      </c>
      <c r="Z84" s="6">
        <f>VLOOKUP($A$7:$A$91,data!$A$2:$Z$78,26,FALSE)</f>
        <v>14</v>
      </c>
    </row>
    <row r="85" spans="1:26" ht="21.75" x14ac:dyDescent="0.2">
      <c r="A85" s="5" t="s">
        <v>81</v>
      </c>
      <c r="B85" s="6">
        <f>VLOOKUP($A$7:$A$91,data!$A$2:$Z$78,2,FALSE)</f>
        <v>52931</v>
      </c>
      <c r="C85" s="6">
        <f>VLOOKUP($A$7:$A$91,data!$A$2:$Z$78,3,FALSE)</f>
        <v>143650</v>
      </c>
      <c r="D85" s="6">
        <f>VLOOKUP($A$7:$A$91,data!$A$2:$Z$78,4,FALSE)</f>
        <v>26908</v>
      </c>
      <c r="E85" s="6">
        <f>VLOOKUP($A$7:$A$91,data!$A$2:$Z$78,5,FALSE)</f>
        <v>2980</v>
      </c>
      <c r="F85" s="6">
        <f>VLOOKUP($A$7:$A$91,data!$A$2:$Z$78,6,FALSE)</f>
        <v>99</v>
      </c>
      <c r="G85" s="6">
        <f>VLOOKUP($A$7:$A$91,data!$A$2:$Z$78,7,FALSE)</f>
        <v>4561</v>
      </c>
      <c r="H85" s="6">
        <f>VLOOKUP($A$7:$A$91,data!$A$2:$Z$78,8,FALSE)</f>
        <v>396</v>
      </c>
      <c r="I85" s="6">
        <f>VLOOKUP($A$7:$A$91,data!$A$2:$Z$78,9,FALSE)</f>
        <v>417912</v>
      </c>
      <c r="J85" s="6">
        <f>VLOOKUP($A$7:$A$91,data!$A$2:$Z$78,10,FALSE)</f>
        <v>3959</v>
      </c>
      <c r="K85" s="6">
        <f>VLOOKUP($A$7:$A$91,data!$A$2:$Z$78,11,FALSE)</f>
        <v>1943972</v>
      </c>
      <c r="L85" s="6">
        <f>VLOOKUP($A$7:$A$91,data!$A$2:$Z$78,12,FALSE)</f>
        <v>42660</v>
      </c>
      <c r="M85" s="6">
        <f>VLOOKUP($A$7:$A$91,data!$A$2:$Z$78,13,FALSE)</f>
        <v>5974873</v>
      </c>
      <c r="N85" s="6">
        <f>VLOOKUP($A$7:$A$91,data!$A$2:$Z$78,14,FALSE)</f>
        <v>802</v>
      </c>
      <c r="O85" s="6">
        <f>VLOOKUP($A$7:$A$91,data!$A$2:$Z$78,15,FALSE)</f>
        <v>679155</v>
      </c>
      <c r="P85" s="6">
        <f>VLOOKUP($A$7:$A$91,data!$A$2:$Z$78,16,FALSE)</f>
        <v>2294</v>
      </c>
      <c r="Q85" s="6">
        <f>VLOOKUP($A$7:$A$91,data!$A$2:$Z$78,17,FALSE)</f>
        <v>184230</v>
      </c>
      <c r="R85" s="6">
        <f>VLOOKUP($A$7:$A$91,data!$A$2:$Z$78,18,FALSE)</f>
        <v>5693</v>
      </c>
      <c r="S85" s="6">
        <f>VLOOKUP($A$7:$A$91,data!$A$2:$Z$78,19,FALSE)</f>
        <v>94536</v>
      </c>
      <c r="T85" s="6">
        <f>VLOOKUP($A$7:$A$91,data!$A$2:$Z$78,20,FALSE)</f>
        <v>1082</v>
      </c>
      <c r="U85" s="6">
        <f>VLOOKUP($A$7:$A$91,data!$A$2:$Z$78,21,FALSE)</f>
        <v>259389</v>
      </c>
      <c r="V85" s="6">
        <f>VLOOKUP($A$7:$A$91,data!$A$2:$Z$78,22,FALSE)</f>
        <v>1605</v>
      </c>
      <c r="W85" s="6">
        <f>VLOOKUP($A$7:$A$91,data!$A$2:$Z$78,23,FALSE)</f>
        <v>23947</v>
      </c>
      <c r="X85" s="6">
        <f>VLOOKUP($A$7:$A$91,data!$A$2:$Z$78,24,FALSE)</f>
        <v>1555</v>
      </c>
      <c r="Y85" s="6">
        <f>VLOOKUP($A$7:$A$91,data!$A$2:$Z$78,25,FALSE)</f>
        <v>568</v>
      </c>
      <c r="Z85" s="6">
        <f>VLOOKUP($A$7:$A$91,data!$A$2:$Z$78,26,FALSE)</f>
        <v>44</v>
      </c>
    </row>
    <row r="86" spans="1:26" ht="21.75" x14ac:dyDescent="0.2">
      <c r="A86" s="9" t="s">
        <v>9</v>
      </c>
      <c r="B86" s="8">
        <f>SUM(B87:B91)</f>
        <v>214898</v>
      </c>
      <c r="C86" s="8">
        <f t="shared" ref="C86:Z86" si="9">SUM(C87:C91)</f>
        <v>441763</v>
      </c>
      <c r="D86" s="8">
        <f t="shared" si="9"/>
        <v>92551</v>
      </c>
      <c r="E86" s="8">
        <f t="shared" si="9"/>
        <v>1327</v>
      </c>
      <c r="F86" s="8">
        <f t="shared" si="9"/>
        <v>16</v>
      </c>
      <c r="G86" s="8">
        <f t="shared" si="9"/>
        <v>12455</v>
      </c>
      <c r="H86" s="8">
        <f t="shared" si="9"/>
        <v>1413</v>
      </c>
      <c r="I86" s="8">
        <f t="shared" si="9"/>
        <v>114802</v>
      </c>
      <c r="J86" s="8">
        <f t="shared" si="9"/>
        <v>1204</v>
      </c>
      <c r="K86" s="8">
        <f t="shared" si="9"/>
        <v>4527527</v>
      </c>
      <c r="L86" s="8">
        <f t="shared" si="9"/>
        <v>168932</v>
      </c>
      <c r="M86" s="8">
        <f t="shared" si="9"/>
        <v>4722610</v>
      </c>
      <c r="N86" s="8">
        <f t="shared" si="9"/>
        <v>1718</v>
      </c>
      <c r="O86" s="8">
        <f t="shared" si="9"/>
        <v>2056037</v>
      </c>
      <c r="P86" s="8">
        <f t="shared" si="9"/>
        <v>4155</v>
      </c>
      <c r="Q86" s="8">
        <f t="shared" si="9"/>
        <v>996357</v>
      </c>
      <c r="R86" s="8">
        <f t="shared" si="9"/>
        <v>56259</v>
      </c>
      <c r="S86" s="8">
        <f t="shared" si="9"/>
        <v>99017</v>
      </c>
      <c r="T86" s="8">
        <f t="shared" si="9"/>
        <v>2396</v>
      </c>
      <c r="U86" s="8">
        <f t="shared" si="9"/>
        <v>448530</v>
      </c>
      <c r="V86" s="8">
        <f t="shared" si="9"/>
        <v>5308</v>
      </c>
      <c r="W86" s="8">
        <f t="shared" si="9"/>
        <v>247231</v>
      </c>
      <c r="X86" s="8">
        <f t="shared" si="9"/>
        <v>41998</v>
      </c>
      <c r="Y86" s="8">
        <f t="shared" si="9"/>
        <v>27720</v>
      </c>
      <c r="Z86" s="8">
        <f t="shared" si="9"/>
        <v>5088</v>
      </c>
    </row>
    <row r="87" spans="1:26" ht="21.75" x14ac:dyDescent="0.2">
      <c r="A87" s="5" t="s">
        <v>82</v>
      </c>
      <c r="B87" s="6">
        <f>VLOOKUP($A$7:$A$91,data!$A$2:$Z$78,2,FALSE)</f>
        <v>59166</v>
      </c>
      <c r="C87" s="6">
        <f>VLOOKUP($A$7:$A$91,data!$A$2:$Z$78,3,FALSE)</f>
        <v>172105</v>
      </c>
      <c r="D87" s="6">
        <f>VLOOKUP($A$7:$A$91,data!$A$2:$Z$78,4,FALSE)</f>
        <v>27057</v>
      </c>
      <c r="E87" s="6">
        <f>VLOOKUP($A$7:$A$91,data!$A$2:$Z$78,5,FALSE)</f>
        <v>1270</v>
      </c>
      <c r="F87" s="6">
        <f>VLOOKUP($A$7:$A$91,data!$A$2:$Z$78,6,FALSE)</f>
        <v>14</v>
      </c>
      <c r="G87" s="6">
        <f>VLOOKUP($A$7:$A$91,data!$A$2:$Z$78,7,FALSE)</f>
        <v>6540</v>
      </c>
      <c r="H87" s="6">
        <f>VLOOKUP($A$7:$A$91,data!$A$2:$Z$78,8,FALSE)</f>
        <v>377</v>
      </c>
      <c r="I87" s="6">
        <f>VLOOKUP($A$7:$A$91,data!$A$2:$Z$78,9,FALSE)</f>
        <v>84131</v>
      </c>
      <c r="J87" s="6">
        <f>VLOOKUP($A$7:$A$91,data!$A$2:$Z$78,10,FALSE)</f>
        <v>833</v>
      </c>
      <c r="K87" s="6">
        <f>VLOOKUP($A$7:$A$91,data!$A$2:$Z$78,11,FALSE)</f>
        <v>1630390</v>
      </c>
      <c r="L87" s="6">
        <f>VLOOKUP($A$7:$A$91,data!$A$2:$Z$78,12,FALSE)</f>
        <v>44033</v>
      </c>
      <c r="M87" s="6">
        <f>VLOOKUP($A$7:$A$91,data!$A$2:$Z$78,13,FALSE)</f>
        <v>3234552</v>
      </c>
      <c r="N87" s="6">
        <f>VLOOKUP($A$7:$A$91,data!$A$2:$Z$78,14,FALSE)</f>
        <v>764</v>
      </c>
      <c r="O87" s="6">
        <f>VLOOKUP($A$7:$A$91,data!$A$2:$Z$78,15,FALSE)</f>
        <v>1634754</v>
      </c>
      <c r="P87" s="6">
        <f>VLOOKUP($A$7:$A$91,data!$A$2:$Z$78,16,FALSE)</f>
        <v>2029</v>
      </c>
      <c r="Q87" s="6">
        <f>VLOOKUP($A$7:$A$91,data!$A$2:$Z$78,17,FALSE)</f>
        <v>246882</v>
      </c>
      <c r="R87" s="6">
        <f>VLOOKUP($A$7:$A$91,data!$A$2:$Z$78,18,FALSE)</f>
        <v>7348</v>
      </c>
      <c r="S87" s="6">
        <f>VLOOKUP($A$7:$A$91,data!$A$2:$Z$78,19,FALSE)</f>
        <v>60665</v>
      </c>
      <c r="T87" s="6">
        <f>VLOOKUP($A$7:$A$91,data!$A$2:$Z$78,20,FALSE)</f>
        <v>755</v>
      </c>
      <c r="U87" s="6">
        <f>VLOOKUP($A$7:$A$91,data!$A$2:$Z$78,21,FALSE)</f>
        <v>346963</v>
      </c>
      <c r="V87" s="6">
        <f>VLOOKUP($A$7:$A$91,data!$A$2:$Z$78,22,FALSE)</f>
        <v>1735</v>
      </c>
      <c r="W87" s="6">
        <f>VLOOKUP($A$7:$A$91,data!$A$2:$Z$78,23,FALSE)</f>
        <v>56829</v>
      </c>
      <c r="X87" s="6">
        <f>VLOOKUP($A$7:$A$91,data!$A$2:$Z$78,24,FALSE)</f>
        <v>5670</v>
      </c>
      <c r="Y87" s="6">
        <f>VLOOKUP($A$7:$A$91,data!$A$2:$Z$78,25,FALSE)</f>
        <v>2072</v>
      </c>
      <c r="Z87" s="6">
        <f>VLOOKUP($A$7:$A$91,data!$A$2:$Z$78,26,FALSE)</f>
        <v>209</v>
      </c>
    </row>
    <row r="88" spans="1:26" ht="21.75" x14ac:dyDescent="0.2">
      <c r="A88" s="5" t="s">
        <v>83</v>
      </c>
      <c r="B88" s="6">
        <f>VLOOKUP($A$7:$A$91,data!$A$2:$Z$78,2,FALSE)</f>
        <v>21809</v>
      </c>
      <c r="C88" s="6">
        <f>VLOOKUP($A$7:$A$91,data!$A$2:$Z$78,3,FALSE)</f>
        <v>33177</v>
      </c>
      <c r="D88" s="6">
        <f>VLOOKUP($A$7:$A$91,data!$A$2:$Z$78,4,FALSE)</f>
        <v>7735</v>
      </c>
      <c r="E88" s="6">
        <f>VLOOKUP($A$7:$A$91,data!$A$2:$Z$78,5,FALSE)</f>
        <v>0</v>
      </c>
      <c r="F88" s="6">
        <f>VLOOKUP($A$7:$A$91,data!$A$2:$Z$78,6,FALSE)</f>
        <v>0</v>
      </c>
      <c r="G88" s="6">
        <f>VLOOKUP($A$7:$A$91,data!$A$2:$Z$78,7,FALSE)</f>
        <v>113</v>
      </c>
      <c r="H88" s="6">
        <f>VLOOKUP($A$7:$A$91,data!$A$2:$Z$78,8,FALSE)</f>
        <v>30</v>
      </c>
      <c r="I88" s="6">
        <f>VLOOKUP($A$7:$A$91,data!$A$2:$Z$78,9,FALSE)</f>
        <v>14524</v>
      </c>
      <c r="J88" s="6">
        <f>VLOOKUP($A$7:$A$91,data!$A$2:$Z$78,10,FALSE)</f>
        <v>76</v>
      </c>
      <c r="K88" s="6">
        <f>VLOOKUP($A$7:$A$91,data!$A$2:$Z$78,11,FALSE)</f>
        <v>408644</v>
      </c>
      <c r="L88" s="6">
        <f>VLOOKUP($A$7:$A$91,data!$A$2:$Z$78,12,FALSE)</f>
        <v>17702</v>
      </c>
      <c r="M88" s="6">
        <f>VLOOKUP($A$7:$A$91,data!$A$2:$Z$78,13,FALSE)</f>
        <v>941263</v>
      </c>
      <c r="N88" s="6">
        <f>VLOOKUP($A$7:$A$91,data!$A$2:$Z$78,14,FALSE)</f>
        <v>51</v>
      </c>
      <c r="O88" s="6">
        <f>VLOOKUP($A$7:$A$91,data!$A$2:$Z$78,15,FALSE)</f>
        <v>277734</v>
      </c>
      <c r="P88" s="6">
        <f>VLOOKUP($A$7:$A$91,data!$A$2:$Z$78,16,FALSE)</f>
        <v>249</v>
      </c>
      <c r="Q88" s="6">
        <f>VLOOKUP($A$7:$A$91,data!$A$2:$Z$78,17,FALSE)</f>
        <v>66403</v>
      </c>
      <c r="R88" s="6">
        <f>VLOOKUP($A$7:$A$91,data!$A$2:$Z$78,18,FALSE)</f>
        <v>4664</v>
      </c>
      <c r="S88" s="6">
        <f>VLOOKUP($A$7:$A$91,data!$A$2:$Z$78,19,FALSE)</f>
        <v>3321</v>
      </c>
      <c r="T88" s="6">
        <f>VLOOKUP($A$7:$A$91,data!$A$2:$Z$78,20,FALSE)</f>
        <v>120</v>
      </c>
      <c r="U88" s="6">
        <f>VLOOKUP($A$7:$A$91,data!$A$2:$Z$78,21,FALSE)</f>
        <v>10591</v>
      </c>
      <c r="V88" s="6">
        <f>VLOOKUP($A$7:$A$91,data!$A$2:$Z$78,22,FALSE)</f>
        <v>421</v>
      </c>
      <c r="W88" s="6">
        <f>VLOOKUP($A$7:$A$91,data!$A$2:$Z$78,23,FALSE)</f>
        <v>26302</v>
      </c>
      <c r="X88" s="6">
        <f>VLOOKUP($A$7:$A$91,data!$A$2:$Z$78,24,FALSE)</f>
        <v>4736</v>
      </c>
      <c r="Y88" s="6">
        <f>VLOOKUP($A$7:$A$91,data!$A$2:$Z$78,25,FALSE)</f>
        <v>638</v>
      </c>
      <c r="Z88" s="6">
        <f>VLOOKUP($A$7:$A$91,data!$A$2:$Z$78,26,FALSE)</f>
        <v>77</v>
      </c>
    </row>
    <row r="89" spans="1:26" ht="21.75" x14ac:dyDescent="0.2">
      <c r="A89" s="5" t="s">
        <v>84</v>
      </c>
      <c r="B89" s="6">
        <f>VLOOKUP($A$7:$A$91,data!$A$2:$Z$78,2,FALSE)</f>
        <v>37755</v>
      </c>
      <c r="C89" s="6">
        <f>VLOOKUP($A$7:$A$91,data!$A$2:$Z$78,3,FALSE)</f>
        <v>73942</v>
      </c>
      <c r="D89" s="6">
        <f>VLOOKUP($A$7:$A$91,data!$A$2:$Z$78,4,FALSE)</f>
        <v>18226</v>
      </c>
      <c r="E89" s="6">
        <f>VLOOKUP($A$7:$A$91,data!$A$2:$Z$78,5,FALSE)</f>
        <v>56</v>
      </c>
      <c r="F89" s="6">
        <f>VLOOKUP($A$7:$A$91,data!$A$2:$Z$78,6,FALSE)</f>
        <v>1</v>
      </c>
      <c r="G89" s="6">
        <f>VLOOKUP($A$7:$A$91,data!$A$2:$Z$78,7,FALSE)</f>
        <v>1319</v>
      </c>
      <c r="H89" s="6">
        <f>VLOOKUP($A$7:$A$91,data!$A$2:$Z$78,8,FALSE)</f>
        <v>229</v>
      </c>
      <c r="I89" s="6">
        <f>VLOOKUP($A$7:$A$91,data!$A$2:$Z$78,9,FALSE)</f>
        <v>4521</v>
      </c>
      <c r="J89" s="6">
        <f>VLOOKUP($A$7:$A$91,data!$A$2:$Z$78,10,FALSE)</f>
        <v>94</v>
      </c>
      <c r="K89" s="6">
        <f>VLOOKUP($A$7:$A$91,data!$A$2:$Z$78,11,FALSE)</f>
        <v>778984</v>
      </c>
      <c r="L89" s="6">
        <f>VLOOKUP($A$7:$A$91,data!$A$2:$Z$78,12,FALSE)</f>
        <v>29605</v>
      </c>
      <c r="M89" s="6">
        <f>VLOOKUP($A$7:$A$91,data!$A$2:$Z$78,13,FALSE)</f>
        <v>367696</v>
      </c>
      <c r="N89" s="6">
        <f>VLOOKUP($A$7:$A$91,data!$A$2:$Z$78,14,FALSE)</f>
        <v>141</v>
      </c>
      <c r="O89" s="6">
        <f>VLOOKUP($A$7:$A$91,data!$A$2:$Z$78,15,FALSE)</f>
        <v>31983</v>
      </c>
      <c r="P89" s="6">
        <f>VLOOKUP($A$7:$A$91,data!$A$2:$Z$78,16,FALSE)</f>
        <v>650</v>
      </c>
      <c r="Q89" s="6">
        <f>VLOOKUP($A$7:$A$91,data!$A$2:$Z$78,17,FALSE)</f>
        <v>238351</v>
      </c>
      <c r="R89" s="6">
        <f>VLOOKUP($A$7:$A$91,data!$A$2:$Z$78,18,FALSE)</f>
        <v>12890</v>
      </c>
      <c r="S89" s="6">
        <f>VLOOKUP($A$7:$A$91,data!$A$2:$Z$78,19,FALSE)</f>
        <v>16210</v>
      </c>
      <c r="T89" s="6">
        <f>VLOOKUP($A$7:$A$91,data!$A$2:$Z$78,20,FALSE)</f>
        <v>445</v>
      </c>
      <c r="U89" s="6">
        <f>VLOOKUP($A$7:$A$91,data!$A$2:$Z$78,21,FALSE)</f>
        <v>49982</v>
      </c>
      <c r="V89" s="6">
        <f>VLOOKUP($A$7:$A$91,data!$A$2:$Z$78,22,FALSE)</f>
        <v>1255</v>
      </c>
      <c r="W89" s="6">
        <f>VLOOKUP($A$7:$A$91,data!$A$2:$Z$78,23,FALSE)</f>
        <v>51640</v>
      </c>
      <c r="X89" s="6">
        <f>VLOOKUP($A$7:$A$91,data!$A$2:$Z$78,24,FALSE)</f>
        <v>9579</v>
      </c>
      <c r="Y89" s="6">
        <f>VLOOKUP($A$7:$A$91,data!$A$2:$Z$78,25,FALSE)</f>
        <v>17242</v>
      </c>
      <c r="Z89" s="6">
        <f>VLOOKUP($A$7:$A$91,data!$A$2:$Z$78,26,FALSE)</f>
        <v>3532</v>
      </c>
    </row>
    <row r="90" spans="1:26" ht="21.75" x14ac:dyDescent="0.2">
      <c r="A90" s="5" t="s">
        <v>85</v>
      </c>
      <c r="B90" s="6">
        <f>VLOOKUP($A$7:$A$91,data!$A$2:$Z$78,2,FALSE)</f>
        <v>42037</v>
      </c>
      <c r="C90" s="6">
        <f>VLOOKUP($A$7:$A$91,data!$A$2:$Z$78,3,FALSE)</f>
        <v>58850</v>
      </c>
      <c r="D90" s="6">
        <f>VLOOKUP($A$7:$A$91,data!$A$2:$Z$78,4,FALSE)</f>
        <v>16326</v>
      </c>
      <c r="E90" s="6">
        <f>VLOOKUP($A$7:$A$91,data!$A$2:$Z$78,5,FALSE)</f>
        <v>0</v>
      </c>
      <c r="F90" s="6">
        <f>VLOOKUP($A$7:$A$91,data!$A$2:$Z$78,6,FALSE)</f>
        <v>0</v>
      </c>
      <c r="G90" s="6">
        <f>VLOOKUP($A$7:$A$91,data!$A$2:$Z$78,7,FALSE)</f>
        <v>1921</v>
      </c>
      <c r="H90" s="6">
        <f>VLOOKUP($A$7:$A$91,data!$A$2:$Z$78,8,FALSE)</f>
        <v>324</v>
      </c>
      <c r="I90" s="6">
        <f>VLOOKUP($A$7:$A$91,data!$A$2:$Z$78,9,FALSE)</f>
        <v>4389</v>
      </c>
      <c r="J90" s="6">
        <f>VLOOKUP($A$7:$A$91,data!$A$2:$Z$78,10,FALSE)</f>
        <v>40</v>
      </c>
      <c r="K90" s="6">
        <f>VLOOKUP($A$7:$A$91,data!$A$2:$Z$78,11,FALSE)</f>
        <v>751168</v>
      </c>
      <c r="L90" s="6">
        <f>VLOOKUP($A$7:$A$91,data!$A$2:$Z$78,12,FALSE)</f>
        <v>33814</v>
      </c>
      <c r="M90" s="6">
        <f>VLOOKUP($A$7:$A$91,data!$A$2:$Z$78,13,FALSE)</f>
        <v>74558</v>
      </c>
      <c r="N90" s="6">
        <f>VLOOKUP($A$7:$A$91,data!$A$2:$Z$78,14,FALSE)</f>
        <v>637</v>
      </c>
      <c r="O90" s="6">
        <f>VLOOKUP($A$7:$A$91,data!$A$2:$Z$78,15,FALSE)</f>
        <v>75559</v>
      </c>
      <c r="P90" s="6">
        <f>VLOOKUP($A$7:$A$91,data!$A$2:$Z$78,16,FALSE)</f>
        <v>488</v>
      </c>
      <c r="Q90" s="6">
        <f>VLOOKUP($A$7:$A$91,data!$A$2:$Z$78,17,FALSE)</f>
        <v>198528</v>
      </c>
      <c r="R90" s="6">
        <f>VLOOKUP($A$7:$A$91,data!$A$2:$Z$78,18,FALSE)</f>
        <v>13746</v>
      </c>
      <c r="S90" s="6">
        <f>VLOOKUP($A$7:$A$91,data!$A$2:$Z$78,19,FALSE)</f>
        <v>14067</v>
      </c>
      <c r="T90" s="6">
        <f>VLOOKUP($A$7:$A$91,data!$A$2:$Z$78,20,FALSE)</f>
        <v>824</v>
      </c>
      <c r="U90" s="6">
        <f>VLOOKUP($A$7:$A$91,data!$A$2:$Z$78,21,FALSE)</f>
        <v>23236</v>
      </c>
      <c r="V90" s="6">
        <f>VLOOKUP($A$7:$A$91,data!$A$2:$Z$78,22,FALSE)</f>
        <v>1082</v>
      </c>
      <c r="W90" s="6">
        <f>VLOOKUP($A$7:$A$91,data!$A$2:$Z$78,23,FALSE)</f>
        <v>62689</v>
      </c>
      <c r="X90" s="6">
        <f>VLOOKUP($A$7:$A$91,data!$A$2:$Z$78,24,FALSE)</f>
        <v>12335</v>
      </c>
      <c r="Y90" s="6">
        <f>VLOOKUP($A$7:$A$91,data!$A$2:$Z$78,25,FALSE)</f>
        <v>3515</v>
      </c>
      <c r="Z90" s="6">
        <f>VLOOKUP($A$7:$A$91,data!$A$2:$Z$78,26,FALSE)</f>
        <v>643</v>
      </c>
    </row>
    <row r="91" spans="1:26" ht="21.75" x14ac:dyDescent="0.2">
      <c r="A91" s="5" t="s">
        <v>86</v>
      </c>
      <c r="B91" s="6">
        <f>VLOOKUP($A$7:$A$91,data!$A$2:$Z$78,2,FALSE)</f>
        <v>54131</v>
      </c>
      <c r="C91" s="6">
        <f>VLOOKUP($A$7:$A$91,data!$A$2:$Z$78,3,FALSE)</f>
        <v>103689</v>
      </c>
      <c r="D91" s="6">
        <f>VLOOKUP($A$7:$A$91,data!$A$2:$Z$78,4,FALSE)</f>
        <v>23207</v>
      </c>
      <c r="E91" s="6">
        <f>VLOOKUP($A$7:$A$91,data!$A$2:$Z$78,5,FALSE)</f>
        <v>1</v>
      </c>
      <c r="F91" s="6">
        <f>VLOOKUP($A$7:$A$91,data!$A$2:$Z$78,6,FALSE)</f>
        <v>1</v>
      </c>
      <c r="G91" s="6">
        <f>VLOOKUP($A$7:$A$91,data!$A$2:$Z$78,7,FALSE)</f>
        <v>2562</v>
      </c>
      <c r="H91" s="6">
        <f>VLOOKUP($A$7:$A$91,data!$A$2:$Z$78,8,FALSE)</f>
        <v>453</v>
      </c>
      <c r="I91" s="6">
        <f>VLOOKUP($A$7:$A$91,data!$A$2:$Z$78,9,FALSE)</f>
        <v>7237</v>
      </c>
      <c r="J91" s="6">
        <f>VLOOKUP($A$7:$A$91,data!$A$2:$Z$78,10,FALSE)</f>
        <v>161</v>
      </c>
      <c r="K91" s="6">
        <f>VLOOKUP($A$7:$A$91,data!$A$2:$Z$78,11,FALSE)</f>
        <v>958341</v>
      </c>
      <c r="L91" s="6">
        <f>VLOOKUP($A$7:$A$91,data!$A$2:$Z$78,12,FALSE)</f>
        <v>43778</v>
      </c>
      <c r="M91" s="6">
        <f>VLOOKUP($A$7:$A$91,data!$A$2:$Z$78,13,FALSE)</f>
        <v>104541</v>
      </c>
      <c r="N91" s="6">
        <f>VLOOKUP($A$7:$A$91,data!$A$2:$Z$78,14,FALSE)</f>
        <v>125</v>
      </c>
      <c r="O91" s="6">
        <f>VLOOKUP($A$7:$A$91,data!$A$2:$Z$78,15,FALSE)</f>
        <v>36007</v>
      </c>
      <c r="P91" s="6">
        <f>VLOOKUP($A$7:$A$91,data!$A$2:$Z$78,16,FALSE)</f>
        <v>739</v>
      </c>
      <c r="Q91" s="6">
        <f>VLOOKUP($A$7:$A$91,data!$A$2:$Z$78,17,FALSE)</f>
        <v>246193</v>
      </c>
      <c r="R91" s="6">
        <f>VLOOKUP($A$7:$A$91,data!$A$2:$Z$78,18,FALSE)</f>
        <v>17611</v>
      </c>
      <c r="S91" s="6">
        <f>VLOOKUP($A$7:$A$91,data!$A$2:$Z$78,19,FALSE)</f>
        <v>4754</v>
      </c>
      <c r="T91" s="6">
        <f>VLOOKUP($A$7:$A$91,data!$A$2:$Z$78,20,FALSE)</f>
        <v>252</v>
      </c>
      <c r="U91" s="6">
        <f>VLOOKUP($A$7:$A$91,data!$A$2:$Z$78,21,FALSE)</f>
        <v>17758</v>
      </c>
      <c r="V91" s="6">
        <f>VLOOKUP($A$7:$A$91,data!$A$2:$Z$78,22,FALSE)</f>
        <v>815</v>
      </c>
      <c r="W91" s="6">
        <f>VLOOKUP($A$7:$A$91,data!$A$2:$Z$78,23,FALSE)</f>
        <v>49771</v>
      </c>
      <c r="X91" s="6">
        <f>VLOOKUP($A$7:$A$91,data!$A$2:$Z$78,24,FALSE)</f>
        <v>9678</v>
      </c>
      <c r="Y91" s="6">
        <f>VLOOKUP($A$7:$A$91,data!$A$2:$Z$78,25,FALSE)</f>
        <v>4253</v>
      </c>
      <c r="Z91" s="6">
        <f>VLOOKUP($A$7:$A$91,data!$A$2:$Z$78,26,FALSE)</f>
        <v>627</v>
      </c>
    </row>
    <row r="93" spans="1:26" ht="21.75" x14ac:dyDescent="0.2">
      <c r="A93" s="7" t="s">
        <v>97</v>
      </c>
      <c r="B93" s="7" t="s">
        <v>134</v>
      </c>
    </row>
    <row r="94" spans="1:26" ht="21.75" x14ac:dyDescent="0.2">
      <c r="A94" s="7" t="s">
        <v>98</v>
      </c>
      <c r="B94" s="7" t="s">
        <v>99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60" orientation="landscape" r:id="rId1"/>
  <rowBreaks count="2" manualBreakCount="2">
    <brk id="34" max="25" man="1"/>
    <brk id="66" max="16383" man="1"/>
  </row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20.12.67</vt:lpstr>
      <vt:lpstr>'20.12.67'!Print_Area</vt:lpstr>
      <vt:lpstr>'20.12.67'!Print_Titles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2024-03-22T07:48:59Z</cp:lastPrinted>
  <dcterms:created xsi:type="dcterms:W3CDTF">2019-08-21T02:30:20Z</dcterms:created>
  <dcterms:modified xsi:type="dcterms:W3CDTF">2025-01-06T06:41:03Z</dcterms:modified>
</cp:coreProperties>
</file>