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xr:revisionPtr revIDLastSave="0" documentId="13_ncr:1_{DF26EB13-5271-493C-8C77-7EE72294A73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t" sheetId="62" state="hidden" r:id="rId1"/>
    <sheet name="20.09.67" sheetId="2" r:id="rId2"/>
  </sheets>
  <definedNames>
    <definedName name="_xlnm.Print_Area" localSheetId="1">'20.09.67'!$A$1:$X$94</definedName>
    <definedName name="_xlnm.Print_Titles" localSheetId="1">'20.09.67'!$1:$4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B5" i="2" l="1"/>
  <c r="M5" i="2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<sst xmlns="http://schemas.openxmlformats.org/spreadsheetml/2006/main" count="229" uniqueCount="132">
  <si>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</si>
  <si>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</si>
  <si>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</si>
  <si>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</si>
  <si>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</si>
  <si>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</si>
  <si>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</si>
  <si>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</si>
  <si>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</si>
  <si>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</si>
  <si>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</si>
  <si>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</si>
  <si>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</si>
  <si>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</si>
  <si>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</si>
  <si>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</si>
  <si>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</si>
  <si>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</si>
  <si>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</si>
  <si>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</si>
  <si>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</si>
  <si>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</si>
  <si>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</si>
  <si>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</si>
  <si>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</si>
  <si>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</si>
  <si>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</si>
  <si>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</si>
  <si>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</si>
  <si>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</si>
  <si>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</si>
  <si>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</si>
  <si>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</si>
  <si>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</si>
  <si>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</si>
  <si>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</si>
  <si>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</si>
  <si>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</si>
  <si>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</si>
  <si>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</si>
  <si>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</si>
  <si>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</si>
  <si>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</si>
  <si>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</si>
  <si>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</si>
  <si>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</si>
  <si>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</si>
  <si>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</si>
  <si>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</si>
  <si>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</si>
  <si>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</si>
  <si>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</si>
  <si>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</si>
  <si>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</si>
  <si>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</si>
  <si>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</si>
  <si>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</si>
  <si>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</si>
  <si>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</si>
  <si>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</si>
  <si>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</si>
  <si>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</si>
  <si>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</si>
  <si>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</si>
  <si>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</si>
  <si>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</si>
  <si>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</si>
  <si>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</si>
  <si>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</si>
  <si>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</si>
  <si>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</si>
  <si>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</si>
  <si>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</si>
  <si>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</si>
  <si>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</si>
  <si>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</si>
  <si>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</si>
  <si>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</si>
  <si>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</si>
  <si>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</si>
  <si>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</si>
  <si>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</si>
  <si>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</si>
  <si>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</si>
  <si>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</si>
  <si>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</si>
  <si>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</si>
  <si>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</si>
  <si>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</si>
  <si>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</si>
  <si>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</si>
  <si>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</si>
  <si>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</si>
  <si>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</si>
  <si>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</si>
  <si>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</si>
  <si>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</si>
  <si>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</si>
  <si>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</si>
  <si>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</si>
  <si>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</si>
  <si>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</si>
  <si>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</si>
  <si>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</si>
  <si>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</si>
  <si>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</si>
  <si>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</si>
  <si>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</si>
  <si>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</si>
  <si>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</si>
  <si>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</si>
  <si>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</si>
  <si>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</si>
  <si>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</si>
  <si>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</si>
  <si>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</si>
  <si>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</si>
  <si>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</si>
  <si>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</si>
  <si>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</si>
  <si>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</si>
  <si>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</si>
  <si>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</si>
  <si>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</si>
  <si>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</si>
  <si>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</si>
  <si>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</si>
  <si>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</si>
  <si>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2567</t>
  </si>
  <si>
    <t>สถานที่เลี้ยงสัตว์ จังหวัด</t>
  </si>
  <si>
    <t>ข้อมูล ณ วันที่ 20 กันยายน 2567</t>
  </si>
  <si>
    <t>:  ประมวลผลข้อมูล ณ วันที่ 20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</si>
</sst>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ปกติ 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F3E4-73A2-40CA-9004-B0167E82B253}">
  <dimension ref="A1:X78"/>
  <sheetViews>
    <sheetView topLeftCell="M1" workbookViewId="0">
      <selection activeCell="Y1" sqref="Y1:BP1048576"/>
    </sheetView>
  </sheetViews>
  <sheetFormatPr defaultRowHeight="14.25" x14ac:dyDescent="0.2"/>
  <sheetData>
    <row r="1" spans="1:24" x14ac:dyDescent="0.2">
      <c r="A1" t="s">
        <v>129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113</v>
      </c>
      <c r="V1" t="s">
        <v>114</v>
      </c>
      <c r="W1" t="s">
        <v>126</v>
      </c>
      <c r="X1" t="s">
        <v>127</v>
      </c>
    </row>
    <row r="2" spans="1:24" x14ac:dyDescent="0.2">
      <c r="A2" t="s">
        <v>10</v>
      </c>
      <c r="B2">
        <v>4767</v>
      </c>
      <c r="C2">
        <v>5825</v>
      </c>
      <c r="D2">
        <v>683</v>
      </c>
      <c r="E2">
        <v>33</v>
      </c>
      <c r="F2">
        <v>5</v>
      </c>
      <c r="G2">
        <v>319</v>
      </c>
      <c r="H2">
        <v>59</v>
      </c>
      <c r="I2">
        <v>71</v>
      </c>
      <c r="J2">
        <v>8</v>
      </c>
      <c r="K2">
        <v>113970</v>
      </c>
      <c r="L2">
        <v>3752</v>
      </c>
      <c r="M2">
        <v>34666</v>
      </c>
      <c r="N2">
        <v>207</v>
      </c>
      <c r="O2">
        <v>11547</v>
      </c>
      <c r="P2">
        <v>209</v>
      </c>
      <c r="Q2">
        <v>5809</v>
      </c>
      <c r="R2">
        <v>114</v>
      </c>
      <c r="S2">
        <v>71831</v>
      </c>
      <c r="T2">
        <v>121</v>
      </c>
      <c r="U2">
        <v>11494</v>
      </c>
      <c r="V2">
        <v>501</v>
      </c>
      <c r="W2">
        <v>1449</v>
      </c>
      <c r="X2">
        <v>86</v>
      </c>
    </row>
    <row r="3" spans="1:24" x14ac:dyDescent="0.2">
      <c r="A3" t="s">
        <v>17</v>
      </c>
      <c r="B3">
        <v>20572</v>
      </c>
      <c r="C3">
        <v>60273</v>
      </c>
      <c r="D3">
        <v>3663</v>
      </c>
      <c r="E3">
        <v>902</v>
      </c>
      <c r="F3">
        <v>33</v>
      </c>
      <c r="G3">
        <v>18623</v>
      </c>
      <c r="H3">
        <v>1382</v>
      </c>
      <c r="I3">
        <v>231471</v>
      </c>
      <c r="J3">
        <v>666</v>
      </c>
      <c r="K3">
        <v>1031364</v>
      </c>
      <c r="L3">
        <v>16442</v>
      </c>
      <c r="M3">
        <v>6359410</v>
      </c>
      <c r="N3">
        <v>148</v>
      </c>
      <c r="O3">
        <v>73192</v>
      </c>
      <c r="P3">
        <v>1951</v>
      </c>
      <c r="Q3">
        <v>48827</v>
      </c>
      <c r="R3">
        <v>239</v>
      </c>
      <c r="S3">
        <v>1080531</v>
      </c>
      <c r="T3">
        <v>1511</v>
      </c>
      <c r="U3">
        <v>43774</v>
      </c>
      <c r="V3">
        <v>1203</v>
      </c>
      <c r="W3">
        <v>4494</v>
      </c>
      <c r="X3">
        <v>140</v>
      </c>
    </row>
    <row r="4" spans="1:24" x14ac:dyDescent="0.2">
      <c r="A4" t="s">
        <v>11</v>
      </c>
      <c r="B4">
        <v>3348</v>
      </c>
      <c r="C4">
        <v>1995</v>
      </c>
      <c r="D4">
        <v>258</v>
      </c>
      <c r="E4">
        <v>0</v>
      </c>
      <c r="F4">
        <v>0</v>
      </c>
      <c r="G4">
        <v>229</v>
      </c>
      <c r="H4">
        <v>38</v>
      </c>
      <c r="I4">
        <v>35</v>
      </c>
      <c r="J4">
        <v>2</v>
      </c>
      <c r="K4">
        <v>84574</v>
      </c>
      <c r="L4">
        <v>2920</v>
      </c>
      <c r="M4">
        <v>14828</v>
      </c>
      <c r="N4">
        <v>19</v>
      </c>
      <c r="O4">
        <v>6727</v>
      </c>
      <c r="P4">
        <v>177</v>
      </c>
      <c r="Q4">
        <v>1239</v>
      </c>
      <c r="R4">
        <v>51</v>
      </c>
      <c r="S4">
        <v>101424</v>
      </c>
      <c r="T4">
        <v>115</v>
      </c>
      <c r="U4">
        <v>4062</v>
      </c>
      <c r="V4">
        <v>227</v>
      </c>
      <c r="W4">
        <v>154</v>
      </c>
      <c r="X4">
        <v>14</v>
      </c>
    </row>
    <row r="5" spans="1:24" x14ac:dyDescent="0.2">
      <c r="A5" t="s">
        <v>12</v>
      </c>
      <c r="B5">
        <v>5952</v>
      </c>
      <c r="C5">
        <v>5417</v>
      </c>
      <c r="D5">
        <v>296</v>
      </c>
      <c r="E5">
        <v>43</v>
      </c>
      <c r="F5">
        <v>3</v>
      </c>
      <c r="G5">
        <v>1139</v>
      </c>
      <c r="H5">
        <v>85</v>
      </c>
      <c r="I5">
        <v>0</v>
      </c>
      <c r="J5">
        <v>0</v>
      </c>
      <c r="K5">
        <v>299325</v>
      </c>
      <c r="L5">
        <v>4920</v>
      </c>
      <c r="M5">
        <v>206057</v>
      </c>
      <c r="N5">
        <v>71</v>
      </c>
      <c r="O5">
        <v>174979</v>
      </c>
      <c r="P5">
        <v>1547</v>
      </c>
      <c r="Q5">
        <v>80362</v>
      </c>
      <c r="R5">
        <v>110</v>
      </c>
      <c r="S5">
        <v>293668</v>
      </c>
      <c r="T5">
        <v>521</v>
      </c>
      <c r="U5">
        <v>3241</v>
      </c>
      <c r="V5">
        <v>121</v>
      </c>
      <c r="W5">
        <v>186</v>
      </c>
      <c r="X5">
        <v>15</v>
      </c>
    </row>
    <row r="6" spans="1:24" x14ac:dyDescent="0.2">
      <c r="A6" t="s">
        <v>13</v>
      </c>
      <c r="B6">
        <v>13608</v>
      </c>
      <c r="C6">
        <v>8252</v>
      </c>
      <c r="D6">
        <v>883</v>
      </c>
      <c r="E6">
        <v>0</v>
      </c>
      <c r="F6">
        <v>0</v>
      </c>
      <c r="G6">
        <v>2111</v>
      </c>
      <c r="H6">
        <v>252</v>
      </c>
      <c r="I6">
        <v>36826</v>
      </c>
      <c r="J6">
        <v>32</v>
      </c>
      <c r="K6">
        <v>563236</v>
      </c>
      <c r="L6">
        <v>11784</v>
      </c>
      <c r="M6">
        <v>2573389</v>
      </c>
      <c r="N6">
        <v>78</v>
      </c>
      <c r="O6">
        <v>3319456</v>
      </c>
      <c r="P6">
        <v>1526</v>
      </c>
      <c r="Q6">
        <v>39661</v>
      </c>
      <c r="R6">
        <v>206</v>
      </c>
      <c r="S6">
        <v>413904</v>
      </c>
      <c r="T6">
        <v>1338</v>
      </c>
      <c r="U6">
        <v>8769</v>
      </c>
      <c r="V6">
        <v>386</v>
      </c>
      <c r="W6">
        <v>316</v>
      </c>
      <c r="X6">
        <v>20</v>
      </c>
    </row>
    <row r="7" spans="1:24" x14ac:dyDescent="0.2">
      <c r="A7" t="s">
        <v>15</v>
      </c>
      <c r="B7">
        <v>25747</v>
      </c>
      <c r="C7">
        <v>74410</v>
      </c>
      <c r="D7">
        <v>4049</v>
      </c>
      <c r="E7">
        <v>67185</v>
      </c>
      <c r="F7">
        <v>2009</v>
      </c>
      <c r="G7">
        <v>4439</v>
      </c>
      <c r="H7">
        <v>322</v>
      </c>
      <c r="I7">
        <v>778561</v>
      </c>
      <c r="J7">
        <v>1042</v>
      </c>
      <c r="K7">
        <v>829590</v>
      </c>
      <c r="L7">
        <v>19729</v>
      </c>
      <c r="M7">
        <v>61336169</v>
      </c>
      <c r="N7">
        <v>373</v>
      </c>
      <c r="O7">
        <v>248800</v>
      </c>
      <c r="P7">
        <v>1030</v>
      </c>
      <c r="Q7">
        <v>436637</v>
      </c>
      <c r="R7">
        <v>220</v>
      </c>
      <c r="S7">
        <v>553628</v>
      </c>
      <c r="T7">
        <v>902</v>
      </c>
      <c r="U7">
        <v>57809</v>
      </c>
      <c r="V7">
        <v>1837</v>
      </c>
      <c r="W7">
        <v>5248</v>
      </c>
      <c r="X7">
        <v>135</v>
      </c>
    </row>
    <row r="8" spans="1:24" x14ac:dyDescent="0.2">
      <c r="A8" t="s">
        <v>18</v>
      </c>
      <c r="B8">
        <v>15519</v>
      </c>
      <c r="C8">
        <v>28264</v>
      </c>
      <c r="D8">
        <v>2084</v>
      </c>
      <c r="E8">
        <v>112335</v>
      </c>
      <c r="F8">
        <v>3030</v>
      </c>
      <c r="G8">
        <v>10556</v>
      </c>
      <c r="H8">
        <v>748</v>
      </c>
      <c r="I8">
        <v>98018</v>
      </c>
      <c r="J8">
        <v>145</v>
      </c>
      <c r="K8">
        <v>475694</v>
      </c>
      <c r="L8">
        <v>10663</v>
      </c>
      <c r="M8">
        <v>27107045</v>
      </c>
      <c r="N8">
        <v>172</v>
      </c>
      <c r="O8">
        <v>2560235</v>
      </c>
      <c r="P8">
        <v>849</v>
      </c>
      <c r="Q8">
        <v>638852</v>
      </c>
      <c r="R8">
        <v>124</v>
      </c>
      <c r="S8">
        <v>194914</v>
      </c>
      <c r="T8">
        <v>468</v>
      </c>
      <c r="U8">
        <v>25239</v>
      </c>
      <c r="V8">
        <v>764</v>
      </c>
      <c r="W8">
        <v>2098</v>
      </c>
      <c r="X8">
        <v>61</v>
      </c>
    </row>
    <row r="9" spans="1:24" x14ac:dyDescent="0.2">
      <c r="A9" t="s">
        <v>16</v>
      </c>
      <c r="B9">
        <v>4602</v>
      </c>
      <c r="C9">
        <v>2970</v>
      </c>
      <c r="D9">
        <v>399</v>
      </c>
      <c r="E9">
        <v>98</v>
      </c>
      <c r="F9">
        <v>4</v>
      </c>
      <c r="G9">
        <v>445</v>
      </c>
      <c r="H9">
        <v>87</v>
      </c>
      <c r="I9">
        <v>17096</v>
      </c>
      <c r="J9">
        <v>193</v>
      </c>
      <c r="K9">
        <v>179084</v>
      </c>
      <c r="L9">
        <v>3746</v>
      </c>
      <c r="M9">
        <v>2045907</v>
      </c>
      <c r="N9">
        <v>35</v>
      </c>
      <c r="O9">
        <v>52344</v>
      </c>
      <c r="P9">
        <v>275</v>
      </c>
      <c r="Q9">
        <v>776</v>
      </c>
      <c r="R9">
        <v>39</v>
      </c>
      <c r="S9">
        <v>89563</v>
      </c>
      <c r="T9">
        <v>316</v>
      </c>
      <c r="U9">
        <v>10817</v>
      </c>
      <c r="V9">
        <v>339</v>
      </c>
      <c r="W9">
        <v>407</v>
      </c>
      <c r="X9">
        <v>14</v>
      </c>
    </row>
    <row r="10" spans="1:24" x14ac:dyDescent="0.2">
      <c r="A10" t="s">
        <v>14</v>
      </c>
      <c r="B10">
        <v>16041</v>
      </c>
      <c r="C10">
        <v>12233</v>
      </c>
      <c r="D10">
        <v>1496</v>
      </c>
      <c r="E10">
        <v>4</v>
      </c>
      <c r="F10">
        <v>1</v>
      </c>
      <c r="G10">
        <v>811</v>
      </c>
      <c r="H10">
        <v>82</v>
      </c>
      <c r="I10">
        <v>69833</v>
      </c>
      <c r="J10">
        <v>625</v>
      </c>
      <c r="K10">
        <v>782559</v>
      </c>
      <c r="L10">
        <v>13384</v>
      </c>
      <c r="M10">
        <v>1352077</v>
      </c>
      <c r="N10">
        <v>27</v>
      </c>
      <c r="O10">
        <v>1230502</v>
      </c>
      <c r="P10">
        <v>589</v>
      </c>
      <c r="Q10">
        <v>6824</v>
      </c>
      <c r="R10">
        <v>37</v>
      </c>
      <c r="S10">
        <v>1431913</v>
      </c>
      <c r="T10">
        <v>1575</v>
      </c>
      <c r="U10">
        <v>8973</v>
      </c>
      <c r="V10">
        <v>326</v>
      </c>
      <c r="W10">
        <v>768</v>
      </c>
      <c r="X10">
        <v>22</v>
      </c>
    </row>
    <row r="11" spans="1:24" x14ac:dyDescent="0.2">
      <c r="A11" t="s">
        <v>22</v>
      </c>
      <c r="B11">
        <v>9072</v>
      </c>
      <c r="C11">
        <v>2508</v>
      </c>
      <c r="D11">
        <v>242</v>
      </c>
      <c r="E11">
        <v>3242</v>
      </c>
      <c r="F11">
        <v>64</v>
      </c>
      <c r="G11">
        <v>625</v>
      </c>
      <c r="H11">
        <v>42</v>
      </c>
      <c r="I11">
        <v>83461</v>
      </c>
      <c r="J11">
        <v>106</v>
      </c>
      <c r="K11">
        <v>252772</v>
      </c>
      <c r="L11">
        <v>7851</v>
      </c>
      <c r="M11">
        <v>3560614</v>
      </c>
      <c r="N11">
        <v>247</v>
      </c>
      <c r="O11">
        <v>711422</v>
      </c>
      <c r="P11">
        <v>699</v>
      </c>
      <c r="Q11">
        <v>19447</v>
      </c>
      <c r="R11">
        <v>142</v>
      </c>
      <c r="S11">
        <v>11589</v>
      </c>
      <c r="T11">
        <v>119</v>
      </c>
      <c r="U11">
        <v>427</v>
      </c>
      <c r="V11">
        <v>33</v>
      </c>
      <c r="W11">
        <v>94</v>
      </c>
      <c r="X11">
        <v>6</v>
      </c>
    </row>
    <row r="12" spans="1:24" x14ac:dyDescent="0.2">
      <c r="A12" t="s">
        <v>24</v>
      </c>
      <c r="B12">
        <v>16818</v>
      </c>
      <c r="C12">
        <v>23598</v>
      </c>
      <c r="D12">
        <v>2998</v>
      </c>
      <c r="E12">
        <v>143</v>
      </c>
      <c r="F12">
        <v>4</v>
      </c>
      <c r="G12">
        <v>4135</v>
      </c>
      <c r="H12">
        <v>338</v>
      </c>
      <c r="I12">
        <v>403386</v>
      </c>
      <c r="J12">
        <v>353</v>
      </c>
      <c r="K12">
        <v>458065</v>
      </c>
      <c r="L12">
        <v>12884</v>
      </c>
      <c r="M12">
        <v>4521926</v>
      </c>
      <c r="N12">
        <v>284</v>
      </c>
      <c r="O12">
        <v>8542471</v>
      </c>
      <c r="P12">
        <v>949</v>
      </c>
      <c r="Q12">
        <v>702242</v>
      </c>
      <c r="R12">
        <v>590</v>
      </c>
      <c r="S12">
        <v>455228</v>
      </c>
      <c r="T12">
        <v>1576</v>
      </c>
      <c r="U12">
        <v>8695</v>
      </c>
      <c r="V12">
        <v>421</v>
      </c>
      <c r="W12">
        <v>1667</v>
      </c>
      <c r="X12">
        <v>97</v>
      </c>
    </row>
    <row r="13" spans="1:24" x14ac:dyDescent="0.2">
      <c r="A13" t="s">
        <v>20</v>
      </c>
      <c r="B13">
        <v>13306</v>
      </c>
      <c r="C13">
        <v>23428</v>
      </c>
      <c r="D13">
        <v>1689</v>
      </c>
      <c r="E13">
        <v>1063</v>
      </c>
      <c r="F13">
        <v>27</v>
      </c>
      <c r="G13">
        <v>9617</v>
      </c>
      <c r="H13">
        <v>943</v>
      </c>
      <c r="I13">
        <v>368760</v>
      </c>
      <c r="J13">
        <v>184</v>
      </c>
      <c r="K13">
        <v>474516</v>
      </c>
      <c r="L13">
        <v>11100</v>
      </c>
      <c r="M13">
        <v>36117497</v>
      </c>
      <c r="N13">
        <v>357</v>
      </c>
      <c r="O13">
        <v>5827084</v>
      </c>
      <c r="P13">
        <v>538</v>
      </c>
      <c r="Q13">
        <v>187731</v>
      </c>
      <c r="R13">
        <v>81</v>
      </c>
      <c r="S13">
        <v>163495</v>
      </c>
      <c r="T13">
        <v>181</v>
      </c>
      <c r="U13">
        <v>7615</v>
      </c>
      <c r="V13">
        <v>334</v>
      </c>
      <c r="W13">
        <v>2113</v>
      </c>
      <c r="X13">
        <v>93</v>
      </c>
    </row>
    <row r="14" spans="1:24" x14ac:dyDescent="0.2">
      <c r="A14" t="s">
        <v>23</v>
      </c>
      <c r="B14">
        <v>4284</v>
      </c>
      <c r="C14">
        <v>1637</v>
      </c>
      <c r="D14">
        <v>176</v>
      </c>
      <c r="E14">
        <v>0</v>
      </c>
      <c r="F14">
        <v>0</v>
      </c>
      <c r="G14">
        <v>541</v>
      </c>
      <c r="H14">
        <v>63</v>
      </c>
      <c r="I14">
        <v>91345</v>
      </c>
      <c r="J14">
        <v>75</v>
      </c>
      <c r="K14">
        <v>100580</v>
      </c>
      <c r="L14">
        <v>3705</v>
      </c>
      <c r="M14">
        <v>406520</v>
      </c>
      <c r="N14">
        <v>9</v>
      </c>
      <c r="O14">
        <v>28445</v>
      </c>
      <c r="P14">
        <v>60</v>
      </c>
      <c r="Q14">
        <v>521</v>
      </c>
      <c r="R14">
        <v>23</v>
      </c>
      <c r="S14">
        <v>5258</v>
      </c>
      <c r="T14">
        <v>41</v>
      </c>
      <c r="U14">
        <v>449</v>
      </c>
      <c r="V14">
        <v>22</v>
      </c>
      <c r="W14">
        <v>68</v>
      </c>
      <c r="X14">
        <v>3</v>
      </c>
    </row>
    <row r="15" spans="1:24" x14ac:dyDescent="0.2">
      <c r="A15" t="s">
        <v>26</v>
      </c>
      <c r="B15">
        <v>10274</v>
      </c>
      <c r="C15">
        <v>11968</v>
      </c>
      <c r="D15">
        <v>1003</v>
      </c>
      <c r="E15">
        <v>53</v>
      </c>
      <c r="F15">
        <v>1</v>
      </c>
      <c r="G15">
        <v>14026</v>
      </c>
      <c r="H15">
        <v>1107</v>
      </c>
      <c r="I15">
        <v>92516</v>
      </c>
      <c r="J15">
        <v>56</v>
      </c>
      <c r="K15">
        <v>292505</v>
      </c>
      <c r="L15">
        <v>8271</v>
      </c>
      <c r="M15">
        <v>2796189</v>
      </c>
      <c r="N15">
        <v>267</v>
      </c>
      <c r="O15">
        <v>8365954</v>
      </c>
      <c r="P15">
        <v>865</v>
      </c>
      <c r="Q15">
        <v>561782</v>
      </c>
      <c r="R15">
        <v>288</v>
      </c>
      <c r="S15">
        <v>46240</v>
      </c>
      <c r="T15">
        <v>352</v>
      </c>
      <c r="U15">
        <v>3172</v>
      </c>
      <c r="V15">
        <v>117</v>
      </c>
      <c r="W15">
        <v>550</v>
      </c>
      <c r="X15">
        <v>22</v>
      </c>
    </row>
    <row r="16" spans="1:24" x14ac:dyDescent="0.2">
      <c r="A16" t="s">
        <v>25</v>
      </c>
      <c r="B16">
        <v>19682</v>
      </c>
      <c r="C16">
        <v>21401</v>
      </c>
      <c r="D16">
        <v>2247</v>
      </c>
      <c r="E16">
        <v>213</v>
      </c>
      <c r="F16">
        <v>2</v>
      </c>
      <c r="G16">
        <v>13919</v>
      </c>
      <c r="H16">
        <v>1174</v>
      </c>
      <c r="I16">
        <v>370006</v>
      </c>
      <c r="J16">
        <v>515</v>
      </c>
      <c r="K16">
        <v>710128</v>
      </c>
      <c r="L16">
        <v>16847</v>
      </c>
      <c r="M16">
        <v>26990461</v>
      </c>
      <c r="N16">
        <v>664</v>
      </c>
      <c r="O16">
        <v>2443078</v>
      </c>
      <c r="P16">
        <v>688</v>
      </c>
      <c r="Q16">
        <v>1069942</v>
      </c>
      <c r="R16">
        <v>144</v>
      </c>
      <c r="S16">
        <v>49381</v>
      </c>
      <c r="T16">
        <v>410</v>
      </c>
      <c r="U16">
        <v>2026</v>
      </c>
      <c r="V16">
        <v>111</v>
      </c>
      <c r="W16">
        <v>716</v>
      </c>
      <c r="X16">
        <v>32</v>
      </c>
    </row>
    <row r="17" spans="1:24" x14ac:dyDescent="0.2">
      <c r="A17" t="s">
        <v>21</v>
      </c>
      <c r="B17">
        <v>10389</v>
      </c>
      <c r="C17">
        <v>19170</v>
      </c>
      <c r="D17">
        <v>1842</v>
      </c>
      <c r="E17">
        <v>1</v>
      </c>
      <c r="F17">
        <v>1</v>
      </c>
      <c r="G17">
        <v>1148</v>
      </c>
      <c r="H17">
        <v>118</v>
      </c>
      <c r="I17">
        <v>173974</v>
      </c>
      <c r="J17">
        <v>106</v>
      </c>
      <c r="K17">
        <v>456664</v>
      </c>
      <c r="L17">
        <v>8918</v>
      </c>
      <c r="M17">
        <v>4200867</v>
      </c>
      <c r="N17">
        <v>163</v>
      </c>
      <c r="O17">
        <v>389273</v>
      </c>
      <c r="P17">
        <v>337</v>
      </c>
      <c r="Q17">
        <v>394575</v>
      </c>
      <c r="R17">
        <v>67</v>
      </c>
      <c r="S17">
        <v>13684</v>
      </c>
      <c r="T17">
        <v>128</v>
      </c>
      <c r="U17">
        <v>903</v>
      </c>
      <c r="V17">
        <v>44</v>
      </c>
      <c r="W17">
        <v>164</v>
      </c>
      <c r="X17">
        <v>7</v>
      </c>
    </row>
    <row r="18" spans="1:24" x14ac:dyDescent="0.2">
      <c r="A18" t="s">
        <v>19</v>
      </c>
      <c r="B18">
        <v>2245</v>
      </c>
      <c r="C18">
        <v>571</v>
      </c>
      <c r="D18">
        <v>56</v>
      </c>
      <c r="E18">
        <v>0</v>
      </c>
      <c r="F18">
        <v>0</v>
      </c>
      <c r="G18">
        <v>75</v>
      </c>
      <c r="H18">
        <v>12</v>
      </c>
      <c r="I18">
        <v>0</v>
      </c>
      <c r="J18">
        <v>0</v>
      </c>
      <c r="K18">
        <v>51191</v>
      </c>
      <c r="L18">
        <v>1963</v>
      </c>
      <c r="M18">
        <v>248</v>
      </c>
      <c r="N18">
        <v>13</v>
      </c>
      <c r="O18">
        <v>2544</v>
      </c>
      <c r="P18">
        <v>80</v>
      </c>
      <c r="Q18">
        <v>1426</v>
      </c>
      <c r="R18">
        <v>101</v>
      </c>
      <c r="S18">
        <v>6063</v>
      </c>
      <c r="T18">
        <v>203</v>
      </c>
      <c r="U18">
        <v>506</v>
      </c>
      <c r="V18">
        <v>33</v>
      </c>
      <c r="W18">
        <v>416</v>
      </c>
      <c r="X18">
        <v>11</v>
      </c>
    </row>
    <row r="19" spans="1:24" x14ac:dyDescent="0.2">
      <c r="A19" t="s">
        <v>27</v>
      </c>
      <c r="B19">
        <v>33444</v>
      </c>
      <c r="C19">
        <v>116478</v>
      </c>
      <c r="D19">
        <v>11211</v>
      </c>
      <c r="E19">
        <v>20487</v>
      </c>
      <c r="F19">
        <v>464</v>
      </c>
      <c r="G19">
        <v>13914</v>
      </c>
      <c r="H19">
        <v>1295</v>
      </c>
      <c r="I19">
        <v>31574</v>
      </c>
      <c r="J19">
        <v>647</v>
      </c>
      <c r="K19">
        <v>1256993</v>
      </c>
      <c r="L19">
        <v>29402</v>
      </c>
      <c r="M19">
        <v>375553</v>
      </c>
      <c r="N19">
        <v>778</v>
      </c>
      <c r="O19">
        <v>361847</v>
      </c>
      <c r="P19">
        <v>2997</v>
      </c>
      <c r="Q19">
        <v>142746</v>
      </c>
      <c r="R19">
        <v>404</v>
      </c>
      <c r="S19">
        <v>18234</v>
      </c>
      <c r="T19">
        <v>859</v>
      </c>
      <c r="U19">
        <v>15791</v>
      </c>
      <c r="V19">
        <v>613</v>
      </c>
      <c r="W19">
        <v>1259</v>
      </c>
      <c r="X19">
        <v>45</v>
      </c>
    </row>
    <row r="20" spans="1:24" x14ac:dyDescent="0.2">
      <c r="A20" t="s">
        <v>34</v>
      </c>
      <c r="B20">
        <v>82888</v>
      </c>
      <c r="C20">
        <v>124192</v>
      </c>
      <c r="D20">
        <v>17142</v>
      </c>
      <c r="E20">
        <v>6860</v>
      </c>
      <c r="F20">
        <v>211</v>
      </c>
      <c r="G20">
        <v>20808</v>
      </c>
      <c r="H20">
        <v>3238</v>
      </c>
      <c r="I20">
        <v>187270</v>
      </c>
      <c r="J20">
        <v>2723</v>
      </c>
      <c r="K20">
        <v>2853340</v>
      </c>
      <c r="L20">
        <v>75803</v>
      </c>
      <c r="M20">
        <v>5338410</v>
      </c>
      <c r="N20">
        <v>307</v>
      </c>
      <c r="O20">
        <v>1337961</v>
      </c>
      <c r="P20">
        <v>2308</v>
      </c>
      <c r="Q20">
        <v>45740</v>
      </c>
      <c r="R20">
        <v>574</v>
      </c>
      <c r="S20">
        <v>271439</v>
      </c>
      <c r="T20">
        <v>1736</v>
      </c>
      <c r="U20">
        <v>31185</v>
      </c>
      <c r="V20">
        <v>1264</v>
      </c>
      <c r="W20">
        <v>1294</v>
      </c>
      <c r="X20">
        <v>64</v>
      </c>
    </row>
    <row r="21" spans="1:24" x14ac:dyDescent="0.2">
      <c r="A21" t="s">
        <v>28</v>
      </c>
      <c r="B21">
        <v>194399</v>
      </c>
      <c r="C21">
        <v>570941</v>
      </c>
      <c r="D21">
        <v>70015</v>
      </c>
      <c r="E21">
        <v>84263</v>
      </c>
      <c r="F21">
        <v>2542</v>
      </c>
      <c r="G21">
        <v>88588</v>
      </c>
      <c r="H21">
        <v>12570</v>
      </c>
      <c r="I21">
        <v>475712</v>
      </c>
      <c r="J21">
        <v>6275</v>
      </c>
      <c r="K21">
        <v>5752933</v>
      </c>
      <c r="L21">
        <v>160511</v>
      </c>
      <c r="M21">
        <v>22120512</v>
      </c>
      <c r="N21">
        <v>2877</v>
      </c>
      <c r="O21">
        <v>1007366</v>
      </c>
      <c r="P21">
        <v>10280</v>
      </c>
      <c r="Q21">
        <v>386328</v>
      </c>
      <c r="R21">
        <v>2541</v>
      </c>
      <c r="S21">
        <v>723302</v>
      </c>
      <c r="T21">
        <v>6170</v>
      </c>
      <c r="U21">
        <v>119370</v>
      </c>
      <c r="V21">
        <v>4343</v>
      </c>
      <c r="W21">
        <v>4376</v>
      </c>
      <c r="X21">
        <v>172</v>
      </c>
    </row>
    <row r="22" spans="1:24" x14ac:dyDescent="0.2">
      <c r="A22" t="s">
        <v>29</v>
      </c>
      <c r="B22">
        <v>156931</v>
      </c>
      <c r="C22">
        <v>562531</v>
      </c>
      <c r="D22">
        <v>86369</v>
      </c>
      <c r="E22">
        <v>4963</v>
      </c>
      <c r="F22">
        <v>133</v>
      </c>
      <c r="G22">
        <v>159861</v>
      </c>
      <c r="H22">
        <v>26628</v>
      </c>
      <c r="I22">
        <v>241896</v>
      </c>
      <c r="J22">
        <v>8965</v>
      </c>
      <c r="K22">
        <v>4864479</v>
      </c>
      <c r="L22">
        <v>117389</v>
      </c>
      <c r="M22">
        <v>6864236</v>
      </c>
      <c r="N22">
        <v>1113</v>
      </c>
      <c r="O22">
        <v>266459</v>
      </c>
      <c r="P22">
        <v>5530</v>
      </c>
      <c r="Q22">
        <v>61441</v>
      </c>
      <c r="R22">
        <v>830</v>
      </c>
      <c r="S22">
        <v>228805</v>
      </c>
      <c r="T22">
        <v>6678</v>
      </c>
      <c r="U22">
        <v>21192</v>
      </c>
      <c r="V22">
        <v>1134</v>
      </c>
      <c r="W22">
        <v>1634</v>
      </c>
      <c r="X22">
        <v>102</v>
      </c>
    </row>
    <row r="23" spans="1:24" x14ac:dyDescent="0.2">
      <c r="A23" t="s">
        <v>33</v>
      </c>
      <c r="B23">
        <v>49093</v>
      </c>
      <c r="C23">
        <v>157873</v>
      </c>
      <c r="D23">
        <v>33216</v>
      </c>
      <c r="E23">
        <v>0</v>
      </c>
      <c r="F23">
        <v>0</v>
      </c>
      <c r="G23">
        <v>28510</v>
      </c>
      <c r="H23">
        <v>6688</v>
      </c>
      <c r="I23">
        <v>50864</v>
      </c>
      <c r="J23">
        <v>998</v>
      </c>
      <c r="K23">
        <v>1639014</v>
      </c>
      <c r="L23">
        <v>34551</v>
      </c>
      <c r="M23">
        <v>326122</v>
      </c>
      <c r="N23">
        <v>191</v>
      </c>
      <c r="O23">
        <v>33127</v>
      </c>
      <c r="P23">
        <v>1731</v>
      </c>
      <c r="Q23">
        <v>13546</v>
      </c>
      <c r="R23">
        <v>149</v>
      </c>
      <c r="S23">
        <v>18810</v>
      </c>
      <c r="T23">
        <v>541</v>
      </c>
      <c r="U23">
        <v>908</v>
      </c>
      <c r="V23">
        <v>86</v>
      </c>
      <c r="W23">
        <v>7</v>
      </c>
      <c r="X23">
        <v>1</v>
      </c>
    </row>
    <row r="24" spans="1:24" x14ac:dyDescent="0.2">
      <c r="A24" t="s">
        <v>31</v>
      </c>
      <c r="B24">
        <v>145239</v>
      </c>
      <c r="C24">
        <v>528168</v>
      </c>
      <c r="D24">
        <v>103718</v>
      </c>
      <c r="E24">
        <v>3090</v>
      </c>
      <c r="F24">
        <v>101</v>
      </c>
      <c r="G24">
        <v>94367</v>
      </c>
      <c r="H24">
        <v>22839</v>
      </c>
      <c r="I24">
        <v>103565</v>
      </c>
      <c r="J24">
        <v>3999</v>
      </c>
      <c r="K24">
        <v>3199749</v>
      </c>
      <c r="L24">
        <v>92058</v>
      </c>
      <c r="M24">
        <v>1103842</v>
      </c>
      <c r="N24">
        <v>1673</v>
      </c>
      <c r="O24">
        <v>71030</v>
      </c>
      <c r="P24">
        <v>2249</v>
      </c>
      <c r="Q24">
        <v>29308</v>
      </c>
      <c r="R24">
        <v>1892</v>
      </c>
      <c r="S24">
        <v>60332</v>
      </c>
      <c r="T24">
        <v>1933</v>
      </c>
      <c r="U24">
        <v>4569</v>
      </c>
      <c r="V24">
        <v>286</v>
      </c>
      <c r="W24">
        <v>679</v>
      </c>
      <c r="X24">
        <v>20</v>
      </c>
    </row>
    <row r="25" spans="1:24" x14ac:dyDescent="0.2">
      <c r="A25" t="s">
        <v>30</v>
      </c>
      <c r="B25">
        <v>171832</v>
      </c>
      <c r="C25">
        <v>629801</v>
      </c>
      <c r="D25">
        <v>109809</v>
      </c>
      <c r="E25">
        <v>482</v>
      </c>
      <c r="F25">
        <v>20</v>
      </c>
      <c r="G25">
        <v>156395</v>
      </c>
      <c r="H25">
        <v>32503</v>
      </c>
      <c r="I25">
        <v>138487</v>
      </c>
      <c r="J25">
        <v>7389</v>
      </c>
      <c r="K25">
        <v>4443533</v>
      </c>
      <c r="L25">
        <v>119139</v>
      </c>
      <c r="M25">
        <v>639844</v>
      </c>
      <c r="N25">
        <v>1209</v>
      </c>
      <c r="O25">
        <v>271450</v>
      </c>
      <c r="P25">
        <v>6978</v>
      </c>
      <c r="Q25">
        <v>53281</v>
      </c>
      <c r="R25">
        <v>938</v>
      </c>
      <c r="S25">
        <v>186397</v>
      </c>
      <c r="T25">
        <v>6284</v>
      </c>
      <c r="U25">
        <v>7361</v>
      </c>
      <c r="V25">
        <v>462</v>
      </c>
      <c r="W25">
        <v>716</v>
      </c>
      <c r="X25">
        <v>52</v>
      </c>
    </row>
    <row r="26" spans="1:24" x14ac:dyDescent="0.2">
      <c r="A26" t="s">
        <v>35</v>
      </c>
      <c r="B26">
        <v>37636</v>
      </c>
      <c r="C26">
        <v>119058</v>
      </c>
      <c r="D26">
        <v>26777</v>
      </c>
      <c r="E26">
        <v>5</v>
      </c>
      <c r="F26">
        <v>1</v>
      </c>
      <c r="G26">
        <v>18029</v>
      </c>
      <c r="H26">
        <v>4342</v>
      </c>
      <c r="I26">
        <v>52688</v>
      </c>
      <c r="J26">
        <v>890</v>
      </c>
      <c r="K26">
        <v>1297410</v>
      </c>
      <c r="L26">
        <v>26500</v>
      </c>
      <c r="M26">
        <v>465006</v>
      </c>
      <c r="N26">
        <v>73</v>
      </c>
      <c r="O26">
        <v>37906</v>
      </c>
      <c r="P26">
        <v>1441</v>
      </c>
      <c r="Q26">
        <v>3288</v>
      </c>
      <c r="R26">
        <v>131</v>
      </c>
      <c r="S26">
        <v>18686</v>
      </c>
      <c r="T26">
        <v>178</v>
      </c>
      <c r="U26">
        <v>1786</v>
      </c>
      <c r="V26">
        <v>94</v>
      </c>
      <c r="W26">
        <v>22</v>
      </c>
      <c r="X26">
        <v>3</v>
      </c>
    </row>
    <row r="27" spans="1:24" x14ac:dyDescent="0.2">
      <c r="A27" t="s">
        <v>32</v>
      </c>
      <c r="B27">
        <v>185617</v>
      </c>
      <c r="C27">
        <v>566604</v>
      </c>
      <c r="D27">
        <v>121634</v>
      </c>
      <c r="E27">
        <v>187</v>
      </c>
      <c r="F27">
        <v>6</v>
      </c>
      <c r="G27">
        <v>140346</v>
      </c>
      <c r="H27">
        <v>36179</v>
      </c>
      <c r="I27">
        <v>160197</v>
      </c>
      <c r="J27">
        <v>4946</v>
      </c>
      <c r="K27">
        <v>4422785</v>
      </c>
      <c r="L27">
        <v>111358</v>
      </c>
      <c r="M27">
        <v>2471027</v>
      </c>
      <c r="N27">
        <v>995</v>
      </c>
      <c r="O27">
        <v>1305587</v>
      </c>
      <c r="P27">
        <v>5001</v>
      </c>
      <c r="Q27">
        <v>31638</v>
      </c>
      <c r="R27">
        <v>838</v>
      </c>
      <c r="S27">
        <v>67681</v>
      </c>
      <c r="T27">
        <v>1078</v>
      </c>
      <c r="U27">
        <v>9079</v>
      </c>
      <c r="V27">
        <v>676</v>
      </c>
      <c r="W27">
        <v>608</v>
      </c>
      <c r="X27">
        <v>50</v>
      </c>
    </row>
    <row r="28" spans="1:24" x14ac:dyDescent="0.2">
      <c r="A28" t="s">
        <v>44</v>
      </c>
      <c r="B28">
        <v>87351</v>
      </c>
      <c r="C28">
        <v>164390</v>
      </c>
      <c r="D28">
        <v>32136</v>
      </c>
      <c r="E28">
        <v>345</v>
      </c>
      <c r="F28">
        <v>15</v>
      </c>
      <c r="G28">
        <v>42978</v>
      </c>
      <c r="H28">
        <v>8753</v>
      </c>
      <c r="I28">
        <v>98879</v>
      </c>
      <c r="J28">
        <v>3974</v>
      </c>
      <c r="K28">
        <v>2710010</v>
      </c>
      <c r="L28">
        <v>74088</v>
      </c>
      <c r="M28">
        <v>0</v>
      </c>
      <c r="N28">
        <v>0</v>
      </c>
      <c r="O28">
        <v>57305</v>
      </c>
      <c r="P28">
        <v>5</v>
      </c>
      <c r="Q28">
        <v>20</v>
      </c>
      <c r="R28">
        <v>1</v>
      </c>
      <c r="S28">
        <v>51270</v>
      </c>
      <c r="T28">
        <v>10</v>
      </c>
      <c r="U28">
        <v>4339</v>
      </c>
      <c r="V28">
        <v>285</v>
      </c>
      <c r="W28">
        <v>71</v>
      </c>
      <c r="X28">
        <v>11</v>
      </c>
    </row>
    <row r="29" spans="1:24" x14ac:dyDescent="0.2">
      <c r="A29" t="s">
        <v>38</v>
      </c>
      <c r="B29">
        <v>98134</v>
      </c>
      <c r="C29">
        <v>287297</v>
      </c>
      <c r="D29">
        <v>49510</v>
      </c>
      <c r="E29">
        <v>29031</v>
      </c>
      <c r="F29">
        <v>778</v>
      </c>
      <c r="G29">
        <v>44344</v>
      </c>
      <c r="H29">
        <v>8014</v>
      </c>
      <c r="I29">
        <v>135951</v>
      </c>
      <c r="J29">
        <v>3698</v>
      </c>
      <c r="K29">
        <v>3226208</v>
      </c>
      <c r="L29">
        <v>68890</v>
      </c>
      <c r="M29">
        <v>2187958</v>
      </c>
      <c r="N29">
        <v>1605</v>
      </c>
      <c r="O29">
        <v>1119373</v>
      </c>
      <c r="P29">
        <v>3809</v>
      </c>
      <c r="Q29">
        <v>144846</v>
      </c>
      <c r="R29">
        <v>2090</v>
      </c>
      <c r="S29">
        <v>249698</v>
      </c>
      <c r="T29">
        <v>1909</v>
      </c>
      <c r="U29">
        <v>20303</v>
      </c>
      <c r="V29">
        <v>889</v>
      </c>
      <c r="W29">
        <v>185</v>
      </c>
      <c r="X29">
        <v>16</v>
      </c>
    </row>
    <row r="30" spans="1:24" x14ac:dyDescent="0.2">
      <c r="A30" t="s">
        <v>46</v>
      </c>
      <c r="B30">
        <v>71224</v>
      </c>
      <c r="C30">
        <v>159518</v>
      </c>
      <c r="D30">
        <v>31336</v>
      </c>
      <c r="E30">
        <v>23</v>
      </c>
      <c r="F30">
        <v>2</v>
      </c>
      <c r="G30">
        <v>81094</v>
      </c>
      <c r="H30">
        <v>15149</v>
      </c>
      <c r="I30">
        <v>114073</v>
      </c>
      <c r="J30">
        <v>3468</v>
      </c>
      <c r="K30">
        <v>1856437</v>
      </c>
      <c r="L30">
        <v>52578</v>
      </c>
      <c r="M30">
        <v>16466</v>
      </c>
      <c r="N30">
        <v>440</v>
      </c>
      <c r="O30">
        <v>302937</v>
      </c>
      <c r="P30">
        <v>2750</v>
      </c>
      <c r="Q30">
        <v>10782</v>
      </c>
      <c r="R30">
        <v>393</v>
      </c>
      <c r="S30">
        <v>13288</v>
      </c>
      <c r="T30">
        <v>269</v>
      </c>
      <c r="U30">
        <v>8852</v>
      </c>
      <c r="V30">
        <v>404</v>
      </c>
      <c r="W30">
        <v>156</v>
      </c>
      <c r="X30">
        <v>6</v>
      </c>
    </row>
    <row r="31" spans="1:24" x14ac:dyDescent="0.2">
      <c r="A31" t="s">
        <v>36</v>
      </c>
      <c r="B31">
        <v>26177</v>
      </c>
      <c r="C31">
        <v>52523</v>
      </c>
      <c r="D31">
        <v>6797</v>
      </c>
      <c r="E31">
        <v>1542</v>
      </c>
      <c r="F31">
        <v>3</v>
      </c>
      <c r="G31">
        <v>25162</v>
      </c>
      <c r="H31">
        <v>3102</v>
      </c>
      <c r="I31">
        <v>28747</v>
      </c>
      <c r="J31">
        <v>1151</v>
      </c>
      <c r="K31">
        <v>1641406</v>
      </c>
      <c r="L31">
        <v>21677</v>
      </c>
      <c r="M31">
        <v>13618</v>
      </c>
      <c r="N31">
        <v>119</v>
      </c>
      <c r="O31">
        <v>54381</v>
      </c>
      <c r="P31">
        <v>790</v>
      </c>
      <c r="Q31">
        <v>27596</v>
      </c>
      <c r="R31">
        <v>152</v>
      </c>
      <c r="S31">
        <v>25443</v>
      </c>
      <c r="T31">
        <v>199</v>
      </c>
      <c r="U31">
        <v>5002</v>
      </c>
      <c r="V31">
        <v>207</v>
      </c>
      <c r="W31">
        <v>94</v>
      </c>
      <c r="X31">
        <v>3</v>
      </c>
    </row>
    <row r="32" spans="1:24" x14ac:dyDescent="0.2">
      <c r="A32" t="s">
        <v>42</v>
      </c>
      <c r="B32">
        <v>99191</v>
      </c>
      <c r="C32">
        <v>343703</v>
      </c>
      <c r="D32">
        <v>62845</v>
      </c>
      <c r="E32">
        <v>8090</v>
      </c>
      <c r="F32">
        <v>242</v>
      </c>
      <c r="G32">
        <v>67695</v>
      </c>
      <c r="H32">
        <v>13678</v>
      </c>
      <c r="I32">
        <v>140996</v>
      </c>
      <c r="J32">
        <v>2842</v>
      </c>
      <c r="K32">
        <v>3480191</v>
      </c>
      <c r="L32">
        <v>74370</v>
      </c>
      <c r="M32">
        <v>679657</v>
      </c>
      <c r="N32">
        <v>1313</v>
      </c>
      <c r="O32">
        <v>507187</v>
      </c>
      <c r="P32">
        <v>3899</v>
      </c>
      <c r="Q32">
        <v>74136</v>
      </c>
      <c r="R32">
        <v>2903</v>
      </c>
      <c r="S32">
        <v>154162</v>
      </c>
      <c r="T32">
        <v>2426</v>
      </c>
      <c r="U32">
        <v>8471</v>
      </c>
      <c r="V32">
        <v>355</v>
      </c>
      <c r="W32">
        <v>576</v>
      </c>
      <c r="X32">
        <v>25</v>
      </c>
    </row>
    <row r="33" spans="1:24" x14ac:dyDescent="0.2">
      <c r="A33" t="s">
        <v>47</v>
      </c>
      <c r="B33">
        <v>28333</v>
      </c>
      <c r="C33">
        <v>85163</v>
      </c>
      <c r="D33">
        <v>19696</v>
      </c>
      <c r="E33">
        <v>0</v>
      </c>
      <c r="F33">
        <v>0</v>
      </c>
      <c r="G33">
        <v>17266</v>
      </c>
      <c r="H33">
        <v>4188</v>
      </c>
      <c r="I33">
        <v>38172</v>
      </c>
      <c r="J33">
        <v>1296</v>
      </c>
      <c r="K33">
        <v>897135</v>
      </c>
      <c r="L33">
        <v>21038</v>
      </c>
      <c r="M33">
        <v>151658</v>
      </c>
      <c r="N33">
        <v>164</v>
      </c>
      <c r="O33">
        <v>13517</v>
      </c>
      <c r="P33">
        <v>542</v>
      </c>
      <c r="Q33">
        <v>2942</v>
      </c>
      <c r="R33">
        <v>121</v>
      </c>
      <c r="S33">
        <v>3863</v>
      </c>
      <c r="T33">
        <v>152</v>
      </c>
      <c r="U33">
        <v>2862</v>
      </c>
      <c r="V33">
        <v>171</v>
      </c>
      <c r="W33">
        <v>46</v>
      </c>
      <c r="X33">
        <v>5</v>
      </c>
    </row>
    <row r="34" spans="1:24" x14ac:dyDescent="0.2">
      <c r="A34" t="s">
        <v>43</v>
      </c>
      <c r="B34">
        <v>134624</v>
      </c>
      <c r="C34">
        <v>421401</v>
      </c>
      <c r="D34">
        <v>89687</v>
      </c>
      <c r="E34">
        <v>402</v>
      </c>
      <c r="F34">
        <v>26</v>
      </c>
      <c r="G34">
        <v>76734</v>
      </c>
      <c r="H34">
        <v>20066</v>
      </c>
      <c r="I34">
        <v>155157</v>
      </c>
      <c r="J34">
        <v>4436</v>
      </c>
      <c r="K34">
        <v>3010374</v>
      </c>
      <c r="L34">
        <v>93104</v>
      </c>
      <c r="M34">
        <v>186241</v>
      </c>
      <c r="N34">
        <v>1102</v>
      </c>
      <c r="O34">
        <v>939289</v>
      </c>
      <c r="P34">
        <v>7642</v>
      </c>
      <c r="Q34">
        <v>77715</v>
      </c>
      <c r="R34">
        <v>2058</v>
      </c>
      <c r="S34">
        <v>185876</v>
      </c>
      <c r="T34">
        <v>3708</v>
      </c>
      <c r="U34">
        <v>5649</v>
      </c>
      <c r="V34">
        <v>364</v>
      </c>
      <c r="W34">
        <v>245</v>
      </c>
      <c r="X34">
        <v>32</v>
      </c>
    </row>
    <row r="35" spans="1:24" x14ac:dyDescent="0.2">
      <c r="A35" t="s">
        <v>40</v>
      </c>
      <c r="B35">
        <v>41902</v>
      </c>
      <c r="C35">
        <v>55485</v>
      </c>
      <c r="D35">
        <v>6168</v>
      </c>
      <c r="E35">
        <v>5465</v>
      </c>
      <c r="F35">
        <v>56</v>
      </c>
      <c r="G35">
        <v>15855</v>
      </c>
      <c r="H35">
        <v>1965</v>
      </c>
      <c r="I35">
        <v>74144</v>
      </c>
      <c r="J35">
        <v>1171</v>
      </c>
      <c r="K35">
        <v>1594683</v>
      </c>
      <c r="L35">
        <v>37984</v>
      </c>
      <c r="M35">
        <v>194524</v>
      </c>
      <c r="N35">
        <v>81</v>
      </c>
      <c r="O35">
        <v>44211</v>
      </c>
      <c r="P35">
        <v>1228</v>
      </c>
      <c r="Q35">
        <v>4095</v>
      </c>
      <c r="R35">
        <v>75</v>
      </c>
      <c r="S35">
        <v>15514</v>
      </c>
      <c r="T35">
        <v>126</v>
      </c>
      <c r="U35">
        <v>8022</v>
      </c>
      <c r="V35">
        <v>298</v>
      </c>
      <c r="W35">
        <v>138</v>
      </c>
      <c r="X35">
        <v>13</v>
      </c>
    </row>
    <row r="36" spans="1:24" x14ac:dyDescent="0.2">
      <c r="A36" t="s">
        <v>45</v>
      </c>
      <c r="B36">
        <v>107938</v>
      </c>
      <c r="C36">
        <v>296788</v>
      </c>
      <c r="D36">
        <v>57009</v>
      </c>
      <c r="E36">
        <v>3274</v>
      </c>
      <c r="F36">
        <v>129</v>
      </c>
      <c r="G36">
        <v>95650</v>
      </c>
      <c r="H36">
        <v>18022</v>
      </c>
      <c r="I36">
        <v>116676</v>
      </c>
      <c r="J36">
        <v>4267</v>
      </c>
      <c r="K36">
        <v>2577689</v>
      </c>
      <c r="L36">
        <v>76898</v>
      </c>
      <c r="M36">
        <v>179949</v>
      </c>
      <c r="N36">
        <v>502</v>
      </c>
      <c r="O36">
        <v>144197</v>
      </c>
      <c r="P36">
        <v>2207</v>
      </c>
      <c r="Q36">
        <v>11288</v>
      </c>
      <c r="R36">
        <v>391</v>
      </c>
      <c r="S36">
        <v>35822</v>
      </c>
      <c r="T36">
        <v>637</v>
      </c>
      <c r="U36">
        <v>7075</v>
      </c>
      <c r="V36">
        <v>428</v>
      </c>
      <c r="W36">
        <v>274</v>
      </c>
      <c r="X36">
        <v>19</v>
      </c>
    </row>
    <row r="37" spans="1:24" x14ac:dyDescent="0.2">
      <c r="A37" t="s">
        <v>41</v>
      </c>
      <c r="B37">
        <v>32993</v>
      </c>
      <c r="C37">
        <v>66065</v>
      </c>
      <c r="D37">
        <v>9877</v>
      </c>
      <c r="E37">
        <v>0</v>
      </c>
      <c r="F37">
        <v>0</v>
      </c>
      <c r="G37">
        <v>17106</v>
      </c>
      <c r="H37">
        <v>2830</v>
      </c>
      <c r="I37">
        <v>119168</v>
      </c>
      <c r="J37">
        <v>1232</v>
      </c>
      <c r="K37">
        <v>1202350</v>
      </c>
      <c r="L37">
        <v>29188</v>
      </c>
      <c r="M37">
        <v>11869</v>
      </c>
      <c r="N37">
        <v>109</v>
      </c>
      <c r="O37">
        <v>667244</v>
      </c>
      <c r="P37">
        <v>1033</v>
      </c>
      <c r="Q37">
        <v>7781</v>
      </c>
      <c r="R37">
        <v>197</v>
      </c>
      <c r="S37">
        <v>26646</v>
      </c>
      <c r="T37">
        <v>325</v>
      </c>
      <c r="U37">
        <v>8155</v>
      </c>
      <c r="V37">
        <v>338</v>
      </c>
      <c r="W37">
        <v>238</v>
      </c>
      <c r="X37">
        <v>14</v>
      </c>
    </row>
    <row r="38" spans="1:24" x14ac:dyDescent="0.2">
      <c r="A38" t="s">
        <v>37</v>
      </c>
      <c r="B38">
        <v>30581</v>
      </c>
      <c r="C38">
        <v>64537</v>
      </c>
      <c r="D38">
        <v>8983</v>
      </c>
      <c r="E38">
        <v>1672</v>
      </c>
      <c r="F38">
        <v>36</v>
      </c>
      <c r="G38">
        <v>18977</v>
      </c>
      <c r="H38">
        <v>3234</v>
      </c>
      <c r="I38">
        <v>47663</v>
      </c>
      <c r="J38">
        <v>1499</v>
      </c>
      <c r="K38">
        <v>1443432</v>
      </c>
      <c r="L38">
        <v>26875</v>
      </c>
      <c r="M38">
        <v>346862</v>
      </c>
      <c r="N38">
        <v>142</v>
      </c>
      <c r="O38">
        <v>53191</v>
      </c>
      <c r="P38">
        <v>495</v>
      </c>
      <c r="Q38">
        <v>9861</v>
      </c>
      <c r="R38">
        <v>89</v>
      </c>
      <c r="S38">
        <v>27044</v>
      </c>
      <c r="T38">
        <v>277</v>
      </c>
      <c r="U38">
        <v>11239</v>
      </c>
      <c r="V38">
        <v>484</v>
      </c>
      <c r="W38">
        <v>181</v>
      </c>
      <c r="X38">
        <v>6</v>
      </c>
    </row>
    <row r="39" spans="1:24" x14ac:dyDescent="0.2">
      <c r="A39" t="s">
        <v>39</v>
      </c>
      <c r="B39">
        <v>106749</v>
      </c>
      <c r="C39">
        <v>193853</v>
      </c>
      <c r="D39">
        <v>30547</v>
      </c>
      <c r="E39">
        <v>5928</v>
      </c>
      <c r="F39">
        <v>144</v>
      </c>
      <c r="G39">
        <v>71877</v>
      </c>
      <c r="H39">
        <v>13783</v>
      </c>
      <c r="I39">
        <v>222713</v>
      </c>
      <c r="J39">
        <v>2981</v>
      </c>
      <c r="K39">
        <v>4267485</v>
      </c>
      <c r="L39">
        <v>92663</v>
      </c>
      <c r="M39">
        <v>178526</v>
      </c>
      <c r="N39">
        <v>399</v>
      </c>
      <c r="O39">
        <v>223400</v>
      </c>
      <c r="P39">
        <v>3734</v>
      </c>
      <c r="Q39">
        <v>11675</v>
      </c>
      <c r="R39">
        <v>415</v>
      </c>
      <c r="S39">
        <v>59593</v>
      </c>
      <c r="T39">
        <v>1176</v>
      </c>
      <c r="U39">
        <v>16369</v>
      </c>
      <c r="V39">
        <v>771</v>
      </c>
      <c r="W39">
        <v>192</v>
      </c>
      <c r="X39">
        <v>12</v>
      </c>
    </row>
    <row r="40" spans="1:24" x14ac:dyDescent="0.2">
      <c r="A40" t="s">
        <v>54</v>
      </c>
      <c r="B40">
        <v>79310</v>
      </c>
      <c r="C40">
        <v>65188</v>
      </c>
      <c r="D40">
        <v>7513</v>
      </c>
      <c r="E40">
        <v>2996</v>
      </c>
      <c r="F40">
        <v>86</v>
      </c>
      <c r="G40">
        <v>20207</v>
      </c>
      <c r="H40">
        <v>2434</v>
      </c>
      <c r="I40">
        <v>96357</v>
      </c>
      <c r="J40">
        <v>3792</v>
      </c>
      <c r="K40">
        <v>3919491</v>
      </c>
      <c r="L40">
        <v>75078</v>
      </c>
      <c r="M40">
        <v>575681</v>
      </c>
      <c r="N40">
        <v>143</v>
      </c>
      <c r="O40">
        <v>1489788</v>
      </c>
      <c r="P40">
        <v>2888</v>
      </c>
      <c r="Q40">
        <v>6770</v>
      </c>
      <c r="R40">
        <v>177</v>
      </c>
      <c r="S40">
        <v>61906</v>
      </c>
      <c r="T40">
        <v>987</v>
      </c>
      <c r="U40">
        <v>6059</v>
      </c>
      <c r="V40">
        <v>295</v>
      </c>
      <c r="W40">
        <v>702</v>
      </c>
      <c r="X40">
        <v>34</v>
      </c>
    </row>
    <row r="41" spans="1:24" x14ac:dyDescent="0.2">
      <c r="A41" t="s">
        <v>48</v>
      </c>
      <c r="B41">
        <v>71327</v>
      </c>
      <c r="C41">
        <v>183803</v>
      </c>
      <c r="D41">
        <v>17121</v>
      </c>
      <c r="E41">
        <v>41676</v>
      </c>
      <c r="F41">
        <v>719</v>
      </c>
      <c r="G41">
        <v>54207</v>
      </c>
      <c r="H41">
        <v>5633</v>
      </c>
      <c r="I41">
        <v>279561</v>
      </c>
      <c r="J41">
        <v>11079</v>
      </c>
      <c r="K41">
        <v>2690073</v>
      </c>
      <c r="L41">
        <v>59519</v>
      </c>
      <c r="M41">
        <v>1524136</v>
      </c>
      <c r="N41">
        <v>656</v>
      </c>
      <c r="O41">
        <v>2714977</v>
      </c>
      <c r="P41">
        <v>1915</v>
      </c>
      <c r="Q41">
        <v>6098</v>
      </c>
      <c r="R41">
        <v>182</v>
      </c>
      <c r="S41">
        <v>46057</v>
      </c>
      <c r="T41">
        <v>585</v>
      </c>
      <c r="U41">
        <v>5337</v>
      </c>
      <c r="V41">
        <v>241</v>
      </c>
      <c r="W41">
        <v>907</v>
      </c>
      <c r="X41">
        <v>42</v>
      </c>
    </row>
    <row r="42" spans="1:24" x14ac:dyDescent="0.2">
      <c r="A42" t="s">
        <v>52</v>
      </c>
      <c r="B42">
        <v>43395</v>
      </c>
      <c r="C42">
        <v>63202</v>
      </c>
      <c r="D42">
        <v>9583</v>
      </c>
      <c r="E42">
        <v>62</v>
      </c>
      <c r="F42">
        <v>4</v>
      </c>
      <c r="G42">
        <v>10046</v>
      </c>
      <c r="H42">
        <v>1619</v>
      </c>
      <c r="I42">
        <v>78405</v>
      </c>
      <c r="J42">
        <v>4689</v>
      </c>
      <c r="K42">
        <v>1747026</v>
      </c>
      <c r="L42">
        <v>40197</v>
      </c>
      <c r="M42">
        <v>50409</v>
      </c>
      <c r="N42">
        <v>125</v>
      </c>
      <c r="O42">
        <v>104009</v>
      </c>
      <c r="P42">
        <v>1053</v>
      </c>
      <c r="Q42">
        <v>1424</v>
      </c>
      <c r="R42">
        <v>86</v>
      </c>
      <c r="S42">
        <v>32308</v>
      </c>
      <c r="T42">
        <v>249</v>
      </c>
      <c r="U42">
        <v>3011</v>
      </c>
      <c r="V42">
        <v>255</v>
      </c>
      <c r="W42">
        <v>348</v>
      </c>
      <c r="X42">
        <v>15</v>
      </c>
    </row>
    <row r="43" spans="1:24" x14ac:dyDescent="0.2">
      <c r="A43" t="s">
        <v>53</v>
      </c>
      <c r="B43">
        <v>44515</v>
      </c>
      <c r="C43">
        <v>63267</v>
      </c>
      <c r="D43">
        <v>6777</v>
      </c>
      <c r="E43">
        <v>153</v>
      </c>
      <c r="F43">
        <v>8</v>
      </c>
      <c r="G43">
        <v>8300</v>
      </c>
      <c r="H43">
        <v>948</v>
      </c>
      <c r="I43">
        <v>19521</v>
      </c>
      <c r="J43">
        <v>529</v>
      </c>
      <c r="K43">
        <v>2347427</v>
      </c>
      <c r="L43">
        <v>43120</v>
      </c>
      <c r="M43">
        <v>83607</v>
      </c>
      <c r="N43">
        <v>141</v>
      </c>
      <c r="O43">
        <v>166398</v>
      </c>
      <c r="P43">
        <v>802</v>
      </c>
      <c r="Q43">
        <v>2336</v>
      </c>
      <c r="R43">
        <v>72</v>
      </c>
      <c r="S43">
        <v>43860</v>
      </c>
      <c r="T43">
        <v>232</v>
      </c>
      <c r="U43">
        <v>2485</v>
      </c>
      <c r="V43">
        <v>111</v>
      </c>
      <c r="W43">
        <v>280</v>
      </c>
      <c r="X43">
        <v>19</v>
      </c>
    </row>
    <row r="44" spans="1:24" x14ac:dyDescent="0.2">
      <c r="A44" t="s">
        <v>51</v>
      </c>
      <c r="B44">
        <v>27528</v>
      </c>
      <c r="C44">
        <v>56198</v>
      </c>
      <c r="D44">
        <v>4945</v>
      </c>
      <c r="E44">
        <v>302</v>
      </c>
      <c r="F44">
        <v>19</v>
      </c>
      <c r="G44">
        <v>13377</v>
      </c>
      <c r="H44">
        <v>1329</v>
      </c>
      <c r="I44">
        <v>54174</v>
      </c>
      <c r="J44">
        <v>1274</v>
      </c>
      <c r="K44">
        <v>1205146</v>
      </c>
      <c r="L44">
        <v>24221</v>
      </c>
      <c r="M44">
        <v>75475</v>
      </c>
      <c r="N44">
        <v>135</v>
      </c>
      <c r="O44">
        <v>387145</v>
      </c>
      <c r="P44">
        <v>705</v>
      </c>
      <c r="Q44">
        <v>2674</v>
      </c>
      <c r="R44">
        <v>64</v>
      </c>
      <c r="S44">
        <v>6475</v>
      </c>
      <c r="T44">
        <v>96</v>
      </c>
      <c r="U44">
        <v>2609</v>
      </c>
      <c r="V44">
        <v>92</v>
      </c>
      <c r="W44">
        <v>46</v>
      </c>
      <c r="X44">
        <v>4</v>
      </c>
    </row>
    <row r="45" spans="1:24" x14ac:dyDescent="0.2">
      <c r="A45" t="s">
        <v>55</v>
      </c>
      <c r="B45">
        <v>22329</v>
      </c>
      <c r="C45">
        <v>97557</v>
      </c>
      <c r="D45">
        <v>8381</v>
      </c>
      <c r="E45">
        <v>0</v>
      </c>
      <c r="F45">
        <v>0</v>
      </c>
      <c r="G45">
        <v>50918</v>
      </c>
      <c r="H45">
        <v>5161</v>
      </c>
      <c r="I45">
        <v>56809</v>
      </c>
      <c r="J45">
        <v>9436</v>
      </c>
      <c r="K45">
        <v>805355</v>
      </c>
      <c r="L45">
        <v>19035</v>
      </c>
      <c r="M45">
        <v>123</v>
      </c>
      <c r="N45">
        <v>1</v>
      </c>
      <c r="O45">
        <v>34243</v>
      </c>
      <c r="P45">
        <v>147</v>
      </c>
      <c r="Q45">
        <v>260</v>
      </c>
      <c r="R45">
        <v>13</v>
      </c>
      <c r="S45">
        <v>4920</v>
      </c>
      <c r="T45">
        <v>91</v>
      </c>
      <c r="U45">
        <v>2839</v>
      </c>
      <c r="V45">
        <v>269</v>
      </c>
      <c r="W45">
        <v>49</v>
      </c>
      <c r="X45">
        <v>5</v>
      </c>
    </row>
    <row r="46" spans="1:24" x14ac:dyDescent="0.2">
      <c r="A46" t="s">
        <v>50</v>
      </c>
      <c r="B46">
        <v>49580</v>
      </c>
      <c r="C46">
        <v>152454</v>
      </c>
      <c r="D46">
        <v>14980</v>
      </c>
      <c r="E46">
        <v>1608</v>
      </c>
      <c r="F46">
        <v>32</v>
      </c>
      <c r="G46">
        <v>16760</v>
      </c>
      <c r="H46">
        <v>1714</v>
      </c>
      <c r="I46">
        <v>146494</v>
      </c>
      <c r="J46">
        <v>2697</v>
      </c>
      <c r="K46">
        <v>1502478</v>
      </c>
      <c r="L46">
        <v>41062</v>
      </c>
      <c r="M46">
        <v>2146060</v>
      </c>
      <c r="N46">
        <v>248</v>
      </c>
      <c r="O46">
        <v>1042540</v>
      </c>
      <c r="P46">
        <v>1498</v>
      </c>
      <c r="Q46">
        <v>1108</v>
      </c>
      <c r="R46">
        <v>67</v>
      </c>
      <c r="S46">
        <v>20584</v>
      </c>
      <c r="T46">
        <v>266</v>
      </c>
      <c r="U46">
        <v>7038</v>
      </c>
      <c r="V46">
        <v>272</v>
      </c>
      <c r="W46">
        <v>766</v>
      </c>
      <c r="X46">
        <v>30</v>
      </c>
    </row>
    <row r="47" spans="1:24" x14ac:dyDescent="0.2">
      <c r="A47" t="s">
        <v>49</v>
      </c>
      <c r="B47">
        <v>36953</v>
      </c>
      <c r="C47">
        <v>43920</v>
      </c>
      <c r="D47">
        <v>3861</v>
      </c>
      <c r="E47">
        <v>23491</v>
      </c>
      <c r="F47">
        <v>379</v>
      </c>
      <c r="G47">
        <v>7318</v>
      </c>
      <c r="H47">
        <v>626</v>
      </c>
      <c r="I47">
        <v>99336</v>
      </c>
      <c r="J47">
        <v>2528</v>
      </c>
      <c r="K47">
        <v>1872703</v>
      </c>
      <c r="L47">
        <v>35033</v>
      </c>
      <c r="M47">
        <v>1676032</v>
      </c>
      <c r="N47">
        <v>163</v>
      </c>
      <c r="O47">
        <v>778757</v>
      </c>
      <c r="P47">
        <v>708</v>
      </c>
      <c r="Q47">
        <v>1105</v>
      </c>
      <c r="R47">
        <v>39</v>
      </c>
      <c r="S47">
        <v>16460</v>
      </c>
      <c r="T47">
        <v>225</v>
      </c>
      <c r="U47">
        <v>611</v>
      </c>
      <c r="V47">
        <v>33</v>
      </c>
      <c r="W47">
        <v>198</v>
      </c>
      <c r="X47">
        <v>9</v>
      </c>
    </row>
    <row r="48" spans="1:24" x14ac:dyDescent="0.2">
      <c r="A48" t="s">
        <v>59</v>
      </c>
      <c r="B48">
        <v>38776</v>
      </c>
      <c r="C48">
        <v>33106</v>
      </c>
      <c r="D48">
        <v>2397</v>
      </c>
      <c r="E48">
        <v>225</v>
      </c>
      <c r="F48">
        <v>7</v>
      </c>
      <c r="G48">
        <v>13298</v>
      </c>
      <c r="H48">
        <v>1115</v>
      </c>
      <c r="I48">
        <v>244957</v>
      </c>
      <c r="J48">
        <v>3152</v>
      </c>
      <c r="K48">
        <v>1814870</v>
      </c>
      <c r="L48">
        <v>36529</v>
      </c>
      <c r="M48">
        <v>1921926</v>
      </c>
      <c r="N48">
        <v>295</v>
      </c>
      <c r="O48">
        <v>202125</v>
      </c>
      <c r="P48">
        <v>1577</v>
      </c>
      <c r="Q48">
        <v>9933</v>
      </c>
      <c r="R48">
        <v>190</v>
      </c>
      <c r="S48">
        <v>151428</v>
      </c>
      <c r="T48">
        <v>790</v>
      </c>
      <c r="U48">
        <v>10556</v>
      </c>
      <c r="V48">
        <v>332</v>
      </c>
      <c r="W48">
        <v>1138</v>
      </c>
      <c r="X48">
        <v>27</v>
      </c>
    </row>
    <row r="49" spans="1:24" x14ac:dyDescent="0.2">
      <c r="A49" t="s">
        <v>60</v>
      </c>
      <c r="B49">
        <v>36295</v>
      </c>
      <c r="C49">
        <v>288317</v>
      </c>
      <c r="D49">
        <v>18478</v>
      </c>
      <c r="E49">
        <v>0</v>
      </c>
      <c r="F49">
        <v>0</v>
      </c>
      <c r="G49">
        <v>36068</v>
      </c>
      <c r="H49">
        <v>2831</v>
      </c>
      <c r="I49">
        <v>79841</v>
      </c>
      <c r="J49">
        <v>2264</v>
      </c>
      <c r="K49">
        <v>1117984</v>
      </c>
      <c r="L49">
        <v>24284</v>
      </c>
      <c r="M49">
        <v>414481</v>
      </c>
      <c r="N49">
        <v>71</v>
      </c>
      <c r="O49">
        <v>36351</v>
      </c>
      <c r="P49">
        <v>504</v>
      </c>
      <c r="Q49">
        <v>1319</v>
      </c>
      <c r="R49">
        <v>101</v>
      </c>
      <c r="S49">
        <v>7199</v>
      </c>
      <c r="T49">
        <v>193</v>
      </c>
      <c r="U49">
        <v>19027</v>
      </c>
      <c r="V49">
        <v>601</v>
      </c>
      <c r="W49">
        <v>1596</v>
      </c>
      <c r="X49">
        <v>23</v>
      </c>
    </row>
    <row r="50" spans="1:24" x14ac:dyDescent="0.2">
      <c r="A50" t="s">
        <v>57</v>
      </c>
      <c r="B50">
        <v>41277</v>
      </c>
      <c r="C50">
        <v>90317</v>
      </c>
      <c r="D50">
        <v>4932</v>
      </c>
      <c r="E50">
        <v>891</v>
      </c>
      <c r="F50">
        <v>26</v>
      </c>
      <c r="G50">
        <v>14248</v>
      </c>
      <c r="H50">
        <v>1169</v>
      </c>
      <c r="I50">
        <v>371482</v>
      </c>
      <c r="J50">
        <v>1155</v>
      </c>
      <c r="K50">
        <v>2066132</v>
      </c>
      <c r="L50">
        <v>36294</v>
      </c>
      <c r="M50">
        <v>6878587</v>
      </c>
      <c r="N50">
        <v>233</v>
      </c>
      <c r="O50">
        <v>1599749</v>
      </c>
      <c r="P50">
        <v>2795</v>
      </c>
      <c r="Q50">
        <v>22556</v>
      </c>
      <c r="R50">
        <v>214</v>
      </c>
      <c r="S50">
        <v>807984</v>
      </c>
      <c r="T50">
        <v>2182</v>
      </c>
      <c r="U50">
        <v>41239</v>
      </c>
      <c r="V50">
        <v>1139</v>
      </c>
      <c r="W50">
        <v>6440</v>
      </c>
      <c r="X50">
        <v>173</v>
      </c>
    </row>
    <row r="51" spans="1:24" x14ac:dyDescent="0.2">
      <c r="A51" t="s">
        <v>63</v>
      </c>
      <c r="B51">
        <v>28245</v>
      </c>
      <c r="C51">
        <v>16367</v>
      </c>
      <c r="D51">
        <v>1368</v>
      </c>
      <c r="E51">
        <v>277</v>
      </c>
      <c r="F51">
        <v>11</v>
      </c>
      <c r="G51">
        <v>11035</v>
      </c>
      <c r="H51">
        <v>860</v>
      </c>
      <c r="I51">
        <v>108049</v>
      </c>
      <c r="J51">
        <v>1140</v>
      </c>
      <c r="K51">
        <v>1586311</v>
      </c>
      <c r="L51">
        <v>26215</v>
      </c>
      <c r="M51">
        <v>2504570</v>
      </c>
      <c r="N51">
        <v>74</v>
      </c>
      <c r="O51">
        <v>735438</v>
      </c>
      <c r="P51">
        <v>1834</v>
      </c>
      <c r="Q51">
        <v>8489</v>
      </c>
      <c r="R51">
        <v>119</v>
      </c>
      <c r="S51">
        <v>866289</v>
      </c>
      <c r="T51">
        <v>1126</v>
      </c>
      <c r="U51">
        <v>9332</v>
      </c>
      <c r="V51">
        <v>309</v>
      </c>
      <c r="W51">
        <v>1403</v>
      </c>
      <c r="X51">
        <v>38</v>
      </c>
    </row>
    <row r="52" spans="1:24" x14ac:dyDescent="0.2">
      <c r="A52" t="s">
        <v>62</v>
      </c>
      <c r="B52">
        <v>39379</v>
      </c>
      <c r="C52">
        <v>63280</v>
      </c>
      <c r="D52">
        <v>5664</v>
      </c>
      <c r="E52">
        <v>223</v>
      </c>
      <c r="F52">
        <v>6</v>
      </c>
      <c r="G52">
        <v>31297</v>
      </c>
      <c r="H52">
        <v>3223</v>
      </c>
      <c r="I52">
        <v>286421</v>
      </c>
      <c r="J52">
        <v>2830</v>
      </c>
      <c r="K52">
        <v>2040575</v>
      </c>
      <c r="L52">
        <v>33745</v>
      </c>
      <c r="M52">
        <v>2259808</v>
      </c>
      <c r="N52">
        <v>240</v>
      </c>
      <c r="O52">
        <v>618621</v>
      </c>
      <c r="P52">
        <v>2063</v>
      </c>
      <c r="Q52">
        <v>17333</v>
      </c>
      <c r="R52">
        <v>185</v>
      </c>
      <c r="S52">
        <v>910637</v>
      </c>
      <c r="T52">
        <v>1113</v>
      </c>
      <c r="U52">
        <v>17181</v>
      </c>
      <c r="V52">
        <v>456</v>
      </c>
      <c r="W52">
        <v>1901</v>
      </c>
      <c r="X52">
        <v>85</v>
      </c>
    </row>
    <row r="53" spans="1:24" x14ac:dyDescent="0.2">
      <c r="A53" t="s">
        <v>64</v>
      </c>
      <c r="B53">
        <v>48934</v>
      </c>
      <c r="C53">
        <v>92971</v>
      </c>
      <c r="D53">
        <v>6555</v>
      </c>
      <c r="E53">
        <v>1708</v>
      </c>
      <c r="F53">
        <v>48</v>
      </c>
      <c r="G53">
        <v>11660</v>
      </c>
      <c r="H53">
        <v>1154</v>
      </c>
      <c r="I53">
        <v>159934</v>
      </c>
      <c r="J53">
        <v>1097</v>
      </c>
      <c r="K53">
        <v>2201434</v>
      </c>
      <c r="L53">
        <v>45265</v>
      </c>
      <c r="M53">
        <v>3387851</v>
      </c>
      <c r="N53">
        <v>231</v>
      </c>
      <c r="O53">
        <v>365927</v>
      </c>
      <c r="P53">
        <v>1456</v>
      </c>
      <c r="Q53">
        <v>652777</v>
      </c>
      <c r="R53">
        <v>212</v>
      </c>
      <c r="S53">
        <v>80006</v>
      </c>
      <c r="T53">
        <v>435</v>
      </c>
      <c r="U53">
        <v>53071</v>
      </c>
      <c r="V53">
        <v>1451</v>
      </c>
      <c r="W53">
        <v>10097</v>
      </c>
      <c r="X53">
        <v>250</v>
      </c>
    </row>
    <row r="54" spans="1:24" x14ac:dyDescent="0.2">
      <c r="A54" t="s">
        <v>61</v>
      </c>
      <c r="B54">
        <v>35772</v>
      </c>
      <c r="C54">
        <v>132680</v>
      </c>
      <c r="D54">
        <v>9746</v>
      </c>
      <c r="E54">
        <v>2597</v>
      </c>
      <c r="F54">
        <v>80</v>
      </c>
      <c r="G54">
        <v>10636</v>
      </c>
      <c r="H54">
        <v>999</v>
      </c>
      <c r="I54">
        <v>105147</v>
      </c>
      <c r="J54">
        <v>2468</v>
      </c>
      <c r="K54">
        <v>1148886</v>
      </c>
      <c r="L54">
        <v>30497</v>
      </c>
      <c r="M54">
        <v>210032</v>
      </c>
      <c r="N54">
        <v>127</v>
      </c>
      <c r="O54">
        <v>236421</v>
      </c>
      <c r="P54">
        <v>1201</v>
      </c>
      <c r="Q54">
        <v>3498</v>
      </c>
      <c r="R54">
        <v>66</v>
      </c>
      <c r="S54">
        <v>187723</v>
      </c>
      <c r="T54">
        <v>507</v>
      </c>
      <c r="U54">
        <v>13221</v>
      </c>
      <c r="V54">
        <v>322</v>
      </c>
      <c r="W54">
        <v>1155</v>
      </c>
      <c r="X54">
        <v>32</v>
      </c>
    </row>
    <row r="55" spans="1:24" x14ac:dyDescent="0.2">
      <c r="A55" t="s">
        <v>56</v>
      </c>
      <c r="B55">
        <v>25005</v>
      </c>
      <c r="C55">
        <v>43464</v>
      </c>
      <c r="D55">
        <v>3301</v>
      </c>
      <c r="E55">
        <v>7</v>
      </c>
      <c r="F55">
        <v>2</v>
      </c>
      <c r="G55">
        <v>24310</v>
      </c>
      <c r="H55">
        <v>1877</v>
      </c>
      <c r="I55">
        <v>99750</v>
      </c>
      <c r="J55">
        <v>1044</v>
      </c>
      <c r="K55">
        <v>902908</v>
      </c>
      <c r="L55">
        <v>23356</v>
      </c>
      <c r="M55">
        <v>604472</v>
      </c>
      <c r="N55">
        <v>87</v>
      </c>
      <c r="O55">
        <v>3032896</v>
      </c>
      <c r="P55">
        <v>269</v>
      </c>
      <c r="Q55">
        <v>3629</v>
      </c>
      <c r="R55">
        <v>30</v>
      </c>
      <c r="S55">
        <v>98619</v>
      </c>
      <c r="T55">
        <v>108</v>
      </c>
      <c r="U55">
        <v>2391</v>
      </c>
      <c r="V55">
        <v>76</v>
      </c>
      <c r="W55">
        <v>171</v>
      </c>
      <c r="X55">
        <v>9</v>
      </c>
    </row>
    <row r="56" spans="1:24" x14ac:dyDescent="0.2">
      <c r="A56" t="s">
        <v>58</v>
      </c>
      <c r="B56">
        <v>22502</v>
      </c>
      <c r="C56">
        <v>14862</v>
      </c>
      <c r="D56">
        <v>1062</v>
      </c>
      <c r="E56">
        <v>35</v>
      </c>
      <c r="F56">
        <v>2</v>
      </c>
      <c r="G56">
        <v>34806</v>
      </c>
      <c r="H56">
        <v>2995</v>
      </c>
      <c r="I56">
        <v>67959</v>
      </c>
      <c r="J56">
        <v>937</v>
      </c>
      <c r="K56">
        <v>873235</v>
      </c>
      <c r="L56">
        <v>19828</v>
      </c>
      <c r="M56">
        <v>1144333</v>
      </c>
      <c r="N56">
        <v>85</v>
      </c>
      <c r="O56">
        <v>72453</v>
      </c>
      <c r="P56">
        <v>2065</v>
      </c>
      <c r="Q56">
        <v>12934</v>
      </c>
      <c r="R56">
        <v>122</v>
      </c>
      <c r="S56">
        <v>124156</v>
      </c>
      <c r="T56">
        <v>1947</v>
      </c>
      <c r="U56">
        <v>15746</v>
      </c>
      <c r="V56">
        <v>540</v>
      </c>
      <c r="W56">
        <v>2673</v>
      </c>
      <c r="X56">
        <v>66</v>
      </c>
    </row>
    <row r="57" spans="1:24" x14ac:dyDescent="0.2">
      <c r="A57" t="s">
        <v>66</v>
      </c>
      <c r="B57">
        <v>35419</v>
      </c>
      <c r="C57">
        <v>398839</v>
      </c>
      <c r="D57">
        <v>15400</v>
      </c>
      <c r="E57">
        <v>24592</v>
      </c>
      <c r="F57">
        <v>741</v>
      </c>
      <c r="G57">
        <v>16090</v>
      </c>
      <c r="H57">
        <v>1033</v>
      </c>
      <c r="I57">
        <v>782391</v>
      </c>
      <c r="J57">
        <v>1631</v>
      </c>
      <c r="K57">
        <v>902093</v>
      </c>
      <c r="L57">
        <v>21734</v>
      </c>
      <c r="M57">
        <v>37956922</v>
      </c>
      <c r="N57">
        <v>574</v>
      </c>
      <c r="O57">
        <v>315178</v>
      </c>
      <c r="P57">
        <v>920</v>
      </c>
      <c r="Q57">
        <v>430858</v>
      </c>
      <c r="R57">
        <v>247</v>
      </c>
      <c r="S57">
        <v>384679</v>
      </c>
      <c r="T57">
        <v>626</v>
      </c>
      <c r="U57">
        <v>135963</v>
      </c>
      <c r="V57">
        <v>3489</v>
      </c>
      <c r="W57">
        <v>35215</v>
      </c>
      <c r="X57">
        <v>466</v>
      </c>
    </row>
    <row r="58" spans="1:24" x14ac:dyDescent="0.2">
      <c r="A58" t="s">
        <v>68</v>
      </c>
      <c r="B58">
        <v>13295</v>
      </c>
      <c r="C58">
        <v>48156</v>
      </c>
      <c r="D58">
        <v>2245</v>
      </c>
      <c r="E58">
        <v>26596</v>
      </c>
      <c r="F58">
        <v>835</v>
      </c>
      <c r="G58">
        <v>553</v>
      </c>
      <c r="H58">
        <v>58</v>
      </c>
      <c r="I58">
        <v>102035</v>
      </c>
      <c r="J58">
        <v>127</v>
      </c>
      <c r="K58">
        <v>607982</v>
      </c>
      <c r="L58">
        <v>10393</v>
      </c>
      <c r="M58">
        <v>3509479</v>
      </c>
      <c r="N58">
        <v>173</v>
      </c>
      <c r="O58">
        <v>2741063</v>
      </c>
      <c r="P58">
        <v>583</v>
      </c>
      <c r="Q58">
        <v>879031</v>
      </c>
      <c r="R58">
        <v>206</v>
      </c>
      <c r="S58">
        <v>870137</v>
      </c>
      <c r="T58">
        <v>615</v>
      </c>
      <c r="U58">
        <v>14859</v>
      </c>
      <c r="V58">
        <v>334</v>
      </c>
      <c r="W58">
        <v>3122</v>
      </c>
      <c r="X58">
        <v>67</v>
      </c>
    </row>
    <row r="59" spans="1:24" x14ac:dyDescent="0.2">
      <c r="A59" t="s">
        <v>72</v>
      </c>
      <c r="B59">
        <v>25776</v>
      </c>
      <c r="C59">
        <v>212044</v>
      </c>
      <c r="D59">
        <v>16295</v>
      </c>
      <c r="E59">
        <v>28650</v>
      </c>
      <c r="F59">
        <v>690</v>
      </c>
      <c r="G59">
        <v>1038</v>
      </c>
      <c r="H59">
        <v>139</v>
      </c>
      <c r="I59">
        <v>125075</v>
      </c>
      <c r="J59">
        <v>1650</v>
      </c>
      <c r="K59">
        <v>506230</v>
      </c>
      <c r="L59">
        <v>13634</v>
      </c>
      <c r="M59">
        <v>1469204</v>
      </c>
      <c r="N59">
        <v>151</v>
      </c>
      <c r="O59">
        <v>180605</v>
      </c>
      <c r="P59">
        <v>1000</v>
      </c>
      <c r="Q59">
        <v>4299</v>
      </c>
      <c r="R59">
        <v>109</v>
      </c>
      <c r="S59">
        <v>54423</v>
      </c>
      <c r="T59">
        <v>414</v>
      </c>
      <c r="U59">
        <v>75735</v>
      </c>
      <c r="V59">
        <v>1252</v>
      </c>
      <c r="W59">
        <v>3016</v>
      </c>
      <c r="X59">
        <v>37</v>
      </c>
    </row>
    <row r="60" spans="1:24" x14ac:dyDescent="0.2">
      <c r="A60" t="s">
        <v>71</v>
      </c>
      <c r="B60">
        <v>19688</v>
      </c>
      <c r="C60">
        <v>248248</v>
      </c>
      <c r="D60">
        <v>14314</v>
      </c>
      <c r="E60">
        <v>12650</v>
      </c>
      <c r="F60">
        <v>351</v>
      </c>
      <c r="G60">
        <v>889</v>
      </c>
      <c r="H60">
        <v>137</v>
      </c>
      <c r="I60">
        <v>129160</v>
      </c>
      <c r="J60">
        <v>1150</v>
      </c>
      <c r="K60">
        <v>397982</v>
      </c>
      <c r="L60">
        <v>9789</v>
      </c>
      <c r="M60">
        <v>2583132</v>
      </c>
      <c r="N60">
        <v>214</v>
      </c>
      <c r="O60">
        <v>200939</v>
      </c>
      <c r="P60">
        <v>851</v>
      </c>
      <c r="Q60">
        <v>4600</v>
      </c>
      <c r="R60">
        <v>148</v>
      </c>
      <c r="S60">
        <v>280501</v>
      </c>
      <c r="T60">
        <v>556</v>
      </c>
      <c r="U60">
        <v>44622</v>
      </c>
      <c r="V60">
        <v>845</v>
      </c>
      <c r="W60">
        <v>1506</v>
      </c>
      <c r="X60">
        <v>39</v>
      </c>
    </row>
    <row r="61" spans="1:24" x14ac:dyDescent="0.2">
      <c r="A61" t="s">
        <v>65</v>
      </c>
      <c r="B61">
        <v>23104</v>
      </c>
      <c r="C61">
        <v>137107</v>
      </c>
      <c r="D61">
        <v>9452</v>
      </c>
      <c r="E61">
        <v>31855</v>
      </c>
      <c r="F61">
        <v>1428</v>
      </c>
      <c r="G61">
        <v>1156</v>
      </c>
      <c r="H61">
        <v>96</v>
      </c>
      <c r="I61">
        <v>1370112</v>
      </c>
      <c r="J61">
        <v>720</v>
      </c>
      <c r="K61">
        <v>674515</v>
      </c>
      <c r="L61">
        <v>15514</v>
      </c>
      <c r="M61">
        <v>11842394</v>
      </c>
      <c r="N61">
        <v>409</v>
      </c>
      <c r="O61">
        <v>1021832</v>
      </c>
      <c r="P61">
        <v>823</v>
      </c>
      <c r="Q61">
        <v>672816</v>
      </c>
      <c r="R61">
        <v>120</v>
      </c>
      <c r="S61">
        <v>288253</v>
      </c>
      <c r="T61">
        <v>553</v>
      </c>
      <c r="U61">
        <v>22279</v>
      </c>
      <c r="V61">
        <v>629</v>
      </c>
      <c r="W61">
        <v>1414</v>
      </c>
      <c r="X61">
        <v>54</v>
      </c>
    </row>
    <row r="62" spans="1:24" x14ac:dyDescent="0.2">
      <c r="A62" t="s">
        <v>70</v>
      </c>
      <c r="B62">
        <v>2227</v>
      </c>
      <c r="C62">
        <v>1441</v>
      </c>
      <c r="D62">
        <v>105</v>
      </c>
      <c r="E62">
        <v>0</v>
      </c>
      <c r="F62">
        <v>0</v>
      </c>
      <c r="G62">
        <v>18</v>
      </c>
      <c r="H62">
        <v>5</v>
      </c>
      <c r="I62">
        <v>813</v>
      </c>
      <c r="J62">
        <v>4</v>
      </c>
      <c r="K62">
        <v>32358</v>
      </c>
      <c r="L62">
        <v>1724</v>
      </c>
      <c r="M62">
        <v>166</v>
      </c>
      <c r="N62">
        <v>15</v>
      </c>
      <c r="O62">
        <v>40401</v>
      </c>
      <c r="P62">
        <v>362</v>
      </c>
      <c r="Q62">
        <v>152</v>
      </c>
      <c r="R62">
        <v>17</v>
      </c>
      <c r="S62">
        <v>3916</v>
      </c>
      <c r="T62">
        <v>192</v>
      </c>
      <c r="U62">
        <v>305</v>
      </c>
      <c r="V62">
        <v>17</v>
      </c>
      <c r="W62">
        <v>12</v>
      </c>
      <c r="X62">
        <v>1</v>
      </c>
    </row>
    <row r="63" spans="1:24" x14ac:dyDescent="0.2">
      <c r="A63" t="s">
        <v>69</v>
      </c>
      <c r="B63">
        <v>2914</v>
      </c>
      <c r="C63">
        <v>1308</v>
      </c>
      <c r="D63">
        <v>70</v>
      </c>
      <c r="E63">
        <v>0</v>
      </c>
      <c r="F63">
        <v>0</v>
      </c>
      <c r="G63">
        <v>87</v>
      </c>
      <c r="H63">
        <v>10</v>
      </c>
      <c r="I63">
        <v>254</v>
      </c>
      <c r="J63">
        <v>2</v>
      </c>
      <c r="K63">
        <v>70009</v>
      </c>
      <c r="L63">
        <v>2353</v>
      </c>
      <c r="M63">
        <v>30067</v>
      </c>
      <c r="N63">
        <v>7</v>
      </c>
      <c r="O63">
        <v>10266</v>
      </c>
      <c r="P63">
        <v>372</v>
      </c>
      <c r="Q63">
        <v>191</v>
      </c>
      <c r="R63">
        <v>8</v>
      </c>
      <c r="S63">
        <v>7387</v>
      </c>
      <c r="T63">
        <v>136</v>
      </c>
      <c r="U63">
        <v>595</v>
      </c>
      <c r="V63">
        <v>32</v>
      </c>
      <c r="W63">
        <v>8</v>
      </c>
      <c r="X63">
        <v>2</v>
      </c>
    </row>
    <row r="64" spans="1:24" x14ac:dyDescent="0.2">
      <c r="A64" t="s">
        <v>67</v>
      </c>
      <c r="B64">
        <v>34194</v>
      </c>
      <c r="C64">
        <v>231362</v>
      </c>
      <c r="D64">
        <v>8901</v>
      </c>
      <c r="E64">
        <v>1483</v>
      </c>
      <c r="F64">
        <v>24</v>
      </c>
      <c r="G64">
        <v>5863</v>
      </c>
      <c r="H64">
        <v>580</v>
      </c>
      <c r="I64">
        <v>570790</v>
      </c>
      <c r="J64">
        <v>1620</v>
      </c>
      <c r="K64">
        <v>1223013</v>
      </c>
      <c r="L64">
        <v>25770</v>
      </c>
      <c r="M64">
        <v>14187217</v>
      </c>
      <c r="N64">
        <v>317</v>
      </c>
      <c r="O64">
        <v>3930493</v>
      </c>
      <c r="P64">
        <v>1065</v>
      </c>
      <c r="Q64">
        <v>167679</v>
      </c>
      <c r="R64">
        <v>250</v>
      </c>
      <c r="S64">
        <v>3564960</v>
      </c>
      <c r="T64">
        <v>1731</v>
      </c>
      <c r="U64">
        <v>38101</v>
      </c>
      <c r="V64">
        <v>1088</v>
      </c>
      <c r="W64">
        <v>5376</v>
      </c>
      <c r="X64">
        <v>139</v>
      </c>
    </row>
    <row r="65" spans="1:24" x14ac:dyDescent="0.2">
      <c r="A65" t="s">
        <v>74</v>
      </c>
      <c r="B65">
        <v>16572</v>
      </c>
      <c r="C65">
        <v>68116</v>
      </c>
      <c r="D65">
        <v>9431</v>
      </c>
      <c r="E65">
        <v>0</v>
      </c>
      <c r="F65">
        <v>0</v>
      </c>
      <c r="G65">
        <v>956</v>
      </c>
      <c r="H65">
        <v>153</v>
      </c>
      <c r="I65">
        <v>97690</v>
      </c>
      <c r="J65">
        <v>621</v>
      </c>
      <c r="K65">
        <v>479983</v>
      </c>
      <c r="L65">
        <v>11178</v>
      </c>
      <c r="M65">
        <v>1852558</v>
      </c>
      <c r="N65">
        <v>341</v>
      </c>
      <c r="O65">
        <v>133139</v>
      </c>
      <c r="P65">
        <v>431</v>
      </c>
      <c r="Q65">
        <v>4019</v>
      </c>
      <c r="R65">
        <v>137</v>
      </c>
      <c r="S65">
        <v>14218</v>
      </c>
      <c r="T65">
        <v>271</v>
      </c>
      <c r="U65">
        <v>37923</v>
      </c>
      <c r="V65">
        <v>1744</v>
      </c>
      <c r="W65">
        <v>212</v>
      </c>
      <c r="X65">
        <v>24</v>
      </c>
    </row>
    <row r="66" spans="1:24" x14ac:dyDescent="0.2">
      <c r="A66" t="s">
        <v>79</v>
      </c>
      <c r="B66">
        <v>23406</v>
      </c>
      <c r="C66">
        <v>41709</v>
      </c>
      <c r="D66">
        <v>6609</v>
      </c>
      <c r="E66">
        <v>1039</v>
      </c>
      <c r="F66">
        <v>27</v>
      </c>
      <c r="G66">
        <v>581</v>
      </c>
      <c r="H66">
        <v>139</v>
      </c>
      <c r="I66">
        <v>89906</v>
      </c>
      <c r="J66">
        <v>1572</v>
      </c>
      <c r="K66">
        <v>652751</v>
      </c>
      <c r="L66">
        <v>19831</v>
      </c>
      <c r="M66">
        <v>501708</v>
      </c>
      <c r="N66">
        <v>138</v>
      </c>
      <c r="O66">
        <v>351901</v>
      </c>
      <c r="P66">
        <v>1100</v>
      </c>
      <c r="Q66">
        <v>3603</v>
      </c>
      <c r="R66">
        <v>106</v>
      </c>
      <c r="S66">
        <v>35315</v>
      </c>
      <c r="T66">
        <v>391</v>
      </c>
      <c r="U66">
        <v>7357</v>
      </c>
      <c r="V66">
        <v>279</v>
      </c>
      <c r="W66">
        <v>149</v>
      </c>
      <c r="X66">
        <v>14</v>
      </c>
    </row>
    <row r="67" spans="1:24" x14ac:dyDescent="0.2">
      <c r="A67" t="s">
        <v>80</v>
      </c>
      <c r="B67">
        <v>30331</v>
      </c>
      <c r="C67">
        <v>101415</v>
      </c>
      <c r="D67">
        <v>15596</v>
      </c>
      <c r="E67">
        <v>0</v>
      </c>
      <c r="F67">
        <v>0</v>
      </c>
      <c r="G67">
        <v>340</v>
      </c>
      <c r="H67">
        <v>101</v>
      </c>
      <c r="I67">
        <v>90387</v>
      </c>
      <c r="J67">
        <v>786</v>
      </c>
      <c r="K67">
        <v>758835</v>
      </c>
      <c r="L67">
        <v>22703</v>
      </c>
      <c r="M67">
        <v>1054869</v>
      </c>
      <c r="N67">
        <v>209</v>
      </c>
      <c r="O67">
        <v>677391</v>
      </c>
      <c r="P67">
        <v>756</v>
      </c>
      <c r="Q67">
        <v>6341</v>
      </c>
      <c r="R67">
        <v>194</v>
      </c>
      <c r="S67">
        <v>55829</v>
      </c>
      <c r="T67">
        <v>412</v>
      </c>
      <c r="U67">
        <v>18617</v>
      </c>
      <c r="V67">
        <v>1273</v>
      </c>
      <c r="W67">
        <v>92</v>
      </c>
      <c r="X67">
        <v>14</v>
      </c>
    </row>
    <row r="68" spans="1:24" x14ac:dyDescent="0.2">
      <c r="A68" t="s">
        <v>73</v>
      </c>
      <c r="B68">
        <v>87138</v>
      </c>
      <c r="C68">
        <v>207329</v>
      </c>
      <c r="D68">
        <v>38375</v>
      </c>
      <c r="E68">
        <v>84</v>
      </c>
      <c r="F68">
        <v>4</v>
      </c>
      <c r="G68">
        <v>2074</v>
      </c>
      <c r="H68">
        <v>187</v>
      </c>
      <c r="I68">
        <v>294892</v>
      </c>
      <c r="J68">
        <v>4048</v>
      </c>
      <c r="K68">
        <v>2347149</v>
      </c>
      <c r="L68">
        <v>62436</v>
      </c>
      <c r="M68">
        <v>2723816</v>
      </c>
      <c r="N68">
        <v>704</v>
      </c>
      <c r="O68">
        <v>660871</v>
      </c>
      <c r="P68">
        <v>4580</v>
      </c>
      <c r="Q68">
        <v>18403</v>
      </c>
      <c r="R68">
        <v>359</v>
      </c>
      <c r="S68">
        <v>316351</v>
      </c>
      <c r="T68">
        <v>2889</v>
      </c>
      <c r="U68">
        <v>46386</v>
      </c>
      <c r="V68">
        <v>2060</v>
      </c>
      <c r="W68">
        <v>774</v>
      </c>
      <c r="X68">
        <v>51</v>
      </c>
    </row>
    <row r="69" spans="1:24" x14ac:dyDescent="0.2">
      <c r="A69" t="s">
        <v>75</v>
      </c>
      <c r="B69">
        <v>9487</v>
      </c>
      <c r="C69">
        <v>11020</v>
      </c>
      <c r="D69">
        <v>1348</v>
      </c>
      <c r="E69">
        <v>0</v>
      </c>
      <c r="F69">
        <v>0</v>
      </c>
      <c r="G69">
        <v>1968</v>
      </c>
      <c r="H69">
        <v>231</v>
      </c>
      <c r="I69">
        <v>43125</v>
      </c>
      <c r="J69">
        <v>230</v>
      </c>
      <c r="K69">
        <v>274168</v>
      </c>
      <c r="L69">
        <v>8042</v>
      </c>
      <c r="M69">
        <v>472912</v>
      </c>
      <c r="N69">
        <v>63</v>
      </c>
      <c r="O69">
        <v>503597</v>
      </c>
      <c r="P69">
        <v>471</v>
      </c>
      <c r="Q69">
        <v>2522</v>
      </c>
      <c r="R69">
        <v>75</v>
      </c>
      <c r="S69">
        <v>10336</v>
      </c>
      <c r="T69">
        <v>177</v>
      </c>
      <c r="U69">
        <v>11168</v>
      </c>
      <c r="V69">
        <v>582</v>
      </c>
      <c r="W69">
        <v>291</v>
      </c>
      <c r="X69">
        <v>12</v>
      </c>
    </row>
    <row r="70" spans="1:24" x14ac:dyDescent="0.2">
      <c r="A70" t="s">
        <v>81</v>
      </c>
      <c r="B70">
        <v>53356</v>
      </c>
      <c r="C70">
        <v>142026</v>
      </c>
      <c r="D70">
        <v>26881</v>
      </c>
      <c r="E70">
        <v>3035</v>
      </c>
      <c r="F70">
        <v>97</v>
      </c>
      <c r="G70">
        <v>4585</v>
      </c>
      <c r="H70">
        <v>397</v>
      </c>
      <c r="I70">
        <v>414545</v>
      </c>
      <c r="J70">
        <v>3940</v>
      </c>
      <c r="K70">
        <v>1965193</v>
      </c>
      <c r="L70">
        <v>43333</v>
      </c>
      <c r="M70">
        <v>5898678</v>
      </c>
      <c r="N70">
        <v>809</v>
      </c>
      <c r="O70">
        <v>1120135</v>
      </c>
      <c r="P70">
        <v>2316</v>
      </c>
      <c r="Q70">
        <v>103602</v>
      </c>
      <c r="R70">
        <v>1098</v>
      </c>
      <c r="S70">
        <v>257542</v>
      </c>
      <c r="T70">
        <v>1618</v>
      </c>
      <c r="U70">
        <v>25201</v>
      </c>
      <c r="V70">
        <v>1576</v>
      </c>
      <c r="W70">
        <v>499</v>
      </c>
      <c r="X70">
        <v>39</v>
      </c>
    </row>
    <row r="71" spans="1:24" x14ac:dyDescent="0.2">
      <c r="A71" t="s">
        <v>76</v>
      </c>
      <c r="B71">
        <v>2961</v>
      </c>
      <c r="C71">
        <v>2920</v>
      </c>
      <c r="D71">
        <v>312</v>
      </c>
      <c r="E71">
        <v>0</v>
      </c>
      <c r="F71">
        <v>0</v>
      </c>
      <c r="G71">
        <v>577</v>
      </c>
      <c r="H71">
        <v>81</v>
      </c>
      <c r="I71">
        <v>134</v>
      </c>
      <c r="J71">
        <v>9</v>
      </c>
      <c r="K71">
        <v>94274</v>
      </c>
      <c r="L71">
        <v>2425</v>
      </c>
      <c r="M71">
        <v>16443</v>
      </c>
      <c r="N71">
        <v>7</v>
      </c>
      <c r="O71">
        <v>171890</v>
      </c>
      <c r="P71">
        <v>74</v>
      </c>
      <c r="Q71">
        <v>7570</v>
      </c>
      <c r="R71">
        <v>7</v>
      </c>
      <c r="S71">
        <v>9725</v>
      </c>
      <c r="T71">
        <v>34</v>
      </c>
      <c r="U71">
        <v>2223</v>
      </c>
      <c r="V71">
        <v>82</v>
      </c>
      <c r="W71">
        <v>123</v>
      </c>
      <c r="X71">
        <v>6</v>
      </c>
    </row>
    <row r="72" spans="1:24" x14ac:dyDescent="0.2">
      <c r="A72" t="s">
        <v>78</v>
      </c>
      <c r="B72">
        <v>7237</v>
      </c>
      <c r="C72">
        <v>10597</v>
      </c>
      <c r="D72">
        <v>1256</v>
      </c>
      <c r="E72">
        <v>0</v>
      </c>
      <c r="F72">
        <v>0</v>
      </c>
      <c r="G72">
        <v>1703</v>
      </c>
      <c r="H72">
        <v>187</v>
      </c>
      <c r="I72">
        <v>18767</v>
      </c>
      <c r="J72">
        <v>235</v>
      </c>
      <c r="K72">
        <v>170470</v>
      </c>
      <c r="L72">
        <v>6089</v>
      </c>
      <c r="M72">
        <v>22000</v>
      </c>
      <c r="N72">
        <v>19</v>
      </c>
      <c r="O72">
        <v>141316</v>
      </c>
      <c r="P72">
        <v>675</v>
      </c>
      <c r="Q72">
        <v>412</v>
      </c>
      <c r="R72">
        <v>13</v>
      </c>
      <c r="S72">
        <v>15686</v>
      </c>
      <c r="T72">
        <v>120</v>
      </c>
      <c r="U72">
        <v>8701</v>
      </c>
      <c r="V72">
        <v>489</v>
      </c>
      <c r="W72">
        <v>142</v>
      </c>
      <c r="X72">
        <v>10</v>
      </c>
    </row>
    <row r="73" spans="1:24" x14ac:dyDescent="0.2">
      <c r="A73" t="s">
        <v>77</v>
      </c>
      <c r="B73">
        <v>51871</v>
      </c>
      <c r="C73">
        <v>82517</v>
      </c>
      <c r="D73">
        <v>13453</v>
      </c>
      <c r="E73">
        <v>0</v>
      </c>
      <c r="F73">
        <v>0</v>
      </c>
      <c r="G73">
        <v>3040</v>
      </c>
      <c r="H73">
        <v>354</v>
      </c>
      <c r="I73">
        <v>181859</v>
      </c>
      <c r="J73">
        <v>1523</v>
      </c>
      <c r="K73">
        <v>1745927</v>
      </c>
      <c r="L73">
        <v>43201</v>
      </c>
      <c r="M73">
        <v>1838347</v>
      </c>
      <c r="N73">
        <v>353</v>
      </c>
      <c r="O73">
        <v>671998</v>
      </c>
      <c r="P73">
        <v>2179</v>
      </c>
      <c r="Q73">
        <v>9352</v>
      </c>
      <c r="R73">
        <v>171</v>
      </c>
      <c r="S73">
        <v>196660</v>
      </c>
      <c r="T73">
        <v>1766</v>
      </c>
      <c r="U73">
        <v>21018</v>
      </c>
      <c r="V73">
        <v>783</v>
      </c>
      <c r="W73">
        <v>605</v>
      </c>
      <c r="X73">
        <v>42</v>
      </c>
    </row>
    <row r="74" spans="1:24" x14ac:dyDescent="0.2">
      <c r="A74" t="s">
        <v>86</v>
      </c>
      <c r="B74">
        <v>56446</v>
      </c>
      <c r="C74">
        <v>105845</v>
      </c>
      <c r="D74">
        <v>24076</v>
      </c>
      <c r="E74">
        <v>2</v>
      </c>
      <c r="F74">
        <v>1</v>
      </c>
      <c r="G74">
        <v>2482</v>
      </c>
      <c r="H74">
        <v>460</v>
      </c>
      <c r="I74">
        <v>7305</v>
      </c>
      <c r="J74">
        <v>157</v>
      </c>
      <c r="K74">
        <v>987891</v>
      </c>
      <c r="L74">
        <v>45488</v>
      </c>
      <c r="M74">
        <v>118616</v>
      </c>
      <c r="N74">
        <v>130</v>
      </c>
      <c r="O74">
        <v>37512</v>
      </c>
      <c r="P74">
        <v>758</v>
      </c>
      <c r="Q74">
        <v>5345</v>
      </c>
      <c r="R74">
        <v>263</v>
      </c>
      <c r="S74">
        <v>17324</v>
      </c>
      <c r="T74">
        <v>818</v>
      </c>
      <c r="U74">
        <v>51717</v>
      </c>
      <c r="V74">
        <v>9990</v>
      </c>
      <c r="W74">
        <v>4326</v>
      </c>
      <c r="X74">
        <v>634</v>
      </c>
    </row>
    <row r="75" spans="1:24" x14ac:dyDescent="0.2">
      <c r="A75" t="s">
        <v>84</v>
      </c>
      <c r="B75">
        <v>38050</v>
      </c>
      <c r="C75">
        <v>73555</v>
      </c>
      <c r="D75">
        <v>18744</v>
      </c>
      <c r="E75">
        <v>56</v>
      </c>
      <c r="F75">
        <v>1</v>
      </c>
      <c r="G75">
        <v>1240</v>
      </c>
      <c r="H75">
        <v>233</v>
      </c>
      <c r="I75">
        <v>4512</v>
      </c>
      <c r="J75">
        <v>92</v>
      </c>
      <c r="K75">
        <v>759886</v>
      </c>
      <c r="L75">
        <v>29976</v>
      </c>
      <c r="M75">
        <v>379289</v>
      </c>
      <c r="N75">
        <v>144</v>
      </c>
      <c r="O75">
        <v>32487</v>
      </c>
      <c r="P75">
        <v>655</v>
      </c>
      <c r="Q75">
        <v>16559</v>
      </c>
      <c r="R75">
        <v>445</v>
      </c>
      <c r="S75">
        <v>48805</v>
      </c>
      <c r="T75">
        <v>1296</v>
      </c>
      <c r="U75">
        <v>51782</v>
      </c>
      <c r="V75">
        <v>9755</v>
      </c>
      <c r="W75">
        <v>17619</v>
      </c>
      <c r="X75">
        <v>3630</v>
      </c>
    </row>
    <row r="76" spans="1:24" x14ac:dyDescent="0.2">
      <c r="A76" t="s">
        <v>85</v>
      </c>
      <c r="B76">
        <v>42292</v>
      </c>
      <c r="C76">
        <v>55764</v>
      </c>
      <c r="D76">
        <v>15923</v>
      </c>
      <c r="E76">
        <v>0</v>
      </c>
      <c r="F76">
        <v>0</v>
      </c>
      <c r="G76">
        <v>1764</v>
      </c>
      <c r="H76">
        <v>314</v>
      </c>
      <c r="I76">
        <v>5417</v>
      </c>
      <c r="J76">
        <v>108</v>
      </c>
      <c r="K76">
        <v>762225</v>
      </c>
      <c r="L76">
        <v>34521</v>
      </c>
      <c r="M76">
        <v>77968</v>
      </c>
      <c r="N76">
        <v>656</v>
      </c>
      <c r="O76">
        <v>78838</v>
      </c>
      <c r="P76">
        <v>488</v>
      </c>
      <c r="Q76">
        <v>13905</v>
      </c>
      <c r="R76">
        <v>832</v>
      </c>
      <c r="S76">
        <v>23450</v>
      </c>
      <c r="T76">
        <v>1108</v>
      </c>
      <c r="U76">
        <v>63790</v>
      </c>
      <c r="V76">
        <v>12542</v>
      </c>
      <c r="W76">
        <v>3586</v>
      </c>
      <c r="X76">
        <v>663</v>
      </c>
    </row>
    <row r="77" spans="1:24" x14ac:dyDescent="0.2">
      <c r="A77" t="s">
        <v>82</v>
      </c>
      <c r="B77">
        <v>60526</v>
      </c>
      <c r="C77">
        <v>173690</v>
      </c>
      <c r="D77">
        <v>27535</v>
      </c>
      <c r="E77">
        <v>1298</v>
      </c>
      <c r="F77">
        <v>14</v>
      </c>
      <c r="G77">
        <v>6339</v>
      </c>
      <c r="H77">
        <v>365</v>
      </c>
      <c r="I77">
        <v>74790</v>
      </c>
      <c r="J77">
        <v>826</v>
      </c>
      <c r="K77">
        <v>1679173</v>
      </c>
      <c r="L77">
        <v>45255</v>
      </c>
      <c r="M77">
        <v>3195203</v>
      </c>
      <c r="N77">
        <v>780</v>
      </c>
      <c r="O77">
        <v>1263729</v>
      </c>
      <c r="P77">
        <v>2069</v>
      </c>
      <c r="Q77">
        <v>61634</v>
      </c>
      <c r="R77">
        <v>769</v>
      </c>
      <c r="S77">
        <v>346786</v>
      </c>
      <c r="T77">
        <v>1748</v>
      </c>
      <c r="U77">
        <v>57275</v>
      </c>
      <c r="V77">
        <v>5811</v>
      </c>
      <c r="W77">
        <v>2169</v>
      </c>
      <c r="X77">
        <v>220</v>
      </c>
    </row>
    <row r="78" spans="1:24" x14ac:dyDescent="0.2">
      <c r="A78" t="s">
        <v>83</v>
      </c>
      <c r="B78">
        <v>21993</v>
      </c>
      <c r="C78">
        <v>33506</v>
      </c>
      <c r="D78">
        <v>7716</v>
      </c>
      <c r="E78">
        <v>0</v>
      </c>
      <c r="F78">
        <v>0</v>
      </c>
      <c r="G78">
        <v>114</v>
      </c>
      <c r="H78">
        <v>32</v>
      </c>
      <c r="I78">
        <v>13788</v>
      </c>
      <c r="J78">
        <v>70</v>
      </c>
      <c r="K78">
        <v>415811</v>
      </c>
      <c r="L78">
        <v>17932</v>
      </c>
      <c r="M78">
        <v>939304</v>
      </c>
      <c r="N78">
        <v>53</v>
      </c>
      <c r="O78">
        <v>279596</v>
      </c>
      <c r="P78">
        <v>365</v>
      </c>
      <c r="Q78">
        <v>2479</v>
      </c>
      <c r="R78">
        <v>120</v>
      </c>
      <c r="S78">
        <v>13801</v>
      </c>
      <c r="T78">
        <v>456</v>
      </c>
      <c r="U78">
        <v>26997</v>
      </c>
      <c r="V78">
        <v>4814</v>
      </c>
      <c r="W78">
        <v>552</v>
      </c>
      <c r="X78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62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128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3467907</v>
      </c>
      <c r="C5" s="13">
        <f t="shared" ref="C5:X5" si="0">SUM(C6,C16,C26,C35,C48,C57,C67,C76,C86)</f>
        <v>9759756</v>
      </c>
      <c r="D5" s="13">
        <f t="shared" si="0"/>
        <v>1409247</v>
      </c>
      <c r="E5" s="13">
        <f t="shared" si="0"/>
        <v>569015</v>
      </c>
      <c r="F5" s="13">
        <f t="shared" si="0"/>
        <v>15735</v>
      </c>
      <c r="G5" s="13">
        <f t="shared" si="0"/>
        <v>1800262</v>
      </c>
      <c r="H5" s="13">
        <f t="shared" si="0"/>
        <v>306897</v>
      </c>
      <c r="I5" s="13">
        <f t="shared" si="0"/>
        <v>12321895</v>
      </c>
      <c r="J5" s="13">
        <f t="shared" si="0"/>
        <v>146187</v>
      </c>
      <c r="K5" s="13">
        <f t="shared" ref="K5:L5" si="1">SUM(K6,K16,K26,K35,K48,K57,K67,K76,K86)</f>
        <v>112143405</v>
      </c>
      <c r="L5" s="13">
        <f t="shared" si="1"/>
        <v>2701542</v>
      </c>
      <c r="M5" s="13">
        <f t="shared" ref="M5:N5" si="2">SUM(M6,M16,M26,M35,M48,M57,M67,M76,M86)</f>
        <v>339603625</v>
      </c>
      <c r="N5" s="13">
        <f t="shared" si="2"/>
        <v>27647</v>
      </c>
      <c r="O5" s="13">
        <f t="shared" si="0"/>
        <v>70990033</v>
      </c>
      <c r="P5" s="13">
        <f t="shared" si="0"/>
        <v>125391</v>
      </c>
      <c r="Q5" s="13">
        <f t="shared" si="0"/>
        <v>8516321</v>
      </c>
      <c r="R5" s="13">
        <f t="shared" si="0"/>
        <v>27391</v>
      </c>
      <c r="S5" s="13">
        <f t="shared" ref="S5:T5" si="3">SUM(S6,S16,S26,S35,S48,S57,S67,S76,S86)</f>
        <v>17706914</v>
      </c>
      <c r="T5" s="13">
        <f t="shared" si="3"/>
        <v>75607</v>
      </c>
      <c r="U5" s="13">
        <f t="shared" si="0"/>
        <v>1489917</v>
      </c>
      <c r="V5" s="13">
        <f t="shared" si="0"/>
        <v>87031</v>
      </c>
      <c r="W5" s="13">
        <f t="shared" si="0"/>
        <v>144577</v>
      </c>
      <c r="X5" s="13">
        <f t="shared" si="0"/>
        <v>8554</v>
      </c>
    </row>
    <row r="6" spans="1:24" ht="21.75" x14ac:dyDescent="0.2">
      <c r="A6" s="9" t="s">
        <v>1</v>
      </c>
      <c r="B6" s="8">
        <f>SUM(B7:B15)</f>
        <v>110156</v>
      </c>
      <c r="C6" s="8">
        <f t="shared" ref="C6:X6" si="4">SUM(C7:C15)</f>
        <v>199639</v>
      </c>
      <c r="D6" s="8">
        <f t="shared" si="4"/>
        <v>13811</v>
      </c>
      <c r="E6" s="8">
        <f t="shared" si="4"/>
        <v>180600</v>
      </c>
      <c r="F6" s="8">
        <f t="shared" si="4"/>
        <v>5085</v>
      </c>
      <c r="G6" s="8">
        <f t="shared" si="4"/>
        <v>38672</v>
      </c>
      <c r="H6" s="8">
        <f t="shared" si="4"/>
        <v>3055</v>
      </c>
      <c r="I6" s="8">
        <f t="shared" si="4"/>
        <v>1231911</v>
      </c>
      <c r="J6" s="8">
        <f t="shared" si="4"/>
        <v>2713</v>
      </c>
      <c r="K6" s="8">
        <f t="shared" ref="K6:L6" si="5">SUM(K7:K15)</f>
        <v>4359396</v>
      </c>
      <c r="L6" s="8">
        <f t="shared" si="5"/>
        <v>87340</v>
      </c>
      <c r="M6" s="8">
        <f t="shared" ref="M6:N6" si="6">SUM(M7:M15)</f>
        <v>101029548</v>
      </c>
      <c r="N6" s="8">
        <f t="shared" si="6"/>
        <v>1130</v>
      </c>
      <c r="O6" s="8">
        <f t="shared" si="4"/>
        <v>7677782</v>
      </c>
      <c r="P6" s="8">
        <f t="shared" si="4"/>
        <v>8153</v>
      </c>
      <c r="Q6" s="8">
        <f t="shared" si="4"/>
        <v>1258987</v>
      </c>
      <c r="R6" s="8">
        <f t="shared" si="4"/>
        <v>1140</v>
      </c>
      <c r="S6" s="8">
        <f t="shared" ref="S6:T6" si="7">SUM(S7:S15)</f>
        <v>4231376</v>
      </c>
      <c r="T6" s="8">
        <f t="shared" si="7"/>
        <v>6867</v>
      </c>
      <c r="U6" s="8">
        <f t="shared" si="4"/>
        <v>174178</v>
      </c>
      <c r="V6" s="8">
        <f t="shared" si="4"/>
        <v>5704</v>
      </c>
      <c r="W6" s="8">
        <f t="shared" si="4"/>
        <v>15120</v>
      </c>
      <c r="X6" s="8">
        <f t="shared" si="4"/>
        <v>507</v>
      </c>
    </row>
    <row r="7" spans="1:24" ht="21.75" x14ac:dyDescent="0.2">
      <c r="A7" s="5" t="s">
        <v>10</v>
      </c>
      <c r="B7" s="6">
        <f>VLOOKUP($A$7:$A$91,dt!$A$2:$R$78,2,FALSE)</f>
        <v>4767</v>
      </c>
      <c r="C7" s="6">
        <f>VLOOKUP($A$7:$A$91,dt!$A$2:$R$78,3,FALSE)</f>
        <v>5825</v>
      </c>
      <c r="D7" s="6">
        <f>VLOOKUP($A$7:$A$91,dt!$A$2:$R$78,4,FALSE)</f>
        <v>683</v>
      </c>
      <c r="E7" s="6">
        <f>VLOOKUP($A$7:$A$91,dt!$A$2:$R$78,5,FALSE)</f>
        <v>33</v>
      </c>
      <c r="F7" s="6">
        <f>VLOOKUP($A$7:$A$91,dt!$A$2:$R$78,6,FALSE)</f>
        <v>5</v>
      </c>
      <c r="G7" s="6">
        <f>VLOOKUP($A$7:$A$91,dt!$A$2:$R$78,7,FALSE)</f>
        <v>319</v>
      </c>
      <c r="H7" s="6">
        <f>VLOOKUP($A$7:$A$91,dt!$A$2:$R$78,8,FALSE)</f>
        <v>59</v>
      </c>
      <c r="I7" s="6">
        <f>VLOOKUP($A$7:$A$91,dt!$A$2:$R$78,9,FALSE)</f>
        <v>71</v>
      </c>
      <c r="J7" s="6">
        <f>VLOOKUP($A$7:$A$91,dt!$A$2:$R$78,10,FALSE)</f>
        <v>8</v>
      </c>
      <c r="K7" s="6">
        <f>VLOOKUP($A$7:$A$91,dt!$A$2:$R$78,11,FALSE)</f>
        <v>113970</v>
      </c>
      <c r="L7" s="6">
        <f>VLOOKUP($A$7:$A$91,dt!$A$2:$R$78,12,FALSE)</f>
        <v>3752</v>
      </c>
      <c r="M7" s="6">
        <f>VLOOKUP($A$7:$A$91,dt!$A$2:$R$78,13,FALSE)</f>
        <v>34666</v>
      </c>
      <c r="N7" s="6">
        <f>VLOOKUP($A$7:$A$91,dt!$A$2:$R$78,14,FALSE)</f>
        <v>207</v>
      </c>
      <c r="O7" s="6">
        <f>VLOOKUP($A$7:$A$91,dt!$A$2:$R$78,15,FALSE)</f>
        <v>11547</v>
      </c>
      <c r="P7" s="6">
        <f>VLOOKUP($A$7:$A$91,dt!$A$2:$R$78,16,FALSE)</f>
        <v>209</v>
      </c>
      <c r="Q7" s="6">
        <f>VLOOKUP($A$7:$A$91,dt!$A$2:$R$78,17,FALSE)</f>
        <v>5809</v>
      </c>
      <c r="R7" s="6">
        <f>VLOOKUP($A$7:$A$91,dt!$A$2:$R$78,18,FALSE)</f>
        <v>114</v>
      </c>
      <c r="S7" s="6">
        <f>VLOOKUP($A$7:$A$91,dt!$A$2:$X$78,19,FALSE)</f>
        <v>71831</v>
      </c>
      <c r="T7" s="6">
        <f>VLOOKUP($A$7:$A$91,dt!$A$2:$X$78,20,FALSE)</f>
        <v>121</v>
      </c>
      <c r="U7" s="6">
        <f>VLOOKUP($A$7:$A$91,dt!$A$2:$X$78,21,FALSE)</f>
        <v>11494</v>
      </c>
      <c r="V7" s="6">
        <f>VLOOKUP($A$7:$A$91,dt!$A$2:$X$78,22,FALSE)</f>
        <v>501</v>
      </c>
      <c r="W7" s="6">
        <f>VLOOKUP($A$7:$A$91,dt!$A$2:$X$78,23,FALSE)</f>
        <v>1449</v>
      </c>
      <c r="X7" s="6">
        <f>VLOOKUP($A$7:$A$91,dt!$A$2:$X$78,24,FALSE)</f>
        <v>86</v>
      </c>
    </row>
    <row r="8" spans="1:24" ht="21.75" x14ac:dyDescent="0.2">
      <c r="A8" s="5" t="s">
        <v>11</v>
      </c>
      <c r="B8" s="6">
        <f>VLOOKUP($A$7:$A$91,dt!$A$2:$R$78,2,FALSE)</f>
        <v>3348</v>
      </c>
      <c r="C8" s="6">
        <f>VLOOKUP($A$7:$A$91,dt!$A$2:$R$78,3,FALSE)</f>
        <v>1995</v>
      </c>
      <c r="D8" s="6">
        <f>VLOOKUP($A$7:$A$91,dt!$A$2:$R$78,4,FALSE)</f>
        <v>258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229</v>
      </c>
      <c r="H8" s="6">
        <f>VLOOKUP($A$7:$A$91,dt!$A$2:$R$78,8,FALSE)</f>
        <v>38</v>
      </c>
      <c r="I8" s="6">
        <f>VLOOKUP($A$7:$A$91,dt!$A$2:$R$78,9,FALSE)</f>
        <v>35</v>
      </c>
      <c r="J8" s="6">
        <f>VLOOKUP($A$7:$A$91,dt!$A$2:$R$78,10,FALSE)</f>
        <v>2</v>
      </c>
      <c r="K8" s="6">
        <f>VLOOKUP($A$7:$A$91,dt!$A$2:$R$78,11,FALSE)</f>
        <v>84574</v>
      </c>
      <c r="L8" s="6">
        <f>VLOOKUP($A$7:$A$91,dt!$A$2:$R$78,12,FALSE)</f>
        <v>2920</v>
      </c>
      <c r="M8" s="6">
        <f>VLOOKUP($A$7:$A$91,dt!$A$2:$R$78,13,FALSE)</f>
        <v>14828</v>
      </c>
      <c r="N8" s="6">
        <f>VLOOKUP($A$7:$A$91,dt!$A$2:$R$78,14,FALSE)</f>
        <v>19</v>
      </c>
      <c r="O8" s="6">
        <f>VLOOKUP($A$7:$A$91,dt!$A$2:$R$78,15,FALSE)</f>
        <v>6727</v>
      </c>
      <c r="P8" s="6">
        <f>VLOOKUP($A$7:$A$91,dt!$A$2:$R$78,16,FALSE)</f>
        <v>177</v>
      </c>
      <c r="Q8" s="6">
        <f>VLOOKUP($A$7:$A$91,dt!$A$2:$R$78,17,FALSE)</f>
        <v>1239</v>
      </c>
      <c r="R8" s="6">
        <f>VLOOKUP($A$7:$A$91,dt!$A$2:$R$78,18,FALSE)</f>
        <v>51</v>
      </c>
      <c r="S8" s="6">
        <f>VLOOKUP($A$7:$A$91,dt!$A$2:$X$78,19,FALSE)</f>
        <v>101424</v>
      </c>
      <c r="T8" s="6">
        <f>VLOOKUP($A$7:$A$91,dt!$A$2:$X$78,20,FALSE)</f>
        <v>115</v>
      </c>
      <c r="U8" s="6">
        <f>VLOOKUP($A$7:$A$91,dt!$A$2:$X$78,21,FALSE)</f>
        <v>4062</v>
      </c>
      <c r="V8" s="6">
        <f>VLOOKUP($A$7:$A$91,dt!$A$2:$X$78,22,FALSE)</f>
        <v>227</v>
      </c>
      <c r="W8" s="6">
        <f>VLOOKUP($A$7:$A$91,dt!$A$2:$X$78,23,FALSE)</f>
        <v>154</v>
      </c>
      <c r="X8" s="6">
        <f>VLOOKUP($A$7:$A$91,dt!$A$2:$X$78,24,FALSE)</f>
        <v>14</v>
      </c>
    </row>
    <row r="9" spans="1:24" ht="21.75" x14ac:dyDescent="0.2">
      <c r="A9" s="5" t="s">
        <v>12</v>
      </c>
      <c r="B9" s="6">
        <f>VLOOKUP($A$7:$A$91,dt!$A$2:$R$78,2,FALSE)</f>
        <v>5952</v>
      </c>
      <c r="C9" s="6">
        <f>VLOOKUP($A$7:$A$91,dt!$A$2:$R$78,3,FALSE)</f>
        <v>5417</v>
      </c>
      <c r="D9" s="6">
        <f>VLOOKUP($A$7:$A$91,dt!$A$2:$R$78,4,FALSE)</f>
        <v>296</v>
      </c>
      <c r="E9" s="6">
        <f>VLOOKUP($A$7:$A$91,dt!$A$2:$R$78,5,FALSE)</f>
        <v>43</v>
      </c>
      <c r="F9" s="6">
        <f>VLOOKUP($A$7:$A$91,dt!$A$2:$R$78,6,FALSE)</f>
        <v>3</v>
      </c>
      <c r="G9" s="6">
        <f>VLOOKUP($A$7:$A$91,dt!$A$2:$R$78,7,FALSE)</f>
        <v>1139</v>
      </c>
      <c r="H9" s="6">
        <f>VLOOKUP($A$7:$A$91,dt!$A$2:$R$78,8,FALSE)</f>
        <v>85</v>
      </c>
      <c r="I9" s="6">
        <f>VLOOKUP($A$7:$A$91,dt!$A$2:$R$78,9,FALSE)</f>
        <v>0</v>
      </c>
      <c r="J9" s="6">
        <f>VLOOKUP($A$7:$A$91,dt!$A$2:$R$78,10,FALSE)</f>
        <v>0</v>
      </c>
      <c r="K9" s="6">
        <f>VLOOKUP($A$7:$A$91,dt!$A$2:$R$78,11,FALSE)</f>
        <v>299325</v>
      </c>
      <c r="L9" s="6">
        <f>VLOOKUP($A$7:$A$91,dt!$A$2:$R$78,12,FALSE)</f>
        <v>4920</v>
      </c>
      <c r="M9" s="6">
        <f>VLOOKUP($A$7:$A$91,dt!$A$2:$R$78,13,FALSE)</f>
        <v>206057</v>
      </c>
      <c r="N9" s="6">
        <f>VLOOKUP($A$7:$A$91,dt!$A$2:$R$78,14,FALSE)</f>
        <v>71</v>
      </c>
      <c r="O9" s="6">
        <f>VLOOKUP($A$7:$A$91,dt!$A$2:$R$78,15,FALSE)</f>
        <v>174979</v>
      </c>
      <c r="P9" s="6">
        <f>VLOOKUP($A$7:$A$91,dt!$A$2:$R$78,16,FALSE)</f>
        <v>1547</v>
      </c>
      <c r="Q9" s="6">
        <f>VLOOKUP($A$7:$A$91,dt!$A$2:$R$78,17,FALSE)</f>
        <v>80362</v>
      </c>
      <c r="R9" s="6">
        <f>VLOOKUP($A$7:$A$91,dt!$A$2:$R$78,18,FALSE)</f>
        <v>110</v>
      </c>
      <c r="S9" s="6">
        <f>VLOOKUP($A$7:$A$91,dt!$A$2:$X$78,19,FALSE)</f>
        <v>293668</v>
      </c>
      <c r="T9" s="6">
        <f>VLOOKUP($A$7:$A$91,dt!$A$2:$X$78,20,FALSE)</f>
        <v>521</v>
      </c>
      <c r="U9" s="6">
        <f>VLOOKUP($A$7:$A$91,dt!$A$2:$X$78,21,FALSE)</f>
        <v>3241</v>
      </c>
      <c r="V9" s="6">
        <f>VLOOKUP($A$7:$A$91,dt!$A$2:$X$78,22,FALSE)</f>
        <v>121</v>
      </c>
      <c r="W9" s="6">
        <f>VLOOKUP($A$7:$A$91,dt!$A$2:$X$78,23,FALSE)</f>
        <v>186</v>
      </c>
      <c r="X9" s="6">
        <f>VLOOKUP($A$7:$A$91,dt!$A$2:$X$78,24,FALSE)</f>
        <v>15</v>
      </c>
    </row>
    <row r="10" spans="1:24" ht="21.75" x14ac:dyDescent="0.2">
      <c r="A10" s="5" t="s">
        <v>13</v>
      </c>
      <c r="B10" s="6">
        <f>VLOOKUP($A$7:$A$91,dt!$A$2:$R$78,2,FALSE)</f>
        <v>13608</v>
      </c>
      <c r="C10" s="6">
        <f>VLOOKUP($A$7:$A$91,dt!$A$2:$R$78,3,FALSE)</f>
        <v>8252</v>
      </c>
      <c r="D10" s="6">
        <f>VLOOKUP($A$7:$A$91,dt!$A$2:$R$78,4,FALSE)</f>
        <v>883</v>
      </c>
      <c r="E10" s="6">
        <f>VLOOKUP($A$7:$A$91,dt!$A$2:$R$78,5,FALSE)</f>
        <v>0</v>
      </c>
      <c r="F10" s="6">
        <f>VLOOKUP($A$7:$A$91,dt!$A$2:$R$78,6,FALSE)</f>
        <v>0</v>
      </c>
      <c r="G10" s="6">
        <f>VLOOKUP($A$7:$A$91,dt!$A$2:$R$78,7,FALSE)</f>
        <v>2111</v>
      </c>
      <c r="H10" s="6">
        <f>VLOOKUP($A$7:$A$91,dt!$A$2:$R$78,8,FALSE)</f>
        <v>252</v>
      </c>
      <c r="I10" s="6">
        <f>VLOOKUP($A$7:$A$91,dt!$A$2:$R$78,9,FALSE)</f>
        <v>36826</v>
      </c>
      <c r="J10" s="6">
        <f>VLOOKUP($A$7:$A$91,dt!$A$2:$R$78,10,FALSE)</f>
        <v>32</v>
      </c>
      <c r="K10" s="6">
        <f>VLOOKUP($A$7:$A$91,dt!$A$2:$R$78,11,FALSE)</f>
        <v>563236</v>
      </c>
      <c r="L10" s="6">
        <f>VLOOKUP($A$7:$A$91,dt!$A$2:$R$78,12,FALSE)</f>
        <v>11784</v>
      </c>
      <c r="M10" s="6">
        <f>VLOOKUP($A$7:$A$91,dt!$A$2:$R$78,13,FALSE)</f>
        <v>2573389</v>
      </c>
      <c r="N10" s="6">
        <f>VLOOKUP($A$7:$A$91,dt!$A$2:$R$78,14,FALSE)</f>
        <v>78</v>
      </c>
      <c r="O10" s="6">
        <f>VLOOKUP($A$7:$A$91,dt!$A$2:$R$78,15,FALSE)</f>
        <v>3319456</v>
      </c>
      <c r="P10" s="6">
        <f>VLOOKUP($A$7:$A$91,dt!$A$2:$R$78,16,FALSE)</f>
        <v>1526</v>
      </c>
      <c r="Q10" s="6">
        <f>VLOOKUP($A$7:$A$91,dt!$A$2:$R$78,17,FALSE)</f>
        <v>39661</v>
      </c>
      <c r="R10" s="6">
        <f>VLOOKUP($A$7:$A$91,dt!$A$2:$R$78,18,FALSE)</f>
        <v>206</v>
      </c>
      <c r="S10" s="6">
        <f>VLOOKUP($A$7:$A$91,dt!$A$2:$X$78,19,FALSE)</f>
        <v>413904</v>
      </c>
      <c r="T10" s="6">
        <f>VLOOKUP($A$7:$A$91,dt!$A$2:$X$78,20,FALSE)</f>
        <v>1338</v>
      </c>
      <c r="U10" s="6">
        <f>VLOOKUP($A$7:$A$91,dt!$A$2:$X$78,21,FALSE)</f>
        <v>8769</v>
      </c>
      <c r="V10" s="6">
        <f>VLOOKUP($A$7:$A$91,dt!$A$2:$X$78,22,FALSE)</f>
        <v>386</v>
      </c>
      <c r="W10" s="6">
        <f>VLOOKUP($A$7:$A$91,dt!$A$2:$X$78,23,FALSE)</f>
        <v>316</v>
      </c>
      <c r="X10" s="6">
        <f>VLOOKUP($A$7:$A$91,dt!$A$2:$X$78,24,FALSE)</f>
        <v>20</v>
      </c>
    </row>
    <row r="11" spans="1:24" ht="21.75" x14ac:dyDescent="0.2">
      <c r="A11" s="5" t="s">
        <v>14</v>
      </c>
      <c r="B11" s="6">
        <f>VLOOKUP($A$7:$A$91,dt!$A$2:$R$78,2,FALSE)</f>
        <v>16041</v>
      </c>
      <c r="C11" s="6">
        <f>VLOOKUP($A$7:$A$91,dt!$A$2:$R$78,3,FALSE)</f>
        <v>12233</v>
      </c>
      <c r="D11" s="6">
        <f>VLOOKUP($A$7:$A$91,dt!$A$2:$R$78,4,FALSE)</f>
        <v>1496</v>
      </c>
      <c r="E11" s="6">
        <f>VLOOKUP($A$7:$A$91,dt!$A$2:$R$78,5,FALSE)</f>
        <v>4</v>
      </c>
      <c r="F11" s="6">
        <f>VLOOKUP($A$7:$A$91,dt!$A$2:$R$78,6,FALSE)</f>
        <v>1</v>
      </c>
      <c r="G11" s="6">
        <f>VLOOKUP($A$7:$A$91,dt!$A$2:$R$78,7,FALSE)</f>
        <v>811</v>
      </c>
      <c r="H11" s="6">
        <f>VLOOKUP($A$7:$A$91,dt!$A$2:$R$78,8,FALSE)</f>
        <v>82</v>
      </c>
      <c r="I11" s="6">
        <f>VLOOKUP($A$7:$A$91,dt!$A$2:$R$78,9,FALSE)</f>
        <v>69833</v>
      </c>
      <c r="J11" s="6">
        <f>VLOOKUP($A$7:$A$91,dt!$A$2:$R$78,10,FALSE)</f>
        <v>625</v>
      </c>
      <c r="K11" s="6">
        <f>VLOOKUP($A$7:$A$91,dt!$A$2:$R$78,11,FALSE)</f>
        <v>782559</v>
      </c>
      <c r="L11" s="6">
        <f>VLOOKUP($A$7:$A$91,dt!$A$2:$R$78,12,FALSE)</f>
        <v>13384</v>
      </c>
      <c r="M11" s="6">
        <f>VLOOKUP($A$7:$A$91,dt!$A$2:$R$78,13,FALSE)</f>
        <v>1352077</v>
      </c>
      <c r="N11" s="6">
        <f>VLOOKUP($A$7:$A$91,dt!$A$2:$R$78,14,FALSE)</f>
        <v>27</v>
      </c>
      <c r="O11" s="6">
        <f>VLOOKUP($A$7:$A$91,dt!$A$2:$R$78,15,FALSE)</f>
        <v>1230502</v>
      </c>
      <c r="P11" s="6">
        <f>VLOOKUP($A$7:$A$91,dt!$A$2:$R$78,16,FALSE)</f>
        <v>589</v>
      </c>
      <c r="Q11" s="6">
        <f>VLOOKUP($A$7:$A$91,dt!$A$2:$R$78,17,FALSE)</f>
        <v>6824</v>
      </c>
      <c r="R11" s="6">
        <f>VLOOKUP($A$7:$A$91,dt!$A$2:$R$78,18,FALSE)</f>
        <v>37</v>
      </c>
      <c r="S11" s="6">
        <f>VLOOKUP($A$7:$A$91,dt!$A$2:$X$78,19,FALSE)</f>
        <v>1431913</v>
      </c>
      <c r="T11" s="6">
        <f>VLOOKUP($A$7:$A$91,dt!$A$2:$X$78,20,FALSE)</f>
        <v>1575</v>
      </c>
      <c r="U11" s="6">
        <f>VLOOKUP($A$7:$A$91,dt!$A$2:$X$78,21,FALSE)</f>
        <v>8973</v>
      </c>
      <c r="V11" s="6">
        <f>VLOOKUP($A$7:$A$91,dt!$A$2:$X$78,22,FALSE)</f>
        <v>326</v>
      </c>
      <c r="W11" s="6">
        <f>VLOOKUP($A$7:$A$91,dt!$A$2:$X$78,23,FALSE)</f>
        <v>768</v>
      </c>
      <c r="X11" s="6">
        <f>VLOOKUP($A$7:$A$91,dt!$A$2:$X$78,24,FALSE)</f>
        <v>22</v>
      </c>
    </row>
    <row r="12" spans="1:24" ht="21.75" x14ac:dyDescent="0.2">
      <c r="A12" s="5" t="s">
        <v>15</v>
      </c>
      <c r="B12" s="6">
        <f>VLOOKUP($A$7:$A$91,dt!$A$2:$R$78,2,FALSE)</f>
        <v>25747</v>
      </c>
      <c r="C12" s="6">
        <f>VLOOKUP($A$7:$A$91,dt!$A$2:$R$78,3,FALSE)</f>
        <v>74410</v>
      </c>
      <c r="D12" s="6">
        <f>VLOOKUP($A$7:$A$91,dt!$A$2:$R$78,4,FALSE)</f>
        <v>4049</v>
      </c>
      <c r="E12" s="6">
        <f>VLOOKUP($A$7:$A$91,dt!$A$2:$R$78,5,FALSE)</f>
        <v>67185</v>
      </c>
      <c r="F12" s="6">
        <f>VLOOKUP($A$7:$A$91,dt!$A$2:$R$78,6,FALSE)</f>
        <v>2009</v>
      </c>
      <c r="G12" s="6">
        <f>VLOOKUP($A$7:$A$91,dt!$A$2:$R$78,7,FALSE)</f>
        <v>4439</v>
      </c>
      <c r="H12" s="6">
        <f>VLOOKUP($A$7:$A$91,dt!$A$2:$R$78,8,FALSE)</f>
        <v>322</v>
      </c>
      <c r="I12" s="6">
        <f>VLOOKUP($A$7:$A$91,dt!$A$2:$R$78,9,FALSE)</f>
        <v>778561</v>
      </c>
      <c r="J12" s="6">
        <f>VLOOKUP($A$7:$A$91,dt!$A$2:$R$78,10,FALSE)</f>
        <v>1042</v>
      </c>
      <c r="K12" s="6">
        <f>VLOOKUP($A$7:$A$91,dt!$A$2:$R$78,11,FALSE)</f>
        <v>829590</v>
      </c>
      <c r="L12" s="6">
        <f>VLOOKUP($A$7:$A$91,dt!$A$2:$R$78,12,FALSE)</f>
        <v>19729</v>
      </c>
      <c r="M12" s="6">
        <f>VLOOKUP($A$7:$A$91,dt!$A$2:$R$78,13,FALSE)</f>
        <v>61336169</v>
      </c>
      <c r="N12" s="6">
        <f>VLOOKUP($A$7:$A$91,dt!$A$2:$R$78,14,FALSE)</f>
        <v>373</v>
      </c>
      <c r="O12" s="6">
        <f>VLOOKUP($A$7:$A$91,dt!$A$2:$R$78,15,FALSE)</f>
        <v>248800</v>
      </c>
      <c r="P12" s="6">
        <f>VLOOKUP($A$7:$A$91,dt!$A$2:$R$78,16,FALSE)</f>
        <v>1030</v>
      </c>
      <c r="Q12" s="6">
        <f>VLOOKUP($A$7:$A$91,dt!$A$2:$R$78,17,FALSE)</f>
        <v>436637</v>
      </c>
      <c r="R12" s="6">
        <f>VLOOKUP($A$7:$A$91,dt!$A$2:$R$78,18,FALSE)</f>
        <v>220</v>
      </c>
      <c r="S12" s="6">
        <f>VLOOKUP($A$7:$A$91,dt!$A$2:$X$78,19,FALSE)</f>
        <v>553628</v>
      </c>
      <c r="T12" s="6">
        <f>VLOOKUP($A$7:$A$91,dt!$A$2:$X$78,20,FALSE)</f>
        <v>902</v>
      </c>
      <c r="U12" s="6">
        <f>VLOOKUP($A$7:$A$91,dt!$A$2:$X$78,21,FALSE)</f>
        <v>57809</v>
      </c>
      <c r="V12" s="6">
        <f>VLOOKUP($A$7:$A$91,dt!$A$2:$X$78,22,FALSE)</f>
        <v>1837</v>
      </c>
      <c r="W12" s="6">
        <f>VLOOKUP($A$7:$A$91,dt!$A$2:$X$78,23,FALSE)</f>
        <v>5248</v>
      </c>
      <c r="X12" s="6">
        <f>VLOOKUP($A$7:$A$91,dt!$A$2:$X$78,24,FALSE)</f>
        <v>135</v>
      </c>
    </row>
    <row r="13" spans="1:24" ht="21.75" x14ac:dyDescent="0.2">
      <c r="A13" s="5" t="s">
        <v>16</v>
      </c>
      <c r="B13" s="6">
        <f>VLOOKUP($A$7:$A$91,dt!$A$2:$R$78,2,FALSE)</f>
        <v>4602</v>
      </c>
      <c r="C13" s="6">
        <f>VLOOKUP($A$7:$A$91,dt!$A$2:$R$78,3,FALSE)</f>
        <v>2970</v>
      </c>
      <c r="D13" s="6">
        <f>VLOOKUP($A$7:$A$91,dt!$A$2:$R$78,4,FALSE)</f>
        <v>399</v>
      </c>
      <c r="E13" s="6">
        <f>VLOOKUP($A$7:$A$91,dt!$A$2:$R$78,5,FALSE)</f>
        <v>98</v>
      </c>
      <c r="F13" s="6">
        <f>VLOOKUP($A$7:$A$91,dt!$A$2:$R$78,6,FALSE)</f>
        <v>4</v>
      </c>
      <c r="G13" s="6">
        <f>VLOOKUP($A$7:$A$91,dt!$A$2:$R$78,7,FALSE)</f>
        <v>445</v>
      </c>
      <c r="H13" s="6">
        <f>VLOOKUP($A$7:$A$91,dt!$A$2:$R$78,8,FALSE)</f>
        <v>87</v>
      </c>
      <c r="I13" s="6">
        <f>VLOOKUP($A$7:$A$91,dt!$A$2:$R$78,9,FALSE)</f>
        <v>17096</v>
      </c>
      <c r="J13" s="6">
        <f>VLOOKUP($A$7:$A$91,dt!$A$2:$R$78,10,FALSE)</f>
        <v>193</v>
      </c>
      <c r="K13" s="6">
        <f>VLOOKUP($A$7:$A$91,dt!$A$2:$R$78,11,FALSE)</f>
        <v>179084</v>
      </c>
      <c r="L13" s="6">
        <f>VLOOKUP($A$7:$A$91,dt!$A$2:$R$78,12,FALSE)</f>
        <v>3746</v>
      </c>
      <c r="M13" s="6">
        <f>VLOOKUP($A$7:$A$91,dt!$A$2:$R$78,13,FALSE)</f>
        <v>2045907</v>
      </c>
      <c r="N13" s="6">
        <f>VLOOKUP($A$7:$A$91,dt!$A$2:$R$78,14,FALSE)</f>
        <v>35</v>
      </c>
      <c r="O13" s="6">
        <f>VLOOKUP($A$7:$A$91,dt!$A$2:$R$78,15,FALSE)</f>
        <v>52344</v>
      </c>
      <c r="P13" s="6">
        <f>VLOOKUP($A$7:$A$91,dt!$A$2:$R$78,16,FALSE)</f>
        <v>275</v>
      </c>
      <c r="Q13" s="6">
        <f>VLOOKUP($A$7:$A$91,dt!$A$2:$R$78,17,FALSE)</f>
        <v>776</v>
      </c>
      <c r="R13" s="6">
        <f>VLOOKUP($A$7:$A$91,dt!$A$2:$R$78,18,FALSE)</f>
        <v>39</v>
      </c>
      <c r="S13" s="6">
        <f>VLOOKUP($A$7:$A$91,dt!$A$2:$X$78,19,FALSE)</f>
        <v>89563</v>
      </c>
      <c r="T13" s="6">
        <f>VLOOKUP($A$7:$A$91,dt!$A$2:$X$78,20,FALSE)</f>
        <v>316</v>
      </c>
      <c r="U13" s="6">
        <f>VLOOKUP($A$7:$A$91,dt!$A$2:$X$78,21,FALSE)</f>
        <v>10817</v>
      </c>
      <c r="V13" s="6">
        <f>VLOOKUP($A$7:$A$91,dt!$A$2:$X$78,22,FALSE)</f>
        <v>339</v>
      </c>
      <c r="W13" s="6">
        <f>VLOOKUP($A$7:$A$91,dt!$A$2:$X$78,23,FALSE)</f>
        <v>407</v>
      </c>
      <c r="X13" s="6">
        <f>VLOOKUP($A$7:$A$91,dt!$A$2:$X$78,24,FALSE)</f>
        <v>14</v>
      </c>
    </row>
    <row r="14" spans="1:24" ht="21.75" x14ac:dyDescent="0.2">
      <c r="A14" s="5" t="s">
        <v>17</v>
      </c>
      <c r="B14" s="6">
        <f>VLOOKUP($A$7:$A$91,dt!$A$2:$R$78,2,FALSE)</f>
        <v>20572</v>
      </c>
      <c r="C14" s="6">
        <f>VLOOKUP($A$7:$A$91,dt!$A$2:$R$78,3,FALSE)</f>
        <v>60273</v>
      </c>
      <c r="D14" s="6">
        <f>VLOOKUP($A$7:$A$91,dt!$A$2:$R$78,4,FALSE)</f>
        <v>3663</v>
      </c>
      <c r="E14" s="6">
        <f>VLOOKUP($A$7:$A$91,dt!$A$2:$R$78,5,FALSE)</f>
        <v>902</v>
      </c>
      <c r="F14" s="6">
        <f>VLOOKUP($A$7:$A$91,dt!$A$2:$R$78,6,FALSE)</f>
        <v>33</v>
      </c>
      <c r="G14" s="6">
        <f>VLOOKUP($A$7:$A$91,dt!$A$2:$R$78,7,FALSE)</f>
        <v>18623</v>
      </c>
      <c r="H14" s="6">
        <f>VLOOKUP($A$7:$A$91,dt!$A$2:$R$78,8,FALSE)</f>
        <v>1382</v>
      </c>
      <c r="I14" s="6">
        <f>VLOOKUP($A$7:$A$91,dt!$A$2:$R$78,9,FALSE)</f>
        <v>231471</v>
      </c>
      <c r="J14" s="6">
        <f>VLOOKUP($A$7:$A$91,dt!$A$2:$R$78,10,FALSE)</f>
        <v>666</v>
      </c>
      <c r="K14" s="6">
        <f>VLOOKUP($A$7:$A$91,dt!$A$2:$R$78,11,FALSE)</f>
        <v>1031364</v>
      </c>
      <c r="L14" s="6">
        <f>VLOOKUP($A$7:$A$91,dt!$A$2:$R$78,12,FALSE)</f>
        <v>16442</v>
      </c>
      <c r="M14" s="6">
        <f>VLOOKUP($A$7:$A$91,dt!$A$2:$R$78,13,FALSE)</f>
        <v>6359410</v>
      </c>
      <c r="N14" s="6">
        <f>VLOOKUP($A$7:$A$91,dt!$A$2:$R$78,14,FALSE)</f>
        <v>148</v>
      </c>
      <c r="O14" s="6">
        <f>VLOOKUP($A$7:$A$91,dt!$A$2:$R$78,15,FALSE)</f>
        <v>73192</v>
      </c>
      <c r="P14" s="6">
        <f>VLOOKUP($A$7:$A$91,dt!$A$2:$R$78,16,FALSE)</f>
        <v>1951</v>
      </c>
      <c r="Q14" s="6">
        <f>VLOOKUP($A$7:$A$91,dt!$A$2:$R$78,17,FALSE)</f>
        <v>48827</v>
      </c>
      <c r="R14" s="6">
        <f>VLOOKUP($A$7:$A$91,dt!$A$2:$R$78,18,FALSE)</f>
        <v>239</v>
      </c>
      <c r="S14" s="6">
        <f>VLOOKUP($A$7:$A$91,dt!$A$2:$X$78,19,FALSE)</f>
        <v>1080531</v>
      </c>
      <c r="T14" s="6">
        <f>VLOOKUP($A$7:$A$91,dt!$A$2:$X$78,20,FALSE)</f>
        <v>1511</v>
      </c>
      <c r="U14" s="6">
        <f>VLOOKUP($A$7:$A$91,dt!$A$2:$X$78,21,FALSE)</f>
        <v>43774</v>
      </c>
      <c r="V14" s="6">
        <f>VLOOKUP($A$7:$A$91,dt!$A$2:$X$78,22,FALSE)</f>
        <v>1203</v>
      </c>
      <c r="W14" s="6">
        <f>VLOOKUP($A$7:$A$91,dt!$A$2:$X$78,23,FALSE)</f>
        <v>4494</v>
      </c>
      <c r="X14" s="6">
        <f>VLOOKUP($A$7:$A$91,dt!$A$2:$X$78,24,FALSE)</f>
        <v>140</v>
      </c>
    </row>
    <row r="15" spans="1:24" ht="21.75" x14ac:dyDescent="0.2">
      <c r="A15" s="5" t="s">
        <v>18</v>
      </c>
      <c r="B15" s="6">
        <f>VLOOKUP($A$7:$A$91,dt!$A$2:$R$78,2,FALSE)</f>
        <v>15519</v>
      </c>
      <c r="C15" s="6">
        <f>VLOOKUP($A$7:$A$91,dt!$A$2:$R$78,3,FALSE)</f>
        <v>28264</v>
      </c>
      <c r="D15" s="6">
        <f>VLOOKUP($A$7:$A$91,dt!$A$2:$R$78,4,FALSE)</f>
        <v>2084</v>
      </c>
      <c r="E15" s="6">
        <f>VLOOKUP($A$7:$A$91,dt!$A$2:$R$78,5,FALSE)</f>
        <v>112335</v>
      </c>
      <c r="F15" s="6">
        <f>VLOOKUP($A$7:$A$91,dt!$A$2:$R$78,6,FALSE)</f>
        <v>3030</v>
      </c>
      <c r="G15" s="6">
        <f>VLOOKUP($A$7:$A$91,dt!$A$2:$R$78,7,FALSE)</f>
        <v>10556</v>
      </c>
      <c r="H15" s="6">
        <f>VLOOKUP($A$7:$A$91,dt!$A$2:$R$78,8,FALSE)</f>
        <v>748</v>
      </c>
      <c r="I15" s="6">
        <f>VLOOKUP($A$7:$A$91,dt!$A$2:$R$78,9,FALSE)</f>
        <v>98018</v>
      </c>
      <c r="J15" s="6">
        <f>VLOOKUP($A$7:$A$91,dt!$A$2:$R$78,10,FALSE)</f>
        <v>145</v>
      </c>
      <c r="K15" s="6">
        <f>VLOOKUP($A$7:$A$91,dt!$A$2:$R$78,11,FALSE)</f>
        <v>475694</v>
      </c>
      <c r="L15" s="6">
        <f>VLOOKUP($A$7:$A$91,dt!$A$2:$R$78,12,FALSE)</f>
        <v>10663</v>
      </c>
      <c r="M15" s="6">
        <f>VLOOKUP($A$7:$A$91,dt!$A$2:$R$78,13,FALSE)</f>
        <v>27107045</v>
      </c>
      <c r="N15" s="6">
        <f>VLOOKUP($A$7:$A$91,dt!$A$2:$R$78,14,FALSE)</f>
        <v>172</v>
      </c>
      <c r="O15" s="6">
        <f>VLOOKUP($A$7:$A$91,dt!$A$2:$R$78,15,FALSE)</f>
        <v>2560235</v>
      </c>
      <c r="P15" s="6">
        <f>VLOOKUP($A$7:$A$91,dt!$A$2:$R$78,16,FALSE)</f>
        <v>849</v>
      </c>
      <c r="Q15" s="6">
        <f>VLOOKUP($A$7:$A$91,dt!$A$2:$R$78,17,FALSE)</f>
        <v>638852</v>
      </c>
      <c r="R15" s="6">
        <f>VLOOKUP($A$7:$A$91,dt!$A$2:$R$78,18,FALSE)</f>
        <v>124</v>
      </c>
      <c r="S15" s="6">
        <f>VLOOKUP($A$7:$A$91,dt!$A$2:$X$78,19,FALSE)</f>
        <v>194914</v>
      </c>
      <c r="T15" s="6">
        <f>VLOOKUP($A$7:$A$91,dt!$A$2:$X$78,20,FALSE)</f>
        <v>468</v>
      </c>
      <c r="U15" s="6">
        <f>VLOOKUP($A$7:$A$91,dt!$A$2:$X$78,21,FALSE)</f>
        <v>25239</v>
      </c>
      <c r="V15" s="6">
        <f>VLOOKUP($A$7:$A$91,dt!$A$2:$X$78,22,FALSE)</f>
        <v>764</v>
      </c>
      <c r="W15" s="6">
        <f>VLOOKUP($A$7:$A$91,dt!$A$2:$X$78,23,FALSE)</f>
        <v>2098</v>
      </c>
      <c r="X15" s="6">
        <f>VLOOKUP($A$7:$A$91,dt!$A$2:$X$78,24,FALSE)</f>
        <v>61</v>
      </c>
    </row>
    <row r="16" spans="1:24" ht="21.75" x14ac:dyDescent="0.2">
      <c r="A16" s="9" t="s">
        <v>2</v>
      </c>
      <c r="B16" s="8">
        <f t="shared" ref="B16:X16" si="8">SUM(B17:B25)</f>
        <v>119514</v>
      </c>
      <c r="C16" s="8">
        <f t="shared" si="8"/>
        <v>220759</v>
      </c>
      <c r="D16" s="8">
        <f t="shared" si="8"/>
        <v>21464</v>
      </c>
      <c r="E16" s="8">
        <f t="shared" si="8"/>
        <v>25202</v>
      </c>
      <c r="F16" s="8">
        <f t="shared" si="8"/>
        <v>563</v>
      </c>
      <c r="G16" s="8">
        <f t="shared" si="8"/>
        <v>58000</v>
      </c>
      <c r="H16" s="8">
        <f t="shared" si="8"/>
        <v>5092</v>
      </c>
      <c r="I16" s="8">
        <f t="shared" si="8"/>
        <v>1615022</v>
      </c>
      <c r="J16" s="8">
        <f t="shared" si="8"/>
        <v>2042</v>
      </c>
      <c r="K16" s="8">
        <f t="shared" ref="K16:L16" si="9">SUM(K17:K25)</f>
        <v>4053414</v>
      </c>
      <c r="L16" s="8">
        <f t="shared" si="9"/>
        <v>100941</v>
      </c>
      <c r="M16" s="8">
        <f t="shared" ref="M16:N16" si="10">SUM(M17:M25)</f>
        <v>78969875</v>
      </c>
      <c r="N16" s="8">
        <f t="shared" si="10"/>
        <v>2782</v>
      </c>
      <c r="O16" s="8">
        <f t="shared" si="8"/>
        <v>26672118</v>
      </c>
      <c r="P16" s="8">
        <f t="shared" si="8"/>
        <v>7213</v>
      </c>
      <c r="Q16" s="8">
        <f t="shared" si="8"/>
        <v>3080412</v>
      </c>
      <c r="R16" s="8">
        <f t="shared" si="8"/>
        <v>1840</v>
      </c>
      <c r="S16" s="8">
        <f t="shared" ref="S16:T16" si="11">SUM(S17:S25)</f>
        <v>769172</v>
      </c>
      <c r="T16" s="8">
        <f t="shared" si="11"/>
        <v>3869</v>
      </c>
      <c r="U16" s="8">
        <f t="shared" si="8"/>
        <v>39584</v>
      </c>
      <c r="V16" s="8">
        <f t="shared" si="8"/>
        <v>1728</v>
      </c>
      <c r="W16" s="8">
        <f t="shared" si="8"/>
        <v>7047</v>
      </c>
      <c r="X16" s="8">
        <f t="shared" si="8"/>
        <v>316</v>
      </c>
    </row>
    <row r="17" spans="1:24" ht="21.75" x14ac:dyDescent="0.2">
      <c r="A17" s="5" t="s">
        <v>19</v>
      </c>
      <c r="B17" s="6">
        <f>VLOOKUP($A$7:$A$91,dt!$A$2:$R$78,2,FALSE)</f>
        <v>2245</v>
      </c>
      <c r="C17" s="6">
        <f>VLOOKUP($A$7:$A$91,dt!$A$2:$R$78,3,FALSE)</f>
        <v>571</v>
      </c>
      <c r="D17" s="6">
        <f>VLOOKUP($A$7:$A$91,dt!$A$2:$R$78,4,FALSE)</f>
        <v>56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75</v>
      </c>
      <c r="H17" s="6">
        <f>VLOOKUP($A$7:$A$91,dt!$A$2:$R$78,8,FALSE)</f>
        <v>12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51191</v>
      </c>
      <c r="L17" s="6">
        <f>VLOOKUP($A$7:$A$91,dt!$A$2:$R$78,12,FALSE)</f>
        <v>1963</v>
      </c>
      <c r="M17" s="6">
        <f>VLOOKUP($A$7:$A$91,dt!$A$2:$R$78,13,FALSE)</f>
        <v>248</v>
      </c>
      <c r="N17" s="6">
        <f>VLOOKUP($A$7:$A$91,dt!$A$2:$R$78,14,FALSE)</f>
        <v>13</v>
      </c>
      <c r="O17" s="6">
        <f>VLOOKUP($A$7:$A$91,dt!$A$2:$R$78,15,FALSE)</f>
        <v>2544</v>
      </c>
      <c r="P17" s="6">
        <f>VLOOKUP($A$7:$A$91,dt!$A$2:$R$78,16,FALSE)</f>
        <v>80</v>
      </c>
      <c r="Q17" s="6">
        <f>VLOOKUP($A$7:$A$91,dt!$A$2:$R$78,17,FALSE)</f>
        <v>1426</v>
      </c>
      <c r="R17" s="6">
        <f>VLOOKUP($A$7:$A$91,dt!$A$2:$R$78,18,FALSE)</f>
        <v>101</v>
      </c>
      <c r="S17" s="6">
        <f>VLOOKUP($A$7:$A$91,dt!$A$2:$X$78,19,FALSE)</f>
        <v>6063</v>
      </c>
      <c r="T17" s="6">
        <f>VLOOKUP($A$7:$A$91,dt!$A$2:$X$78,20,FALSE)</f>
        <v>203</v>
      </c>
      <c r="U17" s="6">
        <f>VLOOKUP($A$7:$A$91,dt!$A$2:$X$78,21,FALSE)</f>
        <v>506</v>
      </c>
      <c r="V17" s="6">
        <f>VLOOKUP($A$7:$A$91,dt!$A$2:$X$78,22,FALSE)</f>
        <v>33</v>
      </c>
      <c r="W17" s="6">
        <f>VLOOKUP($A$7:$A$91,dt!$A$2:$X$78,23,FALSE)</f>
        <v>416</v>
      </c>
      <c r="X17" s="6">
        <f>VLOOKUP($A$7:$A$91,dt!$A$2:$X$78,24,FALSE)</f>
        <v>11</v>
      </c>
    </row>
    <row r="18" spans="1:24" ht="21.75" x14ac:dyDescent="0.2">
      <c r="A18" s="5" t="s">
        <v>20</v>
      </c>
      <c r="B18" s="6">
        <f>VLOOKUP($A$7:$A$91,dt!$A$2:$R$78,2,FALSE)</f>
        <v>13306</v>
      </c>
      <c r="C18" s="6">
        <f>VLOOKUP($A$7:$A$91,dt!$A$2:$R$78,3,FALSE)</f>
        <v>23428</v>
      </c>
      <c r="D18" s="6">
        <f>VLOOKUP($A$7:$A$91,dt!$A$2:$R$78,4,FALSE)</f>
        <v>1689</v>
      </c>
      <c r="E18" s="6">
        <f>VLOOKUP($A$7:$A$91,dt!$A$2:$R$78,5,FALSE)</f>
        <v>1063</v>
      </c>
      <c r="F18" s="6">
        <f>VLOOKUP($A$7:$A$91,dt!$A$2:$R$78,6,FALSE)</f>
        <v>27</v>
      </c>
      <c r="G18" s="6">
        <f>VLOOKUP($A$7:$A$91,dt!$A$2:$R$78,7,FALSE)</f>
        <v>9617</v>
      </c>
      <c r="H18" s="6">
        <f>VLOOKUP($A$7:$A$91,dt!$A$2:$R$78,8,FALSE)</f>
        <v>943</v>
      </c>
      <c r="I18" s="6">
        <f>VLOOKUP($A$7:$A$91,dt!$A$2:$R$78,9,FALSE)</f>
        <v>368760</v>
      </c>
      <c r="J18" s="6">
        <f>VLOOKUP($A$7:$A$91,dt!$A$2:$R$78,10,FALSE)</f>
        <v>184</v>
      </c>
      <c r="K18" s="6">
        <f>VLOOKUP($A$7:$A$91,dt!$A$2:$R$78,11,FALSE)</f>
        <v>474516</v>
      </c>
      <c r="L18" s="6">
        <f>VLOOKUP($A$7:$A$91,dt!$A$2:$R$78,12,FALSE)</f>
        <v>11100</v>
      </c>
      <c r="M18" s="6">
        <f>VLOOKUP($A$7:$A$91,dt!$A$2:$R$78,13,FALSE)</f>
        <v>36117497</v>
      </c>
      <c r="N18" s="6">
        <f>VLOOKUP($A$7:$A$91,dt!$A$2:$R$78,14,FALSE)</f>
        <v>357</v>
      </c>
      <c r="O18" s="6">
        <f>VLOOKUP($A$7:$A$91,dt!$A$2:$R$78,15,FALSE)</f>
        <v>5827084</v>
      </c>
      <c r="P18" s="6">
        <f>VLOOKUP($A$7:$A$91,dt!$A$2:$R$78,16,FALSE)</f>
        <v>538</v>
      </c>
      <c r="Q18" s="6">
        <f>VLOOKUP($A$7:$A$91,dt!$A$2:$R$78,17,FALSE)</f>
        <v>187731</v>
      </c>
      <c r="R18" s="6">
        <f>VLOOKUP($A$7:$A$91,dt!$A$2:$R$78,18,FALSE)</f>
        <v>81</v>
      </c>
      <c r="S18" s="6">
        <f>VLOOKUP($A$7:$A$91,dt!$A$2:$X$78,19,FALSE)</f>
        <v>163495</v>
      </c>
      <c r="T18" s="6">
        <f>VLOOKUP($A$7:$A$91,dt!$A$2:$X$78,20,FALSE)</f>
        <v>181</v>
      </c>
      <c r="U18" s="6">
        <f>VLOOKUP($A$7:$A$91,dt!$A$2:$X$78,21,FALSE)</f>
        <v>7615</v>
      </c>
      <c r="V18" s="6">
        <f>VLOOKUP($A$7:$A$91,dt!$A$2:$X$78,22,FALSE)</f>
        <v>334</v>
      </c>
      <c r="W18" s="6">
        <f>VLOOKUP($A$7:$A$91,dt!$A$2:$X$78,23,FALSE)</f>
        <v>2113</v>
      </c>
      <c r="X18" s="6">
        <f>VLOOKUP($A$7:$A$91,dt!$A$2:$X$78,24,FALSE)</f>
        <v>93</v>
      </c>
    </row>
    <row r="19" spans="1:24" ht="21.75" x14ac:dyDescent="0.2">
      <c r="A19" s="5" t="s">
        <v>21</v>
      </c>
      <c r="B19" s="6">
        <f>VLOOKUP($A$7:$A$91,dt!$A$2:$R$78,2,FALSE)</f>
        <v>10389</v>
      </c>
      <c r="C19" s="6">
        <f>VLOOKUP($A$7:$A$91,dt!$A$2:$R$78,3,FALSE)</f>
        <v>19170</v>
      </c>
      <c r="D19" s="6">
        <f>VLOOKUP($A$7:$A$91,dt!$A$2:$R$78,4,FALSE)</f>
        <v>1842</v>
      </c>
      <c r="E19" s="6">
        <f>VLOOKUP($A$7:$A$91,dt!$A$2:$R$78,5,FALSE)</f>
        <v>1</v>
      </c>
      <c r="F19" s="6">
        <f>VLOOKUP($A$7:$A$91,dt!$A$2:$R$78,6,FALSE)</f>
        <v>1</v>
      </c>
      <c r="G19" s="6">
        <f>VLOOKUP($A$7:$A$91,dt!$A$2:$R$78,7,FALSE)</f>
        <v>1148</v>
      </c>
      <c r="H19" s="6">
        <f>VLOOKUP($A$7:$A$91,dt!$A$2:$R$78,8,FALSE)</f>
        <v>118</v>
      </c>
      <c r="I19" s="6">
        <f>VLOOKUP($A$7:$A$91,dt!$A$2:$R$78,9,FALSE)</f>
        <v>173974</v>
      </c>
      <c r="J19" s="6">
        <f>VLOOKUP($A$7:$A$91,dt!$A$2:$R$78,10,FALSE)</f>
        <v>106</v>
      </c>
      <c r="K19" s="6">
        <f>VLOOKUP($A$7:$A$91,dt!$A$2:$R$78,11,FALSE)</f>
        <v>456664</v>
      </c>
      <c r="L19" s="6">
        <f>VLOOKUP($A$7:$A$91,dt!$A$2:$R$78,12,FALSE)</f>
        <v>8918</v>
      </c>
      <c r="M19" s="6">
        <f>VLOOKUP($A$7:$A$91,dt!$A$2:$R$78,13,FALSE)</f>
        <v>4200867</v>
      </c>
      <c r="N19" s="6">
        <f>VLOOKUP($A$7:$A$91,dt!$A$2:$R$78,14,FALSE)</f>
        <v>163</v>
      </c>
      <c r="O19" s="6">
        <f>VLOOKUP($A$7:$A$91,dt!$A$2:$R$78,15,FALSE)</f>
        <v>389273</v>
      </c>
      <c r="P19" s="6">
        <f>VLOOKUP($A$7:$A$91,dt!$A$2:$R$78,16,FALSE)</f>
        <v>337</v>
      </c>
      <c r="Q19" s="6">
        <f>VLOOKUP($A$7:$A$91,dt!$A$2:$R$78,17,FALSE)</f>
        <v>394575</v>
      </c>
      <c r="R19" s="6">
        <f>VLOOKUP($A$7:$A$91,dt!$A$2:$R$78,18,FALSE)</f>
        <v>67</v>
      </c>
      <c r="S19" s="6">
        <f>VLOOKUP($A$7:$A$91,dt!$A$2:$X$78,19,FALSE)</f>
        <v>13684</v>
      </c>
      <c r="T19" s="6">
        <f>VLOOKUP($A$7:$A$91,dt!$A$2:$X$78,20,FALSE)</f>
        <v>128</v>
      </c>
      <c r="U19" s="6">
        <f>VLOOKUP($A$7:$A$91,dt!$A$2:$X$78,21,FALSE)</f>
        <v>903</v>
      </c>
      <c r="V19" s="6">
        <f>VLOOKUP($A$7:$A$91,dt!$A$2:$X$78,22,FALSE)</f>
        <v>44</v>
      </c>
      <c r="W19" s="6">
        <f>VLOOKUP($A$7:$A$91,dt!$A$2:$X$78,23,FALSE)</f>
        <v>164</v>
      </c>
      <c r="X19" s="6">
        <f>VLOOKUP($A$7:$A$91,dt!$A$2:$X$78,24,FALSE)</f>
        <v>7</v>
      </c>
    </row>
    <row r="20" spans="1:24" ht="21.75" x14ac:dyDescent="0.2">
      <c r="A20" s="5" t="s">
        <v>22</v>
      </c>
      <c r="B20" s="6">
        <f>VLOOKUP($A$7:$A$91,dt!$A$2:$R$78,2,FALSE)</f>
        <v>9072</v>
      </c>
      <c r="C20" s="6">
        <f>VLOOKUP($A$7:$A$91,dt!$A$2:$R$78,3,FALSE)</f>
        <v>2508</v>
      </c>
      <c r="D20" s="6">
        <f>VLOOKUP($A$7:$A$91,dt!$A$2:$R$78,4,FALSE)</f>
        <v>242</v>
      </c>
      <c r="E20" s="6">
        <f>VLOOKUP($A$7:$A$91,dt!$A$2:$R$78,5,FALSE)</f>
        <v>3242</v>
      </c>
      <c r="F20" s="6">
        <f>VLOOKUP($A$7:$A$91,dt!$A$2:$R$78,6,FALSE)</f>
        <v>64</v>
      </c>
      <c r="G20" s="6">
        <f>VLOOKUP($A$7:$A$91,dt!$A$2:$R$78,7,FALSE)</f>
        <v>625</v>
      </c>
      <c r="H20" s="6">
        <f>VLOOKUP($A$7:$A$91,dt!$A$2:$R$78,8,FALSE)</f>
        <v>42</v>
      </c>
      <c r="I20" s="6">
        <f>VLOOKUP($A$7:$A$91,dt!$A$2:$R$78,9,FALSE)</f>
        <v>83461</v>
      </c>
      <c r="J20" s="6">
        <f>VLOOKUP($A$7:$A$91,dt!$A$2:$R$78,10,FALSE)</f>
        <v>106</v>
      </c>
      <c r="K20" s="6">
        <f>VLOOKUP($A$7:$A$91,dt!$A$2:$R$78,11,FALSE)</f>
        <v>252772</v>
      </c>
      <c r="L20" s="6">
        <f>VLOOKUP($A$7:$A$91,dt!$A$2:$R$78,12,FALSE)</f>
        <v>7851</v>
      </c>
      <c r="M20" s="6">
        <f>VLOOKUP($A$7:$A$91,dt!$A$2:$R$78,13,FALSE)</f>
        <v>3560614</v>
      </c>
      <c r="N20" s="6">
        <f>VLOOKUP($A$7:$A$91,dt!$A$2:$R$78,14,FALSE)</f>
        <v>247</v>
      </c>
      <c r="O20" s="6">
        <f>VLOOKUP($A$7:$A$91,dt!$A$2:$R$78,15,FALSE)</f>
        <v>711422</v>
      </c>
      <c r="P20" s="6">
        <f>VLOOKUP($A$7:$A$91,dt!$A$2:$R$78,16,FALSE)</f>
        <v>699</v>
      </c>
      <c r="Q20" s="6">
        <f>VLOOKUP($A$7:$A$91,dt!$A$2:$R$78,17,FALSE)</f>
        <v>19447</v>
      </c>
      <c r="R20" s="6">
        <f>VLOOKUP($A$7:$A$91,dt!$A$2:$R$78,18,FALSE)</f>
        <v>142</v>
      </c>
      <c r="S20" s="6">
        <f>VLOOKUP($A$7:$A$91,dt!$A$2:$X$78,19,FALSE)</f>
        <v>11589</v>
      </c>
      <c r="T20" s="6">
        <f>VLOOKUP($A$7:$A$91,dt!$A$2:$X$78,20,FALSE)</f>
        <v>119</v>
      </c>
      <c r="U20" s="6">
        <f>VLOOKUP($A$7:$A$91,dt!$A$2:$X$78,21,FALSE)</f>
        <v>427</v>
      </c>
      <c r="V20" s="6">
        <f>VLOOKUP($A$7:$A$91,dt!$A$2:$X$78,22,FALSE)</f>
        <v>33</v>
      </c>
      <c r="W20" s="6">
        <f>VLOOKUP($A$7:$A$91,dt!$A$2:$X$78,23,FALSE)</f>
        <v>94</v>
      </c>
      <c r="X20" s="6">
        <f>VLOOKUP($A$7:$A$91,dt!$A$2:$X$78,24,FALSE)</f>
        <v>6</v>
      </c>
    </row>
    <row r="21" spans="1:24" ht="21.75" x14ac:dyDescent="0.2">
      <c r="A21" s="5" t="s">
        <v>23</v>
      </c>
      <c r="B21" s="6">
        <f>VLOOKUP($A$7:$A$91,dt!$A$2:$R$78,2,FALSE)</f>
        <v>4284</v>
      </c>
      <c r="C21" s="6">
        <f>VLOOKUP($A$7:$A$91,dt!$A$2:$R$78,3,FALSE)</f>
        <v>1637</v>
      </c>
      <c r="D21" s="6">
        <f>VLOOKUP($A$7:$A$91,dt!$A$2:$R$78,4,FALSE)</f>
        <v>176</v>
      </c>
      <c r="E21" s="6">
        <f>VLOOKUP($A$7:$A$91,dt!$A$2:$R$78,5,FALSE)</f>
        <v>0</v>
      </c>
      <c r="F21" s="6">
        <f>VLOOKUP($A$7:$A$91,dt!$A$2:$R$78,6,FALSE)</f>
        <v>0</v>
      </c>
      <c r="G21" s="6">
        <f>VLOOKUP($A$7:$A$91,dt!$A$2:$R$78,7,FALSE)</f>
        <v>541</v>
      </c>
      <c r="H21" s="6">
        <f>VLOOKUP($A$7:$A$91,dt!$A$2:$R$78,8,FALSE)</f>
        <v>63</v>
      </c>
      <c r="I21" s="6">
        <f>VLOOKUP($A$7:$A$91,dt!$A$2:$R$78,9,FALSE)</f>
        <v>91345</v>
      </c>
      <c r="J21" s="6">
        <f>VLOOKUP($A$7:$A$91,dt!$A$2:$R$78,10,FALSE)</f>
        <v>75</v>
      </c>
      <c r="K21" s="6">
        <f>VLOOKUP($A$7:$A$91,dt!$A$2:$R$78,11,FALSE)</f>
        <v>100580</v>
      </c>
      <c r="L21" s="6">
        <f>VLOOKUP($A$7:$A$91,dt!$A$2:$R$78,12,FALSE)</f>
        <v>3705</v>
      </c>
      <c r="M21" s="6">
        <f>VLOOKUP($A$7:$A$91,dt!$A$2:$R$78,13,FALSE)</f>
        <v>406520</v>
      </c>
      <c r="N21" s="6">
        <f>VLOOKUP($A$7:$A$91,dt!$A$2:$R$78,14,FALSE)</f>
        <v>9</v>
      </c>
      <c r="O21" s="6">
        <f>VLOOKUP($A$7:$A$91,dt!$A$2:$R$78,15,FALSE)</f>
        <v>28445</v>
      </c>
      <c r="P21" s="6">
        <f>VLOOKUP($A$7:$A$91,dt!$A$2:$R$78,16,FALSE)</f>
        <v>60</v>
      </c>
      <c r="Q21" s="6">
        <f>VLOOKUP($A$7:$A$91,dt!$A$2:$R$78,17,FALSE)</f>
        <v>521</v>
      </c>
      <c r="R21" s="6">
        <f>VLOOKUP($A$7:$A$91,dt!$A$2:$R$78,18,FALSE)</f>
        <v>23</v>
      </c>
      <c r="S21" s="6">
        <f>VLOOKUP($A$7:$A$91,dt!$A$2:$X$78,19,FALSE)</f>
        <v>5258</v>
      </c>
      <c r="T21" s="6">
        <f>VLOOKUP($A$7:$A$91,dt!$A$2:$X$78,20,FALSE)</f>
        <v>41</v>
      </c>
      <c r="U21" s="6">
        <f>VLOOKUP($A$7:$A$91,dt!$A$2:$X$78,21,FALSE)</f>
        <v>449</v>
      </c>
      <c r="V21" s="6">
        <f>VLOOKUP($A$7:$A$91,dt!$A$2:$X$78,22,FALSE)</f>
        <v>22</v>
      </c>
      <c r="W21" s="6">
        <f>VLOOKUP($A$7:$A$91,dt!$A$2:$X$78,23,FALSE)</f>
        <v>68</v>
      </c>
      <c r="X21" s="6">
        <f>VLOOKUP($A$7:$A$91,dt!$A$2:$X$78,24,FALSE)</f>
        <v>3</v>
      </c>
    </row>
    <row r="22" spans="1:24" ht="21.75" x14ac:dyDescent="0.2">
      <c r="A22" s="5" t="s">
        <v>24</v>
      </c>
      <c r="B22" s="6">
        <f>VLOOKUP($A$7:$A$91,dt!$A$2:$R$78,2,FALSE)</f>
        <v>16818</v>
      </c>
      <c r="C22" s="6">
        <f>VLOOKUP($A$7:$A$91,dt!$A$2:$R$78,3,FALSE)</f>
        <v>23598</v>
      </c>
      <c r="D22" s="6">
        <f>VLOOKUP($A$7:$A$91,dt!$A$2:$R$78,4,FALSE)</f>
        <v>2998</v>
      </c>
      <c r="E22" s="6">
        <f>VLOOKUP($A$7:$A$91,dt!$A$2:$R$78,5,FALSE)</f>
        <v>143</v>
      </c>
      <c r="F22" s="6">
        <f>VLOOKUP($A$7:$A$91,dt!$A$2:$R$78,6,FALSE)</f>
        <v>4</v>
      </c>
      <c r="G22" s="6">
        <f>VLOOKUP($A$7:$A$91,dt!$A$2:$R$78,7,FALSE)</f>
        <v>4135</v>
      </c>
      <c r="H22" s="6">
        <f>VLOOKUP($A$7:$A$91,dt!$A$2:$R$78,8,FALSE)</f>
        <v>338</v>
      </c>
      <c r="I22" s="6">
        <f>VLOOKUP($A$7:$A$91,dt!$A$2:$R$78,9,FALSE)</f>
        <v>403386</v>
      </c>
      <c r="J22" s="6">
        <f>VLOOKUP($A$7:$A$91,dt!$A$2:$R$78,10,FALSE)</f>
        <v>353</v>
      </c>
      <c r="K22" s="6">
        <f>VLOOKUP($A$7:$A$91,dt!$A$2:$R$78,11,FALSE)</f>
        <v>458065</v>
      </c>
      <c r="L22" s="6">
        <f>VLOOKUP($A$7:$A$91,dt!$A$2:$R$78,12,FALSE)</f>
        <v>12884</v>
      </c>
      <c r="M22" s="6">
        <f>VLOOKUP($A$7:$A$91,dt!$A$2:$R$78,13,FALSE)</f>
        <v>4521926</v>
      </c>
      <c r="N22" s="6">
        <f>VLOOKUP($A$7:$A$91,dt!$A$2:$R$78,14,FALSE)</f>
        <v>284</v>
      </c>
      <c r="O22" s="6">
        <f>VLOOKUP($A$7:$A$91,dt!$A$2:$R$78,15,FALSE)</f>
        <v>8542471</v>
      </c>
      <c r="P22" s="6">
        <f>VLOOKUP($A$7:$A$91,dt!$A$2:$R$78,16,FALSE)</f>
        <v>949</v>
      </c>
      <c r="Q22" s="6">
        <f>VLOOKUP($A$7:$A$91,dt!$A$2:$R$78,17,FALSE)</f>
        <v>702242</v>
      </c>
      <c r="R22" s="6">
        <f>VLOOKUP($A$7:$A$91,dt!$A$2:$R$78,18,FALSE)</f>
        <v>590</v>
      </c>
      <c r="S22" s="6">
        <f>VLOOKUP($A$7:$A$91,dt!$A$2:$X$78,19,FALSE)</f>
        <v>455228</v>
      </c>
      <c r="T22" s="6">
        <f>VLOOKUP($A$7:$A$91,dt!$A$2:$X$78,20,FALSE)</f>
        <v>1576</v>
      </c>
      <c r="U22" s="6">
        <f>VLOOKUP($A$7:$A$91,dt!$A$2:$X$78,21,FALSE)</f>
        <v>8695</v>
      </c>
      <c r="V22" s="6">
        <f>VLOOKUP($A$7:$A$91,dt!$A$2:$X$78,22,FALSE)</f>
        <v>421</v>
      </c>
      <c r="W22" s="6">
        <f>VLOOKUP($A$7:$A$91,dt!$A$2:$X$78,23,FALSE)</f>
        <v>1667</v>
      </c>
      <c r="X22" s="6">
        <f>VLOOKUP($A$7:$A$91,dt!$A$2:$X$78,24,FALSE)</f>
        <v>97</v>
      </c>
    </row>
    <row r="23" spans="1:24" ht="21.75" x14ac:dyDescent="0.2">
      <c r="A23" s="5" t="s">
        <v>25</v>
      </c>
      <c r="B23" s="6">
        <f>VLOOKUP($A$7:$A$91,dt!$A$2:$R$78,2,FALSE)</f>
        <v>19682</v>
      </c>
      <c r="C23" s="6">
        <f>VLOOKUP($A$7:$A$91,dt!$A$2:$R$78,3,FALSE)</f>
        <v>21401</v>
      </c>
      <c r="D23" s="6">
        <f>VLOOKUP($A$7:$A$91,dt!$A$2:$R$78,4,FALSE)</f>
        <v>2247</v>
      </c>
      <c r="E23" s="6">
        <f>VLOOKUP($A$7:$A$91,dt!$A$2:$R$78,5,FALSE)</f>
        <v>213</v>
      </c>
      <c r="F23" s="6">
        <f>VLOOKUP($A$7:$A$91,dt!$A$2:$R$78,6,FALSE)</f>
        <v>2</v>
      </c>
      <c r="G23" s="6">
        <f>VLOOKUP($A$7:$A$91,dt!$A$2:$R$78,7,FALSE)</f>
        <v>13919</v>
      </c>
      <c r="H23" s="6">
        <f>VLOOKUP($A$7:$A$91,dt!$A$2:$R$78,8,FALSE)</f>
        <v>1174</v>
      </c>
      <c r="I23" s="6">
        <f>VLOOKUP($A$7:$A$91,dt!$A$2:$R$78,9,FALSE)</f>
        <v>370006</v>
      </c>
      <c r="J23" s="6">
        <f>VLOOKUP($A$7:$A$91,dt!$A$2:$R$78,10,FALSE)</f>
        <v>515</v>
      </c>
      <c r="K23" s="6">
        <f>VLOOKUP($A$7:$A$91,dt!$A$2:$R$78,11,FALSE)</f>
        <v>710128</v>
      </c>
      <c r="L23" s="6">
        <f>VLOOKUP($A$7:$A$91,dt!$A$2:$R$78,12,FALSE)</f>
        <v>16847</v>
      </c>
      <c r="M23" s="6">
        <f>VLOOKUP($A$7:$A$91,dt!$A$2:$R$78,13,FALSE)</f>
        <v>26990461</v>
      </c>
      <c r="N23" s="6">
        <f>VLOOKUP($A$7:$A$91,dt!$A$2:$R$78,14,FALSE)</f>
        <v>664</v>
      </c>
      <c r="O23" s="6">
        <f>VLOOKUP($A$7:$A$91,dt!$A$2:$R$78,15,FALSE)</f>
        <v>2443078</v>
      </c>
      <c r="P23" s="6">
        <f>VLOOKUP($A$7:$A$91,dt!$A$2:$R$78,16,FALSE)</f>
        <v>688</v>
      </c>
      <c r="Q23" s="6">
        <f>VLOOKUP($A$7:$A$91,dt!$A$2:$R$78,17,FALSE)</f>
        <v>1069942</v>
      </c>
      <c r="R23" s="6">
        <f>VLOOKUP($A$7:$A$91,dt!$A$2:$R$78,18,FALSE)</f>
        <v>144</v>
      </c>
      <c r="S23" s="6">
        <f>VLOOKUP($A$7:$A$91,dt!$A$2:$X$78,19,FALSE)</f>
        <v>49381</v>
      </c>
      <c r="T23" s="6">
        <f>VLOOKUP($A$7:$A$91,dt!$A$2:$X$78,20,FALSE)</f>
        <v>410</v>
      </c>
      <c r="U23" s="6">
        <f>VLOOKUP($A$7:$A$91,dt!$A$2:$X$78,21,FALSE)</f>
        <v>2026</v>
      </c>
      <c r="V23" s="6">
        <f>VLOOKUP($A$7:$A$91,dt!$A$2:$X$78,22,FALSE)</f>
        <v>111</v>
      </c>
      <c r="W23" s="6">
        <f>VLOOKUP($A$7:$A$91,dt!$A$2:$X$78,23,FALSE)</f>
        <v>716</v>
      </c>
      <c r="X23" s="6">
        <f>VLOOKUP($A$7:$A$91,dt!$A$2:$X$78,24,FALSE)</f>
        <v>32</v>
      </c>
    </row>
    <row r="24" spans="1:24" ht="21.75" x14ac:dyDescent="0.2">
      <c r="A24" s="5" t="s">
        <v>26</v>
      </c>
      <c r="B24" s="6">
        <f>VLOOKUP($A$7:$A$91,dt!$A$2:$R$78,2,FALSE)</f>
        <v>10274</v>
      </c>
      <c r="C24" s="6">
        <f>VLOOKUP($A$7:$A$91,dt!$A$2:$R$78,3,FALSE)</f>
        <v>11968</v>
      </c>
      <c r="D24" s="6">
        <f>VLOOKUP($A$7:$A$91,dt!$A$2:$R$78,4,FALSE)</f>
        <v>1003</v>
      </c>
      <c r="E24" s="6">
        <f>VLOOKUP($A$7:$A$91,dt!$A$2:$R$78,5,FALSE)</f>
        <v>53</v>
      </c>
      <c r="F24" s="6">
        <f>VLOOKUP($A$7:$A$91,dt!$A$2:$R$78,6,FALSE)</f>
        <v>1</v>
      </c>
      <c r="G24" s="6">
        <f>VLOOKUP($A$7:$A$91,dt!$A$2:$R$78,7,FALSE)</f>
        <v>14026</v>
      </c>
      <c r="H24" s="6">
        <f>VLOOKUP($A$7:$A$91,dt!$A$2:$R$78,8,FALSE)</f>
        <v>1107</v>
      </c>
      <c r="I24" s="6">
        <f>VLOOKUP($A$7:$A$91,dt!$A$2:$R$78,9,FALSE)</f>
        <v>92516</v>
      </c>
      <c r="J24" s="6">
        <f>VLOOKUP($A$7:$A$91,dt!$A$2:$R$78,10,FALSE)</f>
        <v>56</v>
      </c>
      <c r="K24" s="6">
        <f>VLOOKUP($A$7:$A$91,dt!$A$2:$R$78,11,FALSE)</f>
        <v>292505</v>
      </c>
      <c r="L24" s="6">
        <f>VLOOKUP($A$7:$A$91,dt!$A$2:$R$78,12,FALSE)</f>
        <v>8271</v>
      </c>
      <c r="M24" s="6">
        <f>VLOOKUP($A$7:$A$91,dt!$A$2:$R$78,13,FALSE)</f>
        <v>2796189</v>
      </c>
      <c r="N24" s="6">
        <f>VLOOKUP($A$7:$A$91,dt!$A$2:$R$78,14,FALSE)</f>
        <v>267</v>
      </c>
      <c r="O24" s="6">
        <f>VLOOKUP($A$7:$A$91,dt!$A$2:$R$78,15,FALSE)</f>
        <v>8365954</v>
      </c>
      <c r="P24" s="6">
        <f>VLOOKUP($A$7:$A$91,dt!$A$2:$R$78,16,FALSE)</f>
        <v>865</v>
      </c>
      <c r="Q24" s="6">
        <f>VLOOKUP($A$7:$A$91,dt!$A$2:$R$78,17,FALSE)</f>
        <v>561782</v>
      </c>
      <c r="R24" s="6">
        <f>VLOOKUP($A$7:$A$91,dt!$A$2:$R$78,18,FALSE)</f>
        <v>288</v>
      </c>
      <c r="S24" s="6">
        <f>VLOOKUP($A$7:$A$91,dt!$A$2:$X$78,19,FALSE)</f>
        <v>46240</v>
      </c>
      <c r="T24" s="6">
        <f>VLOOKUP($A$7:$A$91,dt!$A$2:$X$78,20,FALSE)</f>
        <v>352</v>
      </c>
      <c r="U24" s="6">
        <f>VLOOKUP($A$7:$A$91,dt!$A$2:$X$78,21,FALSE)</f>
        <v>3172</v>
      </c>
      <c r="V24" s="6">
        <f>VLOOKUP($A$7:$A$91,dt!$A$2:$X$78,22,FALSE)</f>
        <v>117</v>
      </c>
      <c r="W24" s="6">
        <f>VLOOKUP($A$7:$A$91,dt!$A$2:$X$78,23,FALSE)</f>
        <v>550</v>
      </c>
      <c r="X24" s="6">
        <f>VLOOKUP($A$7:$A$91,dt!$A$2:$X$78,24,FALSE)</f>
        <v>22</v>
      </c>
    </row>
    <row r="25" spans="1:24" ht="21.75" x14ac:dyDescent="0.2">
      <c r="A25" s="5" t="s">
        <v>27</v>
      </c>
      <c r="B25" s="6">
        <f>VLOOKUP($A$7:$A$91,dt!$A$2:$R$78,2,FALSE)</f>
        <v>33444</v>
      </c>
      <c r="C25" s="6">
        <f>VLOOKUP($A$7:$A$91,dt!$A$2:$R$78,3,FALSE)</f>
        <v>116478</v>
      </c>
      <c r="D25" s="6">
        <f>VLOOKUP($A$7:$A$91,dt!$A$2:$R$78,4,FALSE)</f>
        <v>11211</v>
      </c>
      <c r="E25" s="6">
        <f>VLOOKUP($A$7:$A$91,dt!$A$2:$R$78,5,FALSE)</f>
        <v>20487</v>
      </c>
      <c r="F25" s="6">
        <f>VLOOKUP($A$7:$A$91,dt!$A$2:$R$78,6,FALSE)</f>
        <v>464</v>
      </c>
      <c r="G25" s="6">
        <f>VLOOKUP($A$7:$A$91,dt!$A$2:$R$78,7,FALSE)</f>
        <v>13914</v>
      </c>
      <c r="H25" s="6">
        <f>VLOOKUP($A$7:$A$91,dt!$A$2:$R$78,8,FALSE)</f>
        <v>1295</v>
      </c>
      <c r="I25" s="6">
        <f>VLOOKUP($A$7:$A$91,dt!$A$2:$R$78,9,FALSE)</f>
        <v>31574</v>
      </c>
      <c r="J25" s="6">
        <f>VLOOKUP($A$7:$A$91,dt!$A$2:$R$78,10,FALSE)</f>
        <v>647</v>
      </c>
      <c r="K25" s="6">
        <f>VLOOKUP($A$7:$A$91,dt!$A$2:$R$78,11,FALSE)</f>
        <v>1256993</v>
      </c>
      <c r="L25" s="6">
        <f>VLOOKUP($A$7:$A$91,dt!$A$2:$R$78,12,FALSE)</f>
        <v>29402</v>
      </c>
      <c r="M25" s="6">
        <f>VLOOKUP($A$7:$A$91,dt!$A$2:$R$78,13,FALSE)</f>
        <v>375553</v>
      </c>
      <c r="N25" s="6">
        <f>VLOOKUP($A$7:$A$91,dt!$A$2:$R$78,14,FALSE)</f>
        <v>778</v>
      </c>
      <c r="O25" s="6">
        <f>VLOOKUP($A$7:$A$91,dt!$A$2:$R$78,15,FALSE)</f>
        <v>361847</v>
      </c>
      <c r="P25" s="6">
        <f>VLOOKUP($A$7:$A$91,dt!$A$2:$R$78,16,FALSE)</f>
        <v>2997</v>
      </c>
      <c r="Q25" s="6">
        <f>VLOOKUP($A$7:$A$91,dt!$A$2:$R$78,17,FALSE)</f>
        <v>142746</v>
      </c>
      <c r="R25" s="6">
        <f>VLOOKUP($A$7:$A$91,dt!$A$2:$R$78,18,FALSE)</f>
        <v>404</v>
      </c>
      <c r="S25" s="6">
        <f>VLOOKUP($A$7:$A$91,dt!$A$2:$X$78,19,FALSE)</f>
        <v>18234</v>
      </c>
      <c r="T25" s="6">
        <f>VLOOKUP($A$7:$A$91,dt!$A$2:$X$78,20,FALSE)</f>
        <v>859</v>
      </c>
      <c r="U25" s="6">
        <f>VLOOKUP($A$7:$A$91,dt!$A$2:$X$78,21,FALSE)</f>
        <v>15791</v>
      </c>
      <c r="V25" s="6">
        <f>VLOOKUP($A$7:$A$91,dt!$A$2:$X$78,22,FALSE)</f>
        <v>613</v>
      </c>
      <c r="W25" s="6">
        <f>VLOOKUP($A$7:$A$91,dt!$A$2:$X$78,23,FALSE)</f>
        <v>1259</v>
      </c>
      <c r="X25" s="6">
        <f>VLOOKUP($A$7:$A$91,dt!$A$2:$X$78,24,FALSE)</f>
        <v>45</v>
      </c>
    </row>
    <row r="26" spans="1:24" ht="21.75" x14ac:dyDescent="0.2">
      <c r="A26" s="9" t="s">
        <v>3</v>
      </c>
      <c r="B26" s="8">
        <f>SUM(B27:B34)</f>
        <v>1023635</v>
      </c>
      <c r="C26" s="8">
        <f t="shared" ref="C26:X26" si="12">SUM(C27:C34)</f>
        <v>3259168</v>
      </c>
      <c r="D26" s="8">
        <f t="shared" si="12"/>
        <v>568680</v>
      </c>
      <c r="E26" s="8">
        <f t="shared" si="12"/>
        <v>99850</v>
      </c>
      <c r="F26" s="8">
        <f t="shared" si="12"/>
        <v>3014</v>
      </c>
      <c r="G26" s="8">
        <f t="shared" si="12"/>
        <v>706904</v>
      </c>
      <c r="H26" s="8">
        <f t="shared" si="12"/>
        <v>144987</v>
      </c>
      <c r="I26" s="8">
        <f t="shared" si="12"/>
        <v>1410679</v>
      </c>
      <c r="J26" s="8">
        <f t="shared" si="12"/>
        <v>36185</v>
      </c>
      <c r="K26" s="8">
        <f t="shared" ref="K26:L26" si="13">SUM(K27:K34)</f>
        <v>28473243</v>
      </c>
      <c r="L26" s="8">
        <f t="shared" si="13"/>
        <v>737309</v>
      </c>
      <c r="M26" s="8">
        <f t="shared" ref="M26:N26" si="14">SUM(M27:M34)</f>
        <v>39328999</v>
      </c>
      <c r="N26" s="8">
        <f t="shared" si="14"/>
        <v>8438</v>
      </c>
      <c r="O26" s="8">
        <f t="shared" si="12"/>
        <v>4330886</v>
      </c>
      <c r="P26" s="8">
        <f t="shared" si="12"/>
        <v>35518</v>
      </c>
      <c r="Q26" s="8">
        <f t="shared" si="12"/>
        <v>624570</v>
      </c>
      <c r="R26" s="8">
        <f t="shared" si="12"/>
        <v>7893</v>
      </c>
      <c r="S26" s="8">
        <f t="shared" ref="S26:T26" si="15">SUM(S27:S34)</f>
        <v>1575452</v>
      </c>
      <c r="T26" s="8">
        <f t="shared" si="15"/>
        <v>24598</v>
      </c>
      <c r="U26" s="8">
        <f t="shared" si="12"/>
        <v>195450</v>
      </c>
      <c r="V26" s="8">
        <f t="shared" si="12"/>
        <v>8345</v>
      </c>
      <c r="W26" s="8">
        <f t="shared" si="12"/>
        <v>9336</v>
      </c>
      <c r="X26" s="8">
        <f t="shared" si="12"/>
        <v>464</v>
      </c>
    </row>
    <row r="27" spans="1:24" ht="21.75" x14ac:dyDescent="0.2">
      <c r="A27" s="5" t="s">
        <v>28</v>
      </c>
      <c r="B27" s="6">
        <f>VLOOKUP($A$7:$A$91,dt!$A$2:$R$78,2,FALSE)</f>
        <v>194399</v>
      </c>
      <c r="C27" s="6">
        <f>VLOOKUP($A$7:$A$91,dt!$A$2:$R$78,3,FALSE)</f>
        <v>570941</v>
      </c>
      <c r="D27" s="6">
        <f>VLOOKUP($A$7:$A$91,dt!$A$2:$R$78,4,FALSE)</f>
        <v>70015</v>
      </c>
      <c r="E27" s="6">
        <f>VLOOKUP($A$7:$A$91,dt!$A$2:$R$78,5,FALSE)</f>
        <v>84263</v>
      </c>
      <c r="F27" s="6">
        <f>VLOOKUP($A$7:$A$91,dt!$A$2:$R$78,6,FALSE)</f>
        <v>2542</v>
      </c>
      <c r="G27" s="6">
        <f>VLOOKUP($A$7:$A$91,dt!$A$2:$R$78,7,FALSE)</f>
        <v>88588</v>
      </c>
      <c r="H27" s="6">
        <f>VLOOKUP($A$7:$A$91,dt!$A$2:$R$78,8,FALSE)</f>
        <v>12570</v>
      </c>
      <c r="I27" s="6">
        <f>VLOOKUP($A$7:$A$91,dt!$A$2:$R$78,9,FALSE)</f>
        <v>475712</v>
      </c>
      <c r="J27" s="6">
        <f>VLOOKUP($A$7:$A$91,dt!$A$2:$R$78,10,FALSE)</f>
        <v>6275</v>
      </c>
      <c r="K27" s="6">
        <f>VLOOKUP($A$7:$A$91,dt!$A$2:$R$78,11,FALSE)</f>
        <v>5752933</v>
      </c>
      <c r="L27" s="6">
        <f>VLOOKUP($A$7:$A$91,dt!$A$2:$R$78,12,FALSE)</f>
        <v>160511</v>
      </c>
      <c r="M27" s="6">
        <f>VLOOKUP($A$7:$A$91,dt!$A$2:$R$78,13,FALSE)</f>
        <v>22120512</v>
      </c>
      <c r="N27" s="6">
        <f>VLOOKUP($A$7:$A$91,dt!$A$2:$R$78,14,FALSE)</f>
        <v>2877</v>
      </c>
      <c r="O27" s="6">
        <f>VLOOKUP($A$7:$A$91,dt!$A$2:$R$78,15,FALSE)</f>
        <v>1007366</v>
      </c>
      <c r="P27" s="6">
        <f>VLOOKUP($A$7:$A$91,dt!$A$2:$R$78,16,FALSE)</f>
        <v>10280</v>
      </c>
      <c r="Q27" s="6">
        <f>VLOOKUP($A$7:$A$91,dt!$A$2:$R$78,17,FALSE)</f>
        <v>386328</v>
      </c>
      <c r="R27" s="6">
        <f>VLOOKUP($A$7:$A$91,dt!$A$2:$R$78,18,FALSE)</f>
        <v>2541</v>
      </c>
      <c r="S27" s="6">
        <f>VLOOKUP($A$7:$A$91,dt!$A$2:$X$78,19,FALSE)</f>
        <v>723302</v>
      </c>
      <c r="T27" s="6">
        <f>VLOOKUP($A$7:$A$91,dt!$A$2:$X$78,20,FALSE)</f>
        <v>6170</v>
      </c>
      <c r="U27" s="6">
        <f>VLOOKUP($A$7:$A$91,dt!$A$2:$X$78,21,FALSE)</f>
        <v>119370</v>
      </c>
      <c r="V27" s="6">
        <f>VLOOKUP($A$7:$A$91,dt!$A$2:$X$78,22,FALSE)</f>
        <v>4343</v>
      </c>
      <c r="W27" s="6">
        <f>VLOOKUP($A$7:$A$91,dt!$A$2:$X$78,23,FALSE)</f>
        <v>4376</v>
      </c>
      <c r="X27" s="6">
        <f>VLOOKUP($A$7:$A$91,dt!$A$2:$X$78,24,FALSE)</f>
        <v>172</v>
      </c>
    </row>
    <row r="28" spans="1:24" ht="21.75" x14ac:dyDescent="0.2">
      <c r="A28" s="5" t="s">
        <v>29</v>
      </c>
      <c r="B28" s="6">
        <f>VLOOKUP($A$7:$A$91,dt!$A$2:$R$78,2,FALSE)</f>
        <v>156931</v>
      </c>
      <c r="C28" s="6">
        <f>VLOOKUP($A$7:$A$91,dt!$A$2:$R$78,3,FALSE)</f>
        <v>562531</v>
      </c>
      <c r="D28" s="6">
        <f>VLOOKUP($A$7:$A$91,dt!$A$2:$R$78,4,FALSE)</f>
        <v>86369</v>
      </c>
      <c r="E28" s="6">
        <f>VLOOKUP($A$7:$A$91,dt!$A$2:$R$78,5,FALSE)</f>
        <v>4963</v>
      </c>
      <c r="F28" s="6">
        <f>VLOOKUP($A$7:$A$91,dt!$A$2:$R$78,6,FALSE)</f>
        <v>133</v>
      </c>
      <c r="G28" s="6">
        <f>VLOOKUP($A$7:$A$91,dt!$A$2:$R$78,7,FALSE)</f>
        <v>159861</v>
      </c>
      <c r="H28" s="6">
        <f>VLOOKUP($A$7:$A$91,dt!$A$2:$R$78,8,FALSE)</f>
        <v>26628</v>
      </c>
      <c r="I28" s="6">
        <f>VLOOKUP($A$7:$A$91,dt!$A$2:$R$78,9,FALSE)</f>
        <v>241896</v>
      </c>
      <c r="J28" s="6">
        <f>VLOOKUP($A$7:$A$91,dt!$A$2:$R$78,10,FALSE)</f>
        <v>8965</v>
      </c>
      <c r="K28" s="6">
        <f>VLOOKUP($A$7:$A$91,dt!$A$2:$R$78,11,FALSE)</f>
        <v>4864479</v>
      </c>
      <c r="L28" s="6">
        <f>VLOOKUP($A$7:$A$91,dt!$A$2:$R$78,12,FALSE)</f>
        <v>117389</v>
      </c>
      <c r="M28" s="6">
        <f>VLOOKUP($A$7:$A$91,dt!$A$2:$R$78,13,FALSE)</f>
        <v>6864236</v>
      </c>
      <c r="N28" s="6">
        <f>VLOOKUP($A$7:$A$91,dt!$A$2:$R$78,14,FALSE)</f>
        <v>1113</v>
      </c>
      <c r="O28" s="6">
        <f>VLOOKUP($A$7:$A$91,dt!$A$2:$R$78,15,FALSE)</f>
        <v>266459</v>
      </c>
      <c r="P28" s="6">
        <f>VLOOKUP($A$7:$A$91,dt!$A$2:$R$78,16,FALSE)</f>
        <v>5530</v>
      </c>
      <c r="Q28" s="6">
        <f>VLOOKUP($A$7:$A$91,dt!$A$2:$R$78,17,FALSE)</f>
        <v>61441</v>
      </c>
      <c r="R28" s="6">
        <f>VLOOKUP($A$7:$A$91,dt!$A$2:$R$78,18,FALSE)</f>
        <v>830</v>
      </c>
      <c r="S28" s="6">
        <f>VLOOKUP($A$7:$A$91,dt!$A$2:$X$78,19,FALSE)</f>
        <v>228805</v>
      </c>
      <c r="T28" s="6">
        <f>VLOOKUP($A$7:$A$91,dt!$A$2:$X$78,20,FALSE)</f>
        <v>6678</v>
      </c>
      <c r="U28" s="6">
        <f>VLOOKUP($A$7:$A$91,dt!$A$2:$X$78,21,FALSE)</f>
        <v>21192</v>
      </c>
      <c r="V28" s="6">
        <f>VLOOKUP($A$7:$A$91,dt!$A$2:$X$78,22,FALSE)</f>
        <v>1134</v>
      </c>
      <c r="W28" s="6">
        <f>VLOOKUP($A$7:$A$91,dt!$A$2:$X$78,23,FALSE)</f>
        <v>1634</v>
      </c>
      <c r="X28" s="6">
        <f>VLOOKUP($A$7:$A$91,dt!$A$2:$X$78,24,FALSE)</f>
        <v>102</v>
      </c>
    </row>
    <row r="29" spans="1:24" ht="21.75" x14ac:dyDescent="0.2">
      <c r="A29" s="5" t="s">
        <v>30</v>
      </c>
      <c r="B29" s="6">
        <f>VLOOKUP($A$7:$A$91,dt!$A$2:$R$78,2,FALSE)</f>
        <v>171832</v>
      </c>
      <c r="C29" s="6">
        <f>VLOOKUP($A$7:$A$91,dt!$A$2:$R$78,3,FALSE)</f>
        <v>629801</v>
      </c>
      <c r="D29" s="6">
        <f>VLOOKUP($A$7:$A$91,dt!$A$2:$R$78,4,FALSE)</f>
        <v>109809</v>
      </c>
      <c r="E29" s="6">
        <f>VLOOKUP($A$7:$A$91,dt!$A$2:$R$78,5,FALSE)</f>
        <v>482</v>
      </c>
      <c r="F29" s="6">
        <f>VLOOKUP($A$7:$A$91,dt!$A$2:$R$78,6,FALSE)</f>
        <v>20</v>
      </c>
      <c r="G29" s="6">
        <f>VLOOKUP($A$7:$A$91,dt!$A$2:$R$78,7,FALSE)</f>
        <v>156395</v>
      </c>
      <c r="H29" s="6">
        <f>VLOOKUP($A$7:$A$91,dt!$A$2:$R$78,8,FALSE)</f>
        <v>32503</v>
      </c>
      <c r="I29" s="6">
        <f>VLOOKUP($A$7:$A$91,dt!$A$2:$R$78,9,FALSE)</f>
        <v>138487</v>
      </c>
      <c r="J29" s="6">
        <f>VLOOKUP($A$7:$A$91,dt!$A$2:$R$78,10,FALSE)</f>
        <v>7389</v>
      </c>
      <c r="K29" s="6">
        <f>VLOOKUP($A$7:$A$91,dt!$A$2:$R$78,11,FALSE)</f>
        <v>4443533</v>
      </c>
      <c r="L29" s="6">
        <f>VLOOKUP($A$7:$A$91,dt!$A$2:$R$78,12,FALSE)</f>
        <v>119139</v>
      </c>
      <c r="M29" s="6">
        <f>VLOOKUP($A$7:$A$91,dt!$A$2:$R$78,13,FALSE)</f>
        <v>639844</v>
      </c>
      <c r="N29" s="6">
        <f>VLOOKUP($A$7:$A$91,dt!$A$2:$R$78,14,FALSE)</f>
        <v>1209</v>
      </c>
      <c r="O29" s="6">
        <f>VLOOKUP($A$7:$A$91,dt!$A$2:$R$78,15,FALSE)</f>
        <v>271450</v>
      </c>
      <c r="P29" s="6">
        <f>VLOOKUP($A$7:$A$91,dt!$A$2:$R$78,16,FALSE)</f>
        <v>6978</v>
      </c>
      <c r="Q29" s="6">
        <f>VLOOKUP($A$7:$A$91,dt!$A$2:$R$78,17,FALSE)</f>
        <v>53281</v>
      </c>
      <c r="R29" s="6">
        <f>VLOOKUP($A$7:$A$91,dt!$A$2:$R$78,18,FALSE)</f>
        <v>938</v>
      </c>
      <c r="S29" s="6">
        <f>VLOOKUP($A$7:$A$91,dt!$A$2:$X$78,19,FALSE)</f>
        <v>186397</v>
      </c>
      <c r="T29" s="6">
        <f>VLOOKUP($A$7:$A$91,dt!$A$2:$X$78,20,FALSE)</f>
        <v>6284</v>
      </c>
      <c r="U29" s="6">
        <f>VLOOKUP($A$7:$A$91,dt!$A$2:$X$78,21,FALSE)</f>
        <v>7361</v>
      </c>
      <c r="V29" s="6">
        <f>VLOOKUP($A$7:$A$91,dt!$A$2:$X$78,22,FALSE)</f>
        <v>462</v>
      </c>
      <c r="W29" s="6">
        <f>VLOOKUP($A$7:$A$91,dt!$A$2:$X$78,23,FALSE)</f>
        <v>716</v>
      </c>
      <c r="X29" s="6">
        <f>VLOOKUP($A$7:$A$91,dt!$A$2:$X$78,24,FALSE)</f>
        <v>52</v>
      </c>
    </row>
    <row r="30" spans="1:24" ht="21.75" x14ac:dyDescent="0.2">
      <c r="A30" s="5" t="s">
        <v>31</v>
      </c>
      <c r="B30" s="6">
        <f>VLOOKUP($A$7:$A$91,dt!$A$2:$R$78,2,FALSE)</f>
        <v>145239</v>
      </c>
      <c r="C30" s="6">
        <f>VLOOKUP($A$7:$A$91,dt!$A$2:$R$78,3,FALSE)</f>
        <v>528168</v>
      </c>
      <c r="D30" s="6">
        <f>VLOOKUP($A$7:$A$91,dt!$A$2:$R$78,4,FALSE)</f>
        <v>103718</v>
      </c>
      <c r="E30" s="6">
        <f>VLOOKUP($A$7:$A$91,dt!$A$2:$R$78,5,FALSE)</f>
        <v>3090</v>
      </c>
      <c r="F30" s="6">
        <f>VLOOKUP($A$7:$A$91,dt!$A$2:$R$78,6,FALSE)</f>
        <v>101</v>
      </c>
      <c r="G30" s="6">
        <f>VLOOKUP($A$7:$A$91,dt!$A$2:$R$78,7,FALSE)</f>
        <v>94367</v>
      </c>
      <c r="H30" s="6">
        <f>VLOOKUP($A$7:$A$91,dt!$A$2:$R$78,8,FALSE)</f>
        <v>22839</v>
      </c>
      <c r="I30" s="6">
        <f>VLOOKUP($A$7:$A$91,dt!$A$2:$R$78,9,FALSE)</f>
        <v>103565</v>
      </c>
      <c r="J30" s="6">
        <f>VLOOKUP($A$7:$A$91,dt!$A$2:$R$78,10,FALSE)</f>
        <v>3999</v>
      </c>
      <c r="K30" s="6">
        <f>VLOOKUP($A$7:$A$91,dt!$A$2:$R$78,11,FALSE)</f>
        <v>3199749</v>
      </c>
      <c r="L30" s="6">
        <f>VLOOKUP($A$7:$A$91,dt!$A$2:$R$78,12,FALSE)</f>
        <v>92058</v>
      </c>
      <c r="M30" s="6">
        <f>VLOOKUP($A$7:$A$91,dt!$A$2:$R$78,13,FALSE)</f>
        <v>1103842</v>
      </c>
      <c r="N30" s="6">
        <f>VLOOKUP($A$7:$A$91,dt!$A$2:$R$78,14,FALSE)</f>
        <v>1673</v>
      </c>
      <c r="O30" s="6">
        <f>VLOOKUP($A$7:$A$91,dt!$A$2:$R$78,15,FALSE)</f>
        <v>71030</v>
      </c>
      <c r="P30" s="6">
        <f>VLOOKUP($A$7:$A$91,dt!$A$2:$R$78,16,FALSE)</f>
        <v>2249</v>
      </c>
      <c r="Q30" s="6">
        <f>VLOOKUP($A$7:$A$91,dt!$A$2:$R$78,17,FALSE)</f>
        <v>29308</v>
      </c>
      <c r="R30" s="6">
        <f>VLOOKUP($A$7:$A$91,dt!$A$2:$R$78,18,FALSE)</f>
        <v>1892</v>
      </c>
      <c r="S30" s="6">
        <f>VLOOKUP($A$7:$A$91,dt!$A$2:$X$78,19,FALSE)</f>
        <v>60332</v>
      </c>
      <c r="T30" s="6">
        <f>VLOOKUP($A$7:$A$91,dt!$A$2:$X$78,20,FALSE)</f>
        <v>1933</v>
      </c>
      <c r="U30" s="6">
        <f>VLOOKUP($A$7:$A$91,dt!$A$2:$X$78,21,FALSE)</f>
        <v>4569</v>
      </c>
      <c r="V30" s="6">
        <f>VLOOKUP($A$7:$A$91,dt!$A$2:$X$78,22,FALSE)</f>
        <v>286</v>
      </c>
      <c r="W30" s="6">
        <f>VLOOKUP($A$7:$A$91,dt!$A$2:$X$78,23,FALSE)</f>
        <v>679</v>
      </c>
      <c r="X30" s="6">
        <f>VLOOKUP($A$7:$A$91,dt!$A$2:$X$78,24,FALSE)</f>
        <v>20</v>
      </c>
    </row>
    <row r="31" spans="1:24" ht="21.75" x14ac:dyDescent="0.2">
      <c r="A31" s="5" t="s">
        <v>32</v>
      </c>
      <c r="B31" s="6">
        <f>VLOOKUP($A$7:$A$91,dt!$A$2:$R$78,2,FALSE)</f>
        <v>185617</v>
      </c>
      <c r="C31" s="6">
        <f>VLOOKUP($A$7:$A$91,dt!$A$2:$R$78,3,FALSE)</f>
        <v>566604</v>
      </c>
      <c r="D31" s="6">
        <f>VLOOKUP($A$7:$A$91,dt!$A$2:$R$78,4,FALSE)</f>
        <v>121634</v>
      </c>
      <c r="E31" s="6">
        <f>VLOOKUP($A$7:$A$91,dt!$A$2:$R$78,5,FALSE)</f>
        <v>187</v>
      </c>
      <c r="F31" s="6">
        <f>VLOOKUP($A$7:$A$91,dt!$A$2:$R$78,6,FALSE)</f>
        <v>6</v>
      </c>
      <c r="G31" s="6">
        <f>VLOOKUP($A$7:$A$91,dt!$A$2:$R$78,7,FALSE)</f>
        <v>140346</v>
      </c>
      <c r="H31" s="6">
        <f>VLOOKUP($A$7:$A$91,dt!$A$2:$R$78,8,FALSE)</f>
        <v>36179</v>
      </c>
      <c r="I31" s="6">
        <f>VLOOKUP($A$7:$A$91,dt!$A$2:$R$78,9,FALSE)</f>
        <v>160197</v>
      </c>
      <c r="J31" s="6">
        <f>VLOOKUP($A$7:$A$91,dt!$A$2:$R$78,10,FALSE)</f>
        <v>4946</v>
      </c>
      <c r="K31" s="6">
        <f>VLOOKUP($A$7:$A$91,dt!$A$2:$R$78,11,FALSE)</f>
        <v>4422785</v>
      </c>
      <c r="L31" s="6">
        <f>VLOOKUP($A$7:$A$91,dt!$A$2:$R$78,12,FALSE)</f>
        <v>111358</v>
      </c>
      <c r="M31" s="6">
        <f>VLOOKUP($A$7:$A$91,dt!$A$2:$R$78,13,FALSE)</f>
        <v>2471027</v>
      </c>
      <c r="N31" s="6">
        <f>VLOOKUP($A$7:$A$91,dt!$A$2:$R$78,14,FALSE)</f>
        <v>995</v>
      </c>
      <c r="O31" s="6">
        <f>VLOOKUP($A$7:$A$91,dt!$A$2:$R$78,15,FALSE)</f>
        <v>1305587</v>
      </c>
      <c r="P31" s="6">
        <f>VLOOKUP($A$7:$A$91,dt!$A$2:$R$78,16,FALSE)</f>
        <v>5001</v>
      </c>
      <c r="Q31" s="6">
        <f>VLOOKUP($A$7:$A$91,dt!$A$2:$R$78,17,FALSE)</f>
        <v>31638</v>
      </c>
      <c r="R31" s="6">
        <f>VLOOKUP($A$7:$A$91,dt!$A$2:$R$78,18,FALSE)</f>
        <v>838</v>
      </c>
      <c r="S31" s="6">
        <f>VLOOKUP($A$7:$A$91,dt!$A$2:$X$78,19,FALSE)</f>
        <v>67681</v>
      </c>
      <c r="T31" s="6">
        <f>VLOOKUP($A$7:$A$91,dt!$A$2:$X$78,20,FALSE)</f>
        <v>1078</v>
      </c>
      <c r="U31" s="6">
        <f>VLOOKUP($A$7:$A$91,dt!$A$2:$X$78,21,FALSE)</f>
        <v>9079</v>
      </c>
      <c r="V31" s="6">
        <f>VLOOKUP($A$7:$A$91,dt!$A$2:$X$78,22,FALSE)</f>
        <v>676</v>
      </c>
      <c r="W31" s="6">
        <f>VLOOKUP($A$7:$A$91,dt!$A$2:$X$78,23,FALSE)</f>
        <v>608</v>
      </c>
      <c r="X31" s="6">
        <f>VLOOKUP($A$7:$A$91,dt!$A$2:$X$78,24,FALSE)</f>
        <v>50</v>
      </c>
    </row>
    <row r="32" spans="1:24" ht="21.75" x14ac:dyDescent="0.2">
      <c r="A32" s="5" t="s">
        <v>33</v>
      </c>
      <c r="B32" s="6">
        <f>VLOOKUP($A$7:$A$91,dt!$A$2:$R$78,2,FALSE)</f>
        <v>49093</v>
      </c>
      <c r="C32" s="6">
        <f>VLOOKUP($A$7:$A$91,dt!$A$2:$R$78,3,FALSE)</f>
        <v>157873</v>
      </c>
      <c r="D32" s="6">
        <f>VLOOKUP($A$7:$A$91,dt!$A$2:$R$78,4,FALSE)</f>
        <v>33216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28510</v>
      </c>
      <c r="H32" s="6">
        <f>VLOOKUP($A$7:$A$91,dt!$A$2:$R$78,8,FALSE)</f>
        <v>6688</v>
      </c>
      <c r="I32" s="6">
        <f>VLOOKUP($A$7:$A$91,dt!$A$2:$R$78,9,FALSE)</f>
        <v>50864</v>
      </c>
      <c r="J32" s="6">
        <f>VLOOKUP($A$7:$A$91,dt!$A$2:$R$78,10,FALSE)</f>
        <v>998</v>
      </c>
      <c r="K32" s="6">
        <f>VLOOKUP($A$7:$A$91,dt!$A$2:$R$78,11,FALSE)</f>
        <v>1639014</v>
      </c>
      <c r="L32" s="6">
        <f>VLOOKUP($A$7:$A$91,dt!$A$2:$R$78,12,FALSE)</f>
        <v>34551</v>
      </c>
      <c r="M32" s="6">
        <f>VLOOKUP($A$7:$A$91,dt!$A$2:$R$78,13,FALSE)</f>
        <v>326122</v>
      </c>
      <c r="N32" s="6">
        <f>VLOOKUP($A$7:$A$91,dt!$A$2:$R$78,14,FALSE)</f>
        <v>191</v>
      </c>
      <c r="O32" s="6">
        <f>VLOOKUP($A$7:$A$91,dt!$A$2:$R$78,15,FALSE)</f>
        <v>33127</v>
      </c>
      <c r="P32" s="6">
        <f>VLOOKUP($A$7:$A$91,dt!$A$2:$R$78,16,FALSE)</f>
        <v>1731</v>
      </c>
      <c r="Q32" s="6">
        <f>VLOOKUP($A$7:$A$91,dt!$A$2:$R$78,17,FALSE)</f>
        <v>13546</v>
      </c>
      <c r="R32" s="6">
        <f>VLOOKUP($A$7:$A$91,dt!$A$2:$R$78,18,FALSE)</f>
        <v>149</v>
      </c>
      <c r="S32" s="6">
        <f>VLOOKUP($A$7:$A$91,dt!$A$2:$X$78,19,FALSE)</f>
        <v>18810</v>
      </c>
      <c r="T32" s="6">
        <f>VLOOKUP($A$7:$A$91,dt!$A$2:$X$78,20,FALSE)</f>
        <v>541</v>
      </c>
      <c r="U32" s="6">
        <f>VLOOKUP($A$7:$A$91,dt!$A$2:$X$78,21,FALSE)</f>
        <v>908</v>
      </c>
      <c r="V32" s="6">
        <f>VLOOKUP($A$7:$A$91,dt!$A$2:$X$78,22,FALSE)</f>
        <v>86</v>
      </c>
      <c r="W32" s="6">
        <f>VLOOKUP($A$7:$A$91,dt!$A$2:$X$78,23,FALSE)</f>
        <v>7</v>
      </c>
      <c r="X32" s="6">
        <f>VLOOKUP($A$7:$A$91,dt!$A$2:$X$78,24,FALSE)</f>
        <v>1</v>
      </c>
    </row>
    <row r="33" spans="1:24" ht="21.75" x14ac:dyDescent="0.2">
      <c r="A33" s="5" t="s">
        <v>34</v>
      </c>
      <c r="B33" s="6">
        <f>VLOOKUP($A$7:$A$91,dt!$A$2:$R$78,2,FALSE)</f>
        <v>82888</v>
      </c>
      <c r="C33" s="6">
        <f>VLOOKUP($A$7:$A$91,dt!$A$2:$R$78,3,FALSE)</f>
        <v>124192</v>
      </c>
      <c r="D33" s="6">
        <f>VLOOKUP($A$7:$A$91,dt!$A$2:$R$78,4,FALSE)</f>
        <v>17142</v>
      </c>
      <c r="E33" s="6">
        <f>VLOOKUP($A$7:$A$91,dt!$A$2:$R$78,5,FALSE)</f>
        <v>6860</v>
      </c>
      <c r="F33" s="6">
        <f>VLOOKUP($A$7:$A$91,dt!$A$2:$R$78,6,FALSE)</f>
        <v>211</v>
      </c>
      <c r="G33" s="6">
        <f>VLOOKUP($A$7:$A$91,dt!$A$2:$R$78,7,FALSE)</f>
        <v>20808</v>
      </c>
      <c r="H33" s="6">
        <f>VLOOKUP($A$7:$A$91,dt!$A$2:$R$78,8,FALSE)</f>
        <v>3238</v>
      </c>
      <c r="I33" s="6">
        <f>VLOOKUP($A$7:$A$91,dt!$A$2:$R$78,9,FALSE)</f>
        <v>187270</v>
      </c>
      <c r="J33" s="6">
        <f>VLOOKUP($A$7:$A$91,dt!$A$2:$R$78,10,FALSE)</f>
        <v>2723</v>
      </c>
      <c r="K33" s="6">
        <f>VLOOKUP($A$7:$A$91,dt!$A$2:$R$78,11,FALSE)</f>
        <v>2853340</v>
      </c>
      <c r="L33" s="6">
        <f>VLOOKUP($A$7:$A$91,dt!$A$2:$R$78,12,FALSE)</f>
        <v>75803</v>
      </c>
      <c r="M33" s="6">
        <f>VLOOKUP($A$7:$A$91,dt!$A$2:$R$78,13,FALSE)</f>
        <v>5338410</v>
      </c>
      <c r="N33" s="6">
        <f>VLOOKUP($A$7:$A$91,dt!$A$2:$R$78,14,FALSE)</f>
        <v>307</v>
      </c>
      <c r="O33" s="6">
        <f>VLOOKUP($A$7:$A$91,dt!$A$2:$R$78,15,FALSE)</f>
        <v>1337961</v>
      </c>
      <c r="P33" s="6">
        <f>VLOOKUP($A$7:$A$91,dt!$A$2:$R$78,16,FALSE)</f>
        <v>2308</v>
      </c>
      <c r="Q33" s="6">
        <f>VLOOKUP($A$7:$A$91,dt!$A$2:$R$78,17,FALSE)</f>
        <v>45740</v>
      </c>
      <c r="R33" s="6">
        <f>VLOOKUP($A$7:$A$91,dt!$A$2:$R$78,18,FALSE)</f>
        <v>574</v>
      </c>
      <c r="S33" s="6">
        <f>VLOOKUP($A$7:$A$91,dt!$A$2:$X$78,19,FALSE)</f>
        <v>271439</v>
      </c>
      <c r="T33" s="6">
        <f>VLOOKUP($A$7:$A$91,dt!$A$2:$X$78,20,FALSE)</f>
        <v>1736</v>
      </c>
      <c r="U33" s="6">
        <f>VLOOKUP($A$7:$A$91,dt!$A$2:$X$78,21,FALSE)</f>
        <v>31185</v>
      </c>
      <c r="V33" s="6">
        <f>VLOOKUP($A$7:$A$91,dt!$A$2:$X$78,22,FALSE)</f>
        <v>1264</v>
      </c>
      <c r="W33" s="6">
        <f>VLOOKUP($A$7:$A$91,dt!$A$2:$X$78,23,FALSE)</f>
        <v>1294</v>
      </c>
      <c r="X33" s="6">
        <f>VLOOKUP($A$7:$A$91,dt!$A$2:$X$78,24,FALSE)</f>
        <v>64</v>
      </c>
    </row>
    <row r="34" spans="1:24" ht="21.75" x14ac:dyDescent="0.2">
      <c r="A34" s="5" t="s">
        <v>35</v>
      </c>
      <c r="B34" s="6">
        <f>VLOOKUP($A$7:$A$91,dt!$A$2:$R$78,2,FALSE)</f>
        <v>37636</v>
      </c>
      <c r="C34" s="6">
        <f>VLOOKUP($A$7:$A$91,dt!$A$2:$R$78,3,FALSE)</f>
        <v>119058</v>
      </c>
      <c r="D34" s="6">
        <f>VLOOKUP($A$7:$A$91,dt!$A$2:$R$78,4,FALSE)</f>
        <v>26777</v>
      </c>
      <c r="E34" s="6">
        <f>VLOOKUP($A$7:$A$91,dt!$A$2:$R$78,5,FALSE)</f>
        <v>5</v>
      </c>
      <c r="F34" s="6">
        <f>VLOOKUP($A$7:$A$91,dt!$A$2:$R$78,6,FALSE)</f>
        <v>1</v>
      </c>
      <c r="G34" s="6">
        <f>VLOOKUP($A$7:$A$91,dt!$A$2:$R$78,7,FALSE)</f>
        <v>18029</v>
      </c>
      <c r="H34" s="6">
        <f>VLOOKUP($A$7:$A$91,dt!$A$2:$R$78,8,FALSE)</f>
        <v>4342</v>
      </c>
      <c r="I34" s="6">
        <f>VLOOKUP($A$7:$A$91,dt!$A$2:$R$78,9,FALSE)</f>
        <v>52688</v>
      </c>
      <c r="J34" s="6">
        <f>VLOOKUP($A$7:$A$91,dt!$A$2:$R$78,10,FALSE)</f>
        <v>890</v>
      </c>
      <c r="K34" s="6">
        <f>VLOOKUP($A$7:$A$91,dt!$A$2:$R$78,11,FALSE)</f>
        <v>1297410</v>
      </c>
      <c r="L34" s="6">
        <f>VLOOKUP($A$7:$A$91,dt!$A$2:$R$78,12,FALSE)</f>
        <v>26500</v>
      </c>
      <c r="M34" s="6">
        <f>VLOOKUP($A$7:$A$91,dt!$A$2:$R$78,13,FALSE)</f>
        <v>465006</v>
      </c>
      <c r="N34" s="6">
        <f>VLOOKUP($A$7:$A$91,dt!$A$2:$R$78,14,FALSE)</f>
        <v>73</v>
      </c>
      <c r="O34" s="6">
        <f>VLOOKUP($A$7:$A$91,dt!$A$2:$R$78,15,FALSE)</f>
        <v>37906</v>
      </c>
      <c r="P34" s="6">
        <f>VLOOKUP($A$7:$A$91,dt!$A$2:$R$78,16,FALSE)</f>
        <v>1441</v>
      </c>
      <c r="Q34" s="6">
        <f>VLOOKUP($A$7:$A$91,dt!$A$2:$R$78,17,FALSE)</f>
        <v>3288</v>
      </c>
      <c r="R34" s="6">
        <f>VLOOKUP($A$7:$A$91,dt!$A$2:$R$78,18,FALSE)</f>
        <v>131</v>
      </c>
      <c r="S34" s="6">
        <f>VLOOKUP($A$7:$A$91,dt!$A$2:$X$78,19,FALSE)</f>
        <v>18686</v>
      </c>
      <c r="T34" s="6">
        <f>VLOOKUP($A$7:$A$91,dt!$A$2:$X$78,20,FALSE)</f>
        <v>178</v>
      </c>
      <c r="U34" s="6">
        <f>VLOOKUP($A$7:$A$91,dt!$A$2:$X$78,21,FALSE)</f>
        <v>1786</v>
      </c>
      <c r="V34" s="6">
        <f>VLOOKUP($A$7:$A$91,dt!$A$2:$X$78,22,FALSE)</f>
        <v>94</v>
      </c>
      <c r="W34" s="6">
        <f>VLOOKUP($A$7:$A$91,dt!$A$2:$X$78,23,FALSE)</f>
        <v>22</v>
      </c>
      <c r="X34" s="6">
        <f>VLOOKUP($A$7:$A$91,dt!$A$2:$X$78,24,FALSE)</f>
        <v>3</v>
      </c>
    </row>
    <row r="35" spans="1:24" ht="21.75" x14ac:dyDescent="0.2">
      <c r="A35" s="9" t="s">
        <v>4</v>
      </c>
      <c r="B35" s="8">
        <f>SUM(B36:B47)</f>
        <v>865197</v>
      </c>
      <c r="C35" s="8">
        <f t="shared" ref="C35:X35" si="16">SUM(C36:C47)</f>
        <v>2190723</v>
      </c>
      <c r="D35" s="8">
        <f t="shared" si="16"/>
        <v>404591</v>
      </c>
      <c r="E35" s="8">
        <f t="shared" si="16"/>
        <v>55772</v>
      </c>
      <c r="F35" s="8">
        <f t="shared" si="16"/>
        <v>1431</v>
      </c>
      <c r="G35" s="8">
        <f t="shared" si="16"/>
        <v>574738</v>
      </c>
      <c r="H35" s="8">
        <f t="shared" si="16"/>
        <v>112784</v>
      </c>
      <c r="I35" s="8">
        <f t="shared" si="16"/>
        <v>1292339</v>
      </c>
      <c r="J35" s="8">
        <f t="shared" si="16"/>
        <v>32015</v>
      </c>
      <c r="K35" s="8">
        <f t="shared" ref="K35:L35" si="17">SUM(K36:K47)</f>
        <v>27907400</v>
      </c>
      <c r="L35" s="8">
        <f t="shared" si="17"/>
        <v>669353</v>
      </c>
      <c r="M35" s="8">
        <f t="shared" ref="M35:N35" si="18">SUM(M36:M47)</f>
        <v>4147328</v>
      </c>
      <c r="N35" s="8">
        <f t="shared" si="18"/>
        <v>5976</v>
      </c>
      <c r="O35" s="8">
        <f t="shared" si="16"/>
        <v>4126232</v>
      </c>
      <c r="P35" s="8">
        <f t="shared" si="16"/>
        <v>28134</v>
      </c>
      <c r="Q35" s="8">
        <f t="shared" si="16"/>
        <v>382737</v>
      </c>
      <c r="R35" s="8">
        <f t="shared" si="16"/>
        <v>8885</v>
      </c>
      <c r="S35" s="8">
        <f t="shared" ref="S35:T35" si="19">SUM(S36:S47)</f>
        <v>848219</v>
      </c>
      <c r="T35" s="8">
        <f t="shared" si="19"/>
        <v>11214</v>
      </c>
      <c r="U35" s="8">
        <f t="shared" si="16"/>
        <v>106338</v>
      </c>
      <c r="V35" s="8">
        <f t="shared" si="16"/>
        <v>4994</v>
      </c>
      <c r="W35" s="8">
        <f t="shared" si="16"/>
        <v>2396</v>
      </c>
      <c r="X35" s="8">
        <f t="shared" si="16"/>
        <v>162</v>
      </c>
    </row>
    <row r="36" spans="1:24" ht="21.75" x14ac:dyDescent="0.2">
      <c r="A36" s="5" t="s">
        <v>36</v>
      </c>
      <c r="B36" s="6">
        <f>VLOOKUP($A$7:$A$91,dt!$A$2:$R$78,2,FALSE)</f>
        <v>26177</v>
      </c>
      <c r="C36" s="6">
        <f>VLOOKUP($A$7:$A$91,dt!$A$2:$R$78,3,FALSE)</f>
        <v>52523</v>
      </c>
      <c r="D36" s="6">
        <f>VLOOKUP($A$7:$A$91,dt!$A$2:$R$78,4,FALSE)</f>
        <v>6797</v>
      </c>
      <c r="E36" s="6">
        <f>VLOOKUP($A$7:$A$91,dt!$A$2:$R$78,5,FALSE)</f>
        <v>1542</v>
      </c>
      <c r="F36" s="6">
        <f>VLOOKUP($A$7:$A$91,dt!$A$2:$R$78,6,FALSE)</f>
        <v>3</v>
      </c>
      <c r="G36" s="6">
        <f>VLOOKUP($A$7:$A$91,dt!$A$2:$R$78,7,FALSE)</f>
        <v>25162</v>
      </c>
      <c r="H36" s="6">
        <f>VLOOKUP($A$7:$A$91,dt!$A$2:$R$78,8,FALSE)</f>
        <v>3102</v>
      </c>
      <c r="I36" s="6">
        <f>VLOOKUP($A$7:$A$91,dt!$A$2:$R$78,9,FALSE)</f>
        <v>28747</v>
      </c>
      <c r="J36" s="6">
        <f>VLOOKUP($A$7:$A$91,dt!$A$2:$R$78,10,FALSE)</f>
        <v>1151</v>
      </c>
      <c r="K36" s="6">
        <f>VLOOKUP($A$7:$A$91,dt!$A$2:$R$78,11,FALSE)</f>
        <v>1641406</v>
      </c>
      <c r="L36" s="6">
        <f>VLOOKUP($A$7:$A$91,dt!$A$2:$R$78,12,FALSE)</f>
        <v>21677</v>
      </c>
      <c r="M36" s="6">
        <f>VLOOKUP($A$7:$A$91,dt!$A$2:$R$78,13,FALSE)</f>
        <v>13618</v>
      </c>
      <c r="N36" s="6">
        <f>VLOOKUP($A$7:$A$91,dt!$A$2:$R$78,14,FALSE)</f>
        <v>119</v>
      </c>
      <c r="O36" s="6">
        <f>VLOOKUP($A$7:$A$91,dt!$A$2:$R$78,15,FALSE)</f>
        <v>54381</v>
      </c>
      <c r="P36" s="6">
        <f>VLOOKUP($A$7:$A$91,dt!$A$2:$R$78,16,FALSE)</f>
        <v>790</v>
      </c>
      <c r="Q36" s="6">
        <f>VLOOKUP($A$7:$A$91,dt!$A$2:$R$78,17,FALSE)</f>
        <v>27596</v>
      </c>
      <c r="R36" s="6">
        <f>VLOOKUP($A$7:$A$91,dt!$A$2:$R$78,18,FALSE)</f>
        <v>152</v>
      </c>
      <c r="S36" s="6">
        <f>VLOOKUP($A$7:$A$91,dt!$A$2:$X$78,19,FALSE)</f>
        <v>25443</v>
      </c>
      <c r="T36" s="6">
        <f>VLOOKUP($A$7:$A$91,dt!$A$2:$X$78,20,FALSE)</f>
        <v>199</v>
      </c>
      <c r="U36" s="6">
        <f>VLOOKUP($A$7:$A$91,dt!$A$2:$X$78,21,FALSE)</f>
        <v>5002</v>
      </c>
      <c r="V36" s="6">
        <f>VLOOKUP($A$7:$A$91,dt!$A$2:$X$78,22,FALSE)</f>
        <v>207</v>
      </c>
      <c r="W36" s="6">
        <f>VLOOKUP($A$7:$A$91,dt!$A$2:$X$78,23,FALSE)</f>
        <v>94</v>
      </c>
      <c r="X36" s="6">
        <f>VLOOKUP($A$7:$A$91,dt!$A$2:$X$78,24,FALSE)</f>
        <v>3</v>
      </c>
    </row>
    <row r="37" spans="1:24" ht="21.75" x14ac:dyDescent="0.2">
      <c r="A37" s="5" t="s">
        <v>37</v>
      </c>
      <c r="B37" s="6">
        <f>VLOOKUP($A$7:$A$91,dt!$A$2:$R$78,2,FALSE)</f>
        <v>30581</v>
      </c>
      <c r="C37" s="6">
        <f>VLOOKUP($A$7:$A$91,dt!$A$2:$R$78,3,FALSE)</f>
        <v>64537</v>
      </c>
      <c r="D37" s="6">
        <f>VLOOKUP($A$7:$A$91,dt!$A$2:$R$78,4,FALSE)</f>
        <v>8983</v>
      </c>
      <c r="E37" s="6">
        <f>VLOOKUP($A$7:$A$91,dt!$A$2:$R$78,5,FALSE)</f>
        <v>1672</v>
      </c>
      <c r="F37" s="6">
        <f>VLOOKUP($A$7:$A$91,dt!$A$2:$R$78,6,FALSE)</f>
        <v>36</v>
      </c>
      <c r="G37" s="6">
        <f>VLOOKUP($A$7:$A$91,dt!$A$2:$R$78,7,FALSE)</f>
        <v>18977</v>
      </c>
      <c r="H37" s="6">
        <f>VLOOKUP($A$7:$A$91,dt!$A$2:$R$78,8,FALSE)</f>
        <v>3234</v>
      </c>
      <c r="I37" s="6">
        <f>VLOOKUP($A$7:$A$91,dt!$A$2:$R$78,9,FALSE)</f>
        <v>47663</v>
      </c>
      <c r="J37" s="6">
        <f>VLOOKUP($A$7:$A$91,dt!$A$2:$R$78,10,FALSE)</f>
        <v>1499</v>
      </c>
      <c r="K37" s="6">
        <f>VLOOKUP($A$7:$A$91,dt!$A$2:$R$78,11,FALSE)</f>
        <v>1443432</v>
      </c>
      <c r="L37" s="6">
        <f>VLOOKUP($A$7:$A$91,dt!$A$2:$R$78,12,FALSE)</f>
        <v>26875</v>
      </c>
      <c r="M37" s="6">
        <f>VLOOKUP($A$7:$A$91,dt!$A$2:$R$78,13,FALSE)</f>
        <v>346862</v>
      </c>
      <c r="N37" s="6">
        <f>VLOOKUP($A$7:$A$91,dt!$A$2:$R$78,14,FALSE)</f>
        <v>142</v>
      </c>
      <c r="O37" s="6">
        <f>VLOOKUP($A$7:$A$91,dt!$A$2:$R$78,15,FALSE)</f>
        <v>53191</v>
      </c>
      <c r="P37" s="6">
        <f>VLOOKUP($A$7:$A$91,dt!$A$2:$R$78,16,FALSE)</f>
        <v>495</v>
      </c>
      <c r="Q37" s="6">
        <f>VLOOKUP($A$7:$A$91,dt!$A$2:$R$78,17,FALSE)</f>
        <v>9861</v>
      </c>
      <c r="R37" s="6">
        <f>VLOOKUP($A$7:$A$91,dt!$A$2:$R$78,18,FALSE)</f>
        <v>89</v>
      </c>
      <c r="S37" s="6">
        <f>VLOOKUP($A$7:$A$91,dt!$A$2:$X$78,19,FALSE)</f>
        <v>27044</v>
      </c>
      <c r="T37" s="6">
        <f>VLOOKUP($A$7:$A$91,dt!$A$2:$X$78,20,FALSE)</f>
        <v>277</v>
      </c>
      <c r="U37" s="6">
        <f>VLOOKUP($A$7:$A$91,dt!$A$2:$X$78,21,FALSE)</f>
        <v>11239</v>
      </c>
      <c r="V37" s="6">
        <f>VLOOKUP($A$7:$A$91,dt!$A$2:$X$78,22,FALSE)</f>
        <v>484</v>
      </c>
      <c r="W37" s="6">
        <f>VLOOKUP($A$7:$A$91,dt!$A$2:$X$78,23,FALSE)</f>
        <v>181</v>
      </c>
      <c r="X37" s="6">
        <f>VLOOKUP($A$7:$A$91,dt!$A$2:$X$78,24,FALSE)</f>
        <v>6</v>
      </c>
    </row>
    <row r="38" spans="1:24" ht="21.75" x14ac:dyDescent="0.2">
      <c r="A38" s="5" t="s">
        <v>38</v>
      </c>
      <c r="B38" s="6">
        <f>VLOOKUP($A$7:$A$91,dt!$A$2:$R$78,2,FALSE)</f>
        <v>98134</v>
      </c>
      <c r="C38" s="6">
        <f>VLOOKUP($A$7:$A$91,dt!$A$2:$R$78,3,FALSE)</f>
        <v>287297</v>
      </c>
      <c r="D38" s="6">
        <f>VLOOKUP($A$7:$A$91,dt!$A$2:$R$78,4,FALSE)</f>
        <v>49510</v>
      </c>
      <c r="E38" s="6">
        <f>VLOOKUP($A$7:$A$91,dt!$A$2:$R$78,5,FALSE)</f>
        <v>29031</v>
      </c>
      <c r="F38" s="6">
        <f>VLOOKUP($A$7:$A$91,dt!$A$2:$R$78,6,FALSE)</f>
        <v>778</v>
      </c>
      <c r="G38" s="6">
        <f>VLOOKUP($A$7:$A$91,dt!$A$2:$R$78,7,FALSE)</f>
        <v>44344</v>
      </c>
      <c r="H38" s="6">
        <f>VLOOKUP($A$7:$A$91,dt!$A$2:$R$78,8,FALSE)</f>
        <v>8014</v>
      </c>
      <c r="I38" s="6">
        <f>VLOOKUP($A$7:$A$91,dt!$A$2:$R$78,9,FALSE)</f>
        <v>135951</v>
      </c>
      <c r="J38" s="6">
        <f>VLOOKUP($A$7:$A$91,dt!$A$2:$R$78,10,FALSE)</f>
        <v>3698</v>
      </c>
      <c r="K38" s="6">
        <f>VLOOKUP($A$7:$A$91,dt!$A$2:$R$78,11,FALSE)</f>
        <v>3226208</v>
      </c>
      <c r="L38" s="6">
        <f>VLOOKUP($A$7:$A$91,dt!$A$2:$R$78,12,FALSE)</f>
        <v>68890</v>
      </c>
      <c r="M38" s="6">
        <f>VLOOKUP($A$7:$A$91,dt!$A$2:$R$78,13,FALSE)</f>
        <v>2187958</v>
      </c>
      <c r="N38" s="6">
        <f>VLOOKUP($A$7:$A$91,dt!$A$2:$R$78,14,FALSE)</f>
        <v>1605</v>
      </c>
      <c r="O38" s="6">
        <f>VLOOKUP($A$7:$A$91,dt!$A$2:$R$78,15,FALSE)</f>
        <v>1119373</v>
      </c>
      <c r="P38" s="6">
        <f>VLOOKUP($A$7:$A$91,dt!$A$2:$R$78,16,FALSE)</f>
        <v>3809</v>
      </c>
      <c r="Q38" s="6">
        <f>VLOOKUP($A$7:$A$91,dt!$A$2:$R$78,17,FALSE)</f>
        <v>144846</v>
      </c>
      <c r="R38" s="6">
        <f>VLOOKUP($A$7:$A$91,dt!$A$2:$R$78,18,FALSE)</f>
        <v>2090</v>
      </c>
      <c r="S38" s="6">
        <f>VLOOKUP($A$7:$A$91,dt!$A$2:$X$78,19,FALSE)</f>
        <v>249698</v>
      </c>
      <c r="T38" s="6">
        <f>VLOOKUP($A$7:$A$91,dt!$A$2:$X$78,20,FALSE)</f>
        <v>1909</v>
      </c>
      <c r="U38" s="6">
        <f>VLOOKUP($A$7:$A$91,dt!$A$2:$X$78,21,FALSE)</f>
        <v>20303</v>
      </c>
      <c r="V38" s="6">
        <f>VLOOKUP($A$7:$A$91,dt!$A$2:$X$78,22,FALSE)</f>
        <v>889</v>
      </c>
      <c r="W38" s="6">
        <f>VLOOKUP($A$7:$A$91,dt!$A$2:$X$78,23,FALSE)</f>
        <v>185</v>
      </c>
      <c r="X38" s="6">
        <f>VLOOKUP($A$7:$A$91,dt!$A$2:$X$78,24,FALSE)</f>
        <v>16</v>
      </c>
    </row>
    <row r="39" spans="1:24" ht="21.75" x14ac:dyDescent="0.2">
      <c r="A39" s="5" t="s">
        <v>39</v>
      </c>
      <c r="B39" s="6">
        <f>VLOOKUP($A$7:$A$91,dt!$A$2:$R$78,2,FALSE)</f>
        <v>106749</v>
      </c>
      <c r="C39" s="6">
        <f>VLOOKUP($A$7:$A$91,dt!$A$2:$R$78,3,FALSE)</f>
        <v>193853</v>
      </c>
      <c r="D39" s="6">
        <f>VLOOKUP($A$7:$A$91,dt!$A$2:$R$78,4,FALSE)</f>
        <v>30547</v>
      </c>
      <c r="E39" s="6">
        <f>VLOOKUP($A$7:$A$91,dt!$A$2:$R$78,5,FALSE)</f>
        <v>5928</v>
      </c>
      <c r="F39" s="6">
        <f>VLOOKUP($A$7:$A$91,dt!$A$2:$R$78,6,FALSE)</f>
        <v>144</v>
      </c>
      <c r="G39" s="6">
        <f>VLOOKUP($A$7:$A$91,dt!$A$2:$R$78,7,FALSE)</f>
        <v>71877</v>
      </c>
      <c r="H39" s="6">
        <f>VLOOKUP($A$7:$A$91,dt!$A$2:$R$78,8,FALSE)</f>
        <v>13783</v>
      </c>
      <c r="I39" s="6">
        <f>VLOOKUP($A$7:$A$91,dt!$A$2:$R$78,9,FALSE)</f>
        <v>222713</v>
      </c>
      <c r="J39" s="6">
        <f>VLOOKUP($A$7:$A$91,dt!$A$2:$R$78,10,FALSE)</f>
        <v>2981</v>
      </c>
      <c r="K39" s="6">
        <f>VLOOKUP($A$7:$A$91,dt!$A$2:$R$78,11,FALSE)</f>
        <v>4267485</v>
      </c>
      <c r="L39" s="6">
        <f>VLOOKUP($A$7:$A$91,dt!$A$2:$R$78,12,FALSE)</f>
        <v>92663</v>
      </c>
      <c r="M39" s="6">
        <f>VLOOKUP($A$7:$A$91,dt!$A$2:$R$78,13,FALSE)</f>
        <v>178526</v>
      </c>
      <c r="N39" s="6">
        <f>VLOOKUP($A$7:$A$91,dt!$A$2:$R$78,14,FALSE)</f>
        <v>399</v>
      </c>
      <c r="O39" s="6">
        <f>VLOOKUP($A$7:$A$91,dt!$A$2:$R$78,15,FALSE)</f>
        <v>223400</v>
      </c>
      <c r="P39" s="6">
        <f>VLOOKUP($A$7:$A$91,dt!$A$2:$R$78,16,FALSE)</f>
        <v>3734</v>
      </c>
      <c r="Q39" s="6">
        <f>VLOOKUP($A$7:$A$91,dt!$A$2:$R$78,17,FALSE)</f>
        <v>11675</v>
      </c>
      <c r="R39" s="6">
        <f>VLOOKUP($A$7:$A$91,dt!$A$2:$R$78,18,FALSE)</f>
        <v>415</v>
      </c>
      <c r="S39" s="6">
        <f>VLOOKUP($A$7:$A$91,dt!$A$2:$X$78,19,FALSE)</f>
        <v>59593</v>
      </c>
      <c r="T39" s="6">
        <f>VLOOKUP($A$7:$A$91,dt!$A$2:$X$78,20,FALSE)</f>
        <v>1176</v>
      </c>
      <c r="U39" s="6">
        <f>VLOOKUP($A$7:$A$91,dt!$A$2:$X$78,21,FALSE)</f>
        <v>16369</v>
      </c>
      <c r="V39" s="6">
        <f>VLOOKUP($A$7:$A$91,dt!$A$2:$X$78,22,FALSE)</f>
        <v>771</v>
      </c>
      <c r="W39" s="6">
        <f>VLOOKUP($A$7:$A$91,dt!$A$2:$X$78,23,FALSE)</f>
        <v>192</v>
      </c>
      <c r="X39" s="6">
        <f>VLOOKUP($A$7:$A$91,dt!$A$2:$X$78,24,FALSE)</f>
        <v>12</v>
      </c>
    </row>
    <row r="40" spans="1:24" ht="21.75" x14ac:dyDescent="0.2">
      <c r="A40" s="5" t="s">
        <v>40</v>
      </c>
      <c r="B40" s="6">
        <f>VLOOKUP($A$7:$A$91,dt!$A$2:$R$78,2,FALSE)</f>
        <v>41902</v>
      </c>
      <c r="C40" s="6">
        <f>VLOOKUP($A$7:$A$91,dt!$A$2:$R$78,3,FALSE)</f>
        <v>55485</v>
      </c>
      <c r="D40" s="6">
        <f>VLOOKUP($A$7:$A$91,dt!$A$2:$R$78,4,FALSE)</f>
        <v>6168</v>
      </c>
      <c r="E40" s="6">
        <f>VLOOKUP($A$7:$A$91,dt!$A$2:$R$78,5,FALSE)</f>
        <v>5465</v>
      </c>
      <c r="F40" s="6">
        <f>VLOOKUP($A$7:$A$91,dt!$A$2:$R$78,6,FALSE)</f>
        <v>56</v>
      </c>
      <c r="G40" s="6">
        <f>VLOOKUP($A$7:$A$91,dt!$A$2:$R$78,7,FALSE)</f>
        <v>15855</v>
      </c>
      <c r="H40" s="6">
        <f>VLOOKUP($A$7:$A$91,dt!$A$2:$R$78,8,FALSE)</f>
        <v>1965</v>
      </c>
      <c r="I40" s="6">
        <f>VLOOKUP($A$7:$A$91,dt!$A$2:$R$78,9,FALSE)</f>
        <v>74144</v>
      </c>
      <c r="J40" s="6">
        <f>VLOOKUP($A$7:$A$91,dt!$A$2:$R$78,10,FALSE)</f>
        <v>1171</v>
      </c>
      <c r="K40" s="6">
        <f>VLOOKUP($A$7:$A$91,dt!$A$2:$R$78,11,FALSE)</f>
        <v>1594683</v>
      </c>
      <c r="L40" s="6">
        <f>VLOOKUP($A$7:$A$91,dt!$A$2:$R$78,12,FALSE)</f>
        <v>37984</v>
      </c>
      <c r="M40" s="6">
        <f>VLOOKUP($A$7:$A$91,dt!$A$2:$R$78,13,FALSE)</f>
        <v>194524</v>
      </c>
      <c r="N40" s="6">
        <f>VLOOKUP($A$7:$A$91,dt!$A$2:$R$78,14,FALSE)</f>
        <v>81</v>
      </c>
      <c r="O40" s="6">
        <f>VLOOKUP($A$7:$A$91,dt!$A$2:$R$78,15,FALSE)</f>
        <v>44211</v>
      </c>
      <c r="P40" s="6">
        <f>VLOOKUP($A$7:$A$91,dt!$A$2:$R$78,16,FALSE)</f>
        <v>1228</v>
      </c>
      <c r="Q40" s="6">
        <f>VLOOKUP($A$7:$A$91,dt!$A$2:$R$78,17,FALSE)</f>
        <v>4095</v>
      </c>
      <c r="R40" s="6">
        <f>VLOOKUP($A$7:$A$91,dt!$A$2:$R$78,18,FALSE)</f>
        <v>75</v>
      </c>
      <c r="S40" s="6">
        <f>VLOOKUP($A$7:$A$91,dt!$A$2:$X$78,19,FALSE)</f>
        <v>15514</v>
      </c>
      <c r="T40" s="6">
        <f>VLOOKUP($A$7:$A$91,dt!$A$2:$X$78,20,FALSE)</f>
        <v>126</v>
      </c>
      <c r="U40" s="6">
        <f>VLOOKUP($A$7:$A$91,dt!$A$2:$X$78,21,FALSE)</f>
        <v>8022</v>
      </c>
      <c r="V40" s="6">
        <f>VLOOKUP($A$7:$A$91,dt!$A$2:$X$78,22,FALSE)</f>
        <v>298</v>
      </c>
      <c r="W40" s="6">
        <f>VLOOKUP($A$7:$A$91,dt!$A$2:$X$78,23,FALSE)</f>
        <v>138</v>
      </c>
      <c r="X40" s="6">
        <f>VLOOKUP($A$7:$A$91,dt!$A$2:$X$78,24,FALSE)</f>
        <v>13</v>
      </c>
    </row>
    <row r="41" spans="1:24" ht="21.75" x14ac:dyDescent="0.2">
      <c r="A41" s="5" t="s">
        <v>41</v>
      </c>
      <c r="B41" s="6">
        <f>VLOOKUP($A$7:$A$91,dt!$A$2:$R$78,2,FALSE)</f>
        <v>32993</v>
      </c>
      <c r="C41" s="6">
        <f>VLOOKUP($A$7:$A$91,dt!$A$2:$R$78,3,FALSE)</f>
        <v>66065</v>
      </c>
      <c r="D41" s="6">
        <f>VLOOKUP($A$7:$A$91,dt!$A$2:$R$78,4,FALSE)</f>
        <v>9877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17106</v>
      </c>
      <c r="H41" s="6">
        <f>VLOOKUP($A$7:$A$91,dt!$A$2:$R$78,8,FALSE)</f>
        <v>2830</v>
      </c>
      <c r="I41" s="6">
        <f>VLOOKUP($A$7:$A$91,dt!$A$2:$R$78,9,FALSE)</f>
        <v>119168</v>
      </c>
      <c r="J41" s="6">
        <f>VLOOKUP($A$7:$A$91,dt!$A$2:$R$78,10,FALSE)</f>
        <v>1232</v>
      </c>
      <c r="K41" s="6">
        <f>VLOOKUP($A$7:$A$91,dt!$A$2:$R$78,11,FALSE)</f>
        <v>1202350</v>
      </c>
      <c r="L41" s="6">
        <f>VLOOKUP($A$7:$A$91,dt!$A$2:$R$78,12,FALSE)</f>
        <v>29188</v>
      </c>
      <c r="M41" s="6">
        <f>VLOOKUP($A$7:$A$91,dt!$A$2:$R$78,13,FALSE)</f>
        <v>11869</v>
      </c>
      <c r="N41" s="6">
        <f>VLOOKUP($A$7:$A$91,dt!$A$2:$R$78,14,FALSE)</f>
        <v>109</v>
      </c>
      <c r="O41" s="6">
        <f>VLOOKUP($A$7:$A$91,dt!$A$2:$R$78,15,FALSE)</f>
        <v>667244</v>
      </c>
      <c r="P41" s="6">
        <f>VLOOKUP($A$7:$A$91,dt!$A$2:$R$78,16,FALSE)</f>
        <v>1033</v>
      </c>
      <c r="Q41" s="6">
        <f>VLOOKUP($A$7:$A$91,dt!$A$2:$R$78,17,FALSE)</f>
        <v>7781</v>
      </c>
      <c r="R41" s="6">
        <f>VLOOKUP($A$7:$A$91,dt!$A$2:$R$78,18,FALSE)</f>
        <v>197</v>
      </c>
      <c r="S41" s="6">
        <f>VLOOKUP($A$7:$A$91,dt!$A$2:$X$78,19,FALSE)</f>
        <v>26646</v>
      </c>
      <c r="T41" s="6">
        <f>VLOOKUP($A$7:$A$91,dt!$A$2:$X$78,20,FALSE)</f>
        <v>325</v>
      </c>
      <c r="U41" s="6">
        <f>VLOOKUP($A$7:$A$91,dt!$A$2:$X$78,21,FALSE)</f>
        <v>8155</v>
      </c>
      <c r="V41" s="6">
        <f>VLOOKUP($A$7:$A$91,dt!$A$2:$X$78,22,FALSE)</f>
        <v>338</v>
      </c>
      <c r="W41" s="6">
        <f>VLOOKUP($A$7:$A$91,dt!$A$2:$X$78,23,FALSE)</f>
        <v>238</v>
      </c>
      <c r="X41" s="6">
        <f>VLOOKUP($A$7:$A$91,dt!$A$2:$X$78,24,FALSE)</f>
        <v>14</v>
      </c>
    </row>
    <row r="42" spans="1:24" ht="21.75" x14ac:dyDescent="0.2">
      <c r="A42" s="5" t="s">
        <v>42</v>
      </c>
      <c r="B42" s="6">
        <f>VLOOKUP($A$7:$A$91,dt!$A$2:$R$78,2,FALSE)</f>
        <v>99191</v>
      </c>
      <c r="C42" s="6">
        <f>VLOOKUP($A$7:$A$91,dt!$A$2:$R$78,3,FALSE)</f>
        <v>343703</v>
      </c>
      <c r="D42" s="6">
        <f>VLOOKUP($A$7:$A$91,dt!$A$2:$R$78,4,FALSE)</f>
        <v>62845</v>
      </c>
      <c r="E42" s="6">
        <f>VLOOKUP($A$7:$A$91,dt!$A$2:$R$78,5,FALSE)</f>
        <v>8090</v>
      </c>
      <c r="F42" s="6">
        <f>VLOOKUP($A$7:$A$91,dt!$A$2:$R$78,6,FALSE)</f>
        <v>242</v>
      </c>
      <c r="G42" s="6">
        <f>VLOOKUP($A$7:$A$91,dt!$A$2:$R$78,7,FALSE)</f>
        <v>67695</v>
      </c>
      <c r="H42" s="6">
        <f>VLOOKUP($A$7:$A$91,dt!$A$2:$R$78,8,FALSE)</f>
        <v>13678</v>
      </c>
      <c r="I42" s="6">
        <f>VLOOKUP($A$7:$A$91,dt!$A$2:$R$78,9,FALSE)</f>
        <v>140996</v>
      </c>
      <c r="J42" s="6">
        <f>VLOOKUP($A$7:$A$91,dt!$A$2:$R$78,10,FALSE)</f>
        <v>2842</v>
      </c>
      <c r="K42" s="6">
        <f>VLOOKUP($A$7:$A$91,dt!$A$2:$R$78,11,FALSE)</f>
        <v>3480191</v>
      </c>
      <c r="L42" s="6">
        <f>VLOOKUP($A$7:$A$91,dt!$A$2:$R$78,12,FALSE)</f>
        <v>74370</v>
      </c>
      <c r="M42" s="6">
        <f>VLOOKUP($A$7:$A$91,dt!$A$2:$R$78,13,FALSE)</f>
        <v>679657</v>
      </c>
      <c r="N42" s="6">
        <f>VLOOKUP($A$7:$A$91,dt!$A$2:$R$78,14,FALSE)</f>
        <v>1313</v>
      </c>
      <c r="O42" s="6">
        <f>VLOOKUP($A$7:$A$91,dt!$A$2:$R$78,15,FALSE)</f>
        <v>507187</v>
      </c>
      <c r="P42" s="6">
        <f>VLOOKUP($A$7:$A$91,dt!$A$2:$R$78,16,FALSE)</f>
        <v>3899</v>
      </c>
      <c r="Q42" s="6">
        <f>VLOOKUP($A$7:$A$91,dt!$A$2:$R$78,17,FALSE)</f>
        <v>74136</v>
      </c>
      <c r="R42" s="6">
        <f>VLOOKUP($A$7:$A$91,dt!$A$2:$R$78,18,FALSE)</f>
        <v>2903</v>
      </c>
      <c r="S42" s="6">
        <f>VLOOKUP($A$7:$A$91,dt!$A$2:$X$78,19,FALSE)</f>
        <v>154162</v>
      </c>
      <c r="T42" s="6">
        <f>VLOOKUP($A$7:$A$91,dt!$A$2:$X$78,20,FALSE)</f>
        <v>2426</v>
      </c>
      <c r="U42" s="6">
        <f>VLOOKUP($A$7:$A$91,dt!$A$2:$X$78,21,FALSE)</f>
        <v>8471</v>
      </c>
      <c r="V42" s="6">
        <f>VLOOKUP($A$7:$A$91,dt!$A$2:$X$78,22,FALSE)</f>
        <v>355</v>
      </c>
      <c r="W42" s="6">
        <f>VLOOKUP($A$7:$A$91,dt!$A$2:$X$78,23,FALSE)</f>
        <v>576</v>
      </c>
      <c r="X42" s="6">
        <f>VLOOKUP($A$7:$A$91,dt!$A$2:$X$78,24,FALSE)</f>
        <v>25</v>
      </c>
    </row>
    <row r="43" spans="1:24" ht="21.75" x14ac:dyDescent="0.2">
      <c r="A43" s="5" t="s">
        <v>43</v>
      </c>
      <c r="B43" s="6">
        <f>VLOOKUP($A$7:$A$91,dt!$A$2:$R$78,2,FALSE)</f>
        <v>134624</v>
      </c>
      <c r="C43" s="6">
        <f>VLOOKUP($A$7:$A$91,dt!$A$2:$R$78,3,FALSE)</f>
        <v>421401</v>
      </c>
      <c r="D43" s="6">
        <f>VLOOKUP($A$7:$A$91,dt!$A$2:$R$78,4,FALSE)</f>
        <v>89687</v>
      </c>
      <c r="E43" s="6">
        <f>VLOOKUP($A$7:$A$91,dt!$A$2:$R$78,5,FALSE)</f>
        <v>402</v>
      </c>
      <c r="F43" s="6">
        <f>VLOOKUP($A$7:$A$91,dt!$A$2:$R$78,6,FALSE)</f>
        <v>26</v>
      </c>
      <c r="G43" s="6">
        <f>VLOOKUP($A$7:$A$91,dt!$A$2:$R$78,7,FALSE)</f>
        <v>76734</v>
      </c>
      <c r="H43" s="6">
        <f>VLOOKUP($A$7:$A$91,dt!$A$2:$R$78,8,FALSE)</f>
        <v>20066</v>
      </c>
      <c r="I43" s="6">
        <f>VLOOKUP($A$7:$A$91,dt!$A$2:$R$78,9,FALSE)</f>
        <v>155157</v>
      </c>
      <c r="J43" s="6">
        <f>VLOOKUP($A$7:$A$91,dt!$A$2:$R$78,10,FALSE)</f>
        <v>4436</v>
      </c>
      <c r="K43" s="6">
        <f>VLOOKUP($A$7:$A$91,dt!$A$2:$R$78,11,FALSE)</f>
        <v>3010374</v>
      </c>
      <c r="L43" s="6">
        <f>VLOOKUP($A$7:$A$91,dt!$A$2:$R$78,12,FALSE)</f>
        <v>93104</v>
      </c>
      <c r="M43" s="6">
        <f>VLOOKUP($A$7:$A$91,dt!$A$2:$R$78,13,FALSE)</f>
        <v>186241</v>
      </c>
      <c r="N43" s="6">
        <f>VLOOKUP($A$7:$A$91,dt!$A$2:$R$78,14,FALSE)</f>
        <v>1102</v>
      </c>
      <c r="O43" s="6">
        <f>VLOOKUP($A$7:$A$91,dt!$A$2:$R$78,15,FALSE)</f>
        <v>939289</v>
      </c>
      <c r="P43" s="6">
        <f>VLOOKUP($A$7:$A$91,dt!$A$2:$R$78,16,FALSE)</f>
        <v>7642</v>
      </c>
      <c r="Q43" s="6">
        <f>VLOOKUP($A$7:$A$91,dt!$A$2:$R$78,17,FALSE)</f>
        <v>77715</v>
      </c>
      <c r="R43" s="6">
        <f>VLOOKUP($A$7:$A$91,dt!$A$2:$R$78,18,FALSE)</f>
        <v>2058</v>
      </c>
      <c r="S43" s="6">
        <f>VLOOKUP($A$7:$A$91,dt!$A$2:$X$78,19,FALSE)</f>
        <v>185876</v>
      </c>
      <c r="T43" s="6">
        <f>VLOOKUP($A$7:$A$91,dt!$A$2:$X$78,20,FALSE)</f>
        <v>3708</v>
      </c>
      <c r="U43" s="6">
        <f>VLOOKUP($A$7:$A$91,dt!$A$2:$X$78,21,FALSE)</f>
        <v>5649</v>
      </c>
      <c r="V43" s="6">
        <f>VLOOKUP($A$7:$A$91,dt!$A$2:$X$78,22,FALSE)</f>
        <v>364</v>
      </c>
      <c r="W43" s="6">
        <f>VLOOKUP($A$7:$A$91,dt!$A$2:$X$78,23,FALSE)</f>
        <v>245</v>
      </c>
      <c r="X43" s="6">
        <f>VLOOKUP($A$7:$A$91,dt!$A$2:$X$78,24,FALSE)</f>
        <v>32</v>
      </c>
    </row>
    <row r="44" spans="1:24" ht="21.75" x14ac:dyDescent="0.2">
      <c r="A44" s="5" t="s">
        <v>44</v>
      </c>
      <c r="B44" s="6">
        <f>VLOOKUP($A$7:$A$91,dt!$A$2:$R$78,2,FALSE)</f>
        <v>87351</v>
      </c>
      <c r="C44" s="6">
        <f>VLOOKUP($A$7:$A$91,dt!$A$2:$R$78,3,FALSE)</f>
        <v>164390</v>
      </c>
      <c r="D44" s="6">
        <f>VLOOKUP($A$7:$A$91,dt!$A$2:$R$78,4,FALSE)</f>
        <v>32136</v>
      </c>
      <c r="E44" s="6">
        <f>VLOOKUP($A$7:$A$91,dt!$A$2:$R$78,5,FALSE)</f>
        <v>345</v>
      </c>
      <c r="F44" s="6">
        <f>VLOOKUP($A$7:$A$91,dt!$A$2:$R$78,6,FALSE)</f>
        <v>15</v>
      </c>
      <c r="G44" s="6">
        <f>VLOOKUP($A$7:$A$91,dt!$A$2:$R$78,7,FALSE)</f>
        <v>42978</v>
      </c>
      <c r="H44" s="6">
        <f>VLOOKUP($A$7:$A$91,dt!$A$2:$R$78,8,FALSE)</f>
        <v>8753</v>
      </c>
      <c r="I44" s="6">
        <f>VLOOKUP($A$7:$A$91,dt!$A$2:$R$78,9,FALSE)</f>
        <v>98879</v>
      </c>
      <c r="J44" s="6">
        <f>VLOOKUP($A$7:$A$91,dt!$A$2:$R$78,10,FALSE)</f>
        <v>3974</v>
      </c>
      <c r="K44" s="6">
        <f>VLOOKUP($A$7:$A$91,dt!$A$2:$R$78,11,FALSE)</f>
        <v>2710010</v>
      </c>
      <c r="L44" s="6">
        <f>VLOOKUP($A$7:$A$91,dt!$A$2:$R$78,12,FALSE)</f>
        <v>74088</v>
      </c>
      <c r="M44" s="6">
        <f>VLOOKUP($A$7:$A$91,dt!$A$2:$R$78,13,FALSE)</f>
        <v>0</v>
      </c>
      <c r="N44" s="6">
        <f>VLOOKUP($A$7:$A$91,dt!$A$2:$R$78,14,FALSE)</f>
        <v>0</v>
      </c>
      <c r="O44" s="6">
        <f>VLOOKUP($A$7:$A$91,dt!$A$2:$R$78,15,FALSE)</f>
        <v>57305</v>
      </c>
      <c r="P44" s="6">
        <f>VLOOKUP($A$7:$A$91,dt!$A$2:$R$78,16,FALSE)</f>
        <v>5</v>
      </c>
      <c r="Q44" s="6">
        <f>VLOOKUP($A$7:$A$91,dt!$A$2:$R$78,17,FALSE)</f>
        <v>20</v>
      </c>
      <c r="R44" s="6">
        <f>VLOOKUP($A$7:$A$91,dt!$A$2:$R$78,18,FALSE)</f>
        <v>1</v>
      </c>
      <c r="S44" s="6">
        <f>VLOOKUP($A$7:$A$91,dt!$A$2:$X$78,19,FALSE)</f>
        <v>51270</v>
      </c>
      <c r="T44" s="6">
        <f>VLOOKUP($A$7:$A$91,dt!$A$2:$X$78,20,FALSE)</f>
        <v>10</v>
      </c>
      <c r="U44" s="6">
        <f>VLOOKUP($A$7:$A$91,dt!$A$2:$X$78,21,FALSE)</f>
        <v>4339</v>
      </c>
      <c r="V44" s="6">
        <f>VLOOKUP($A$7:$A$91,dt!$A$2:$X$78,22,FALSE)</f>
        <v>285</v>
      </c>
      <c r="W44" s="6">
        <f>VLOOKUP($A$7:$A$91,dt!$A$2:$X$78,23,FALSE)</f>
        <v>71</v>
      </c>
      <c r="X44" s="6">
        <f>VLOOKUP($A$7:$A$91,dt!$A$2:$X$78,24,FALSE)</f>
        <v>11</v>
      </c>
    </row>
    <row r="45" spans="1:24" ht="21.75" x14ac:dyDescent="0.2">
      <c r="A45" s="5" t="s">
        <v>45</v>
      </c>
      <c r="B45" s="6">
        <f>VLOOKUP($A$7:$A$91,dt!$A$2:$R$78,2,FALSE)</f>
        <v>107938</v>
      </c>
      <c r="C45" s="6">
        <f>VLOOKUP($A$7:$A$91,dt!$A$2:$R$78,3,FALSE)</f>
        <v>296788</v>
      </c>
      <c r="D45" s="6">
        <f>VLOOKUP($A$7:$A$91,dt!$A$2:$R$78,4,FALSE)</f>
        <v>57009</v>
      </c>
      <c r="E45" s="6">
        <f>VLOOKUP($A$7:$A$91,dt!$A$2:$R$78,5,FALSE)</f>
        <v>3274</v>
      </c>
      <c r="F45" s="6">
        <f>VLOOKUP($A$7:$A$91,dt!$A$2:$R$78,6,FALSE)</f>
        <v>129</v>
      </c>
      <c r="G45" s="6">
        <f>VLOOKUP($A$7:$A$91,dt!$A$2:$R$78,7,FALSE)</f>
        <v>95650</v>
      </c>
      <c r="H45" s="6">
        <f>VLOOKUP($A$7:$A$91,dt!$A$2:$R$78,8,FALSE)</f>
        <v>18022</v>
      </c>
      <c r="I45" s="6">
        <f>VLOOKUP($A$7:$A$91,dt!$A$2:$R$78,9,FALSE)</f>
        <v>116676</v>
      </c>
      <c r="J45" s="6">
        <f>VLOOKUP($A$7:$A$91,dt!$A$2:$R$78,10,FALSE)</f>
        <v>4267</v>
      </c>
      <c r="K45" s="6">
        <f>VLOOKUP($A$7:$A$91,dt!$A$2:$R$78,11,FALSE)</f>
        <v>2577689</v>
      </c>
      <c r="L45" s="6">
        <f>VLOOKUP($A$7:$A$91,dt!$A$2:$R$78,12,FALSE)</f>
        <v>76898</v>
      </c>
      <c r="M45" s="6">
        <f>VLOOKUP($A$7:$A$91,dt!$A$2:$R$78,13,FALSE)</f>
        <v>179949</v>
      </c>
      <c r="N45" s="6">
        <f>VLOOKUP($A$7:$A$91,dt!$A$2:$R$78,14,FALSE)</f>
        <v>502</v>
      </c>
      <c r="O45" s="6">
        <f>VLOOKUP($A$7:$A$91,dt!$A$2:$R$78,15,FALSE)</f>
        <v>144197</v>
      </c>
      <c r="P45" s="6">
        <f>VLOOKUP($A$7:$A$91,dt!$A$2:$R$78,16,FALSE)</f>
        <v>2207</v>
      </c>
      <c r="Q45" s="6">
        <f>VLOOKUP($A$7:$A$91,dt!$A$2:$R$78,17,FALSE)</f>
        <v>11288</v>
      </c>
      <c r="R45" s="6">
        <f>VLOOKUP($A$7:$A$91,dt!$A$2:$R$78,18,FALSE)</f>
        <v>391</v>
      </c>
      <c r="S45" s="6">
        <f>VLOOKUP($A$7:$A$91,dt!$A$2:$X$78,19,FALSE)</f>
        <v>35822</v>
      </c>
      <c r="T45" s="6">
        <f>VLOOKUP($A$7:$A$91,dt!$A$2:$X$78,20,FALSE)</f>
        <v>637</v>
      </c>
      <c r="U45" s="6">
        <f>VLOOKUP($A$7:$A$91,dt!$A$2:$X$78,21,FALSE)</f>
        <v>7075</v>
      </c>
      <c r="V45" s="6">
        <f>VLOOKUP($A$7:$A$91,dt!$A$2:$X$78,22,FALSE)</f>
        <v>428</v>
      </c>
      <c r="W45" s="6">
        <f>VLOOKUP($A$7:$A$91,dt!$A$2:$X$78,23,FALSE)</f>
        <v>274</v>
      </c>
      <c r="X45" s="6">
        <f>VLOOKUP($A$7:$A$91,dt!$A$2:$X$78,24,FALSE)</f>
        <v>19</v>
      </c>
    </row>
    <row r="46" spans="1:24" ht="21.75" x14ac:dyDescent="0.2">
      <c r="A46" s="5" t="s">
        <v>46</v>
      </c>
      <c r="B46" s="6">
        <f>VLOOKUP($A$7:$A$91,dt!$A$2:$R$78,2,FALSE)</f>
        <v>71224</v>
      </c>
      <c r="C46" s="6">
        <f>VLOOKUP($A$7:$A$91,dt!$A$2:$R$78,3,FALSE)</f>
        <v>159518</v>
      </c>
      <c r="D46" s="6">
        <f>VLOOKUP($A$7:$A$91,dt!$A$2:$R$78,4,FALSE)</f>
        <v>31336</v>
      </c>
      <c r="E46" s="6">
        <f>VLOOKUP($A$7:$A$91,dt!$A$2:$R$78,5,FALSE)</f>
        <v>23</v>
      </c>
      <c r="F46" s="6">
        <f>VLOOKUP($A$7:$A$91,dt!$A$2:$R$78,6,FALSE)</f>
        <v>2</v>
      </c>
      <c r="G46" s="6">
        <f>VLOOKUP($A$7:$A$91,dt!$A$2:$R$78,7,FALSE)</f>
        <v>81094</v>
      </c>
      <c r="H46" s="6">
        <f>VLOOKUP($A$7:$A$91,dt!$A$2:$R$78,8,FALSE)</f>
        <v>15149</v>
      </c>
      <c r="I46" s="6">
        <f>VLOOKUP($A$7:$A$91,dt!$A$2:$R$78,9,FALSE)</f>
        <v>114073</v>
      </c>
      <c r="J46" s="6">
        <f>VLOOKUP($A$7:$A$91,dt!$A$2:$R$78,10,FALSE)</f>
        <v>3468</v>
      </c>
      <c r="K46" s="6">
        <f>VLOOKUP($A$7:$A$91,dt!$A$2:$R$78,11,FALSE)</f>
        <v>1856437</v>
      </c>
      <c r="L46" s="6">
        <f>VLOOKUP($A$7:$A$91,dt!$A$2:$R$78,12,FALSE)</f>
        <v>52578</v>
      </c>
      <c r="M46" s="6">
        <f>VLOOKUP($A$7:$A$91,dt!$A$2:$R$78,13,FALSE)</f>
        <v>16466</v>
      </c>
      <c r="N46" s="6">
        <f>VLOOKUP($A$7:$A$91,dt!$A$2:$R$78,14,FALSE)</f>
        <v>440</v>
      </c>
      <c r="O46" s="6">
        <f>VLOOKUP($A$7:$A$91,dt!$A$2:$R$78,15,FALSE)</f>
        <v>302937</v>
      </c>
      <c r="P46" s="6">
        <f>VLOOKUP($A$7:$A$91,dt!$A$2:$R$78,16,FALSE)</f>
        <v>2750</v>
      </c>
      <c r="Q46" s="6">
        <f>VLOOKUP($A$7:$A$91,dt!$A$2:$R$78,17,FALSE)</f>
        <v>10782</v>
      </c>
      <c r="R46" s="6">
        <f>VLOOKUP($A$7:$A$91,dt!$A$2:$R$78,18,FALSE)</f>
        <v>393</v>
      </c>
      <c r="S46" s="6">
        <f>VLOOKUP($A$7:$A$91,dt!$A$2:$X$78,19,FALSE)</f>
        <v>13288</v>
      </c>
      <c r="T46" s="6">
        <f>VLOOKUP($A$7:$A$91,dt!$A$2:$X$78,20,FALSE)</f>
        <v>269</v>
      </c>
      <c r="U46" s="6">
        <f>VLOOKUP($A$7:$A$91,dt!$A$2:$X$78,21,FALSE)</f>
        <v>8852</v>
      </c>
      <c r="V46" s="6">
        <f>VLOOKUP($A$7:$A$91,dt!$A$2:$X$78,22,FALSE)</f>
        <v>404</v>
      </c>
      <c r="W46" s="6">
        <f>VLOOKUP($A$7:$A$91,dt!$A$2:$X$78,23,FALSE)</f>
        <v>156</v>
      </c>
      <c r="X46" s="6">
        <f>VLOOKUP($A$7:$A$91,dt!$A$2:$X$78,24,FALSE)</f>
        <v>6</v>
      </c>
    </row>
    <row r="47" spans="1:24" ht="21.75" x14ac:dyDescent="0.2">
      <c r="A47" s="5" t="s">
        <v>47</v>
      </c>
      <c r="B47" s="6">
        <f>VLOOKUP($A$7:$A$91,dt!$A$2:$R$78,2,FALSE)</f>
        <v>28333</v>
      </c>
      <c r="C47" s="6">
        <f>VLOOKUP($A$7:$A$91,dt!$A$2:$R$78,3,FALSE)</f>
        <v>85163</v>
      </c>
      <c r="D47" s="6">
        <f>VLOOKUP($A$7:$A$91,dt!$A$2:$R$78,4,FALSE)</f>
        <v>19696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17266</v>
      </c>
      <c r="H47" s="6">
        <f>VLOOKUP($A$7:$A$91,dt!$A$2:$R$78,8,FALSE)</f>
        <v>4188</v>
      </c>
      <c r="I47" s="6">
        <f>VLOOKUP($A$7:$A$91,dt!$A$2:$R$78,9,FALSE)</f>
        <v>38172</v>
      </c>
      <c r="J47" s="6">
        <f>VLOOKUP($A$7:$A$91,dt!$A$2:$R$78,10,FALSE)</f>
        <v>1296</v>
      </c>
      <c r="K47" s="6">
        <f>VLOOKUP($A$7:$A$91,dt!$A$2:$R$78,11,FALSE)</f>
        <v>897135</v>
      </c>
      <c r="L47" s="6">
        <f>VLOOKUP($A$7:$A$91,dt!$A$2:$R$78,12,FALSE)</f>
        <v>21038</v>
      </c>
      <c r="M47" s="6">
        <f>VLOOKUP($A$7:$A$91,dt!$A$2:$R$78,13,FALSE)</f>
        <v>151658</v>
      </c>
      <c r="N47" s="6">
        <f>VLOOKUP($A$7:$A$91,dt!$A$2:$R$78,14,FALSE)</f>
        <v>164</v>
      </c>
      <c r="O47" s="6">
        <f>VLOOKUP($A$7:$A$91,dt!$A$2:$R$78,15,FALSE)</f>
        <v>13517</v>
      </c>
      <c r="P47" s="6">
        <f>VLOOKUP($A$7:$A$91,dt!$A$2:$R$78,16,FALSE)</f>
        <v>542</v>
      </c>
      <c r="Q47" s="6">
        <f>VLOOKUP($A$7:$A$91,dt!$A$2:$R$78,17,FALSE)</f>
        <v>2942</v>
      </c>
      <c r="R47" s="6">
        <f>VLOOKUP($A$7:$A$91,dt!$A$2:$R$78,18,FALSE)</f>
        <v>121</v>
      </c>
      <c r="S47" s="6">
        <f>VLOOKUP($A$7:$A$91,dt!$A$2:$X$78,19,FALSE)</f>
        <v>3863</v>
      </c>
      <c r="T47" s="6">
        <f>VLOOKUP($A$7:$A$91,dt!$A$2:$X$78,20,FALSE)</f>
        <v>152</v>
      </c>
      <c r="U47" s="6">
        <f>VLOOKUP($A$7:$A$91,dt!$A$2:$X$78,21,FALSE)</f>
        <v>2862</v>
      </c>
      <c r="V47" s="6">
        <f>VLOOKUP($A$7:$A$91,dt!$A$2:$X$78,22,FALSE)</f>
        <v>171</v>
      </c>
      <c r="W47" s="6">
        <f>VLOOKUP($A$7:$A$91,dt!$A$2:$X$78,23,FALSE)</f>
        <v>46</v>
      </c>
      <c r="X47" s="6">
        <f>VLOOKUP($A$7:$A$91,dt!$A$2:$X$78,24,FALSE)</f>
        <v>5</v>
      </c>
    </row>
    <row r="48" spans="1:24" ht="21.75" x14ac:dyDescent="0.2">
      <c r="A48" s="9" t="s">
        <v>5</v>
      </c>
      <c r="B48" s="8">
        <f>SUM(B49:B56)</f>
        <v>374937</v>
      </c>
      <c r="C48" s="8">
        <f t="shared" ref="C48:X48" si="20">SUM(C49:C56)</f>
        <v>725589</v>
      </c>
      <c r="D48" s="8">
        <f t="shared" si="20"/>
        <v>73161</v>
      </c>
      <c r="E48" s="8">
        <f t="shared" si="20"/>
        <v>70288</v>
      </c>
      <c r="F48" s="8">
        <f t="shared" si="20"/>
        <v>1247</v>
      </c>
      <c r="G48" s="8">
        <f t="shared" si="20"/>
        <v>181133</v>
      </c>
      <c r="H48" s="8">
        <f t="shared" si="20"/>
        <v>19464</v>
      </c>
      <c r="I48" s="8">
        <f t="shared" si="20"/>
        <v>830657</v>
      </c>
      <c r="J48" s="8">
        <f t="shared" si="20"/>
        <v>36024</v>
      </c>
      <c r="K48" s="8">
        <f t="shared" ref="K48:L48" si="21">SUM(K49:K56)</f>
        <v>16089699</v>
      </c>
      <c r="L48" s="8">
        <f t="shared" si="21"/>
        <v>337265</v>
      </c>
      <c r="M48" s="8">
        <f t="shared" ref="M48:N48" si="22">SUM(M49:M56)</f>
        <v>6131523</v>
      </c>
      <c r="N48" s="8">
        <f t="shared" si="22"/>
        <v>1612</v>
      </c>
      <c r="O48" s="8">
        <f t="shared" si="20"/>
        <v>6717857</v>
      </c>
      <c r="P48" s="8">
        <f t="shared" si="20"/>
        <v>9716</v>
      </c>
      <c r="Q48" s="8">
        <f t="shared" si="20"/>
        <v>21775</v>
      </c>
      <c r="R48" s="8">
        <f t="shared" si="20"/>
        <v>700</v>
      </c>
      <c r="S48" s="8">
        <f t="shared" ref="S48:T48" si="23">SUM(S49:S56)</f>
        <v>232570</v>
      </c>
      <c r="T48" s="8">
        <f t="shared" si="23"/>
        <v>2731</v>
      </c>
      <c r="U48" s="8">
        <f t="shared" si="20"/>
        <v>29989</v>
      </c>
      <c r="V48" s="8">
        <f t="shared" si="20"/>
        <v>1568</v>
      </c>
      <c r="W48" s="8">
        <f t="shared" si="20"/>
        <v>3296</v>
      </c>
      <c r="X48" s="8">
        <f t="shared" si="20"/>
        <v>158</v>
      </c>
    </row>
    <row r="49" spans="1:24" ht="21.75" x14ac:dyDescent="0.2">
      <c r="A49" s="5" t="s">
        <v>48</v>
      </c>
      <c r="B49" s="6">
        <f>VLOOKUP($A$7:$A$91,dt!$A$2:$R$78,2,FALSE)</f>
        <v>71327</v>
      </c>
      <c r="C49" s="6">
        <f>VLOOKUP($A$7:$A$91,dt!$A$2:$R$78,3,FALSE)</f>
        <v>183803</v>
      </c>
      <c r="D49" s="6">
        <f>VLOOKUP($A$7:$A$91,dt!$A$2:$R$78,4,FALSE)</f>
        <v>17121</v>
      </c>
      <c r="E49" s="6">
        <f>VLOOKUP($A$7:$A$91,dt!$A$2:$R$78,5,FALSE)</f>
        <v>41676</v>
      </c>
      <c r="F49" s="6">
        <f>VLOOKUP($A$7:$A$91,dt!$A$2:$R$78,6,FALSE)</f>
        <v>719</v>
      </c>
      <c r="G49" s="6">
        <f>VLOOKUP($A$7:$A$91,dt!$A$2:$R$78,7,FALSE)</f>
        <v>54207</v>
      </c>
      <c r="H49" s="6">
        <f>VLOOKUP($A$7:$A$91,dt!$A$2:$R$78,8,FALSE)</f>
        <v>5633</v>
      </c>
      <c r="I49" s="6">
        <f>VLOOKUP($A$7:$A$91,dt!$A$2:$R$78,9,FALSE)</f>
        <v>279561</v>
      </c>
      <c r="J49" s="6">
        <f>VLOOKUP($A$7:$A$91,dt!$A$2:$R$78,10,FALSE)</f>
        <v>11079</v>
      </c>
      <c r="K49" s="6">
        <f>VLOOKUP($A$7:$A$91,dt!$A$2:$R$78,11,FALSE)</f>
        <v>2690073</v>
      </c>
      <c r="L49" s="6">
        <f>VLOOKUP($A$7:$A$91,dt!$A$2:$R$78,12,FALSE)</f>
        <v>59519</v>
      </c>
      <c r="M49" s="6">
        <f>VLOOKUP($A$7:$A$91,dt!$A$2:$R$78,13,FALSE)</f>
        <v>1524136</v>
      </c>
      <c r="N49" s="6">
        <f>VLOOKUP($A$7:$A$91,dt!$A$2:$R$78,14,FALSE)</f>
        <v>656</v>
      </c>
      <c r="O49" s="6">
        <f>VLOOKUP($A$7:$A$91,dt!$A$2:$R$78,15,FALSE)</f>
        <v>2714977</v>
      </c>
      <c r="P49" s="6">
        <f>VLOOKUP($A$7:$A$91,dt!$A$2:$R$78,16,FALSE)</f>
        <v>1915</v>
      </c>
      <c r="Q49" s="6">
        <f>VLOOKUP($A$7:$A$91,dt!$A$2:$R$78,17,FALSE)</f>
        <v>6098</v>
      </c>
      <c r="R49" s="6">
        <f>VLOOKUP($A$7:$A$91,dt!$A$2:$R$78,18,FALSE)</f>
        <v>182</v>
      </c>
      <c r="S49" s="6">
        <f>VLOOKUP($A$7:$A$91,dt!$A$2:$X$78,19,FALSE)</f>
        <v>46057</v>
      </c>
      <c r="T49" s="6">
        <f>VLOOKUP($A$7:$A$91,dt!$A$2:$X$78,20,FALSE)</f>
        <v>585</v>
      </c>
      <c r="U49" s="6">
        <f>VLOOKUP($A$7:$A$91,dt!$A$2:$X$78,21,FALSE)</f>
        <v>5337</v>
      </c>
      <c r="V49" s="6">
        <f>VLOOKUP($A$7:$A$91,dt!$A$2:$X$78,22,FALSE)</f>
        <v>241</v>
      </c>
      <c r="W49" s="6">
        <f>VLOOKUP($A$7:$A$91,dt!$A$2:$X$78,23,FALSE)</f>
        <v>907</v>
      </c>
      <c r="X49" s="6">
        <f>VLOOKUP($A$7:$A$91,dt!$A$2:$X$78,24,FALSE)</f>
        <v>42</v>
      </c>
    </row>
    <row r="50" spans="1:24" ht="21.75" x14ac:dyDescent="0.2">
      <c r="A50" s="5" t="s">
        <v>49</v>
      </c>
      <c r="B50" s="6">
        <f>VLOOKUP($A$7:$A$91,dt!$A$2:$R$78,2,FALSE)</f>
        <v>36953</v>
      </c>
      <c r="C50" s="6">
        <f>VLOOKUP($A$7:$A$91,dt!$A$2:$R$78,3,FALSE)</f>
        <v>43920</v>
      </c>
      <c r="D50" s="6">
        <f>VLOOKUP($A$7:$A$91,dt!$A$2:$R$78,4,FALSE)</f>
        <v>3861</v>
      </c>
      <c r="E50" s="6">
        <f>VLOOKUP($A$7:$A$91,dt!$A$2:$R$78,5,FALSE)</f>
        <v>23491</v>
      </c>
      <c r="F50" s="6">
        <f>VLOOKUP($A$7:$A$91,dt!$A$2:$R$78,6,FALSE)</f>
        <v>379</v>
      </c>
      <c r="G50" s="6">
        <f>VLOOKUP($A$7:$A$91,dt!$A$2:$R$78,7,FALSE)</f>
        <v>7318</v>
      </c>
      <c r="H50" s="6">
        <f>VLOOKUP($A$7:$A$91,dt!$A$2:$R$78,8,FALSE)</f>
        <v>626</v>
      </c>
      <c r="I50" s="6">
        <f>VLOOKUP($A$7:$A$91,dt!$A$2:$R$78,9,FALSE)</f>
        <v>99336</v>
      </c>
      <c r="J50" s="6">
        <f>VLOOKUP($A$7:$A$91,dt!$A$2:$R$78,10,FALSE)</f>
        <v>2528</v>
      </c>
      <c r="K50" s="6">
        <f>VLOOKUP($A$7:$A$91,dt!$A$2:$R$78,11,FALSE)</f>
        <v>1872703</v>
      </c>
      <c r="L50" s="6">
        <f>VLOOKUP($A$7:$A$91,dt!$A$2:$R$78,12,FALSE)</f>
        <v>35033</v>
      </c>
      <c r="M50" s="6">
        <f>VLOOKUP($A$7:$A$91,dt!$A$2:$R$78,13,FALSE)</f>
        <v>1676032</v>
      </c>
      <c r="N50" s="6">
        <f>VLOOKUP($A$7:$A$91,dt!$A$2:$R$78,14,FALSE)</f>
        <v>163</v>
      </c>
      <c r="O50" s="6">
        <f>VLOOKUP($A$7:$A$91,dt!$A$2:$R$78,15,FALSE)</f>
        <v>778757</v>
      </c>
      <c r="P50" s="6">
        <f>VLOOKUP($A$7:$A$91,dt!$A$2:$R$78,16,FALSE)</f>
        <v>708</v>
      </c>
      <c r="Q50" s="6">
        <f>VLOOKUP($A$7:$A$91,dt!$A$2:$R$78,17,FALSE)</f>
        <v>1105</v>
      </c>
      <c r="R50" s="6">
        <f>VLOOKUP($A$7:$A$91,dt!$A$2:$R$78,18,FALSE)</f>
        <v>39</v>
      </c>
      <c r="S50" s="6">
        <f>VLOOKUP($A$7:$A$91,dt!$A$2:$X$78,19,FALSE)</f>
        <v>16460</v>
      </c>
      <c r="T50" s="6">
        <f>VLOOKUP($A$7:$A$91,dt!$A$2:$X$78,20,FALSE)</f>
        <v>225</v>
      </c>
      <c r="U50" s="6">
        <f>VLOOKUP($A$7:$A$91,dt!$A$2:$X$78,21,FALSE)</f>
        <v>611</v>
      </c>
      <c r="V50" s="6">
        <f>VLOOKUP($A$7:$A$91,dt!$A$2:$X$78,22,FALSE)</f>
        <v>33</v>
      </c>
      <c r="W50" s="6">
        <f>VLOOKUP($A$7:$A$91,dt!$A$2:$X$78,23,FALSE)</f>
        <v>198</v>
      </c>
      <c r="X50" s="6">
        <f>VLOOKUP($A$7:$A$91,dt!$A$2:$X$78,24,FALSE)</f>
        <v>9</v>
      </c>
    </row>
    <row r="51" spans="1:24" ht="21.75" x14ac:dyDescent="0.2">
      <c r="A51" s="5" t="s">
        <v>50</v>
      </c>
      <c r="B51" s="6">
        <f>VLOOKUP($A$7:$A$91,dt!$A$2:$R$78,2,FALSE)</f>
        <v>49580</v>
      </c>
      <c r="C51" s="6">
        <f>VLOOKUP($A$7:$A$91,dt!$A$2:$R$78,3,FALSE)</f>
        <v>152454</v>
      </c>
      <c r="D51" s="6">
        <f>VLOOKUP($A$7:$A$91,dt!$A$2:$R$78,4,FALSE)</f>
        <v>14980</v>
      </c>
      <c r="E51" s="6">
        <f>VLOOKUP($A$7:$A$91,dt!$A$2:$R$78,5,FALSE)</f>
        <v>1608</v>
      </c>
      <c r="F51" s="6">
        <f>VLOOKUP($A$7:$A$91,dt!$A$2:$R$78,6,FALSE)</f>
        <v>32</v>
      </c>
      <c r="G51" s="6">
        <f>VLOOKUP($A$7:$A$91,dt!$A$2:$R$78,7,FALSE)</f>
        <v>16760</v>
      </c>
      <c r="H51" s="6">
        <f>VLOOKUP($A$7:$A$91,dt!$A$2:$R$78,8,FALSE)</f>
        <v>1714</v>
      </c>
      <c r="I51" s="6">
        <f>VLOOKUP($A$7:$A$91,dt!$A$2:$R$78,9,FALSE)</f>
        <v>146494</v>
      </c>
      <c r="J51" s="6">
        <f>VLOOKUP($A$7:$A$91,dt!$A$2:$R$78,10,FALSE)</f>
        <v>2697</v>
      </c>
      <c r="K51" s="6">
        <f>VLOOKUP($A$7:$A$91,dt!$A$2:$R$78,11,FALSE)</f>
        <v>1502478</v>
      </c>
      <c r="L51" s="6">
        <f>VLOOKUP($A$7:$A$91,dt!$A$2:$R$78,12,FALSE)</f>
        <v>41062</v>
      </c>
      <c r="M51" s="6">
        <f>VLOOKUP($A$7:$A$91,dt!$A$2:$R$78,13,FALSE)</f>
        <v>2146060</v>
      </c>
      <c r="N51" s="6">
        <f>VLOOKUP($A$7:$A$91,dt!$A$2:$R$78,14,FALSE)</f>
        <v>248</v>
      </c>
      <c r="O51" s="6">
        <f>VLOOKUP($A$7:$A$91,dt!$A$2:$R$78,15,FALSE)</f>
        <v>1042540</v>
      </c>
      <c r="P51" s="6">
        <f>VLOOKUP($A$7:$A$91,dt!$A$2:$R$78,16,FALSE)</f>
        <v>1498</v>
      </c>
      <c r="Q51" s="6">
        <f>VLOOKUP($A$7:$A$91,dt!$A$2:$R$78,17,FALSE)</f>
        <v>1108</v>
      </c>
      <c r="R51" s="6">
        <f>VLOOKUP($A$7:$A$91,dt!$A$2:$R$78,18,FALSE)</f>
        <v>67</v>
      </c>
      <c r="S51" s="6">
        <f>VLOOKUP($A$7:$A$91,dt!$A$2:$X$78,19,FALSE)</f>
        <v>20584</v>
      </c>
      <c r="T51" s="6">
        <f>VLOOKUP($A$7:$A$91,dt!$A$2:$X$78,20,FALSE)</f>
        <v>266</v>
      </c>
      <c r="U51" s="6">
        <f>VLOOKUP($A$7:$A$91,dt!$A$2:$X$78,21,FALSE)</f>
        <v>7038</v>
      </c>
      <c r="V51" s="6">
        <f>VLOOKUP($A$7:$A$91,dt!$A$2:$X$78,22,FALSE)</f>
        <v>272</v>
      </c>
      <c r="W51" s="6">
        <f>VLOOKUP($A$7:$A$91,dt!$A$2:$X$78,23,FALSE)</f>
        <v>766</v>
      </c>
      <c r="X51" s="6">
        <f>VLOOKUP($A$7:$A$91,dt!$A$2:$X$78,24,FALSE)</f>
        <v>30</v>
      </c>
    </row>
    <row r="52" spans="1:24" ht="21.75" x14ac:dyDescent="0.2">
      <c r="A52" s="5" t="s">
        <v>51</v>
      </c>
      <c r="B52" s="6">
        <f>VLOOKUP($A$7:$A$91,dt!$A$2:$R$78,2,FALSE)</f>
        <v>27528</v>
      </c>
      <c r="C52" s="6">
        <f>VLOOKUP($A$7:$A$91,dt!$A$2:$R$78,3,FALSE)</f>
        <v>56198</v>
      </c>
      <c r="D52" s="6">
        <f>VLOOKUP($A$7:$A$91,dt!$A$2:$R$78,4,FALSE)</f>
        <v>4945</v>
      </c>
      <c r="E52" s="6">
        <f>VLOOKUP($A$7:$A$91,dt!$A$2:$R$78,5,FALSE)</f>
        <v>302</v>
      </c>
      <c r="F52" s="6">
        <f>VLOOKUP($A$7:$A$91,dt!$A$2:$R$78,6,FALSE)</f>
        <v>19</v>
      </c>
      <c r="G52" s="6">
        <f>VLOOKUP($A$7:$A$91,dt!$A$2:$R$78,7,FALSE)</f>
        <v>13377</v>
      </c>
      <c r="H52" s="6">
        <f>VLOOKUP($A$7:$A$91,dt!$A$2:$R$78,8,FALSE)</f>
        <v>1329</v>
      </c>
      <c r="I52" s="6">
        <f>VLOOKUP($A$7:$A$91,dt!$A$2:$R$78,9,FALSE)</f>
        <v>54174</v>
      </c>
      <c r="J52" s="6">
        <f>VLOOKUP($A$7:$A$91,dt!$A$2:$R$78,10,FALSE)</f>
        <v>1274</v>
      </c>
      <c r="K52" s="6">
        <f>VLOOKUP($A$7:$A$91,dt!$A$2:$R$78,11,FALSE)</f>
        <v>1205146</v>
      </c>
      <c r="L52" s="6">
        <f>VLOOKUP($A$7:$A$91,dt!$A$2:$R$78,12,FALSE)</f>
        <v>24221</v>
      </c>
      <c r="M52" s="6">
        <f>VLOOKUP($A$7:$A$91,dt!$A$2:$R$78,13,FALSE)</f>
        <v>75475</v>
      </c>
      <c r="N52" s="6">
        <f>VLOOKUP($A$7:$A$91,dt!$A$2:$R$78,14,FALSE)</f>
        <v>135</v>
      </c>
      <c r="O52" s="6">
        <f>VLOOKUP($A$7:$A$91,dt!$A$2:$R$78,15,FALSE)</f>
        <v>387145</v>
      </c>
      <c r="P52" s="6">
        <f>VLOOKUP($A$7:$A$91,dt!$A$2:$R$78,16,FALSE)</f>
        <v>705</v>
      </c>
      <c r="Q52" s="6">
        <f>VLOOKUP($A$7:$A$91,dt!$A$2:$R$78,17,FALSE)</f>
        <v>2674</v>
      </c>
      <c r="R52" s="6">
        <f>VLOOKUP($A$7:$A$91,dt!$A$2:$R$78,18,FALSE)</f>
        <v>64</v>
      </c>
      <c r="S52" s="6">
        <f>VLOOKUP($A$7:$A$91,dt!$A$2:$X$78,19,FALSE)</f>
        <v>6475</v>
      </c>
      <c r="T52" s="6">
        <f>VLOOKUP($A$7:$A$91,dt!$A$2:$X$78,20,FALSE)</f>
        <v>96</v>
      </c>
      <c r="U52" s="6">
        <f>VLOOKUP($A$7:$A$91,dt!$A$2:$X$78,21,FALSE)</f>
        <v>2609</v>
      </c>
      <c r="V52" s="6">
        <f>VLOOKUP($A$7:$A$91,dt!$A$2:$X$78,22,FALSE)</f>
        <v>92</v>
      </c>
      <c r="W52" s="6">
        <f>VLOOKUP($A$7:$A$91,dt!$A$2:$X$78,23,FALSE)</f>
        <v>46</v>
      </c>
      <c r="X52" s="6">
        <f>VLOOKUP($A$7:$A$91,dt!$A$2:$X$78,24,FALSE)</f>
        <v>4</v>
      </c>
    </row>
    <row r="53" spans="1:24" ht="21.75" x14ac:dyDescent="0.2">
      <c r="A53" s="5" t="s">
        <v>52</v>
      </c>
      <c r="B53" s="6">
        <f>VLOOKUP($A$7:$A$91,dt!$A$2:$R$78,2,FALSE)</f>
        <v>43395</v>
      </c>
      <c r="C53" s="6">
        <f>VLOOKUP($A$7:$A$91,dt!$A$2:$R$78,3,FALSE)</f>
        <v>63202</v>
      </c>
      <c r="D53" s="6">
        <f>VLOOKUP($A$7:$A$91,dt!$A$2:$R$78,4,FALSE)</f>
        <v>9583</v>
      </c>
      <c r="E53" s="6">
        <f>VLOOKUP($A$7:$A$91,dt!$A$2:$R$78,5,FALSE)</f>
        <v>62</v>
      </c>
      <c r="F53" s="6">
        <f>VLOOKUP($A$7:$A$91,dt!$A$2:$R$78,6,FALSE)</f>
        <v>4</v>
      </c>
      <c r="G53" s="6">
        <f>VLOOKUP($A$7:$A$91,dt!$A$2:$R$78,7,FALSE)</f>
        <v>10046</v>
      </c>
      <c r="H53" s="6">
        <f>VLOOKUP($A$7:$A$91,dt!$A$2:$R$78,8,FALSE)</f>
        <v>1619</v>
      </c>
      <c r="I53" s="6">
        <f>VLOOKUP($A$7:$A$91,dt!$A$2:$R$78,9,FALSE)</f>
        <v>78405</v>
      </c>
      <c r="J53" s="6">
        <f>VLOOKUP($A$7:$A$91,dt!$A$2:$R$78,10,FALSE)</f>
        <v>4689</v>
      </c>
      <c r="K53" s="6">
        <f>VLOOKUP($A$7:$A$91,dt!$A$2:$R$78,11,FALSE)</f>
        <v>1747026</v>
      </c>
      <c r="L53" s="6">
        <f>VLOOKUP($A$7:$A$91,dt!$A$2:$R$78,12,FALSE)</f>
        <v>40197</v>
      </c>
      <c r="M53" s="6">
        <f>VLOOKUP($A$7:$A$91,dt!$A$2:$R$78,13,FALSE)</f>
        <v>50409</v>
      </c>
      <c r="N53" s="6">
        <f>VLOOKUP($A$7:$A$91,dt!$A$2:$R$78,14,FALSE)</f>
        <v>125</v>
      </c>
      <c r="O53" s="6">
        <f>VLOOKUP($A$7:$A$91,dt!$A$2:$R$78,15,FALSE)</f>
        <v>104009</v>
      </c>
      <c r="P53" s="6">
        <f>VLOOKUP($A$7:$A$91,dt!$A$2:$R$78,16,FALSE)</f>
        <v>1053</v>
      </c>
      <c r="Q53" s="6">
        <f>VLOOKUP($A$7:$A$91,dt!$A$2:$R$78,17,FALSE)</f>
        <v>1424</v>
      </c>
      <c r="R53" s="6">
        <f>VLOOKUP($A$7:$A$91,dt!$A$2:$R$78,18,FALSE)</f>
        <v>86</v>
      </c>
      <c r="S53" s="6">
        <f>VLOOKUP($A$7:$A$91,dt!$A$2:$X$78,19,FALSE)</f>
        <v>32308</v>
      </c>
      <c r="T53" s="6">
        <f>VLOOKUP($A$7:$A$91,dt!$A$2:$X$78,20,FALSE)</f>
        <v>249</v>
      </c>
      <c r="U53" s="6">
        <f>VLOOKUP($A$7:$A$91,dt!$A$2:$X$78,21,FALSE)</f>
        <v>3011</v>
      </c>
      <c r="V53" s="6">
        <f>VLOOKUP($A$7:$A$91,dt!$A$2:$X$78,22,FALSE)</f>
        <v>255</v>
      </c>
      <c r="W53" s="6">
        <f>VLOOKUP($A$7:$A$91,dt!$A$2:$X$78,23,FALSE)</f>
        <v>348</v>
      </c>
      <c r="X53" s="6">
        <f>VLOOKUP($A$7:$A$91,dt!$A$2:$X$78,24,FALSE)</f>
        <v>15</v>
      </c>
    </row>
    <row r="54" spans="1:24" ht="21.75" x14ac:dyDescent="0.2">
      <c r="A54" s="5" t="s">
        <v>53</v>
      </c>
      <c r="B54" s="6">
        <f>VLOOKUP($A$7:$A$91,dt!$A$2:$R$78,2,FALSE)</f>
        <v>44515</v>
      </c>
      <c r="C54" s="6">
        <f>VLOOKUP($A$7:$A$91,dt!$A$2:$R$78,3,FALSE)</f>
        <v>63267</v>
      </c>
      <c r="D54" s="6">
        <f>VLOOKUP($A$7:$A$91,dt!$A$2:$R$78,4,FALSE)</f>
        <v>6777</v>
      </c>
      <c r="E54" s="6">
        <f>VLOOKUP($A$7:$A$91,dt!$A$2:$R$78,5,FALSE)</f>
        <v>153</v>
      </c>
      <c r="F54" s="6">
        <f>VLOOKUP($A$7:$A$91,dt!$A$2:$R$78,6,FALSE)</f>
        <v>8</v>
      </c>
      <c r="G54" s="6">
        <f>VLOOKUP($A$7:$A$91,dt!$A$2:$R$78,7,FALSE)</f>
        <v>8300</v>
      </c>
      <c r="H54" s="6">
        <f>VLOOKUP($A$7:$A$91,dt!$A$2:$R$78,8,FALSE)</f>
        <v>948</v>
      </c>
      <c r="I54" s="6">
        <f>VLOOKUP($A$7:$A$91,dt!$A$2:$R$78,9,FALSE)</f>
        <v>19521</v>
      </c>
      <c r="J54" s="6">
        <f>VLOOKUP($A$7:$A$91,dt!$A$2:$R$78,10,FALSE)</f>
        <v>529</v>
      </c>
      <c r="K54" s="6">
        <f>VLOOKUP($A$7:$A$91,dt!$A$2:$R$78,11,FALSE)</f>
        <v>2347427</v>
      </c>
      <c r="L54" s="6">
        <f>VLOOKUP($A$7:$A$91,dt!$A$2:$R$78,12,FALSE)</f>
        <v>43120</v>
      </c>
      <c r="M54" s="6">
        <f>VLOOKUP($A$7:$A$91,dt!$A$2:$R$78,13,FALSE)</f>
        <v>83607</v>
      </c>
      <c r="N54" s="6">
        <f>VLOOKUP($A$7:$A$91,dt!$A$2:$R$78,14,FALSE)</f>
        <v>141</v>
      </c>
      <c r="O54" s="6">
        <f>VLOOKUP($A$7:$A$91,dt!$A$2:$R$78,15,FALSE)</f>
        <v>166398</v>
      </c>
      <c r="P54" s="6">
        <f>VLOOKUP($A$7:$A$91,dt!$A$2:$R$78,16,FALSE)</f>
        <v>802</v>
      </c>
      <c r="Q54" s="6">
        <f>VLOOKUP($A$7:$A$91,dt!$A$2:$R$78,17,FALSE)</f>
        <v>2336</v>
      </c>
      <c r="R54" s="6">
        <f>VLOOKUP($A$7:$A$91,dt!$A$2:$R$78,18,FALSE)</f>
        <v>72</v>
      </c>
      <c r="S54" s="6">
        <f>VLOOKUP($A$7:$A$91,dt!$A$2:$X$78,19,FALSE)</f>
        <v>43860</v>
      </c>
      <c r="T54" s="6">
        <f>VLOOKUP($A$7:$A$91,dt!$A$2:$X$78,20,FALSE)</f>
        <v>232</v>
      </c>
      <c r="U54" s="6">
        <f>VLOOKUP($A$7:$A$91,dt!$A$2:$X$78,21,FALSE)</f>
        <v>2485</v>
      </c>
      <c r="V54" s="6">
        <f>VLOOKUP($A$7:$A$91,dt!$A$2:$X$78,22,FALSE)</f>
        <v>111</v>
      </c>
      <c r="W54" s="6">
        <f>VLOOKUP($A$7:$A$91,dt!$A$2:$X$78,23,FALSE)</f>
        <v>280</v>
      </c>
      <c r="X54" s="6">
        <f>VLOOKUP($A$7:$A$91,dt!$A$2:$X$78,24,FALSE)</f>
        <v>19</v>
      </c>
    </row>
    <row r="55" spans="1:24" ht="21.75" x14ac:dyDescent="0.2">
      <c r="A55" s="5" t="s">
        <v>54</v>
      </c>
      <c r="B55" s="6">
        <f>VLOOKUP($A$7:$A$91,dt!$A$2:$R$78,2,FALSE)</f>
        <v>79310</v>
      </c>
      <c r="C55" s="6">
        <f>VLOOKUP($A$7:$A$91,dt!$A$2:$R$78,3,FALSE)</f>
        <v>65188</v>
      </c>
      <c r="D55" s="6">
        <f>VLOOKUP($A$7:$A$91,dt!$A$2:$R$78,4,FALSE)</f>
        <v>7513</v>
      </c>
      <c r="E55" s="6">
        <f>VLOOKUP($A$7:$A$91,dt!$A$2:$R$78,5,FALSE)</f>
        <v>2996</v>
      </c>
      <c r="F55" s="6">
        <f>VLOOKUP($A$7:$A$91,dt!$A$2:$R$78,6,FALSE)</f>
        <v>86</v>
      </c>
      <c r="G55" s="6">
        <f>VLOOKUP($A$7:$A$91,dt!$A$2:$R$78,7,FALSE)</f>
        <v>20207</v>
      </c>
      <c r="H55" s="6">
        <f>VLOOKUP($A$7:$A$91,dt!$A$2:$R$78,8,FALSE)</f>
        <v>2434</v>
      </c>
      <c r="I55" s="6">
        <f>VLOOKUP($A$7:$A$91,dt!$A$2:$R$78,9,FALSE)</f>
        <v>96357</v>
      </c>
      <c r="J55" s="6">
        <f>VLOOKUP($A$7:$A$91,dt!$A$2:$R$78,10,FALSE)</f>
        <v>3792</v>
      </c>
      <c r="K55" s="6">
        <f>VLOOKUP($A$7:$A$91,dt!$A$2:$R$78,11,FALSE)</f>
        <v>3919491</v>
      </c>
      <c r="L55" s="6">
        <f>VLOOKUP($A$7:$A$91,dt!$A$2:$R$78,12,FALSE)</f>
        <v>75078</v>
      </c>
      <c r="M55" s="6">
        <f>VLOOKUP($A$7:$A$91,dt!$A$2:$R$78,13,FALSE)</f>
        <v>575681</v>
      </c>
      <c r="N55" s="6">
        <f>VLOOKUP($A$7:$A$91,dt!$A$2:$R$78,14,FALSE)</f>
        <v>143</v>
      </c>
      <c r="O55" s="6">
        <f>VLOOKUP($A$7:$A$91,dt!$A$2:$R$78,15,FALSE)</f>
        <v>1489788</v>
      </c>
      <c r="P55" s="6">
        <f>VLOOKUP($A$7:$A$91,dt!$A$2:$R$78,16,FALSE)</f>
        <v>2888</v>
      </c>
      <c r="Q55" s="6">
        <f>VLOOKUP($A$7:$A$91,dt!$A$2:$R$78,17,FALSE)</f>
        <v>6770</v>
      </c>
      <c r="R55" s="6">
        <f>VLOOKUP($A$7:$A$91,dt!$A$2:$R$78,18,FALSE)</f>
        <v>177</v>
      </c>
      <c r="S55" s="6">
        <f>VLOOKUP($A$7:$A$91,dt!$A$2:$X$78,19,FALSE)</f>
        <v>61906</v>
      </c>
      <c r="T55" s="6">
        <f>VLOOKUP($A$7:$A$91,dt!$A$2:$X$78,20,FALSE)</f>
        <v>987</v>
      </c>
      <c r="U55" s="6">
        <f>VLOOKUP($A$7:$A$91,dt!$A$2:$X$78,21,FALSE)</f>
        <v>6059</v>
      </c>
      <c r="V55" s="6">
        <f>VLOOKUP($A$7:$A$91,dt!$A$2:$X$78,22,FALSE)</f>
        <v>295</v>
      </c>
      <c r="W55" s="6">
        <f>VLOOKUP($A$7:$A$91,dt!$A$2:$X$78,23,FALSE)</f>
        <v>702</v>
      </c>
      <c r="X55" s="6">
        <f>VLOOKUP($A$7:$A$91,dt!$A$2:$X$78,24,FALSE)</f>
        <v>34</v>
      </c>
    </row>
    <row r="56" spans="1:24" ht="21.75" x14ac:dyDescent="0.2">
      <c r="A56" s="5" t="s">
        <v>55</v>
      </c>
      <c r="B56" s="6">
        <f>VLOOKUP($A$7:$A$91,dt!$A$2:$R$78,2,FALSE)</f>
        <v>22329</v>
      </c>
      <c r="C56" s="6">
        <f>VLOOKUP($A$7:$A$91,dt!$A$2:$R$78,3,FALSE)</f>
        <v>97557</v>
      </c>
      <c r="D56" s="6">
        <f>VLOOKUP($A$7:$A$91,dt!$A$2:$R$78,4,FALSE)</f>
        <v>8381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50918</v>
      </c>
      <c r="H56" s="6">
        <f>VLOOKUP($A$7:$A$91,dt!$A$2:$R$78,8,FALSE)</f>
        <v>5161</v>
      </c>
      <c r="I56" s="6">
        <f>VLOOKUP($A$7:$A$91,dt!$A$2:$R$78,9,FALSE)</f>
        <v>56809</v>
      </c>
      <c r="J56" s="6">
        <f>VLOOKUP($A$7:$A$91,dt!$A$2:$R$78,10,FALSE)</f>
        <v>9436</v>
      </c>
      <c r="K56" s="6">
        <f>VLOOKUP($A$7:$A$91,dt!$A$2:$R$78,11,FALSE)</f>
        <v>805355</v>
      </c>
      <c r="L56" s="6">
        <f>VLOOKUP($A$7:$A$91,dt!$A$2:$R$78,12,FALSE)</f>
        <v>19035</v>
      </c>
      <c r="M56" s="6">
        <f>VLOOKUP($A$7:$A$91,dt!$A$2:$R$78,13,FALSE)</f>
        <v>123</v>
      </c>
      <c r="N56" s="6">
        <f>VLOOKUP($A$7:$A$91,dt!$A$2:$R$78,14,FALSE)</f>
        <v>1</v>
      </c>
      <c r="O56" s="6">
        <f>VLOOKUP($A$7:$A$91,dt!$A$2:$R$78,15,FALSE)</f>
        <v>34243</v>
      </c>
      <c r="P56" s="6">
        <f>VLOOKUP($A$7:$A$91,dt!$A$2:$R$78,16,FALSE)</f>
        <v>147</v>
      </c>
      <c r="Q56" s="6">
        <f>VLOOKUP($A$7:$A$91,dt!$A$2:$R$78,17,FALSE)</f>
        <v>260</v>
      </c>
      <c r="R56" s="6">
        <f>VLOOKUP($A$7:$A$91,dt!$A$2:$R$78,18,FALSE)</f>
        <v>13</v>
      </c>
      <c r="S56" s="6">
        <f>VLOOKUP($A$7:$A$91,dt!$A$2:$X$78,19,FALSE)</f>
        <v>4920</v>
      </c>
      <c r="T56" s="6">
        <f>VLOOKUP($A$7:$A$91,dt!$A$2:$X$78,20,FALSE)</f>
        <v>91</v>
      </c>
      <c r="U56" s="6">
        <f>VLOOKUP($A$7:$A$91,dt!$A$2:$X$78,21,FALSE)</f>
        <v>2839</v>
      </c>
      <c r="V56" s="6">
        <f>VLOOKUP($A$7:$A$91,dt!$A$2:$X$78,22,FALSE)</f>
        <v>269</v>
      </c>
      <c r="W56" s="6">
        <f>VLOOKUP($A$7:$A$91,dt!$A$2:$X$78,23,FALSE)</f>
        <v>49</v>
      </c>
      <c r="X56" s="6">
        <f>VLOOKUP($A$7:$A$91,dt!$A$2:$X$78,24,FALSE)</f>
        <v>5</v>
      </c>
    </row>
    <row r="57" spans="1:24" ht="21.75" x14ac:dyDescent="0.2">
      <c r="A57" s="9" t="s">
        <v>6</v>
      </c>
      <c r="B57" s="8">
        <f>SUM(B58:B66)</f>
        <v>316185</v>
      </c>
      <c r="C57" s="8">
        <f t="shared" ref="C57:X57" si="24">SUM(C58:C66)</f>
        <v>775364</v>
      </c>
      <c r="D57" s="8">
        <f t="shared" si="24"/>
        <v>53503</v>
      </c>
      <c r="E57" s="8">
        <f t="shared" si="24"/>
        <v>5963</v>
      </c>
      <c r="F57" s="8">
        <f t="shared" si="24"/>
        <v>182</v>
      </c>
      <c r="G57" s="8">
        <f t="shared" si="24"/>
        <v>187358</v>
      </c>
      <c r="H57" s="8">
        <f t="shared" si="24"/>
        <v>16223</v>
      </c>
      <c r="I57" s="8">
        <f t="shared" si="24"/>
        <v>1523540</v>
      </c>
      <c r="J57" s="8">
        <f t="shared" si="24"/>
        <v>16087</v>
      </c>
      <c r="K57" s="8">
        <f t="shared" ref="K57:L57" si="25">SUM(K58:K66)</f>
        <v>13752335</v>
      </c>
      <c r="L57" s="8">
        <f t="shared" si="25"/>
        <v>276013</v>
      </c>
      <c r="M57" s="8">
        <f t="shared" ref="M57:N57" si="26">SUM(M58:M66)</f>
        <v>19326060</v>
      </c>
      <c r="N57" s="8">
        <f t="shared" si="26"/>
        <v>1443</v>
      </c>
      <c r="O57" s="8">
        <f t="shared" si="24"/>
        <v>6899981</v>
      </c>
      <c r="P57" s="8">
        <f t="shared" si="24"/>
        <v>13764</v>
      </c>
      <c r="Q57" s="8">
        <f t="shared" si="24"/>
        <v>732468</v>
      </c>
      <c r="R57" s="8">
        <f t="shared" si="24"/>
        <v>1239</v>
      </c>
      <c r="S57" s="8">
        <f t="shared" ref="S57:T57" si="27">SUM(S58:S66)</f>
        <v>3234041</v>
      </c>
      <c r="T57" s="8">
        <f t="shared" si="27"/>
        <v>8401</v>
      </c>
      <c r="U57" s="8">
        <f t="shared" si="24"/>
        <v>181764</v>
      </c>
      <c r="V57" s="8">
        <f t="shared" si="24"/>
        <v>5226</v>
      </c>
      <c r="W57" s="8">
        <f t="shared" si="24"/>
        <v>26574</v>
      </c>
      <c r="X57" s="8">
        <f t="shared" si="24"/>
        <v>703</v>
      </c>
    </row>
    <row r="58" spans="1:24" ht="21.75" x14ac:dyDescent="0.2">
      <c r="A58" s="5" t="s">
        <v>56</v>
      </c>
      <c r="B58" s="6">
        <f>VLOOKUP($A$7:$A$91,dt!$A$2:$R$78,2,FALSE)</f>
        <v>25005</v>
      </c>
      <c r="C58" s="6">
        <f>VLOOKUP($A$7:$A$91,dt!$A$2:$R$78,3,FALSE)</f>
        <v>43464</v>
      </c>
      <c r="D58" s="6">
        <f>VLOOKUP($A$7:$A$91,dt!$A$2:$R$78,4,FALSE)</f>
        <v>3301</v>
      </c>
      <c r="E58" s="6">
        <f>VLOOKUP($A$7:$A$91,dt!$A$2:$R$78,5,FALSE)</f>
        <v>7</v>
      </c>
      <c r="F58" s="6">
        <f>VLOOKUP($A$7:$A$91,dt!$A$2:$R$78,6,FALSE)</f>
        <v>2</v>
      </c>
      <c r="G58" s="6">
        <f>VLOOKUP($A$7:$A$91,dt!$A$2:$R$78,7,FALSE)</f>
        <v>24310</v>
      </c>
      <c r="H58" s="6">
        <f>VLOOKUP($A$7:$A$91,dt!$A$2:$R$78,8,FALSE)</f>
        <v>1877</v>
      </c>
      <c r="I58" s="6">
        <f>VLOOKUP($A$7:$A$91,dt!$A$2:$R$78,9,FALSE)</f>
        <v>99750</v>
      </c>
      <c r="J58" s="6">
        <f>VLOOKUP($A$7:$A$91,dt!$A$2:$R$78,10,FALSE)</f>
        <v>1044</v>
      </c>
      <c r="K58" s="6">
        <f>VLOOKUP($A$7:$A$91,dt!$A$2:$R$78,11,FALSE)</f>
        <v>902908</v>
      </c>
      <c r="L58" s="6">
        <f>VLOOKUP($A$7:$A$91,dt!$A$2:$R$78,12,FALSE)</f>
        <v>23356</v>
      </c>
      <c r="M58" s="6">
        <f>VLOOKUP($A$7:$A$91,dt!$A$2:$R$78,13,FALSE)</f>
        <v>604472</v>
      </c>
      <c r="N58" s="6">
        <f>VLOOKUP($A$7:$A$91,dt!$A$2:$R$78,14,FALSE)</f>
        <v>87</v>
      </c>
      <c r="O58" s="6">
        <f>VLOOKUP($A$7:$A$91,dt!$A$2:$R$78,15,FALSE)</f>
        <v>3032896</v>
      </c>
      <c r="P58" s="6">
        <f>VLOOKUP($A$7:$A$91,dt!$A$2:$R$78,16,FALSE)</f>
        <v>269</v>
      </c>
      <c r="Q58" s="6">
        <f>VLOOKUP($A$7:$A$91,dt!$A$2:$R$78,17,FALSE)</f>
        <v>3629</v>
      </c>
      <c r="R58" s="6">
        <f>VLOOKUP($A$7:$A$91,dt!$A$2:$R$78,18,FALSE)</f>
        <v>30</v>
      </c>
      <c r="S58" s="6">
        <f>VLOOKUP($A$7:$A$91,dt!$A$2:$X$78,19,FALSE)</f>
        <v>98619</v>
      </c>
      <c r="T58" s="6">
        <f>VLOOKUP($A$7:$A$91,dt!$A$2:$X$78,20,FALSE)</f>
        <v>108</v>
      </c>
      <c r="U58" s="6">
        <f>VLOOKUP($A$7:$A$91,dt!$A$2:$X$78,21,FALSE)</f>
        <v>2391</v>
      </c>
      <c r="V58" s="6">
        <f>VLOOKUP($A$7:$A$91,dt!$A$2:$X$78,22,FALSE)</f>
        <v>76</v>
      </c>
      <c r="W58" s="6">
        <f>VLOOKUP($A$7:$A$91,dt!$A$2:$X$78,23,FALSE)</f>
        <v>171</v>
      </c>
      <c r="X58" s="6">
        <f>VLOOKUP($A$7:$A$91,dt!$A$2:$X$78,24,FALSE)</f>
        <v>9</v>
      </c>
    </row>
    <row r="59" spans="1:24" ht="21.75" x14ac:dyDescent="0.2">
      <c r="A59" s="5" t="s">
        <v>57</v>
      </c>
      <c r="B59" s="6">
        <f>VLOOKUP($A$7:$A$91,dt!$A$2:$R$78,2,FALSE)</f>
        <v>41277</v>
      </c>
      <c r="C59" s="6">
        <f>VLOOKUP($A$7:$A$91,dt!$A$2:$R$78,3,FALSE)</f>
        <v>90317</v>
      </c>
      <c r="D59" s="6">
        <f>VLOOKUP($A$7:$A$91,dt!$A$2:$R$78,4,FALSE)</f>
        <v>4932</v>
      </c>
      <c r="E59" s="6">
        <f>VLOOKUP($A$7:$A$91,dt!$A$2:$R$78,5,FALSE)</f>
        <v>891</v>
      </c>
      <c r="F59" s="6">
        <f>VLOOKUP($A$7:$A$91,dt!$A$2:$R$78,6,FALSE)</f>
        <v>26</v>
      </c>
      <c r="G59" s="6">
        <f>VLOOKUP($A$7:$A$91,dt!$A$2:$R$78,7,FALSE)</f>
        <v>14248</v>
      </c>
      <c r="H59" s="6">
        <f>VLOOKUP($A$7:$A$91,dt!$A$2:$R$78,8,FALSE)</f>
        <v>1169</v>
      </c>
      <c r="I59" s="6">
        <f>VLOOKUP($A$7:$A$91,dt!$A$2:$R$78,9,FALSE)</f>
        <v>371482</v>
      </c>
      <c r="J59" s="6">
        <f>VLOOKUP($A$7:$A$91,dt!$A$2:$R$78,10,FALSE)</f>
        <v>1155</v>
      </c>
      <c r="K59" s="6">
        <f>VLOOKUP($A$7:$A$91,dt!$A$2:$R$78,11,FALSE)</f>
        <v>2066132</v>
      </c>
      <c r="L59" s="6">
        <f>VLOOKUP($A$7:$A$91,dt!$A$2:$R$78,12,FALSE)</f>
        <v>36294</v>
      </c>
      <c r="M59" s="6">
        <f>VLOOKUP($A$7:$A$91,dt!$A$2:$R$78,13,FALSE)</f>
        <v>6878587</v>
      </c>
      <c r="N59" s="6">
        <f>VLOOKUP($A$7:$A$91,dt!$A$2:$R$78,14,FALSE)</f>
        <v>233</v>
      </c>
      <c r="O59" s="6">
        <f>VLOOKUP($A$7:$A$91,dt!$A$2:$R$78,15,FALSE)</f>
        <v>1599749</v>
      </c>
      <c r="P59" s="6">
        <f>VLOOKUP($A$7:$A$91,dt!$A$2:$R$78,16,FALSE)</f>
        <v>2795</v>
      </c>
      <c r="Q59" s="6">
        <f>VLOOKUP($A$7:$A$91,dt!$A$2:$R$78,17,FALSE)</f>
        <v>22556</v>
      </c>
      <c r="R59" s="6">
        <f>VLOOKUP($A$7:$A$91,dt!$A$2:$R$78,18,FALSE)</f>
        <v>214</v>
      </c>
      <c r="S59" s="6">
        <f>VLOOKUP($A$7:$A$91,dt!$A$2:$X$78,19,FALSE)</f>
        <v>807984</v>
      </c>
      <c r="T59" s="6">
        <f>VLOOKUP($A$7:$A$91,dt!$A$2:$X$78,20,FALSE)</f>
        <v>2182</v>
      </c>
      <c r="U59" s="6">
        <f>VLOOKUP($A$7:$A$91,dt!$A$2:$X$78,21,FALSE)</f>
        <v>41239</v>
      </c>
      <c r="V59" s="6">
        <f>VLOOKUP($A$7:$A$91,dt!$A$2:$X$78,22,FALSE)</f>
        <v>1139</v>
      </c>
      <c r="W59" s="6">
        <f>VLOOKUP($A$7:$A$91,dt!$A$2:$X$78,23,FALSE)</f>
        <v>6440</v>
      </c>
      <c r="X59" s="6">
        <f>VLOOKUP($A$7:$A$91,dt!$A$2:$X$78,24,FALSE)</f>
        <v>173</v>
      </c>
    </row>
    <row r="60" spans="1:24" ht="21.75" x14ac:dyDescent="0.2">
      <c r="A60" s="5" t="s">
        <v>58</v>
      </c>
      <c r="B60" s="6">
        <f>VLOOKUP($A$7:$A$91,dt!$A$2:$R$78,2,FALSE)</f>
        <v>22502</v>
      </c>
      <c r="C60" s="6">
        <f>VLOOKUP($A$7:$A$91,dt!$A$2:$R$78,3,FALSE)</f>
        <v>14862</v>
      </c>
      <c r="D60" s="6">
        <f>VLOOKUP($A$7:$A$91,dt!$A$2:$R$78,4,FALSE)</f>
        <v>1062</v>
      </c>
      <c r="E60" s="6">
        <f>VLOOKUP($A$7:$A$91,dt!$A$2:$R$78,5,FALSE)</f>
        <v>35</v>
      </c>
      <c r="F60" s="6">
        <f>VLOOKUP($A$7:$A$91,dt!$A$2:$R$78,6,FALSE)</f>
        <v>2</v>
      </c>
      <c r="G60" s="6">
        <f>VLOOKUP($A$7:$A$91,dt!$A$2:$R$78,7,FALSE)</f>
        <v>34806</v>
      </c>
      <c r="H60" s="6">
        <f>VLOOKUP($A$7:$A$91,dt!$A$2:$R$78,8,FALSE)</f>
        <v>2995</v>
      </c>
      <c r="I60" s="6">
        <f>VLOOKUP($A$7:$A$91,dt!$A$2:$R$78,9,FALSE)</f>
        <v>67959</v>
      </c>
      <c r="J60" s="6">
        <f>VLOOKUP($A$7:$A$91,dt!$A$2:$R$78,10,FALSE)</f>
        <v>937</v>
      </c>
      <c r="K60" s="6">
        <f>VLOOKUP($A$7:$A$91,dt!$A$2:$R$78,11,FALSE)</f>
        <v>873235</v>
      </c>
      <c r="L60" s="6">
        <f>VLOOKUP($A$7:$A$91,dt!$A$2:$R$78,12,FALSE)</f>
        <v>19828</v>
      </c>
      <c r="M60" s="6">
        <f>VLOOKUP($A$7:$A$91,dt!$A$2:$R$78,13,FALSE)</f>
        <v>1144333</v>
      </c>
      <c r="N60" s="6">
        <f>VLOOKUP($A$7:$A$91,dt!$A$2:$R$78,14,FALSE)</f>
        <v>85</v>
      </c>
      <c r="O60" s="6">
        <f>VLOOKUP($A$7:$A$91,dt!$A$2:$R$78,15,FALSE)</f>
        <v>72453</v>
      </c>
      <c r="P60" s="6">
        <f>VLOOKUP($A$7:$A$91,dt!$A$2:$R$78,16,FALSE)</f>
        <v>2065</v>
      </c>
      <c r="Q60" s="6">
        <f>VLOOKUP($A$7:$A$91,dt!$A$2:$R$78,17,FALSE)</f>
        <v>12934</v>
      </c>
      <c r="R60" s="6">
        <f>VLOOKUP($A$7:$A$91,dt!$A$2:$R$78,18,FALSE)</f>
        <v>122</v>
      </c>
      <c r="S60" s="6">
        <f>VLOOKUP($A$7:$A$91,dt!$A$2:$X$78,19,FALSE)</f>
        <v>124156</v>
      </c>
      <c r="T60" s="6">
        <f>VLOOKUP($A$7:$A$91,dt!$A$2:$X$78,20,FALSE)</f>
        <v>1947</v>
      </c>
      <c r="U60" s="6">
        <f>VLOOKUP($A$7:$A$91,dt!$A$2:$X$78,21,FALSE)</f>
        <v>15746</v>
      </c>
      <c r="V60" s="6">
        <f>VLOOKUP($A$7:$A$91,dt!$A$2:$X$78,22,FALSE)</f>
        <v>540</v>
      </c>
      <c r="W60" s="6">
        <f>VLOOKUP($A$7:$A$91,dt!$A$2:$X$78,23,FALSE)</f>
        <v>2673</v>
      </c>
      <c r="X60" s="6">
        <f>VLOOKUP($A$7:$A$91,dt!$A$2:$X$78,24,FALSE)</f>
        <v>66</v>
      </c>
    </row>
    <row r="61" spans="1:24" ht="21.75" x14ac:dyDescent="0.2">
      <c r="A61" s="5" t="s">
        <v>59</v>
      </c>
      <c r="B61" s="6">
        <f>VLOOKUP($A$7:$A$91,dt!$A$2:$R$78,2,FALSE)</f>
        <v>38776</v>
      </c>
      <c r="C61" s="6">
        <f>VLOOKUP($A$7:$A$91,dt!$A$2:$R$78,3,FALSE)</f>
        <v>33106</v>
      </c>
      <c r="D61" s="6">
        <f>VLOOKUP($A$7:$A$91,dt!$A$2:$R$78,4,FALSE)</f>
        <v>2397</v>
      </c>
      <c r="E61" s="6">
        <f>VLOOKUP($A$7:$A$91,dt!$A$2:$R$78,5,FALSE)</f>
        <v>225</v>
      </c>
      <c r="F61" s="6">
        <f>VLOOKUP($A$7:$A$91,dt!$A$2:$R$78,6,FALSE)</f>
        <v>7</v>
      </c>
      <c r="G61" s="6">
        <f>VLOOKUP($A$7:$A$91,dt!$A$2:$R$78,7,FALSE)</f>
        <v>13298</v>
      </c>
      <c r="H61" s="6">
        <f>VLOOKUP($A$7:$A$91,dt!$A$2:$R$78,8,FALSE)</f>
        <v>1115</v>
      </c>
      <c r="I61" s="6">
        <f>VLOOKUP($A$7:$A$91,dt!$A$2:$R$78,9,FALSE)</f>
        <v>244957</v>
      </c>
      <c r="J61" s="6">
        <f>VLOOKUP($A$7:$A$91,dt!$A$2:$R$78,10,FALSE)</f>
        <v>3152</v>
      </c>
      <c r="K61" s="6">
        <f>VLOOKUP($A$7:$A$91,dt!$A$2:$R$78,11,FALSE)</f>
        <v>1814870</v>
      </c>
      <c r="L61" s="6">
        <f>VLOOKUP($A$7:$A$91,dt!$A$2:$R$78,12,FALSE)</f>
        <v>36529</v>
      </c>
      <c r="M61" s="6">
        <f>VLOOKUP($A$7:$A$91,dt!$A$2:$R$78,13,FALSE)</f>
        <v>1921926</v>
      </c>
      <c r="N61" s="6">
        <f>VLOOKUP($A$7:$A$91,dt!$A$2:$R$78,14,FALSE)</f>
        <v>295</v>
      </c>
      <c r="O61" s="6">
        <f>VLOOKUP($A$7:$A$91,dt!$A$2:$R$78,15,FALSE)</f>
        <v>202125</v>
      </c>
      <c r="P61" s="6">
        <f>VLOOKUP($A$7:$A$91,dt!$A$2:$R$78,16,FALSE)</f>
        <v>1577</v>
      </c>
      <c r="Q61" s="6">
        <f>VLOOKUP($A$7:$A$91,dt!$A$2:$R$78,17,FALSE)</f>
        <v>9933</v>
      </c>
      <c r="R61" s="6">
        <f>VLOOKUP($A$7:$A$91,dt!$A$2:$R$78,18,FALSE)</f>
        <v>190</v>
      </c>
      <c r="S61" s="6">
        <f>VLOOKUP($A$7:$A$91,dt!$A$2:$X$78,19,FALSE)</f>
        <v>151428</v>
      </c>
      <c r="T61" s="6">
        <f>VLOOKUP($A$7:$A$91,dt!$A$2:$X$78,20,FALSE)</f>
        <v>790</v>
      </c>
      <c r="U61" s="6">
        <f>VLOOKUP($A$7:$A$91,dt!$A$2:$X$78,21,FALSE)</f>
        <v>10556</v>
      </c>
      <c r="V61" s="6">
        <f>VLOOKUP($A$7:$A$91,dt!$A$2:$X$78,22,FALSE)</f>
        <v>332</v>
      </c>
      <c r="W61" s="6">
        <f>VLOOKUP($A$7:$A$91,dt!$A$2:$X$78,23,FALSE)</f>
        <v>1138</v>
      </c>
      <c r="X61" s="6">
        <f>VLOOKUP($A$7:$A$91,dt!$A$2:$X$78,24,FALSE)</f>
        <v>27</v>
      </c>
    </row>
    <row r="62" spans="1:24" ht="21.75" x14ac:dyDescent="0.2">
      <c r="A62" s="5" t="s">
        <v>60</v>
      </c>
      <c r="B62" s="6">
        <f>VLOOKUP($A$7:$A$91,dt!$A$2:$R$78,2,FALSE)</f>
        <v>36295</v>
      </c>
      <c r="C62" s="6">
        <f>VLOOKUP($A$7:$A$91,dt!$A$2:$R$78,3,FALSE)</f>
        <v>288317</v>
      </c>
      <c r="D62" s="6">
        <f>VLOOKUP($A$7:$A$91,dt!$A$2:$R$78,4,FALSE)</f>
        <v>18478</v>
      </c>
      <c r="E62" s="6">
        <f>VLOOKUP($A$7:$A$91,dt!$A$2:$R$78,5,FALSE)</f>
        <v>0</v>
      </c>
      <c r="F62" s="6">
        <f>VLOOKUP($A$7:$A$91,dt!$A$2:$R$78,6,FALSE)</f>
        <v>0</v>
      </c>
      <c r="G62" s="6">
        <f>VLOOKUP($A$7:$A$91,dt!$A$2:$R$78,7,FALSE)</f>
        <v>36068</v>
      </c>
      <c r="H62" s="6">
        <f>VLOOKUP($A$7:$A$91,dt!$A$2:$R$78,8,FALSE)</f>
        <v>2831</v>
      </c>
      <c r="I62" s="6">
        <f>VLOOKUP($A$7:$A$91,dt!$A$2:$R$78,9,FALSE)</f>
        <v>79841</v>
      </c>
      <c r="J62" s="6">
        <f>VLOOKUP($A$7:$A$91,dt!$A$2:$R$78,10,FALSE)</f>
        <v>2264</v>
      </c>
      <c r="K62" s="6">
        <f>VLOOKUP($A$7:$A$91,dt!$A$2:$R$78,11,FALSE)</f>
        <v>1117984</v>
      </c>
      <c r="L62" s="6">
        <f>VLOOKUP($A$7:$A$91,dt!$A$2:$R$78,12,FALSE)</f>
        <v>24284</v>
      </c>
      <c r="M62" s="6">
        <f>VLOOKUP($A$7:$A$91,dt!$A$2:$R$78,13,FALSE)</f>
        <v>414481</v>
      </c>
      <c r="N62" s="6">
        <f>VLOOKUP($A$7:$A$91,dt!$A$2:$R$78,14,FALSE)</f>
        <v>71</v>
      </c>
      <c r="O62" s="6">
        <f>VLOOKUP($A$7:$A$91,dt!$A$2:$R$78,15,FALSE)</f>
        <v>36351</v>
      </c>
      <c r="P62" s="6">
        <f>VLOOKUP($A$7:$A$91,dt!$A$2:$R$78,16,FALSE)</f>
        <v>504</v>
      </c>
      <c r="Q62" s="6">
        <f>VLOOKUP($A$7:$A$91,dt!$A$2:$R$78,17,FALSE)</f>
        <v>1319</v>
      </c>
      <c r="R62" s="6">
        <f>VLOOKUP($A$7:$A$91,dt!$A$2:$R$78,18,FALSE)</f>
        <v>101</v>
      </c>
      <c r="S62" s="6">
        <f>VLOOKUP($A$7:$A$91,dt!$A$2:$X$78,19,FALSE)</f>
        <v>7199</v>
      </c>
      <c r="T62" s="6">
        <f>VLOOKUP($A$7:$A$91,dt!$A$2:$X$78,20,FALSE)</f>
        <v>193</v>
      </c>
      <c r="U62" s="6">
        <f>VLOOKUP($A$7:$A$91,dt!$A$2:$X$78,21,FALSE)</f>
        <v>19027</v>
      </c>
      <c r="V62" s="6">
        <f>VLOOKUP($A$7:$A$91,dt!$A$2:$X$78,22,FALSE)</f>
        <v>601</v>
      </c>
      <c r="W62" s="6">
        <f>VLOOKUP($A$7:$A$91,dt!$A$2:$X$78,23,FALSE)</f>
        <v>1596</v>
      </c>
      <c r="X62" s="6">
        <f>VLOOKUP($A$7:$A$91,dt!$A$2:$X$78,24,FALSE)</f>
        <v>23</v>
      </c>
    </row>
    <row r="63" spans="1:24" ht="21.75" x14ac:dyDescent="0.2">
      <c r="A63" s="5" t="s">
        <v>61</v>
      </c>
      <c r="B63" s="6">
        <f>VLOOKUP($A$7:$A$91,dt!$A$2:$R$78,2,FALSE)</f>
        <v>35772</v>
      </c>
      <c r="C63" s="6">
        <f>VLOOKUP($A$7:$A$91,dt!$A$2:$R$78,3,FALSE)</f>
        <v>132680</v>
      </c>
      <c r="D63" s="6">
        <f>VLOOKUP($A$7:$A$91,dt!$A$2:$R$78,4,FALSE)</f>
        <v>9746</v>
      </c>
      <c r="E63" s="6">
        <f>VLOOKUP($A$7:$A$91,dt!$A$2:$R$78,5,FALSE)</f>
        <v>2597</v>
      </c>
      <c r="F63" s="6">
        <f>VLOOKUP($A$7:$A$91,dt!$A$2:$R$78,6,FALSE)</f>
        <v>80</v>
      </c>
      <c r="G63" s="6">
        <f>VLOOKUP($A$7:$A$91,dt!$A$2:$R$78,7,FALSE)</f>
        <v>10636</v>
      </c>
      <c r="H63" s="6">
        <f>VLOOKUP($A$7:$A$91,dt!$A$2:$R$78,8,FALSE)</f>
        <v>999</v>
      </c>
      <c r="I63" s="6">
        <f>VLOOKUP($A$7:$A$91,dt!$A$2:$R$78,9,FALSE)</f>
        <v>105147</v>
      </c>
      <c r="J63" s="6">
        <f>VLOOKUP($A$7:$A$91,dt!$A$2:$R$78,10,FALSE)</f>
        <v>2468</v>
      </c>
      <c r="K63" s="6">
        <f>VLOOKUP($A$7:$A$91,dt!$A$2:$R$78,11,FALSE)</f>
        <v>1148886</v>
      </c>
      <c r="L63" s="6">
        <f>VLOOKUP($A$7:$A$91,dt!$A$2:$R$78,12,FALSE)</f>
        <v>30497</v>
      </c>
      <c r="M63" s="6">
        <f>VLOOKUP($A$7:$A$91,dt!$A$2:$R$78,13,FALSE)</f>
        <v>210032</v>
      </c>
      <c r="N63" s="6">
        <f>VLOOKUP($A$7:$A$91,dt!$A$2:$R$78,14,FALSE)</f>
        <v>127</v>
      </c>
      <c r="O63" s="6">
        <f>VLOOKUP($A$7:$A$91,dt!$A$2:$R$78,15,FALSE)</f>
        <v>236421</v>
      </c>
      <c r="P63" s="6">
        <f>VLOOKUP($A$7:$A$91,dt!$A$2:$R$78,16,FALSE)</f>
        <v>1201</v>
      </c>
      <c r="Q63" s="6">
        <f>VLOOKUP($A$7:$A$91,dt!$A$2:$R$78,17,FALSE)</f>
        <v>3498</v>
      </c>
      <c r="R63" s="6">
        <f>VLOOKUP($A$7:$A$91,dt!$A$2:$R$78,18,FALSE)</f>
        <v>66</v>
      </c>
      <c r="S63" s="6">
        <f>VLOOKUP($A$7:$A$91,dt!$A$2:$X$78,19,FALSE)</f>
        <v>187723</v>
      </c>
      <c r="T63" s="6">
        <f>VLOOKUP($A$7:$A$91,dt!$A$2:$X$78,20,FALSE)</f>
        <v>507</v>
      </c>
      <c r="U63" s="6">
        <f>VLOOKUP($A$7:$A$91,dt!$A$2:$X$78,21,FALSE)</f>
        <v>13221</v>
      </c>
      <c r="V63" s="6">
        <f>VLOOKUP($A$7:$A$91,dt!$A$2:$X$78,22,FALSE)</f>
        <v>322</v>
      </c>
      <c r="W63" s="6">
        <f>VLOOKUP($A$7:$A$91,dt!$A$2:$X$78,23,FALSE)</f>
        <v>1155</v>
      </c>
      <c r="X63" s="6">
        <f>VLOOKUP($A$7:$A$91,dt!$A$2:$X$78,24,FALSE)</f>
        <v>32</v>
      </c>
    </row>
    <row r="64" spans="1:24" ht="21.75" x14ac:dyDescent="0.2">
      <c r="A64" s="5" t="s">
        <v>62</v>
      </c>
      <c r="B64" s="6">
        <f>VLOOKUP($A$7:$A$91,dt!$A$2:$R$78,2,FALSE)</f>
        <v>39379</v>
      </c>
      <c r="C64" s="6">
        <f>VLOOKUP($A$7:$A$91,dt!$A$2:$R$78,3,FALSE)</f>
        <v>63280</v>
      </c>
      <c r="D64" s="6">
        <f>VLOOKUP($A$7:$A$91,dt!$A$2:$R$78,4,FALSE)</f>
        <v>5664</v>
      </c>
      <c r="E64" s="6">
        <f>VLOOKUP($A$7:$A$91,dt!$A$2:$R$78,5,FALSE)</f>
        <v>223</v>
      </c>
      <c r="F64" s="6">
        <f>VLOOKUP($A$7:$A$91,dt!$A$2:$R$78,6,FALSE)</f>
        <v>6</v>
      </c>
      <c r="G64" s="6">
        <f>VLOOKUP($A$7:$A$91,dt!$A$2:$R$78,7,FALSE)</f>
        <v>31297</v>
      </c>
      <c r="H64" s="6">
        <f>VLOOKUP($A$7:$A$91,dt!$A$2:$R$78,8,FALSE)</f>
        <v>3223</v>
      </c>
      <c r="I64" s="6">
        <f>VLOOKUP($A$7:$A$91,dt!$A$2:$R$78,9,FALSE)</f>
        <v>286421</v>
      </c>
      <c r="J64" s="6">
        <f>VLOOKUP($A$7:$A$91,dt!$A$2:$R$78,10,FALSE)</f>
        <v>2830</v>
      </c>
      <c r="K64" s="6">
        <f>VLOOKUP($A$7:$A$91,dt!$A$2:$R$78,11,FALSE)</f>
        <v>2040575</v>
      </c>
      <c r="L64" s="6">
        <f>VLOOKUP($A$7:$A$91,dt!$A$2:$R$78,12,FALSE)</f>
        <v>33745</v>
      </c>
      <c r="M64" s="6">
        <f>VLOOKUP($A$7:$A$91,dt!$A$2:$R$78,13,FALSE)</f>
        <v>2259808</v>
      </c>
      <c r="N64" s="6">
        <f>VLOOKUP($A$7:$A$91,dt!$A$2:$R$78,14,FALSE)</f>
        <v>240</v>
      </c>
      <c r="O64" s="6">
        <f>VLOOKUP($A$7:$A$91,dt!$A$2:$R$78,15,FALSE)</f>
        <v>618621</v>
      </c>
      <c r="P64" s="6">
        <f>VLOOKUP($A$7:$A$91,dt!$A$2:$R$78,16,FALSE)</f>
        <v>2063</v>
      </c>
      <c r="Q64" s="6">
        <f>VLOOKUP($A$7:$A$91,dt!$A$2:$R$78,17,FALSE)</f>
        <v>17333</v>
      </c>
      <c r="R64" s="6">
        <f>VLOOKUP($A$7:$A$91,dt!$A$2:$R$78,18,FALSE)</f>
        <v>185</v>
      </c>
      <c r="S64" s="6">
        <f>VLOOKUP($A$7:$A$91,dt!$A$2:$X$78,19,FALSE)</f>
        <v>910637</v>
      </c>
      <c r="T64" s="6">
        <f>VLOOKUP($A$7:$A$91,dt!$A$2:$X$78,20,FALSE)</f>
        <v>1113</v>
      </c>
      <c r="U64" s="6">
        <f>VLOOKUP($A$7:$A$91,dt!$A$2:$X$78,21,FALSE)</f>
        <v>17181</v>
      </c>
      <c r="V64" s="6">
        <f>VLOOKUP($A$7:$A$91,dt!$A$2:$X$78,22,FALSE)</f>
        <v>456</v>
      </c>
      <c r="W64" s="6">
        <f>VLOOKUP($A$7:$A$91,dt!$A$2:$X$78,23,FALSE)</f>
        <v>1901</v>
      </c>
      <c r="X64" s="6">
        <f>VLOOKUP($A$7:$A$91,dt!$A$2:$X$78,24,FALSE)</f>
        <v>85</v>
      </c>
    </row>
    <row r="65" spans="1:24" ht="21.75" x14ac:dyDescent="0.2">
      <c r="A65" s="5" t="s">
        <v>63</v>
      </c>
      <c r="B65" s="6">
        <f>VLOOKUP($A$7:$A$91,dt!$A$2:$R$78,2,FALSE)</f>
        <v>28245</v>
      </c>
      <c r="C65" s="6">
        <f>VLOOKUP($A$7:$A$91,dt!$A$2:$R$78,3,FALSE)</f>
        <v>16367</v>
      </c>
      <c r="D65" s="6">
        <f>VLOOKUP($A$7:$A$91,dt!$A$2:$R$78,4,FALSE)</f>
        <v>1368</v>
      </c>
      <c r="E65" s="6">
        <f>VLOOKUP($A$7:$A$91,dt!$A$2:$R$78,5,FALSE)</f>
        <v>277</v>
      </c>
      <c r="F65" s="6">
        <f>VLOOKUP($A$7:$A$91,dt!$A$2:$R$78,6,FALSE)</f>
        <v>11</v>
      </c>
      <c r="G65" s="6">
        <f>VLOOKUP($A$7:$A$91,dt!$A$2:$R$78,7,FALSE)</f>
        <v>11035</v>
      </c>
      <c r="H65" s="6">
        <f>VLOOKUP($A$7:$A$91,dt!$A$2:$R$78,8,FALSE)</f>
        <v>860</v>
      </c>
      <c r="I65" s="6">
        <f>VLOOKUP($A$7:$A$91,dt!$A$2:$R$78,9,FALSE)</f>
        <v>108049</v>
      </c>
      <c r="J65" s="6">
        <f>VLOOKUP($A$7:$A$91,dt!$A$2:$R$78,10,FALSE)</f>
        <v>1140</v>
      </c>
      <c r="K65" s="6">
        <f>VLOOKUP($A$7:$A$91,dt!$A$2:$R$78,11,FALSE)</f>
        <v>1586311</v>
      </c>
      <c r="L65" s="6">
        <f>VLOOKUP($A$7:$A$91,dt!$A$2:$R$78,12,FALSE)</f>
        <v>26215</v>
      </c>
      <c r="M65" s="6">
        <f>VLOOKUP($A$7:$A$91,dt!$A$2:$R$78,13,FALSE)</f>
        <v>2504570</v>
      </c>
      <c r="N65" s="6">
        <f>VLOOKUP($A$7:$A$91,dt!$A$2:$R$78,14,FALSE)</f>
        <v>74</v>
      </c>
      <c r="O65" s="6">
        <f>VLOOKUP($A$7:$A$91,dt!$A$2:$R$78,15,FALSE)</f>
        <v>735438</v>
      </c>
      <c r="P65" s="6">
        <f>VLOOKUP($A$7:$A$91,dt!$A$2:$R$78,16,FALSE)</f>
        <v>1834</v>
      </c>
      <c r="Q65" s="6">
        <f>VLOOKUP($A$7:$A$91,dt!$A$2:$R$78,17,FALSE)</f>
        <v>8489</v>
      </c>
      <c r="R65" s="6">
        <f>VLOOKUP($A$7:$A$91,dt!$A$2:$R$78,18,FALSE)</f>
        <v>119</v>
      </c>
      <c r="S65" s="6">
        <f>VLOOKUP($A$7:$A$91,dt!$A$2:$X$78,19,FALSE)</f>
        <v>866289</v>
      </c>
      <c r="T65" s="6">
        <f>VLOOKUP($A$7:$A$91,dt!$A$2:$X$78,20,FALSE)</f>
        <v>1126</v>
      </c>
      <c r="U65" s="6">
        <f>VLOOKUP($A$7:$A$91,dt!$A$2:$X$78,21,FALSE)</f>
        <v>9332</v>
      </c>
      <c r="V65" s="6">
        <f>VLOOKUP($A$7:$A$91,dt!$A$2:$X$78,22,FALSE)</f>
        <v>309</v>
      </c>
      <c r="W65" s="6">
        <f>VLOOKUP($A$7:$A$91,dt!$A$2:$X$78,23,FALSE)</f>
        <v>1403</v>
      </c>
      <c r="X65" s="6">
        <f>VLOOKUP($A$7:$A$91,dt!$A$2:$X$78,24,FALSE)</f>
        <v>38</v>
      </c>
    </row>
    <row r="66" spans="1:24" ht="21.75" x14ac:dyDescent="0.2">
      <c r="A66" s="5" t="s">
        <v>64</v>
      </c>
      <c r="B66" s="6">
        <f>VLOOKUP($A$7:$A$91,dt!$A$2:$R$78,2,FALSE)</f>
        <v>48934</v>
      </c>
      <c r="C66" s="6">
        <f>VLOOKUP($A$7:$A$91,dt!$A$2:$R$78,3,FALSE)</f>
        <v>92971</v>
      </c>
      <c r="D66" s="6">
        <f>VLOOKUP($A$7:$A$91,dt!$A$2:$R$78,4,FALSE)</f>
        <v>6555</v>
      </c>
      <c r="E66" s="6">
        <f>VLOOKUP($A$7:$A$91,dt!$A$2:$R$78,5,FALSE)</f>
        <v>1708</v>
      </c>
      <c r="F66" s="6">
        <f>VLOOKUP($A$7:$A$91,dt!$A$2:$R$78,6,FALSE)</f>
        <v>48</v>
      </c>
      <c r="G66" s="6">
        <f>VLOOKUP($A$7:$A$91,dt!$A$2:$R$78,7,FALSE)</f>
        <v>11660</v>
      </c>
      <c r="H66" s="6">
        <f>VLOOKUP($A$7:$A$91,dt!$A$2:$R$78,8,FALSE)</f>
        <v>1154</v>
      </c>
      <c r="I66" s="6">
        <f>VLOOKUP($A$7:$A$91,dt!$A$2:$R$78,9,FALSE)</f>
        <v>159934</v>
      </c>
      <c r="J66" s="6">
        <f>VLOOKUP($A$7:$A$91,dt!$A$2:$R$78,10,FALSE)</f>
        <v>1097</v>
      </c>
      <c r="K66" s="6">
        <f>VLOOKUP($A$7:$A$91,dt!$A$2:$R$78,11,FALSE)</f>
        <v>2201434</v>
      </c>
      <c r="L66" s="6">
        <f>VLOOKUP($A$7:$A$91,dt!$A$2:$R$78,12,FALSE)</f>
        <v>45265</v>
      </c>
      <c r="M66" s="6">
        <f>VLOOKUP($A$7:$A$91,dt!$A$2:$R$78,13,FALSE)</f>
        <v>3387851</v>
      </c>
      <c r="N66" s="6">
        <f>VLOOKUP($A$7:$A$91,dt!$A$2:$R$78,14,FALSE)</f>
        <v>231</v>
      </c>
      <c r="O66" s="6">
        <f>VLOOKUP($A$7:$A$91,dt!$A$2:$R$78,15,FALSE)</f>
        <v>365927</v>
      </c>
      <c r="P66" s="6">
        <f>VLOOKUP($A$7:$A$91,dt!$A$2:$R$78,16,FALSE)</f>
        <v>1456</v>
      </c>
      <c r="Q66" s="6">
        <f>VLOOKUP($A$7:$A$91,dt!$A$2:$R$78,17,FALSE)</f>
        <v>652777</v>
      </c>
      <c r="R66" s="6">
        <f>VLOOKUP($A$7:$A$91,dt!$A$2:$R$78,18,FALSE)</f>
        <v>212</v>
      </c>
      <c r="S66" s="6">
        <f>VLOOKUP($A$7:$A$91,dt!$A$2:$X$78,19,FALSE)</f>
        <v>80006</v>
      </c>
      <c r="T66" s="6">
        <f>VLOOKUP($A$7:$A$91,dt!$A$2:$X$78,20,FALSE)</f>
        <v>435</v>
      </c>
      <c r="U66" s="6">
        <f>VLOOKUP($A$7:$A$91,dt!$A$2:$X$78,21,FALSE)</f>
        <v>53071</v>
      </c>
      <c r="V66" s="6">
        <f>VLOOKUP($A$7:$A$91,dt!$A$2:$X$78,22,FALSE)</f>
        <v>1451</v>
      </c>
      <c r="W66" s="6">
        <f>VLOOKUP($A$7:$A$91,dt!$A$2:$X$78,23,FALSE)</f>
        <v>10097</v>
      </c>
      <c r="X66" s="6">
        <f>VLOOKUP($A$7:$A$91,dt!$A$2:$X$78,24,FALSE)</f>
        <v>250</v>
      </c>
    </row>
    <row r="67" spans="1:24" ht="21.75" x14ac:dyDescent="0.2">
      <c r="A67" s="9" t="s">
        <v>7</v>
      </c>
      <c r="B67" s="8">
        <f>SUM(B68:B75)</f>
        <v>156617</v>
      </c>
      <c r="C67" s="8">
        <f t="shared" ref="C67:X67" si="28">SUM(C68:C75)</f>
        <v>1278505</v>
      </c>
      <c r="D67" s="8">
        <f t="shared" si="28"/>
        <v>66782</v>
      </c>
      <c r="E67" s="8">
        <f t="shared" si="28"/>
        <v>125826</v>
      </c>
      <c r="F67" s="8">
        <f t="shared" si="28"/>
        <v>4069</v>
      </c>
      <c r="G67" s="8">
        <f t="shared" si="28"/>
        <v>25694</v>
      </c>
      <c r="H67" s="8">
        <f t="shared" si="28"/>
        <v>2058</v>
      </c>
      <c r="I67" s="8">
        <f t="shared" si="28"/>
        <v>3080630</v>
      </c>
      <c r="J67" s="8">
        <f t="shared" si="28"/>
        <v>6904</v>
      </c>
      <c r="K67" s="8">
        <f t="shared" ref="K67:L67" si="29">SUM(K68:K75)</f>
        <v>4414182</v>
      </c>
      <c r="L67" s="8">
        <f t="shared" si="29"/>
        <v>100911</v>
      </c>
      <c r="M67" s="8">
        <f t="shared" ref="M67:N67" si="30">SUM(M68:M75)</f>
        <v>71578581</v>
      </c>
      <c r="N67" s="8">
        <f t="shared" si="30"/>
        <v>1860</v>
      </c>
      <c r="O67" s="8">
        <f t="shared" si="28"/>
        <v>8440777</v>
      </c>
      <c r="P67" s="8">
        <f t="shared" si="28"/>
        <v>5976</v>
      </c>
      <c r="Q67" s="8">
        <f t="shared" si="28"/>
        <v>2159626</v>
      </c>
      <c r="R67" s="8">
        <f t="shared" si="28"/>
        <v>1105</v>
      </c>
      <c r="S67" s="8">
        <f t="shared" ref="S67:T67" si="31">SUM(S68:S75)</f>
        <v>5454256</v>
      </c>
      <c r="T67" s="8">
        <f t="shared" si="31"/>
        <v>4823</v>
      </c>
      <c r="U67" s="8">
        <f t="shared" si="28"/>
        <v>332459</v>
      </c>
      <c r="V67" s="8">
        <f t="shared" si="28"/>
        <v>7686</v>
      </c>
      <c r="W67" s="8">
        <f t="shared" si="28"/>
        <v>49669</v>
      </c>
      <c r="X67" s="8">
        <f t="shared" si="28"/>
        <v>805</v>
      </c>
    </row>
    <row r="68" spans="1:24" ht="21.75" x14ac:dyDescent="0.2">
      <c r="A68" s="5" t="s">
        <v>65</v>
      </c>
      <c r="B68" s="6">
        <f>VLOOKUP($A$7:$A$91,dt!$A$2:$R$78,2,FALSE)</f>
        <v>23104</v>
      </c>
      <c r="C68" s="6">
        <f>VLOOKUP($A$7:$A$91,dt!$A$2:$R$78,3,FALSE)</f>
        <v>137107</v>
      </c>
      <c r="D68" s="6">
        <f>VLOOKUP($A$7:$A$91,dt!$A$2:$R$78,4,FALSE)</f>
        <v>9452</v>
      </c>
      <c r="E68" s="6">
        <f>VLOOKUP($A$7:$A$91,dt!$A$2:$R$78,5,FALSE)</f>
        <v>31855</v>
      </c>
      <c r="F68" s="6">
        <f>VLOOKUP($A$7:$A$91,dt!$A$2:$R$78,6,FALSE)</f>
        <v>1428</v>
      </c>
      <c r="G68" s="6">
        <f>VLOOKUP($A$7:$A$91,dt!$A$2:$R$78,7,FALSE)</f>
        <v>1156</v>
      </c>
      <c r="H68" s="6">
        <f>VLOOKUP($A$7:$A$91,dt!$A$2:$R$78,8,FALSE)</f>
        <v>96</v>
      </c>
      <c r="I68" s="6">
        <f>VLOOKUP($A$7:$A$91,dt!$A$2:$R$78,9,FALSE)</f>
        <v>1370112</v>
      </c>
      <c r="J68" s="6">
        <f>VLOOKUP($A$7:$A$91,dt!$A$2:$R$78,10,FALSE)</f>
        <v>720</v>
      </c>
      <c r="K68" s="6">
        <f>VLOOKUP($A$7:$A$91,dt!$A$2:$R$78,11,FALSE)</f>
        <v>674515</v>
      </c>
      <c r="L68" s="6">
        <f>VLOOKUP($A$7:$A$91,dt!$A$2:$R$78,12,FALSE)</f>
        <v>15514</v>
      </c>
      <c r="M68" s="6">
        <f>VLOOKUP($A$7:$A$91,dt!$A$2:$R$78,13,FALSE)</f>
        <v>11842394</v>
      </c>
      <c r="N68" s="6">
        <f>VLOOKUP($A$7:$A$91,dt!$A$2:$R$78,14,FALSE)</f>
        <v>409</v>
      </c>
      <c r="O68" s="6">
        <f>VLOOKUP($A$7:$A$91,dt!$A$2:$R$78,15,FALSE)</f>
        <v>1021832</v>
      </c>
      <c r="P68" s="6">
        <f>VLOOKUP($A$7:$A$91,dt!$A$2:$R$78,16,FALSE)</f>
        <v>823</v>
      </c>
      <c r="Q68" s="6">
        <f>VLOOKUP($A$7:$A$91,dt!$A$2:$R$78,17,FALSE)</f>
        <v>672816</v>
      </c>
      <c r="R68" s="6">
        <f>VLOOKUP($A$7:$A$91,dt!$A$2:$R$78,18,FALSE)</f>
        <v>120</v>
      </c>
      <c r="S68" s="6">
        <f>VLOOKUP($A$7:$A$91,dt!$A$2:$X$78,19,FALSE)</f>
        <v>288253</v>
      </c>
      <c r="T68" s="6">
        <f>VLOOKUP($A$7:$A$91,dt!$A$2:$X$78,20,FALSE)</f>
        <v>553</v>
      </c>
      <c r="U68" s="6">
        <f>VLOOKUP($A$7:$A$91,dt!$A$2:$X$78,21,FALSE)</f>
        <v>22279</v>
      </c>
      <c r="V68" s="6">
        <f>VLOOKUP($A$7:$A$91,dt!$A$2:$X$78,22,FALSE)</f>
        <v>629</v>
      </c>
      <c r="W68" s="6">
        <f>VLOOKUP($A$7:$A$91,dt!$A$2:$X$78,23,FALSE)</f>
        <v>1414</v>
      </c>
      <c r="X68" s="6">
        <f>VLOOKUP($A$7:$A$91,dt!$A$2:$X$78,24,FALSE)</f>
        <v>54</v>
      </c>
    </row>
    <row r="69" spans="1:24" ht="21.75" x14ac:dyDescent="0.2">
      <c r="A69" s="5" t="s">
        <v>66</v>
      </c>
      <c r="B69" s="6">
        <f>VLOOKUP($A$7:$A$91,dt!$A$2:$R$78,2,FALSE)</f>
        <v>35419</v>
      </c>
      <c r="C69" s="6">
        <f>VLOOKUP($A$7:$A$91,dt!$A$2:$R$78,3,FALSE)</f>
        <v>398839</v>
      </c>
      <c r="D69" s="6">
        <f>VLOOKUP($A$7:$A$91,dt!$A$2:$R$78,4,FALSE)</f>
        <v>15400</v>
      </c>
      <c r="E69" s="6">
        <f>VLOOKUP($A$7:$A$91,dt!$A$2:$R$78,5,FALSE)</f>
        <v>24592</v>
      </c>
      <c r="F69" s="6">
        <f>VLOOKUP($A$7:$A$91,dt!$A$2:$R$78,6,FALSE)</f>
        <v>741</v>
      </c>
      <c r="G69" s="6">
        <f>VLOOKUP($A$7:$A$91,dt!$A$2:$R$78,7,FALSE)</f>
        <v>16090</v>
      </c>
      <c r="H69" s="6">
        <f>VLOOKUP($A$7:$A$91,dt!$A$2:$R$78,8,FALSE)</f>
        <v>1033</v>
      </c>
      <c r="I69" s="6">
        <f>VLOOKUP($A$7:$A$91,dt!$A$2:$R$78,9,FALSE)</f>
        <v>782391</v>
      </c>
      <c r="J69" s="6">
        <f>VLOOKUP($A$7:$A$91,dt!$A$2:$R$78,10,FALSE)</f>
        <v>1631</v>
      </c>
      <c r="K69" s="6">
        <f>VLOOKUP($A$7:$A$91,dt!$A$2:$R$78,11,FALSE)</f>
        <v>902093</v>
      </c>
      <c r="L69" s="6">
        <f>VLOOKUP($A$7:$A$91,dt!$A$2:$R$78,12,FALSE)</f>
        <v>21734</v>
      </c>
      <c r="M69" s="6">
        <f>VLOOKUP($A$7:$A$91,dt!$A$2:$R$78,13,FALSE)</f>
        <v>37956922</v>
      </c>
      <c r="N69" s="6">
        <f>VLOOKUP($A$7:$A$91,dt!$A$2:$R$78,14,FALSE)</f>
        <v>574</v>
      </c>
      <c r="O69" s="6">
        <f>VLOOKUP($A$7:$A$91,dt!$A$2:$R$78,15,FALSE)</f>
        <v>315178</v>
      </c>
      <c r="P69" s="6">
        <f>VLOOKUP($A$7:$A$91,dt!$A$2:$R$78,16,FALSE)</f>
        <v>920</v>
      </c>
      <c r="Q69" s="6">
        <f>VLOOKUP($A$7:$A$91,dt!$A$2:$R$78,17,FALSE)</f>
        <v>430858</v>
      </c>
      <c r="R69" s="6">
        <f>VLOOKUP($A$7:$A$91,dt!$A$2:$R$78,18,FALSE)</f>
        <v>247</v>
      </c>
      <c r="S69" s="6">
        <f>VLOOKUP($A$7:$A$91,dt!$A$2:$X$78,19,FALSE)</f>
        <v>384679</v>
      </c>
      <c r="T69" s="6">
        <f>VLOOKUP($A$7:$A$91,dt!$A$2:$X$78,20,FALSE)</f>
        <v>626</v>
      </c>
      <c r="U69" s="6">
        <f>VLOOKUP($A$7:$A$91,dt!$A$2:$X$78,21,FALSE)</f>
        <v>135963</v>
      </c>
      <c r="V69" s="6">
        <f>VLOOKUP($A$7:$A$91,dt!$A$2:$X$78,22,FALSE)</f>
        <v>3489</v>
      </c>
      <c r="W69" s="6">
        <f>VLOOKUP($A$7:$A$91,dt!$A$2:$X$78,23,FALSE)</f>
        <v>35215</v>
      </c>
      <c r="X69" s="6">
        <f>VLOOKUP($A$7:$A$91,dt!$A$2:$X$78,24,FALSE)</f>
        <v>466</v>
      </c>
    </row>
    <row r="70" spans="1:24" ht="21.75" x14ac:dyDescent="0.2">
      <c r="A70" s="5" t="s">
        <v>67</v>
      </c>
      <c r="B70" s="6">
        <f>VLOOKUP($A$7:$A$91,dt!$A$2:$R$78,2,FALSE)</f>
        <v>34194</v>
      </c>
      <c r="C70" s="6">
        <f>VLOOKUP($A$7:$A$91,dt!$A$2:$R$78,3,FALSE)</f>
        <v>231362</v>
      </c>
      <c r="D70" s="6">
        <f>VLOOKUP($A$7:$A$91,dt!$A$2:$R$78,4,FALSE)</f>
        <v>8901</v>
      </c>
      <c r="E70" s="6">
        <f>VLOOKUP($A$7:$A$91,dt!$A$2:$R$78,5,FALSE)</f>
        <v>1483</v>
      </c>
      <c r="F70" s="6">
        <f>VLOOKUP($A$7:$A$91,dt!$A$2:$R$78,6,FALSE)</f>
        <v>24</v>
      </c>
      <c r="G70" s="6">
        <f>VLOOKUP($A$7:$A$91,dt!$A$2:$R$78,7,FALSE)</f>
        <v>5863</v>
      </c>
      <c r="H70" s="6">
        <f>VLOOKUP($A$7:$A$91,dt!$A$2:$R$78,8,FALSE)</f>
        <v>580</v>
      </c>
      <c r="I70" s="6">
        <f>VLOOKUP($A$7:$A$91,dt!$A$2:$R$78,9,FALSE)</f>
        <v>570790</v>
      </c>
      <c r="J70" s="6">
        <f>VLOOKUP($A$7:$A$91,dt!$A$2:$R$78,10,FALSE)</f>
        <v>1620</v>
      </c>
      <c r="K70" s="6">
        <f>VLOOKUP($A$7:$A$91,dt!$A$2:$R$78,11,FALSE)</f>
        <v>1223013</v>
      </c>
      <c r="L70" s="6">
        <f>VLOOKUP($A$7:$A$91,dt!$A$2:$R$78,12,FALSE)</f>
        <v>25770</v>
      </c>
      <c r="M70" s="6">
        <f>VLOOKUP($A$7:$A$91,dt!$A$2:$R$78,13,FALSE)</f>
        <v>14187217</v>
      </c>
      <c r="N70" s="6">
        <f>VLOOKUP($A$7:$A$91,dt!$A$2:$R$78,14,FALSE)</f>
        <v>317</v>
      </c>
      <c r="O70" s="6">
        <f>VLOOKUP($A$7:$A$91,dt!$A$2:$R$78,15,FALSE)</f>
        <v>3930493</v>
      </c>
      <c r="P70" s="6">
        <f>VLOOKUP($A$7:$A$91,dt!$A$2:$R$78,16,FALSE)</f>
        <v>1065</v>
      </c>
      <c r="Q70" s="6">
        <f>VLOOKUP($A$7:$A$91,dt!$A$2:$R$78,17,FALSE)</f>
        <v>167679</v>
      </c>
      <c r="R70" s="6">
        <f>VLOOKUP($A$7:$A$91,dt!$A$2:$R$78,18,FALSE)</f>
        <v>250</v>
      </c>
      <c r="S70" s="6">
        <f>VLOOKUP($A$7:$A$91,dt!$A$2:$X$78,19,FALSE)</f>
        <v>3564960</v>
      </c>
      <c r="T70" s="6">
        <f>VLOOKUP($A$7:$A$91,dt!$A$2:$X$78,20,FALSE)</f>
        <v>1731</v>
      </c>
      <c r="U70" s="6">
        <f>VLOOKUP($A$7:$A$91,dt!$A$2:$X$78,21,FALSE)</f>
        <v>38101</v>
      </c>
      <c r="V70" s="6">
        <f>VLOOKUP($A$7:$A$91,dt!$A$2:$X$78,22,FALSE)</f>
        <v>1088</v>
      </c>
      <c r="W70" s="6">
        <f>VLOOKUP($A$7:$A$91,dt!$A$2:$X$78,23,FALSE)</f>
        <v>5376</v>
      </c>
      <c r="X70" s="6">
        <f>VLOOKUP($A$7:$A$91,dt!$A$2:$X$78,24,FALSE)</f>
        <v>139</v>
      </c>
    </row>
    <row r="71" spans="1:24" ht="21.75" x14ac:dyDescent="0.2">
      <c r="A71" s="5" t="s">
        <v>68</v>
      </c>
      <c r="B71" s="6">
        <f>VLOOKUP($A$7:$A$91,dt!$A$2:$R$78,2,FALSE)</f>
        <v>13295</v>
      </c>
      <c r="C71" s="6">
        <f>VLOOKUP($A$7:$A$91,dt!$A$2:$R$78,3,FALSE)</f>
        <v>48156</v>
      </c>
      <c r="D71" s="6">
        <f>VLOOKUP($A$7:$A$91,dt!$A$2:$R$78,4,FALSE)</f>
        <v>2245</v>
      </c>
      <c r="E71" s="6">
        <f>VLOOKUP($A$7:$A$91,dt!$A$2:$R$78,5,FALSE)</f>
        <v>26596</v>
      </c>
      <c r="F71" s="6">
        <f>VLOOKUP($A$7:$A$91,dt!$A$2:$R$78,6,FALSE)</f>
        <v>835</v>
      </c>
      <c r="G71" s="6">
        <f>VLOOKUP($A$7:$A$91,dt!$A$2:$R$78,7,FALSE)</f>
        <v>553</v>
      </c>
      <c r="H71" s="6">
        <f>VLOOKUP($A$7:$A$91,dt!$A$2:$R$78,8,FALSE)</f>
        <v>58</v>
      </c>
      <c r="I71" s="6">
        <f>VLOOKUP($A$7:$A$91,dt!$A$2:$R$78,9,FALSE)</f>
        <v>102035</v>
      </c>
      <c r="J71" s="6">
        <f>VLOOKUP($A$7:$A$91,dt!$A$2:$R$78,10,FALSE)</f>
        <v>127</v>
      </c>
      <c r="K71" s="6">
        <f>VLOOKUP($A$7:$A$91,dt!$A$2:$R$78,11,FALSE)</f>
        <v>607982</v>
      </c>
      <c r="L71" s="6">
        <f>VLOOKUP($A$7:$A$91,dt!$A$2:$R$78,12,FALSE)</f>
        <v>10393</v>
      </c>
      <c r="M71" s="6">
        <f>VLOOKUP($A$7:$A$91,dt!$A$2:$R$78,13,FALSE)</f>
        <v>3509479</v>
      </c>
      <c r="N71" s="6">
        <f>VLOOKUP($A$7:$A$91,dt!$A$2:$R$78,14,FALSE)</f>
        <v>173</v>
      </c>
      <c r="O71" s="6">
        <f>VLOOKUP($A$7:$A$91,dt!$A$2:$R$78,15,FALSE)</f>
        <v>2741063</v>
      </c>
      <c r="P71" s="6">
        <f>VLOOKUP($A$7:$A$91,dt!$A$2:$R$78,16,FALSE)</f>
        <v>583</v>
      </c>
      <c r="Q71" s="6">
        <f>VLOOKUP($A$7:$A$91,dt!$A$2:$R$78,17,FALSE)</f>
        <v>879031</v>
      </c>
      <c r="R71" s="6">
        <f>VLOOKUP($A$7:$A$91,dt!$A$2:$R$78,18,FALSE)</f>
        <v>206</v>
      </c>
      <c r="S71" s="6">
        <f>VLOOKUP($A$7:$A$91,dt!$A$2:$X$78,19,FALSE)</f>
        <v>870137</v>
      </c>
      <c r="T71" s="6">
        <f>VLOOKUP($A$7:$A$91,dt!$A$2:$X$78,20,FALSE)</f>
        <v>615</v>
      </c>
      <c r="U71" s="6">
        <f>VLOOKUP($A$7:$A$91,dt!$A$2:$X$78,21,FALSE)</f>
        <v>14859</v>
      </c>
      <c r="V71" s="6">
        <f>VLOOKUP($A$7:$A$91,dt!$A$2:$X$78,22,FALSE)</f>
        <v>334</v>
      </c>
      <c r="W71" s="6">
        <f>VLOOKUP($A$7:$A$91,dt!$A$2:$X$78,23,FALSE)</f>
        <v>3122</v>
      </c>
      <c r="X71" s="6">
        <f>VLOOKUP($A$7:$A$91,dt!$A$2:$X$78,24,FALSE)</f>
        <v>67</v>
      </c>
    </row>
    <row r="72" spans="1:24" ht="21.75" x14ac:dyDescent="0.2">
      <c r="A72" s="5" t="s">
        <v>69</v>
      </c>
      <c r="B72" s="6">
        <f>VLOOKUP($A$7:$A$91,dt!$A$2:$R$78,2,FALSE)</f>
        <v>2914</v>
      </c>
      <c r="C72" s="6">
        <f>VLOOKUP($A$7:$A$91,dt!$A$2:$R$78,3,FALSE)</f>
        <v>1308</v>
      </c>
      <c r="D72" s="6">
        <f>VLOOKUP($A$7:$A$91,dt!$A$2:$R$78,4,FALSE)</f>
        <v>70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87</v>
      </c>
      <c r="H72" s="6">
        <f>VLOOKUP($A$7:$A$91,dt!$A$2:$R$78,8,FALSE)</f>
        <v>10</v>
      </c>
      <c r="I72" s="6">
        <f>VLOOKUP($A$7:$A$91,dt!$A$2:$R$78,9,FALSE)</f>
        <v>254</v>
      </c>
      <c r="J72" s="6">
        <f>VLOOKUP($A$7:$A$91,dt!$A$2:$R$78,10,FALSE)</f>
        <v>2</v>
      </c>
      <c r="K72" s="6">
        <f>VLOOKUP($A$7:$A$91,dt!$A$2:$R$78,11,FALSE)</f>
        <v>70009</v>
      </c>
      <c r="L72" s="6">
        <f>VLOOKUP($A$7:$A$91,dt!$A$2:$R$78,12,FALSE)</f>
        <v>2353</v>
      </c>
      <c r="M72" s="6">
        <f>VLOOKUP($A$7:$A$91,dt!$A$2:$R$78,13,FALSE)</f>
        <v>30067</v>
      </c>
      <c r="N72" s="6">
        <f>VLOOKUP($A$7:$A$91,dt!$A$2:$R$78,14,FALSE)</f>
        <v>7</v>
      </c>
      <c r="O72" s="6">
        <f>VLOOKUP($A$7:$A$91,dt!$A$2:$R$78,15,FALSE)</f>
        <v>10266</v>
      </c>
      <c r="P72" s="6">
        <f>VLOOKUP($A$7:$A$91,dt!$A$2:$R$78,16,FALSE)</f>
        <v>372</v>
      </c>
      <c r="Q72" s="6">
        <f>VLOOKUP($A$7:$A$91,dt!$A$2:$R$78,17,FALSE)</f>
        <v>191</v>
      </c>
      <c r="R72" s="6">
        <f>VLOOKUP($A$7:$A$91,dt!$A$2:$R$78,18,FALSE)</f>
        <v>8</v>
      </c>
      <c r="S72" s="6">
        <f>VLOOKUP($A$7:$A$91,dt!$A$2:$X$78,19,FALSE)</f>
        <v>7387</v>
      </c>
      <c r="T72" s="6">
        <f>VLOOKUP($A$7:$A$91,dt!$A$2:$X$78,20,FALSE)</f>
        <v>136</v>
      </c>
      <c r="U72" s="6">
        <f>VLOOKUP($A$7:$A$91,dt!$A$2:$X$78,21,FALSE)</f>
        <v>595</v>
      </c>
      <c r="V72" s="6">
        <f>VLOOKUP($A$7:$A$91,dt!$A$2:$X$78,22,FALSE)</f>
        <v>32</v>
      </c>
      <c r="W72" s="6">
        <f>VLOOKUP($A$7:$A$91,dt!$A$2:$X$78,23,FALSE)</f>
        <v>8</v>
      </c>
      <c r="X72" s="6">
        <f>VLOOKUP($A$7:$A$91,dt!$A$2:$X$78,24,FALSE)</f>
        <v>2</v>
      </c>
    </row>
    <row r="73" spans="1:24" ht="21.75" x14ac:dyDescent="0.2">
      <c r="A73" s="5" t="s">
        <v>70</v>
      </c>
      <c r="B73" s="6">
        <f>VLOOKUP($A$7:$A$91,dt!$A$2:$R$78,2,FALSE)</f>
        <v>2227</v>
      </c>
      <c r="C73" s="6">
        <f>VLOOKUP($A$7:$A$91,dt!$A$2:$R$78,3,FALSE)</f>
        <v>1441</v>
      </c>
      <c r="D73" s="6">
        <f>VLOOKUP($A$7:$A$91,dt!$A$2:$R$78,4,FALSE)</f>
        <v>105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18</v>
      </c>
      <c r="H73" s="6">
        <f>VLOOKUP($A$7:$A$91,dt!$A$2:$R$78,8,FALSE)</f>
        <v>5</v>
      </c>
      <c r="I73" s="6">
        <f>VLOOKUP($A$7:$A$91,dt!$A$2:$R$78,9,FALSE)</f>
        <v>813</v>
      </c>
      <c r="J73" s="6">
        <f>VLOOKUP($A$7:$A$91,dt!$A$2:$R$78,10,FALSE)</f>
        <v>4</v>
      </c>
      <c r="K73" s="6">
        <f>VLOOKUP($A$7:$A$91,dt!$A$2:$R$78,11,FALSE)</f>
        <v>32358</v>
      </c>
      <c r="L73" s="6">
        <f>VLOOKUP($A$7:$A$91,dt!$A$2:$R$78,12,FALSE)</f>
        <v>1724</v>
      </c>
      <c r="M73" s="6">
        <f>VLOOKUP($A$7:$A$91,dt!$A$2:$R$78,13,FALSE)</f>
        <v>166</v>
      </c>
      <c r="N73" s="6">
        <f>VLOOKUP($A$7:$A$91,dt!$A$2:$R$78,14,FALSE)</f>
        <v>15</v>
      </c>
      <c r="O73" s="6">
        <f>VLOOKUP($A$7:$A$91,dt!$A$2:$R$78,15,FALSE)</f>
        <v>40401</v>
      </c>
      <c r="P73" s="6">
        <f>VLOOKUP($A$7:$A$91,dt!$A$2:$R$78,16,FALSE)</f>
        <v>362</v>
      </c>
      <c r="Q73" s="6">
        <f>VLOOKUP($A$7:$A$91,dt!$A$2:$R$78,17,FALSE)</f>
        <v>152</v>
      </c>
      <c r="R73" s="6">
        <f>VLOOKUP($A$7:$A$91,dt!$A$2:$R$78,18,FALSE)</f>
        <v>17</v>
      </c>
      <c r="S73" s="6">
        <f>VLOOKUP($A$7:$A$91,dt!$A$2:$X$78,19,FALSE)</f>
        <v>3916</v>
      </c>
      <c r="T73" s="6">
        <f>VLOOKUP($A$7:$A$91,dt!$A$2:$X$78,20,FALSE)</f>
        <v>192</v>
      </c>
      <c r="U73" s="6">
        <f>VLOOKUP($A$7:$A$91,dt!$A$2:$X$78,21,FALSE)</f>
        <v>305</v>
      </c>
      <c r="V73" s="6">
        <f>VLOOKUP($A$7:$A$91,dt!$A$2:$X$78,22,FALSE)</f>
        <v>17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19688</v>
      </c>
      <c r="C74" s="6">
        <f>VLOOKUP($A$7:$A$91,dt!$A$2:$R$78,3,FALSE)</f>
        <v>248248</v>
      </c>
      <c r="D74" s="6">
        <f>VLOOKUP($A$7:$A$91,dt!$A$2:$R$78,4,FALSE)</f>
        <v>14314</v>
      </c>
      <c r="E74" s="6">
        <f>VLOOKUP($A$7:$A$91,dt!$A$2:$R$78,5,FALSE)</f>
        <v>12650</v>
      </c>
      <c r="F74" s="6">
        <f>VLOOKUP($A$7:$A$91,dt!$A$2:$R$78,6,FALSE)</f>
        <v>351</v>
      </c>
      <c r="G74" s="6">
        <f>VLOOKUP($A$7:$A$91,dt!$A$2:$R$78,7,FALSE)</f>
        <v>889</v>
      </c>
      <c r="H74" s="6">
        <f>VLOOKUP($A$7:$A$91,dt!$A$2:$R$78,8,FALSE)</f>
        <v>137</v>
      </c>
      <c r="I74" s="6">
        <f>VLOOKUP($A$7:$A$91,dt!$A$2:$R$78,9,FALSE)</f>
        <v>129160</v>
      </c>
      <c r="J74" s="6">
        <f>VLOOKUP($A$7:$A$91,dt!$A$2:$R$78,10,FALSE)</f>
        <v>1150</v>
      </c>
      <c r="K74" s="6">
        <f>VLOOKUP($A$7:$A$91,dt!$A$2:$R$78,11,FALSE)</f>
        <v>397982</v>
      </c>
      <c r="L74" s="6">
        <f>VLOOKUP($A$7:$A$91,dt!$A$2:$R$78,12,FALSE)</f>
        <v>9789</v>
      </c>
      <c r="M74" s="6">
        <f>VLOOKUP($A$7:$A$91,dt!$A$2:$R$78,13,FALSE)</f>
        <v>2583132</v>
      </c>
      <c r="N74" s="6">
        <f>VLOOKUP($A$7:$A$91,dt!$A$2:$R$78,14,FALSE)</f>
        <v>214</v>
      </c>
      <c r="O74" s="6">
        <f>VLOOKUP($A$7:$A$91,dt!$A$2:$R$78,15,FALSE)</f>
        <v>200939</v>
      </c>
      <c r="P74" s="6">
        <f>VLOOKUP($A$7:$A$91,dt!$A$2:$R$78,16,FALSE)</f>
        <v>851</v>
      </c>
      <c r="Q74" s="6">
        <f>VLOOKUP($A$7:$A$91,dt!$A$2:$R$78,17,FALSE)</f>
        <v>4600</v>
      </c>
      <c r="R74" s="6">
        <f>VLOOKUP($A$7:$A$91,dt!$A$2:$R$78,18,FALSE)</f>
        <v>148</v>
      </c>
      <c r="S74" s="6">
        <f>VLOOKUP($A$7:$A$91,dt!$A$2:$X$78,19,FALSE)</f>
        <v>280501</v>
      </c>
      <c r="T74" s="6">
        <f>VLOOKUP($A$7:$A$91,dt!$A$2:$X$78,20,FALSE)</f>
        <v>556</v>
      </c>
      <c r="U74" s="6">
        <f>VLOOKUP($A$7:$A$91,dt!$A$2:$X$78,21,FALSE)</f>
        <v>44622</v>
      </c>
      <c r="V74" s="6">
        <f>VLOOKUP($A$7:$A$91,dt!$A$2:$X$78,22,FALSE)</f>
        <v>845</v>
      </c>
      <c r="W74" s="6">
        <f>VLOOKUP($A$7:$A$91,dt!$A$2:$X$78,23,FALSE)</f>
        <v>1506</v>
      </c>
      <c r="X74" s="6">
        <f>VLOOKUP($A$7:$A$91,dt!$A$2:$X$78,24,FALSE)</f>
        <v>39</v>
      </c>
    </row>
    <row r="75" spans="1:24" ht="21.75" x14ac:dyDescent="0.2">
      <c r="A75" s="5" t="s">
        <v>72</v>
      </c>
      <c r="B75" s="6">
        <f>VLOOKUP($A$7:$A$91,dt!$A$2:$R$78,2,FALSE)</f>
        <v>25776</v>
      </c>
      <c r="C75" s="6">
        <f>VLOOKUP($A$7:$A$91,dt!$A$2:$R$78,3,FALSE)</f>
        <v>212044</v>
      </c>
      <c r="D75" s="6">
        <f>VLOOKUP($A$7:$A$91,dt!$A$2:$R$78,4,FALSE)</f>
        <v>16295</v>
      </c>
      <c r="E75" s="6">
        <f>VLOOKUP($A$7:$A$91,dt!$A$2:$R$78,5,FALSE)</f>
        <v>28650</v>
      </c>
      <c r="F75" s="6">
        <f>VLOOKUP($A$7:$A$91,dt!$A$2:$R$78,6,FALSE)</f>
        <v>690</v>
      </c>
      <c r="G75" s="6">
        <f>VLOOKUP($A$7:$A$91,dt!$A$2:$R$78,7,FALSE)</f>
        <v>1038</v>
      </c>
      <c r="H75" s="6">
        <f>VLOOKUP($A$7:$A$91,dt!$A$2:$R$78,8,FALSE)</f>
        <v>139</v>
      </c>
      <c r="I75" s="6">
        <f>VLOOKUP($A$7:$A$91,dt!$A$2:$R$78,9,FALSE)</f>
        <v>125075</v>
      </c>
      <c r="J75" s="6">
        <f>VLOOKUP($A$7:$A$91,dt!$A$2:$R$78,10,FALSE)</f>
        <v>1650</v>
      </c>
      <c r="K75" s="6">
        <f>VLOOKUP($A$7:$A$91,dt!$A$2:$R$78,11,FALSE)</f>
        <v>506230</v>
      </c>
      <c r="L75" s="6">
        <f>VLOOKUP($A$7:$A$91,dt!$A$2:$R$78,12,FALSE)</f>
        <v>13634</v>
      </c>
      <c r="M75" s="6">
        <f>VLOOKUP($A$7:$A$91,dt!$A$2:$R$78,13,FALSE)</f>
        <v>1469204</v>
      </c>
      <c r="N75" s="6">
        <f>VLOOKUP($A$7:$A$91,dt!$A$2:$R$78,14,FALSE)</f>
        <v>151</v>
      </c>
      <c r="O75" s="6">
        <f>VLOOKUP($A$7:$A$91,dt!$A$2:$R$78,15,FALSE)</f>
        <v>180605</v>
      </c>
      <c r="P75" s="6">
        <f>VLOOKUP($A$7:$A$91,dt!$A$2:$R$78,16,FALSE)</f>
        <v>1000</v>
      </c>
      <c r="Q75" s="6">
        <f>VLOOKUP($A$7:$A$91,dt!$A$2:$R$78,17,FALSE)</f>
        <v>4299</v>
      </c>
      <c r="R75" s="6">
        <f>VLOOKUP($A$7:$A$91,dt!$A$2:$R$78,18,FALSE)</f>
        <v>109</v>
      </c>
      <c r="S75" s="6">
        <f>VLOOKUP($A$7:$A$91,dt!$A$2:$X$78,19,FALSE)</f>
        <v>54423</v>
      </c>
      <c r="T75" s="6">
        <f>VLOOKUP($A$7:$A$91,dt!$A$2:$X$78,20,FALSE)</f>
        <v>414</v>
      </c>
      <c r="U75" s="6">
        <f>VLOOKUP($A$7:$A$91,dt!$A$2:$X$78,21,FALSE)</f>
        <v>75735</v>
      </c>
      <c r="V75" s="6">
        <f>VLOOKUP($A$7:$A$91,dt!$A$2:$X$78,22,FALSE)</f>
        <v>1252</v>
      </c>
      <c r="W75" s="6">
        <f>VLOOKUP($A$7:$A$91,dt!$A$2:$X$78,23,FALSE)</f>
        <v>3016</v>
      </c>
      <c r="X75" s="6">
        <f>VLOOKUP($A$7:$A$91,dt!$A$2:$X$78,24,FALSE)</f>
        <v>37</v>
      </c>
    </row>
    <row r="76" spans="1:24" ht="21.75" x14ac:dyDescent="0.2">
      <c r="A76" s="9" t="s">
        <v>8</v>
      </c>
      <c r="B76" s="8">
        <f>SUM(B77:B85)</f>
        <v>282359</v>
      </c>
      <c r="C76" s="8">
        <f t="shared" ref="C76:X76" si="32">SUM(C77:C85)</f>
        <v>667649</v>
      </c>
      <c r="D76" s="8">
        <f t="shared" si="32"/>
        <v>113261</v>
      </c>
      <c r="E76" s="8">
        <f t="shared" si="32"/>
        <v>4158</v>
      </c>
      <c r="F76" s="8">
        <f t="shared" si="32"/>
        <v>128</v>
      </c>
      <c r="G76" s="8">
        <f t="shared" si="32"/>
        <v>15824</v>
      </c>
      <c r="H76" s="8">
        <f t="shared" si="32"/>
        <v>1830</v>
      </c>
      <c r="I76" s="8">
        <f t="shared" si="32"/>
        <v>1231305</v>
      </c>
      <c r="J76" s="8">
        <f t="shared" si="32"/>
        <v>12964</v>
      </c>
      <c r="K76" s="8">
        <f t="shared" ref="K76:L76" si="33">SUM(K77:K85)</f>
        <v>8488750</v>
      </c>
      <c r="L76" s="8">
        <f t="shared" si="33"/>
        <v>219238</v>
      </c>
      <c r="M76" s="8">
        <f t="shared" ref="M76:N76" si="34">SUM(M77:M85)</f>
        <v>14381331</v>
      </c>
      <c r="N76" s="8">
        <f t="shared" si="34"/>
        <v>2643</v>
      </c>
      <c r="O76" s="8">
        <f t="shared" si="32"/>
        <v>4432238</v>
      </c>
      <c r="P76" s="8">
        <f t="shared" si="32"/>
        <v>12582</v>
      </c>
      <c r="Q76" s="8">
        <f t="shared" si="32"/>
        <v>155824</v>
      </c>
      <c r="R76" s="8">
        <f t="shared" si="32"/>
        <v>2160</v>
      </c>
      <c r="S76" s="8">
        <f t="shared" ref="S76:T76" si="35">SUM(S77:S85)</f>
        <v>911662</v>
      </c>
      <c r="T76" s="8">
        <f t="shared" si="35"/>
        <v>7678</v>
      </c>
      <c r="U76" s="8">
        <f t="shared" si="32"/>
        <v>178594</v>
      </c>
      <c r="V76" s="8">
        <f t="shared" si="32"/>
        <v>8868</v>
      </c>
      <c r="W76" s="8">
        <f t="shared" si="32"/>
        <v>2887</v>
      </c>
      <c r="X76" s="8">
        <f t="shared" si="32"/>
        <v>212</v>
      </c>
    </row>
    <row r="77" spans="1:24" ht="21.75" x14ac:dyDescent="0.2">
      <c r="A77" s="5" t="s">
        <v>73</v>
      </c>
      <c r="B77" s="6">
        <f>VLOOKUP($A$7:$A$91,dt!$A$2:$R$78,2,FALSE)</f>
        <v>87138</v>
      </c>
      <c r="C77" s="6">
        <f>VLOOKUP($A$7:$A$91,dt!$A$2:$R$78,3,FALSE)</f>
        <v>207329</v>
      </c>
      <c r="D77" s="6">
        <f>VLOOKUP($A$7:$A$91,dt!$A$2:$R$78,4,FALSE)</f>
        <v>38375</v>
      </c>
      <c r="E77" s="6">
        <f>VLOOKUP($A$7:$A$91,dt!$A$2:$R$78,5,FALSE)</f>
        <v>84</v>
      </c>
      <c r="F77" s="6">
        <f>VLOOKUP($A$7:$A$91,dt!$A$2:$R$78,6,FALSE)</f>
        <v>4</v>
      </c>
      <c r="G77" s="6">
        <f>VLOOKUP($A$7:$A$91,dt!$A$2:$R$78,7,FALSE)</f>
        <v>2074</v>
      </c>
      <c r="H77" s="6">
        <f>VLOOKUP($A$7:$A$91,dt!$A$2:$R$78,8,FALSE)</f>
        <v>187</v>
      </c>
      <c r="I77" s="6">
        <f>VLOOKUP($A$7:$A$91,dt!$A$2:$R$78,9,FALSE)</f>
        <v>294892</v>
      </c>
      <c r="J77" s="6">
        <f>VLOOKUP($A$7:$A$91,dt!$A$2:$R$78,10,FALSE)</f>
        <v>4048</v>
      </c>
      <c r="K77" s="6">
        <f>VLOOKUP($A$7:$A$91,dt!$A$2:$R$78,11,FALSE)</f>
        <v>2347149</v>
      </c>
      <c r="L77" s="6">
        <f>VLOOKUP($A$7:$A$91,dt!$A$2:$R$78,12,FALSE)</f>
        <v>62436</v>
      </c>
      <c r="M77" s="6">
        <f>VLOOKUP($A$7:$A$91,dt!$A$2:$R$78,13,FALSE)</f>
        <v>2723816</v>
      </c>
      <c r="N77" s="6">
        <f>VLOOKUP($A$7:$A$91,dt!$A$2:$R$78,14,FALSE)</f>
        <v>704</v>
      </c>
      <c r="O77" s="6">
        <f>VLOOKUP($A$7:$A$91,dt!$A$2:$R$78,15,FALSE)</f>
        <v>660871</v>
      </c>
      <c r="P77" s="6">
        <f>VLOOKUP($A$7:$A$91,dt!$A$2:$R$78,16,FALSE)</f>
        <v>4580</v>
      </c>
      <c r="Q77" s="6">
        <f>VLOOKUP($A$7:$A$91,dt!$A$2:$R$78,17,FALSE)</f>
        <v>18403</v>
      </c>
      <c r="R77" s="6">
        <f>VLOOKUP($A$7:$A$91,dt!$A$2:$R$78,18,FALSE)</f>
        <v>359</v>
      </c>
      <c r="S77" s="6">
        <f>VLOOKUP($A$7:$A$91,dt!$A$2:$X$78,19,FALSE)</f>
        <v>316351</v>
      </c>
      <c r="T77" s="6">
        <f>VLOOKUP($A$7:$A$91,dt!$A$2:$X$78,20,FALSE)</f>
        <v>2889</v>
      </c>
      <c r="U77" s="6">
        <f>VLOOKUP($A$7:$A$91,dt!$A$2:$X$78,21,FALSE)</f>
        <v>46386</v>
      </c>
      <c r="V77" s="6">
        <f>VLOOKUP($A$7:$A$91,dt!$A$2:$X$78,22,FALSE)</f>
        <v>2060</v>
      </c>
      <c r="W77" s="6">
        <f>VLOOKUP($A$7:$A$91,dt!$A$2:$X$78,23,FALSE)</f>
        <v>774</v>
      </c>
      <c r="X77" s="6">
        <f>VLOOKUP($A$7:$A$91,dt!$A$2:$X$78,24,FALSE)</f>
        <v>51</v>
      </c>
    </row>
    <row r="78" spans="1:24" ht="21.75" x14ac:dyDescent="0.2">
      <c r="A78" s="5" t="s">
        <v>74</v>
      </c>
      <c r="B78" s="6">
        <f>VLOOKUP($A$7:$A$91,dt!$A$2:$R$78,2,FALSE)</f>
        <v>16572</v>
      </c>
      <c r="C78" s="6">
        <f>VLOOKUP($A$7:$A$91,dt!$A$2:$R$78,3,FALSE)</f>
        <v>68116</v>
      </c>
      <c r="D78" s="6">
        <f>VLOOKUP($A$7:$A$91,dt!$A$2:$R$78,4,FALSE)</f>
        <v>9431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956</v>
      </c>
      <c r="H78" s="6">
        <f>VLOOKUP($A$7:$A$91,dt!$A$2:$R$78,8,FALSE)</f>
        <v>153</v>
      </c>
      <c r="I78" s="6">
        <f>VLOOKUP($A$7:$A$91,dt!$A$2:$R$78,9,FALSE)</f>
        <v>97690</v>
      </c>
      <c r="J78" s="6">
        <f>VLOOKUP($A$7:$A$91,dt!$A$2:$R$78,10,FALSE)</f>
        <v>621</v>
      </c>
      <c r="K78" s="6">
        <f>VLOOKUP($A$7:$A$91,dt!$A$2:$R$78,11,FALSE)</f>
        <v>479983</v>
      </c>
      <c r="L78" s="6">
        <f>VLOOKUP($A$7:$A$91,dt!$A$2:$R$78,12,FALSE)</f>
        <v>11178</v>
      </c>
      <c r="M78" s="6">
        <f>VLOOKUP($A$7:$A$91,dt!$A$2:$R$78,13,FALSE)</f>
        <v>1852558</v>
      </c>
      <c r="N78" s="6">
        <f>VLOOKUP($A$7:$A$91,dt!$A$2:$R$78,14,FALSE)</f>
        <v>341</v>
      </c>
      <c r="O78" s="6">
        <f>VLOOKUP($A$7:$A$91,dt!$A$2:$R$78,15,FALSE)</f>
        <v>133139</v>
      </c>
      <c r="P78" s="6">
        <f>VLOOKUP($A$7:$A$91,dt!$A$2:$R$78,16,FALSE)</f>
        <v>431</v>
      </c>
      <c r="Q78" s="6">
        <f>VLOOKUP($A$7:$A$91,dt!$A$2:$R$78,17,FALSE)</f>
        <v>4019</v>
      </c>
      <c r="R78" s="6">
        <f>VLOOKUP($A$7:$A$91,dt!$A$2:$R$78,18,FALSE)</f>
        <v>137</v>
      </c>
      <c r="S78" s="6">
        <f>VLOOKUP($A$7:$A$91,dt!$A$2:$X$78,19,FALSE)</f>
        <v>14218</v>
      </c>
      <c r="T78" s="6">
        <f>VLOOKUP($A$7:$A$91,dt!$A$2:$X$78,20,FALSE)</f>
        <v>271</v>
      </c>
      <c r="U78" s="6">
        <f>VLOOKUP($A$7:$A$91,dt!$A$2:$X$78,21,FALSE)</f>
        <v>37923</v>
      </c>
      <c r="V78" s="6">
        <f>VLOOKUP($A$7:$A$91,dt!$A$2:$X$78,22,FALSE)</f>
        <v>1744</v>
      </c>
      <c r="W78" s="6">
        <f>VLOOKUP($A$7:$A$91,dt!$A$2:$X$78,23,FALSE)</f>
        <v>212</v>
      </c>
      <c r="X78" s="6">
        <f>VLOOKUP($A$7:$A$91,dt!$A$2:$X$78,24,FALSE)</f>
        <v>24</v>
      </c>
    </row>
    <row r="79" spans="1:24" ht="21.75" x14ac:dyDescent="0.2">
      <c r="A79" s="5" t="s">
        <v>75</v>
      </c>
      <c r="B79" s="6">
        <f>VLOOKUP($A$7:$A$91,dt!$A$2:$R$78,2,FALSE)</f>
        <v>9487</v>
      </c>
      <c r="C79" s="6">
        <f>VLOOKUP($A$7:$A$91,dt!$A$2:$R$78,3,FALSE)</f>
        <v>11020</v>
      </c>
      <c r="D79" s="6">
        <f>VLOOKUP($A$7:$A$91,dt!$A$2:$R$78,4,FALSE)</f>
        <v>1348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1968</v>
      </c>
      <c r="H79" s="6">
        <f>VLOOKUP($A$7:$A$91,dt!$A$2:$R$78,8,FALSE)</f>
        <v>231</v>
      </c>
      <c r="I79" s="6">
        <f>VLOOKUP($A$7:$A$91,dt!$A$2:$R$78,9,FALSE)</f>
        <v>43125</v>
      </c>
      <c r="J79" s="6">
        <f>VLOOKUP($A$7:$A$91,dt!$A$2:$R$78,10,FALSE)</f>
        <v>230</v>
      </c>
      <c r="K79" s="6">
        <f>VLOOKUP($A$7:$A$91,dt!$A$2:$R$78,11,FALSE)</f>
        <v>274168</v>
      </c>
      <c r="L79" s="6">
        <f>VLOOKUP($A$7:$A$91,dt!$A$2:$R$78,12,FALSE)</f>
        <v>8042</v>
      </c>
      <c r="M79" s="6">
        <f>VLOOKUP($A$7:$A$91,dt!$A$2:$R$78,13,FALSE)</f>
        <v>472912</v>
      </c>
      <c r="N79" s="6">
        <f>VLOOKUP($A$7:$A$91,dt!$A$2:$R$78,14,FALSE)</f>
        <v>63</v>
      </c>
      <c r="O79" s="6">
        <f>VLOOKUP($A$7:$A$91,dt!$A$2:$R$78,15,FALSE)</f>
        <v>503597</v>
      </c>
      <c r="P79" s="6">
        <f>VLOOKUP($A$7:$A$91,dt!$A$2:$R$78,16,FALSE)</f>
        <v>471</v>
      </c>
      <c r="Q79" s="6">
        <f>VLOOKUP($A$7:$A$91,dt!$A$2:$R$78,17,FALSE)</f>
        <v>2522</v>
      </c>
      <c r="R79" s="6">
        <f>VLOOKUP($A$7:$A$91,dt!$A$2:$R$78,18,FALSE)</f>
        <v>75</v>
      </c>
      <c r="S79" s="6">
        <f>VLOOKUP($A$7:$A$91,dt!$A$2:$X$78,19,FALSE)</f>
        <v>10336</v>
      </c>
      <c r="T79" s="6">
        <f>VLOOKUP($A$7:$A$91,dt!$A$2:$X$78,20,FALSE)</f>
        <v>177</v>
      </c>
      <c r="U79" s="6">
        <f>VLOOKUP($A$7:$A$91,dt!$A$2:$X$78,21,FALSE)</f>
        <v>11168</v>
      </c>
      <c r="V79" s="6">
        <f>VLOOKUP($A$7:$A$91,dt!$A$2:$X$78,22,FALSE)</f>
        <v>582</v>
      </c>
      <c r="W79" s="6">
        <f>VLOOKUP($A$7:$A$91,dt!$A$2:$X$78,23,FALSE)</f>
        <v>291</v>
      </c>
      <c r="X79" s="6">
        <f>VLOOKUP($A$7:$A$91,dt!$A$2:$X$78,24,FALSE)</f>
        <v>12</v>
      </c>
    </row>
    <row r="80" spans="1:24" ht="21.75" x14ac:dyDescent="0.2">
      <c r="A80" s="5" t="s">
        <v>76</v>
      </c>
      <c r="B80" s="6">
        <f>VLOOKUP($A$7:$A$91,dt!$A$2:$R$78,2,FALSE)</f>
        <v>2961</v>
      </c>
      <c r="C80" s="6">
        <f>VLOOKUP($A$7:$A$91,dt!$A$2:$R$78,3,FALSE)</f>
        <v>2920</v>
      </c>
      <c r="D80" s="6">
        <f>VLOOKUP($A$7:$A$91,dt!$A$2:$R$78,4,FALSE)</f>
        <v>312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577</v>
      </c>
      <c r="H80" s="6">
        <f>VLOOKUP($A$7:$A$91,dt!$A$2:$R$78,8,FALSE)</f>
        <v>81</v>
      </c>
      <c r="I80" s="6">
        <f>VLOOKUP($A$7:$A$91,dt!$A$2:$R$78,9,FALSE)</f>
        <v>134</v>
      </c>
      <c r="J80" s="6">
        <f>VLOOKUP($A$7:$A$91,dt!$A$2:$R$78,10,FALSE)</f>
        <v>9</v>
      </c>
      <c r="K80" s="6">
        <f>VLOOKUP($A$7:$A$91,dt!$A$2:$R$78,11,FALSE)</f>
        <v>94274</v>
      </c>
      <c r="L80" s="6">
        <f>VLOOKUP($A$7:$A$91,dt!$A$2:$R$78,12,FALSE)</f>
        <v>2425</v>
      </c>
      <c r="M80" s="6">
        <f>VLOOKUP($A$7:$A$91,dt!$A$2:$R$78,13,FALSE)</f>
        <v>16443</v>
      </c>
      <c r="N80" s="6">
        <f>VLOOKUP($A$7:$A$91,dt!$A$2:$R$78,14,FALSE)</f>
        <v>7</v>
      </c>
      <c r="O80" s="6">
        <f>VLOOKUP($A$7:$A$91,dt!$A$2:$R$78,15,FALSE)</f>
        <v>171890</v>
      </c>
      <c r="P80" s="6">
        <f>VLOOKUP($A$7:$A$91,dt!$A$2:$R$78,16,FALSE)</f>
        <v>74</v>
      </c>
      <c r="Q80" s="6">
        <f>VLOOKUP($A$7:$A$91,dt!$A$2:$R$78,17,FALSE)</f>
        <v>7570</v>
      </c>
      <c r="R80" s="6">
        <f>VLOOKUP($A$7:$A$91,dt!$A$2:$R$78,18,FALSE)</f>
        <v>7</v>
      </c>
      <c r="S80" s="6">
        <f>VLOOKUP($A$7:$A$91,dt!$A$2:$X$78,19,FALSE)</f>
        <v>9725</v>
      </c>
      <c r="T80" s="6">
        <f>VLOOKUP($A$7:$A$91,dt!$A$2:$X$78,20,FALSE)</f>
        <v>34</v>
      </c>
      <c r="U80" s="6">
        <f>VLOOKUP($A$7:$A$91,dt!$A$2:$X$78,21,FALSE)</f>
        <v>2223</v>
      </c>
      <c r="V80" s="6">
        <f>VLOOKUP($A$7:$A$91,dt!$A$2:$X$78,22,FALSE)</f>
        <v>82</v>
      </c>
      <c r="W80" s="6">
        <f>VLOOKUP($A$7:$A$91,dt!$A$2:$X$78,23,FALSE)</f>
        <v>123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51871</v>
      </c>
      <c r="C81" s="6">
        <f>VLOOKUP($A$7:$A$91,dt!$A$2:$R$78,3,FALSE)</f>
        <v>82517</v>
      </c>
      <c r="D81" s="6">
        <f>VLOOKUP($A$7:$A$91,dt!$A$2:$R$78,4,FALSE)</f>
        <v>13453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3040</v>
      </c>
      <c r="H81" s="6">
        <f>VLOOKUP($A$7:$A$91,dt!$A$2:$R$78,8,FALSE)</f>
        <v>354</v>
      </c>
      <c r="I81" s="6">
        <f>VLOOKUP($A$7:$A$91,dt!$A$2:$R$78,9,FALSE)</f>
        <v>181859</v>
      </c>
      <c r="J81" s="6">
        <f>VLOOKUP($A$7:$A$91,dt!$A$2:$R$78,10,FALSE)</f>
        <v>1523</v>
      </c>
      <c r="K81" s="6">
        <f>VLOOKUP($A$7:$A$91,dt!$A$2:$R$78,11,FALSE)</f>
        <v>1745927</v>
      </c>
      <c r="L81" s="6">
        <f>VLOOKUP($A$7:$A$91,dt!$A$2:$R$78,12,FALSE)</f>
        <v>43201</v>
      </c>
      <c r="M81" s="6">
        <f>VLOOKUP($A$7:$A$91,dt!$A$2:$R$78,13,FALSE)</f>
        <v>1838347</v>
      </c>
      <c r="N81" s="6">
        <f>VLOOKUP($A$7:$A$91,dt!$A$2:$R$78,14,FALSE)</f>
        <v>353</v>
      </c>
      <c r="O81" s="6">
        <f>VLOOKUP($A$7:$A$91,dt!$A$2:$R$78,15,FALSE)</f>
        <v>671998</v>
      </c>
      <c r="P81" s="6">
        <f>VLOOKUP($A$7:$A$91,dt!$A$2:$R$78,16,FALSE)</f>
        <v>2179</v>
      </c>
      <c r="Q81" s="6">
        <f>VLOOKUP($A$7:$A$91,dt!$A$2:$R$78,17,FALSE)</f>
        <v>9352</v>
      </c>
      <c r="R81" s="6">
        <f>VLOOKUP($A$7:$A$91,dt!$A$2:$R$78,18,FALSE)</f>
        <v>171</v>
      </c>
      <c r="S81" s="6">
        <f>VLOOKUP($A$7:$A$91,dt!$A$2:$X$78,19,FALSE)</f>
        <v>196660</v>
      </c>
      <c r="T81" s="6">
        <f>VLOOKUP($A$7:$A$91,dt!$A$2:$X$78,20,FALSE)</f>
        <v>1766</v>
      </c>
      <c r="U81" s="6">
        <f>VLOOKUP($A$7:$A$91,dt!$A$2:$X$78,21,FALSE)</f>
        <v>21018</v>
      </c>
      <c r="V81" s="6">
        <f>VLOOKUP($A$7:$A$91,dt!$A$2:$X$78,22,FALSE)</f>
        <v>783</v>
      </c>
      <c r="W81" s="6">
        <f>VLOOKUP($A$7:$A$91,dt!$A$2:$X$78,23,FALSE)</f>
        <v>605</v>
      </c>
      <c r="X81" s="6">
        <f>VLOOKUP($A$7:$A$91,dt!$A$2:$X$78,24,FALSE)</f>
        <v>42</v>
      </c>
    </row>
    <row r="82" spans="1:24" ht="21.75" x14ac:dyDescent="0.2">
      <c r="A82" s="5" t="s">
        <v>78</v>
      </c>
      <c r="B82" s="6">
        <f>VLOOKUP($A$7:$A$91,dt!$A$2:$R$78,2,FALSE)</f>
        <v>7237</v>
      </c>
      <c r="C82" s="6">
        <f>VLOOKUP($A$7:$A$91,dt!$A$2:$R$78,3,FALSE)</f>
        <v>10597</v>
      </c>
      <c r="D82" s="6">
        <f>VLOOKUP($A$7:$A$91,dt!$A$2:$R$78,4,FALSE)</f>
        <v>1256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1703</v>
      </c>
      <c r="H82" s="6">
        <f>VLOOKUP($A$7:$A$91,dt!$A$2:$R$78,8,FALSE)</f>
        <v>187</v>
      </c>
      <c r="I82" s="6">
        <f>VLOOKUP($A$7:$A$91,dt!$A$2:$R$78,9,FALSE)</f>
        <v>18767</v>
      </c>
      <c r="J82" s="6">
        <f>VLOOKUP($A$7:$A$91,dt!$A$2:$R$78,10,FALSE)</f>
        <v>235</v>
      </c>
      <c r="K82" s="6">
        <f>VLOOKUP($A$7:$A$91,dt!$A$2:$R$78,11,FALSE)</f>
        <v>170470</v>
      </c>
      <c r="L82" s="6">
        <f>VLOOKUP($A$7:$A$91,dt!$A$2:$R$78,12,FALSE)</f>
        <v>6089</v>
      </c>
      <c r="M82" s="6">
        <f>VLOOKUP($A$7:$A$91,dt!$A$2:$R$78,13,FALSE)</f>
        <v>22000</v>
      </c>
      <c r="N82" s="6">
        <f>VLOOKUP($A$7:$A$91,dt!$A$2:$R$78,14,FALSE)</f>
        <v>19</v>
      </c>
      <c r="O82" s="6">
        <f>VLOOKUP($A$7:$A$91,dt!$A$2:$R$78,15,FALSE)</f>
        <v>141316</v>
      </c>
      <c r="P82" s="6">
        <f>VLOOKUP($A$7:$A$91,dt!$A$2:$R$78,16,FALSE)</f>
        <v>675</v>
      </c>
      <c r="Q82" s="6">
        <f>VLOOKUP($A$7:$A$91,dt!$A$2:$R$78,17,FALSE)</f>
        <v>412</v>
      </c>
      <c r="R82" s="6">
        <f>VLOOKUP($A$7:$A$91,dt!$A$2:$R$78,18,FALSE)</f>
        <v>13</v>
      </c>
      <c r="S82" s="6">
        <f>VLOOKUP($A$7:$A$91,dt!$A$2:$X$78,19,FALSE)</f>
        <v>15686</v>
      </c>
      <c r="T82" s="6">
        <f>VLOOKUP($A$7:$A$91,dt!$A$2:$X$78,20,FALSE)</f>
        <v>120</v>
      </c>
      <c r="U82" s="6">
        <f>VLOOKUP($A$7:$A$91,dt!$A$2:$X$78,21,FALSE)</f>
        <v>8701</v>
      </c>
      <c r="V82" s="6">
        <f>VLOOKUP($A$7:$A$91,dt!$A$2:$X$78,22,FALSE)</f>
        <v>489</v>
      </c>
      <c r="W82" s="6">
        <f>VLOOKUP($A$7:$A$91,dt!$A$2:$X$78,23,FALSE)</f>
        <v>142</v>
      </c>
      <c r="X82" s="6">
        <f>VLOOKUP($A$7:$A$91,dt!$A$2:$X$78,24,FALSE)</f>
        <v>10</v>
      </c>
    </row>
    <row r="83" spans="1:24" ht="21.75" x14ac:dyDescent="0.2">
      <c r="A83" s="5" t="s">
        <v>79</v>
      </c>
      <c r="B83" s="6">
        <f>VLOOKUP($A$7:$A$91,dt!$A$2:$R$78,2,FALSE)</f>
        <v>23406</v>
      </c>
      <c r="C83" s="6">
        <f>VLOOKUP($A$7:$A$91,dt!$A$2:$R$78,3,FALSE)</f>
        <v>41709</v>
      </c>
      <c r="D83" s="6">
        <f>VLOOKUP($A$7:$A$91,dt!$A$2:$R$78,4,FALSE)</f>
        <v>6609</v>
      </c>
      <c r="E83" s="6">
        <f>VLOOKUP($A$7:$A$91,dt!$A$2:$R$78,5,FALSE)</f>
        <v>1039</v>
      </c>
      <c r="F83" s="6">
        <f>VLOOKUP($A$7:$A$91,dt!$A$2:$R$78,6,FALSE)</f>
        <v>27</v>
      </c>
      <c r="G83" s="6">
        <f>VLOOKUP($A$7:$A$91,dt!$A$2:$R$78,7,FALSE)</f>
        <v>581</v>
      </c>
      <c r="H83" s="6">
        <f>VLOOKUP($A$7:$A$91,dt!$A$2:$R$78,8,FALSE)</f>
        <v>139</v>
      </c>
      <c r="I83" s="6">
        <f>VLOOKUP($A$7:$A$91,dt!$A$2:$R$78,9,FALSE)</f>
        <v>89906</v>
      </c>
      <c r="J83" s="6">
        <f>VLOOKUP($A$7:$A$91,dt!$A$2:$R$78,10,FALSE)</f>
        <v>1572</v>
      </c>
      <c r="K83" s="6">
        <f>VLOOKUP($A$7:$A$91,dt!$A$2:$R$78,11,FALSE)</f>
        <v>652751</v>
      </c>
      <c r="L83" s="6">
        <f>VLOOKUP($A$7:$A$91,dt!$A$2:$R$78,12,FALSE)</f>
        <v>19831</v>
      </c>
      <c r="M83" s="6">
        <f>VLOOKUP($A$7:$A$91,dt!$A$2:$R$78,13,FALSE)</f>
        <v>501708</v>
      </c>
      <c r="N83" s="6">
        <f>VLOOKUP($A$7:$A$91,dt!$A$2:$R$78,14,FALSE)</f>
        <v>138</v>
      </c>
      <c r="O83" s="6">
        <f>VLOOKUP($A$7:$A$91,dt!$A$2:$R$78,15,FALSE)</f>
        <v>351901</v>
      </c>
      <c r="P83" s="6">
        <f>VLOOKUP($A$7:$A$91,dt!$A$2:$R$78,16,FALSE)</f>
        <v>1100</v>
      </c>
      <c r="Q83" s="6">
        <f>VLOOKUP($A$7:$A$91,dt!$A$2:$R$78,17,FALSE)</f>
        <v>3603</v>
      </c>
      <c r="R83" s="6">
        <f>VLOOKUP($A$7:$A$91,dt!$A$2:$R$78,18,FALSE)</f>
        <v>106</v>
      </c>
      <c r="S83" s="6">
        <f>VLOOKUP($A$7:$A$91,dt!$A$2:$X$78,19,FALSE)</f>
        <v>35315</v>
      </c>
      <c r="T83" s="6">
        <f>VLOOKUP($A$7:$A$91,dt!$A$2:$X$78,20,FALSE)</f>
        <v>391</v>
      </c>
      <c r="U83" s="6">
        <f>VLOOKUP($A$7:$A$91,dt!$A$2:$X$78,21,FALSE)</f>
        <v>7357</v>
      </c>
      <c r="V83" s="6">
        <f>VLOOKUP($A$7:$A$91,dt!$A$2:$X$78,22,FALSE)</f>
        <v>279</v>
      </c>
      <c r="W83" s="6">
        <f>VLOOKUP($A$7:$A$91,dt!$A$2:$X$78,23,FALSE)</f>
        <v>149</v>
      </c>
      <c r="X83" s="6">
        <f>VLOOKUP($A$7:$A$91,dt!$A$2:$X$78,24,FALSE)</f>
        <v>14</v>
      </c>
    </row>
    <row r="84" spans="1:24" ht="21.75" x14ac:dyDescent="0.2">
      <c r="A84" s="5" t="s">
        <v>80</v>
      </c>
      <c r="B84" s="6">
        <f>VLOOKUP($A$7:$A$91,dt!$A$2:$R$78,2,FALSE)</f>
        <v>30331</v>
      </c>
      <c r="C84" s="6">
        <f>VLOOKUP($A$7:$A$91,dt!$A$2:$R$78,3,FALSE)</f>
        <v>101415</v>
      </c>
      <c r="D84" s="6">
        <f>VLOOKUP($A$7:$A$91,dt!$A$2:$R$78,4,FALSE)</f>
        <v>15596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340</v>
      </c>
      <c r="H84" s="6">
        <f>VLOOKUP($A$7:$A$91,dt!$A$2:$R$78,8,FALSE)</f>
        <v>101</v>
      </c>
      <c r="I84" s="6">
        <f>VLOOKUP($A$7:$A$91,dt!$A$2:$R$78,9,FALSE)</f>
        <v>90387</v>
      </c>
      <c r="J84" s="6">
        <f>VLOOKUP($A$7:$A$91,dt!$A$2:$R$78,10,FALSE)</f>
        <v>786</v>
      </c>
      <c r="K84" s="6">
        <f>VLOOKUP($A$7:$A$91,dt!$A$2:$R$78,11,FALSE)</f>
        <v>758835</v>
      </c>
      <c r="L84" s="6">
        <f>VLOOKUP($A$7:$A$91,dt!$A$2:$R$78,12,FALSE)</f>
        <v>22703</v>
      </c>
      <c r="M84" s="6">
        <f>VLOOKUP($A$7:$A$91,dt!$A$2:$R$78,13,FALSE)</f>
        <v>1054869</v>
      </c>
      <c r="N84" s="6">
        <f>VLOOKUP($A$7:$A$91,dt!$A$2:$R$78,14,FALSE)</f>
        <v>209</v>
      </c>
      <c r="O84" s="6">
        <f>VLOOKUP($A$7:$A$91,dt!$A$2:$R$78,15,FALSE)</f>
        <v>677391</v>
      </c>
      <c r="P84" s="6">
        <f>VLOOKUP($A$7:$A$91,dt!$A$2:$R$78,16,FALSE)</f>
        <v>756</v>
      </c>
      <c r="Q84" s="6">
        <f>VLOOKUP($A$7:$A$91,dt!$A$2:$R$78,17,FALSE)</f>
        <v>6341</v>
      </c>
      <c r="R84" s="6">
        <f>VLOOKUP($A$7:$A$91,dt!$A$2:$R$78,18,FALSE)</f>
        <v>194</v>
      </c>
      <c r="S84" s="6">
        <f>VLOOKUP($A$7:$A$91,dt!$A$2:$X$78,19,FALSE)</f>
        <v>55829</v>
      </c>
      <c r="T84" s="6">
        <f>VLOOKUP($A$7:$A$91,dt!$A$2:$X$78,20,FALSE)</f>
        <v>412</v>
      </c>
      <c r="U84" s="6">
        <f>VLOOKUP($A$7:$A$91,dt!$A$2:$X$78,21,FALSE)</f>
        <v>18617</v>
      </c>
      <c r="V84" s="6">
        <f>VLOOKUP($A$7:$A$91,dt!$A$2:$X$78,22,FALSE)</f>
        <v>1273</v>
      </c>
      <c r="W84" s="6">
        <f>VLOOKUP($A$7:$A$91,dt!$A$2:$X$78,23,FALSE)</f>
        <v>92</v>
      </c>
      <c r="X84" s="6">
        <f>VLOOKUP($A$7:$A$91,dt!$A$2:$X$78,24,FALSE)</f>
        <v>14</v>
      </c>
    </row>
    <row r="85" spans="1:24" ht="21.75" x14ac:dyDescent="0.2">
      <c r="A85" s="5" t="s">
        <v>81</v>
      </c>
      <c r="B85" s="6">
        <f>VLOOKUP($A$7:$A$91,dt!$A$2:$R$78,2,FALSE)</f>
        <v>53356</v>
      </c>
      <c r="C85" s="6">
        <f>VLOOKUP($A$7:$A$91,dt!$A$2:$R$78,3,FALSE)</f>
        <v>142026</v>
      </c>
      <c r="D85" s="6">
        <f>VLOOKUP($A$7:$A$91,dt!$A$2:$R$78,4,FALSE)</f>
        <v>26881</v>
      </c>
      <c r="E85" s="6">
        <f>VLOOKUP($A$7:$A$91,dt!$A$2:$R$78,5,FALSE)</f>
        <v>3035</v>
      </c>
      <c r="F85" s="6">
        <f>VLOOKUP($A$7:$A$91,dt!$A$2:$R$78,6,FALSE)</f>
        <v>97</v>
      </c>
      <c r="G85" s="6">
        <f>VLOOKUP($A$7:$A$91,dt!$A$2:$R$78,7,FALSE)</f>
        <v>4585</v>
      </c>
      <c r="H85" s="6">
        <f>VLOOKUP($A$7:$A$91,dt!$A$2:$R$78,8,FALSE)</f>
        <v>397</v>
      </c>
      <c r="I85" s="6">
        <f>VLOOKUP($A$7:$A$91,dt!$A$2:$R$78,9,FALSE)</f>
        <v>414545</v>
      </c>
      <c r="J85" s="6">
        <f>VLOOKUP($A$7:$A$91,dt!$A$2:$R$78,10,FALSE)</f>
        <v>3940</v>
      </c>
      <c r="K85" s="6">
        <f>VLOOKUP($A$7:$A$91,dt!$A$2:$R$78,11,FALSE)</f>
        <v>1965193</v>
      </c>
      <c r="L85" s="6">
        <f>VLOOKUP($A$7:$A$91,dt!$A$2:$R$78,12,FALSE)</f>
        <v>43333</v>
      </c>
      <c r="M85" s="6">
        <f>VLOOKUP($A$7:$A$91,dt!$A$2:$R$78,13,FALSE)</f>
        <v>5898678</v>
      </c>
      <c r="N85" s="6">
        <f>VLOOKUP($A$7:$A$91,dt!$A$2:$R$78,14,FALSE)</f>
        <v>809</v>
      </c>
      <c r="O85" s="6">
        <f>VLOOKUP($A$7:$A$91,dt!$A$2:$R$78,15,FALSE)</f>
        <v>1120135</v>
      </c>
      <c r="P85" s="6">
        <f>VLOOKUP($A$7:$A$91,dt!$A$2:$R$78,16,FALSE)</f>
        <v>2316</v>
      </c>
      <c r="Q85" s="6">
        <f>VLOOKUP($A$7:$A$91,dt!$A$2:$R$78,17,FALSE)</f>
        <v>103602</v>
      </c>
      <c r="R85" s="6">
        <f>VLOOKUP($A$7:$A$91,dt!$A$2:$R$78,18,FALSE)</f>
        <v>1098</v>
      </c>
      <c r="S85" s="6">
        <f>VLOOKUP($A$7:$A$91,dt!$A$2:$X$78,19,FALSE)</f>
        <v>257542</v>
      </c>
      <c r="T85" s="6">
        <f>VLOOKUP($A$7:$A$91,dt!$A$2:$X$78,20,FALSE)</f>
        <v>1618</v>
      </c>
      <c r="U85" s="6">
        <f>VLOOKUP($A$7:$A$91,dt!$A$2:$X$78,21,FALSE)</f>
        <v>25201</v>
      </c>
      <c r="V85" s="6">
        <f>VLOOKUP($A$7:$A$91,dt!$A$2:$X$78,22,FALSE)</f>
        <v>1576</v>
      </c>
      <c r="W85" s="6">
        <f>VLOOKUP($A$7:$A$91,dt!$A$2:$X$78,23,FALSE)</f>
        <v>499</v>
      </c>
      <c r="X85" s="6">
        <f>VLOOKUP($A$7:$A$91,dt!$A$2:$X$78,24,FALSE)</f>
        <v>39</v>
      </c>
    </row>
    <row r="86" spans="1:24" ht="21.75" x14ac:dyDescent="0.2">
      <c r="A86" s="9" t="s">
        <v>9</v>
      </c>
      <c r="B86" s="8">
        <f>SUM(B87:B91)</f>
        <v>219307</v>
      </c>
      <c r="C86" s="8">
        <f t="shared" ref="C86:X86" si="36">SUM(C87:C91)</f>
        <v>442360</v>
      </c>
      <c r="D86" s="8">
        <f t="shared" si="36"/>
        <v>93994</v>
      </c>
      <c r="E86" s="8">
        <f t="shared" si="36"/>
        <v>1356</v>
      </c>
      <c r="F86" s="8">
        <f t="shared" si="36"/>
        <v>16</v>
      </c>
      <c r="G86" s="8">
        <f t="shared" si="36"/>
        <v>11939</v>
      </c>
      <c r="H86" s="8">
        <f t="shared" si="36"/>
        <v>1404</v>
      </c>
      <c r="I86" s="8">
        <f t="shared" si="36"/>
        <v>105812</v>
      </c>
      <c r="J86" s="8">
        <f t="shared" si="36"/>
        <v>1253</v>
      </c>
      <c r="K86" s="8">
        <f t="shared" ref="K86:L86" si="37">SUM(K87:K91)</f>
        <v>4604986</v>
      </c>
      <c r="L86" s="8">
        <f t="shared" si="37"/>
        <v>173172</v>
      </c>
      <c r="M86" s="8">
        <f t="shared" ref="M86:N86" si="38">SUM(M87:M91)</f>
        <v>4710380</v>
      </c>
      <c r="N86" s="8">
        <f t="shared" si="38"/>
        <v>1763</v>
      </c>
      <c r="O86" s="8">
        <f t="shared" si="36"/>
        <v>1692162</v>
      </c>
      <c r="P86" s="8">
        <f t="shared" si="36"/>
        <v>4335</v>
      </c>
      <c r="Q86" s="8">
        <f t="shared" si="36"/>
        <v>99922</v>
      </c>
      <c r="R86" s="8">
        <f t="shared" si="36"/>
        <v>2429</v>
      </c>
      <c r="S86" s="8">
        <f t="shared" ref="S86:T86" si="39">SUM(S87:S91)</f>
        <v>450166</v>
      </c>
      <c r="T86" s="8">
        <f t="shared" si="39"/>
        <v>5426</v>
      </c>
      <c r="U86" s="8">
        <f t="shared" si="36"/>
        <v>251561</v>
      </c>
      <c r="V86" s="8">
        <f t="shared" si="36"/>
        <v>42912</v>
      </c>
      <c r="W86" s="8">
        <f t="shared" si="36"/>
        <v>28252</v>
      </c>
      <c r="X86" s="8">
        <f t="shared" si="36"/>
        <v>5227</v>
      </c>
    </row>
    <row r="87" spans="1:24" ht="21.75" x14ac:dyDescent="0.2">
      <c r="A87" s="5" t="s">
        <v>82</v>
      </c>
      <c r="B87" s="6">
        <f>VLOOKUP($A$7:$A$91,dt!$A$2:$R$78,2,FALSE)</f>
        <v>60526</v>
      </c>
      <c r="C87" s="6">
        <f>VLOOKUP($A$7:$A$91,dt!$A$2:$R$78,3,FALSE)</f>
        <v>173690</v>
      </c>
      <c r="D87" s="6">
        <f>VLOOKUP($A$7:$A$91,dt!$A$2:$R$78,4,FALSE)</f>
        <v>27535</v>
      </c>
      <c r="E87" s="6">
        <f>VLOOKUP($A$7:$A$91,dt!$A$2:$R$78,5,FALSE)</f>
        <v>1298</v>
      </c>
      <c r="F87" s="6">
        <f>VLOOKUP($A$7:$A$91,dt!$A$2:$R$78,6,FALSE)</f>
        <v>14</v>
      </c>
      <c r="G87" s="6">
        <f>VLOOKUP($A$7:$A$91,dt!$A$2:$R$78,7,FALSE)</f>
        <v>6339</v>
      </c>
      <c r="H87" s="6">
        <f>VLOOKUP($A$7:$A$91,dt!$A$2:$R$78,8,FALSE)</f>
        <v>365</v>
      </c>
      <c r="I87" s="6">
        <f>VLOOKUP($A$7:$A$91,dt!$A$2:$R$78,9,FALSE)</f>
        <v>74790</v>
      </c>
      <c r="J87" s="6">
        <f>VLOOKUP($A$7:$A$91,dt!$A$2:$R$78,10,FALSE)</f>
        <v>826</v>
      </c>
      <c r="K87" s="6">
        <f>VLOOKUP($A$7:$A$91,dt!$A$2:$R$78,11,FALSE)</f>
        <v>1679173</v>
      </c>
      <c r="L87" s="6">
        <f>VLOOKUP($A$7:$A$91,dt!$A$2:$R$78,12,FALSE)</f>
        <v>45255</v>
      </c>
      <c r="M87" s="6">
        <f>VLOOKUP($A$7:$A$91,dt!$A$2:$R$78,13,FALSE)</f>
        <v>3195203</v>
      </c>
      <c r="N87" s="6">
        <f>VLOOKUP($A$7:$A$91,dt!$A$2:$R$78,14,FALSE)</f>
        <v>780</v>
      </c>
      <c r="O87" s="6">
        <f>VLOOKUP($A$7:$A$91,dt!$A$2:$R$78,15,FALSE)</f>
        <v>1263729</v>
      </c>
      <c r="P87" s="6">
        <f>VLOOKUP($A$7:$A$91,dt!$A$2:$R$78,16,FALSE)</f>
        <v>2069</v>
      </c>
      <c r="Q87" s="6">
        <f>VLOOKUP($A$7:$A$91,dt!$A$2:$R$78,17,FALSE)</f>
        <v>61634</v>
      </c>
      <c r="R87" s="6">
        <f>VLOOKUP($A$7:$A$91,dt!$A$2:$R$78,18,FALSE)</f>
        <v>769</v>
      </c>
      <c r="S87" s="6">
        <f>VLOOKUP($A$7:$A$91,dt!$A$2:$X$78,19,FALSE)</f>
        <v>346786</v>
      </c>
      <c r="T87" s="6">
        <f>VLOOKUP($A$7:$A$91,dt!$A$2:$X$78,20,FALSE)</f>
        <v>1748</v>
      </c>
      <c r="U87" s="6">
        <f>VLOOKUP($A$7:$A$91,dt!$A$2:$X$78,21,FALSE)</f>
        <v>57275</v>
      </c>
      <c r="V87" s="6">
        <f>VLOOKUP($A$7:$A$91,dt!$A$2:$X$78,22,FALSE)</f>
        <v>5811</v>
      </c>
      <c r="W87" s="6">
        <f>VLOOKUP($A$7:$A$91,dt!$A$2:$X$78,23,FALSE)</f>
        <v>2169</v>
      </c>
      <c r="X87" s="6">
        <f>VLOOKUP($A$7:$A$91,dt!$A$2:$X$78,24,FALSE)</f>
        <v>220</v>
      </c>
    </row>
    <row r="88" spans="1:24" ht="21.75" x14ac:dyDescent="0.2">
      <c r="A88" s="5" t="s">
        <v>83</v>
      </c>
      <c r="B88" s="6">
        <f>VLOOKUP($A$7:$A$91,dt!$A$2:$R$78,2,FALSE)</f>
        <v>21993</v>
      </c>
      <c r="C88" s="6">
        <f>VLOOKUP($A$7:$A$91,dt!$A$2:$R$78,3,FALSE)</f>
        <v>33506</v>
      </c>
      <c r="D88" s="6">
        <f>VLOOKUP($A$7:$A$91,dt!$A$2:$R$78,4,FALSE)</f>
        <v>7716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114</v>
      </c>
      <c r="H88" s="6">
        <f>VLOOKUP($A$7:$A$91,dt!$A$2:$R$78,8,FALSE)</f>
        <v>32</v>
      </c>
      <c r="I88" s="6">
        <f>VLOOKUP($A$7:$A$91,dt!$A$2:$R$78,9,FALSE)</f>
        <v>13788</v>
      </c>
      <c r="J88" s="6">
        <f>VLOOKUP($A$7:$A$91,dt!$A$2:$R$78,10,FALSE)</f>
        <v>70</v>
      </c>
      <c r="K88" s="6">
        <f>VLOOKUP($A$7:$A$91,dt!$A$2:$R$78,11,FALSE)</f>
        <v>415811</v>
      </c>
      <c r="L88" s="6">
        <f>VLOOKUP($A$7:$A$91,dt!$A$2:$R$78,12,FALSE)</f>
        <v>17932</v>
      </c>
      <c r="M88" s="6">
        <f>VLOOKUP($A$7:$A$91,dt!$A$2:$R$78,13,FALSE)</f>
        <v>939304</v>
      </c>
      <c r="N88" s="6">
        <f>VLOOKUP($A$7:$A$91,dt!$A$2:$R$78,14,FALSE)</f>
        <v>53</v>
      </c>
      <c r="O88" s="6">
        <f>VLOOKUP($A$7:$A$91,dt!$A$2:$R$78,15,FALSE)</f>
        <v>279596</v>
      </c>
      <c r="P88" s="6">
        <f>VLOOKUP($A$7:$A$91,dt!$A$2:$R$78,16,FALSE)</f>
        <v>365</v>
      </c>
      <c r="Q88" s="6">
        <f>VLOOKUP($A$7:$A$91,dt!$A$2:$R$78,17,FALSE)</f>
        <v>2479</v>
      </c>
      <c r="R88" s="6">
        <f>VLOOKUP($A$7:$A$91,dt!$A$2:$R$78,18,FALSE)</f>
        <v>120</v>
      </c>
      <c r="S88" s="6">
        <f>VLOOKUP($A$7:$A$91,dt!$A$2:$X$78,19,FALSE)</f>
        <v>13801</v>
      </c>
      <c r="T88" s="6">
        <f>VLOOKUP($A$7:$A$91,dt!$A$2:$X$78,20,FALSE)</f>
        <v>456</v>
      </c>
      <c r="U88" s="6">
        <f>VLOOKUP($A$7:$A$91,dt!$A$2:$X$78,21,FALSE)</f>
        <v>26997</v>
      </c>
      <c r="V88" s="6">
        <f>VLOOKUP($A$7:$A$91,dt!$A$2:$X$78,22,FALSE)</f>
        <v>4814</v>
      </c>
      <c r="W88" s="6">
        <f>VLOOKUP($A$7:$A$91,dt!$A$2:$X$78,23,FALSE)</f>
        <v>552</v>
      </c>
      <c r="X88" s="6">
        <f>VLOOKUP($A$7:$A$91,dt!$A$2:$X$78,24,FALSE)</f>
        <v>80</v>
      </c>
    </row>
    <row r="89" spans="1:24" ht="21.75" x14ac:dyDescent="0.2">
      <c r="A89" s="5" t="s">
        <v>84</v>
      </c>
      <c r="B89" s="6">
        <f>VLOOKUP($A$7:$A$91,dt!$A$2:$R$78,2,FALSE)</f>
        <v>38050</v>
      </c>
      <c r="C89" s="6">
        <f>VLOOKUP($A$7:$A$91,dt!$A$2:$R$78,3,FALSE)</f>
        <v>73555</v>
      </c>
      <c r="D89" s="6">
        <f>VLOOKUP($A$7:$A$91,dt!$A$2:$R$78,4,FALSE)</f>
        <v>18744</v>
      </c>
      <c r="E89" s="6">
        <f>VLOOKUP($A$7:$A$91,dt!$A$2:$R$78,5,FALSE)</f>
        <v>56</v>
      </c>
      <c r="F89" s="6">
        <f>VLOOKUP($A$7:$A$91,dt!$A$2:$R$78,6,FALSE)</f>
        <v>1</v>
      </c>
      <c r="G89" s="6">
        <f>VLOOKUP($A$7:$A$91,dt!$A$2:$R$78,7,FALSE)</f>
        <v>1240</v>
      </c>
      <c r="H89" s="6">
        <f>VLOOKUP($A$7:$A$91,dt!$A$2:$R$78,8,FALSE)</f>
        <v>233</v>
      </c>
      <c r="I89" s="6">
        <f>VLOOKUP($A$7:$A$91,dt!$A$2:$R$78,9,FALSE)</f>
        <v>4512</v>
      </c>
      <c r="J89" s="6">
        <f>VLOOKUP($A$7:$A$91,dt!$A$2:$R$78,10,FALSE)</f>
        <v>92</v>
      </c>
      <c r="K89" s="6">
        <f>VLOOKUP($A$7:$A$91,dt!$A$2:$R$78,11,FALSE)</f>
        <v>759886</v>
      </c>
      <c r="L89" s="6">
        <f>VLOOKUP($A$7:$A$91,dt!$A$2:$R$78,12,FALSE)</f>
        <v>29976</v>
      </c>
      <c r="M89" s="6">
        <f>VLOOKUP($A$7:$A$91,dt!$A$2:$R$78,13,FALSE)</f>
        <v>379289</v>
      </c>
      <c r="N89" s="6">
        <f>VLOOKUP($A$7:$A$91,dt!$A$2:$R$78,14,FALSE)</f>
        <v>144</v>
      </c>
      <c r="O89" s="6">
        <f>VLOOKUP($A$7:$A$91,dt!$A$2:$R$78,15,FALSE)</f>
        <v>32487</v>
      </c>
      <c r="P89" s="6">
        <f>VLOOKUP($A$7:$A$91,dt!$A$2:$R$78,16,FALSE)</f>
        <v>655</v>
      </c>
      <c r="Q89" s="6">
        <f>VLOOKUP($A$7:$A$91,dt!$A$2:$R$78,17,FALSE)</f>
        <v>16559</v>
      </c>
      <c r="R89" s="6">
        <f>VLOOKUP($A$7:$A$91,dt!$A$2:$R$78,18,FALSE)</f>
        <v>445</v>
      </c>
      <c r="S89" s="6">
        <f>VLOOKUP($A$7:$A$91,dt!$A$2:$X$78,19,FALSE)</f>
        <v>48805</v>
      </c>
      <c r="T89" s="6">
        <f>VLOOKUP($A$7:$A$91,dt!$A$2:$X$78,20,FALSE)</f>
        <v>1296</v>
      </c>
      <c r="U89" s="6">
        <f>VLOOKUP($A$7:$A$91,dt!$A$2:$X$78,21,FALSE)</f>
        <v>51782</v>
      </c>
      <c r="V89" s="6">
        <f>VLOOKUP($A$7:$A$91,dt!$A$2:$X$78,22,FALSE)</f>
        <v>9755</v>
      </c>
      <c r="W89" s="6">
        <f>VLOOKUP($A$7:$A$91,dt!$A$2:$X$78,23,FALSE)</f>
        <v>17619</v>
      </c>
      <c r="X89" s="6">
        <f>VLOOKUP($A$7:$A$91,dt!$A$2:$X$78,24,FALSE)</f>
        <v>3630</v>
      </c>
    </row>
    <row r="90" spans="1:24" ht="21.75" x14ac:dyDescent="0.2">
      <c r="A90" s="5" t="s">
        <v>85</v>
      </c>
      <c r="B90" s="6">
        <f>VLOOKUP($A$7:$A$91,dt!$A$2:$R$78,2,FALSE)</f>
        <v>42292</v>
      </c>
      <c r="C90" s="6">
        <f>VLOOKUP($A$7:$A$91,dt!$A$2:$R$78,3,FALSE)</f>
        <v>55764</v>
      </c>
      <c r="D90" s="6">
        <f>VLOOKUP($A$7:$A$91,dt!$A$2:$R$78,4,FALSE)</f>
        <v>15923</v>
      </c>
      <c r="E90" s="6">
        <f>VLOOKUP($A$7:$A$91,dt!$A$2:$R$78,5,FALSE)</f>
        <v>0</v>
      </c>
      <c r="F90" s="6">
        <f>VLOOKUP($A$7:$A$91,dt!$A$2:$R$78,6,FALSE)</f>
        <v>0</v>
      </c>
      <c r="G90" s="6">
        <f>VLOOKUP($A$7:$A$91,dt!$A$2:$R$78,7,FALSE)</f>
        <v>1764</v>
      </c>
      <c r="H90" s="6">
        <f>VLOOKUP($A$7:$A$91,dt!$A$2:$R$78,8,FALSE)</f>
        <v>314</v>
      </c>
      <c r="I90" s="6">
        <f>VLOOKUP($A$7:$A$91,dt!$A$2:$R$78,9,FALSE)</f>
        <v>5417</v>
      </c>
      <c r="J90" s="6">
        <f>VLOOKUP($A$7:$A$91,dt!$A$2:$R$78,10,FALSE)</f>
        <v>108</v>
      </c>
      <c r="K90" s="6">
        <f>VLOOKUP($A$7:$A$91,dt!$A$2:$R$78,11,FALSE)</f>
        <v>762225</v>
      </c>
      <c r="L90" s="6">
        <f>VLOOKUP($A$7:$A$91,dt!$A$2:$R$78,12,FALSE)</f>
        <v>34521</v>
      </c>
      <c r="M90" s="6">
        <f>VLOOKUP($A$7:$A$91,dt!$A$2:$R$78,13,FALSE)</f>
        <v>77968</v>
      </c>
      <c r="N90" s="6">
        <f>VLOOKUP($A$7:$A$91,dt!$A$2:$R$78,14,FALSE)</f>
        <v>656</v>
      </c>
      <c r="O90" s="6">
        <f>VLOOKUP($A$7:$A$91,dt!$A$2:$R$78,15,FALSE)</f>
        <v>78838</v>
      </c>
      <c r="P90" s="6">
        <f>VLOOKUP($A$7:$A$91,dt!$A$2:$R$78,16,FALSE)</f>
        <v>488</v>
      </c>
      <c r="Q90" s="6">
        <f>VLOOKUP($A$7:$A$91,dt!$A$2:$R$78,17,FALSE)</f>
        <v>13905</v>
      </c>
      <c r="R90" s="6">
        <f>VLOOKUP($A$7:$A$91,dt!$A$2:$R$78,18,FALSE)</f>
        <v>832</v>
      </c>
      <c r="S90" s="6">
        <f>VLOOKUP($A$7:$A$91,dt!$A$2:$X$78,19,FALSE)</f>
        <v>23450</v>
      </c>
      <c r="T90" s="6">
        <f>VLOOKUP($A$7:$A$91,dt!$A$2:$X$78,20,FALSE)</f>
        <v>1108</v>
      </c>
      <c r="U90" s="6">
        <f>VLOOKUP($A$7:$A$91,dt!$A$2:$X$78,21,FALSE)</f>
        <v>63790</v>
      </c>
      <c r="V90" s="6">
        <f>VLOOKUP($A$7:$A$91,dt!$A$2:$X$78,22,FALSE)</f>
        <v>12542</v>
      </c>
      <c r="W90" s="6">
        <f>VLOOKUP($A$7:$A$91,dt!$A$2:$X$78,23,FALSE)</f>
        <v>3586</v>
      </c>
      <c r="X90" s="6">
        <f>VLOOKUP($A$7:$A$91,dt!$A$2:$X$78,24,FALSE)</f>
        <v>663</v>
      </c>
    </row>
    <row r="91" spans="1:24" ht="21.75" x14ac:dyDescent="0.2">
      <c r="A91" s="5" t="s">
        <v>86</v>
      </c>
      <c r="B91" s="6">
        <f>VLOOKUP($A$7:$A$91,dt!$A$2:$R$78,2,FALSE)</f>
        <v>56446</v>
      </c>
      <c r="C91" s="6">
        <f>VLOOKUP($A$7:$A$91,dt!$A$2:$R$78,3,FALSE)</f>
        <v>105845</v>
      </c>
      <c r="D91" s="6">
        <f>VLOOKUP($A$7:$A$91,dt!$A$2:$R$78,4,FALSE)</f>
        <v>24076</v>
      </c>
      <c r="E91" s="6">
        <f>VLOOKUP($A$7:$A$91,dt!$A$2:$R$78,5,FALSE)</f>
        <v>2</v>
      </c>
      <c r="F91" s="6">
        <f>VLOOKUP($A$7:$A$91,dt!$A$2:$R$78,6,FALSE)</f>
        <v>1</v>
      </c>
      <c r="G91" s="6">
        <f>VLOOKUP($A$7:$A$91,dt!$A$2:$R$78,7,FALSE)</f>
        <v>2482</v>
      </c>
      <c r="H91" s="6">
        <f>VLOOKUP($A$7:$A$91,dt!$A$2:$R$78,8,FALSE)</f>
        <v>460</v>
      </c>
      <c r="I91" s="6">
        <f>VLOOKUP($A$7:$A$91,dt!$A$2:$R$78,9,FALSE)</f>
        <v>7305</v>
      </c>
      <c r="J91" s="6">
        <f>VLOOKUP($A$7:$A$91,dt!$A$2:$R$78,10,FALSE)</f>
        <v>157</v>
      </c>
      <c r="K91" s="6">
        <f>VLOOKUP($A$7:$A$91,dt!$A$2:$R$78,11,FALSE)</f>
        <v>987891</v>
      </c>
      <c r="L91" s="6">
        <f>VLOOKUP($A$7:$A$91,dt!$A$2:$R$78,12,FALSE)</f>
        <v>45488</v>
      </c>
      <c r="M91" s="6">
        <f>VLOOKUP($A$7:$A$91,dt!$A$2:$R$78,13,FALSE)</f>
        <v>118616</v>
      </c>
      <c r="N91" s="6">
        <f>VLOOKUP($A$7:$A$91,dt!$A$2:$R$78,14,FALSE)</f>
        <v>130</v>
      </c>
      <c r="O91" s="6">
        <f>VLOOKUP($A$7:$A$91,dt!$A$2:$R$78,15,FALSE)</f>
        <v>37512</v>
      </c>
      <c r="P91" s="6">
        <f>VLOOKUP($A$7:$A$91,dt!$A$2:$R$78,16,FALSE)</f>
        <v>758</v>
      </c>
      <c r="Q91" s="6">
        <f>VLOOKUP($A$7:$A$91,dt!$A$2:$R$78,17,FALSE)</f>
        <v>5345</v>
      </c>
      <c r="R91" s="6">
        <f>VLOOKUP($A$7:$A$91,dt!$A$2:$R$78,18,FALSE)</f>
        <v>263</v>
      </c>
      <c r="S91" s="6">
        <f>VLOOKUP($A$7:$A$91,dt!$A$2:$X$78,19,FALSE)</f>
        <v>17324</v>
      </c>
      <c r="T91" s="6">
        <f>VLOOKUP($A$7:$A$91,dt!$A$2:$X$78,20,FALSE)</f>
        <v>818</v>
      </c>
      <c r="U91" s="6">
        <f>VLOOKUP($A$7:$A$91,dt!$A$2:$X$78,21,FALSE)</f>
        <v>51717</v>
      </c>
      <c r="V91" s="6">
        <f>VLOOKUP($A$7:$A$91,dt!$A$2:$X$78,22,FALSE)</f>
        <v>9990</v>
      </c>
      <c r="W91" s="6">
        <f>VLOOKUP($A$7:$A$91,dt!$A$2:$X$78,23,FALSE)</f>
        <v>4326</v>
      </c>
      <c r="X91" s="6">
        <f>VLOOKUP($A$7:$A$91,dt!$A$2:$X$78,24,FALSE)</f>
        <v>634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20.09.67</vt:lpstr>
      <vt:lpstr>'20.09.67'!Print_Area</vt:lpstr>
      <vt:lpstr>'20.09.67'!Print_Titles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2024-03-22T07:48:59Z</cp:lastPrinted>
  <dcterms:created xsi:type="dcterms:W3CDTF">2019-08-21T02:30:20Z</dcterms:created>
  <dcterms:modified xsi:type="dcterms:W3CDTF">2024-09-27T03:24:13Z</dcterms:modified>
</cp:coreProperties>
</file>