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7\"/>
    </mc:Choice>
  </mc:AlternateContent>
  <bookViews>
    <workbookView xWindow="0" yWindow="0" windowWidth="23370" windowHeight="4830" firstSheet="1" activeTab="1"/>
  </bookViews>
  <sheets>
    <sheet name="dt" sheetId="55" state="hidden" r:id="rId1"/>
    <sheet name="20.02.67" sheetId="2" r:id="rId2"/>
  </sheets>
  <definedNames>
    <definedName name="_xlnm.Print_Area" localSheetId="1">'20.02.67'!$A$1:$X$94</definedName>
    <definedName name="_xlnm.Print_Titles" localSheetId="1">'20.02.67'!$1:$4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B5" i="2" l="1"/>
  <c r="M5" i="2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<sst xmlns="http://schemas.openxmlformats.org/spreadsheetml/2006/main" count="229" uniqueCount="132">
  <si>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</si>
  <si>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</si>
  <si>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</si>
  <si>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</si>
  <si>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</si>
  <si>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</si>
  <si>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</si>
  <si>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</si>
  <si>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</si>
  <si>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</si>
  <si>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</si>
  <si>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</si>
  <si>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</si>
  <si>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</si>
  <si>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</si>
  <si>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</si>
  <si>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</si>
  <si>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</si>
  <si>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</si>
  <si>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</si>
  <si>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</si>
  <si>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</si>
  <si>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</si>
  <si>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</si>
  <si>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</si>
  <si>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</si>
  <si>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</si>
  <si>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</si>
  <si>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</si>
  <si>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</si>
  <si>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</si>
  <si>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</si>
  <si>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</si>
  <si>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</si>
  <si>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</si>
  <si>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</si>
  <si>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</si>
  <si>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</si>
  <si>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</si>
  <si>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</si>
  <si>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</si>
  <si>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</si>
  <si>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</si>
  <si>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</si>
  <si>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</si>
  <si>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</si>
  <si>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</si>
  <si>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</si>
  <si>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</si>
  <si>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</si>
  <si>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</si>
  <si>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</si>
  <si>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</si>
  <si>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</si>
  <si>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</si>
  <si>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</si>
  <si>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</si>
  <si>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</si>
  <si>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</si>
  <si>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</si>
  <si>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</si>
  <si>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</si>
  <si>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</si>
  <si>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</si>
  <si>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</si>
  <si>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</si>
  <si>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</si>
  <si>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</si>
  <si>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</si>
  <si>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</si>
  <si>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</si>
  <si>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</si>
  <si>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</si>
  <si>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</si>
  <si>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</si>
  <si>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</si>
  <si>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</si>
  <si>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</si>
  <si>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</si>
  <si>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</si>
  <si>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</si>
  <si>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</si>
  <si>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</si>
  <si>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</si>
  <si>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</si>
  <si>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</si>
  <si>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</si>
  <si>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</si>
  <si>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</si>
  <si>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</si>
  <si>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</si>
  <si>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</si>
  <si>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</si>
  <si>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</si>
  <si>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</si>
  <si>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</si>
  <si>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</si>
  <si>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</si>
  <si>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</si>
  <si>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</si>
  <si>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</si>
  <si>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</si>
  <si>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</si>
  <si>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</si>
  <si>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</si>
  <si>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</si>
  <si>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</si>
  <si>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</si>
  <si>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</si>
  <si>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</si>
  <si>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</si>
  <si>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</si>
  <si>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</si>
  <si>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</si>
  <si>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</si>
  <si>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</si>
  <si>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</si>
  <si>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</si>
  <si>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</si>
  <si>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</si>
  <si>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</si>
  <si>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</si>
  <si>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</si>
  <si>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</si>
  <si>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</si>
  <si>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</si>
  <si>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</si>
  <si>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</si>
  <si>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สถานที่เลี้ยงสัตว์ จังหวัด</t>
  </si>
  <si>
    <t>ข้อมูลจำนวนเกษตรกรผู้เลี้ยงสัตว์และปศุสัตว์ ปี 2567</t>
  </si>
  <si>
    <t>ข้อมูล ณ วันที่ 20 กุมภาพันธ์ 2567</t>
  </si>
  <si>
    <t>:  ประมวลผลข้อมูล ณ วันที่ 20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</si>
</sst>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7" fontId="0" fillId="0" borderId="0" xfId="1" applyNumberFormat="1" applyFont="1"/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M7" sqref="M7:N7"/>
    </sheetView>
  </sheetViews>
  <sheetFormatPr defaultRowHeight="14.25" x14ac:dyDescent="0.2"/>
  <cols>
    <col min="1" max="1" width="20.625" bestFit="1" customWidth="1"/>
    <col min="2" max="2" width="40.125" bestFit="1" customWidth="1"/>
    <col min="3" max="3" width="25" bestFit="1" customWidth="1"/>
    <col min="4" max="4" width="38" bestFit="1" customWidth="1"/>
    <col min="5" max="5" width="24.375" bestFit="1" customWidth="1"/>
    <col min="6" max="6" width="37.25" bestFit="1" customWidth="1"/>
    <col min="7" max="7" width="25.125" bestFit="1" customWidth="1"/>
    <col min="8" max="8" width="38.125" bestFit="1" customWidth="1"/>
    <col min="9" max="9" width="23.125" bestFit="1" customWidth="1"/>
    <col min="10" max="10" width="36" bestFit="1" customWidth="1"/>
    <col min="11" max="11" width="42.5" bestFit="1" customWidth="1"/>
    <col min="12" max="12" width="55.375" bestFit="1" customWidth="1"/>
    <col min="13" max="13" width="25.875" bestFit="1" customWidth="1"/>
    <col min="14" max="14" width="38.75" bestFit="1" customWidth="1"/>
    <col min="15" max="15" width="25" bestFit="1" customWidth="1"/>
    <col min="16" max="16" width="38" bestFit="1" customWidth="1"/>
    <col min="17" max="17" width="26.625" bestFit="1" customWidth="1"/>
    <col min="18" max="18" width="39.5" bestFit="1" customWidth="1"/>
    <col min="19" max="19" width="25.875" bestFit="1" customWidth="1"/>
    <col min="20" max="20" width="38.75" bestFit="1" customWidth="1"/>
    <col min="21" max="21" width="23.5" bestFit="1" customWidth="1"/>
    <col min="22" max="22" width="36.375" bestFit="1" customWidth="1"/>
    <col min="23" max="23" width="23.25" bestFit="1" customWidth="1"/>
    <col min="24" max="24" width="36.125" bestFit="1" customWidth="1"/>
    <col min="25" max="25" width="35.125" bestFit="1" customWidth="1"/>
    <col min="26" max="26" width="13" bestFit="1" customWidth="1"/>
    <col min="27" max="27" width="25.875" bestFit="1" customWidth="1"/>
    <col min="28" max="28" width="12.625" bestFit="1" customWidth="1"/>
    <col min="29" max="29" width="25.625" bestFit="1" customWidth="1"/>
    <col min="30" max="30" width="11.875" bestFit="1" customWidth="1"/>
    <col min="31" max="31" width="24.75" bestFit="1" customWidth="1"/>
    <col min="32" max="32" width="17.875" bestFit="1" customWidth="1"/>
    <col min="33" max="33" width="30.75" bestFit="1" customWidth="1"/>
    <col min="34" max="34" width="17.125" bestFit="1" customWidth="1"/>
    <col min="35" max="35" width="30" bestFit="1" customWidth="1"/>
    <col min="36" max="36" width="23" bestFit="1" customWidth="1"/>
    <col min="37" max="37" width="35.875" bestFit="1" customWidth="1"/>
    <col min="38" max="38" width="18.25" bestFit="1" customWidth="1"/>
    <col min="39" max="39" width="35.25" bestFit="1" customWidth="1"/>
    <col min="40" max="40" width="33.875" bestFit="1" customWidth="1"/>
    <col min="41" max="41" width="16" bestFit="1" customWidth="1"/>
    <col min="42" max="42" width="26.125" bestFit="1" customWidth="1"/>
    <col min="43" max="43" width="17.625" bestFit="1" customWidth="1"/>
    <col min="44" max="44" width="34.625" bestFit="1" customWidth="1"/>
    <col min="45" max="45" width="33.125" bestFit="1" customWidth="1"/>
    <col min="46" max="46" width="15.375" bestFit="1" customWidth="1"/>
    <col min="47" max="47" width="25.5" bestFit="1" customWidth="1"/>
    <col min="48" max="48" width="23.5" bestFit="1" customWidth="1"/>
    <col min="49" max="49" width="36.375" bestFit="1" customWidth="1"/>
    <col min="50" max="50" width="14.375" bestFit="1" customWidth="1"/>
    <col min="51" max="51" width="31.75" bestFit="1" customWidth="1"/>
    <col min="52" max="52" width="30.625" bestFit="1" customWidth="1"/>
    <col min="53" max="53" width="23.25" bestFit="1" customWidth="1"/>
    <col min="54" max="54" width="36.125" bestFit="1" customWidth="1"/>
    <col min="55" max="55" width="20.75" bestFit="1" customWidth="1"/>
    <col min="56" max="56" width="33.75" bestFit="1" customWidth="1"/>
    <col min="57" max="57" width="20" bestFit="1" customWidth="1"/>
    <col min="58" max="58" width="32.875" bestFit="1" customWidth="1"/>
    <col min="59" max="59" width="27.5" bestFit="1" customWidth="1"/>
    <col min="60" max="60" width="40.375" bestFit="1" customWidth="1"/>
    <col min="61" max="61" width="33" bestFit="1" customWidth="1"/>
    <col min="62" max="62" width="46" bestFit="1" customWidth="1"/>
    <col min="63" max="63" width="33.25" bestFit="1" customWidth="1"/>
    <col min="64" max="64" width="46.25" bestFit="1" customWidth="1"/>
    <col min="65" max="65" width="34" bestFit="1" customWidth="1"/>
    <col min="66" max="66" width="46.875" bestFit="1" customWidth="1"/>
    <col min="67" max="67" width="33" bestFit="1" customWidth="1"/>
    <col min="68" max="68" width="46" bestFit="1" customWidth="1"/>
    <col min="69" max="69" width="34.375" bestFit="1" customWidth="1"/>
    <col min="70" max="70" width="47.25" bestFit="1" customWidth="1"/>
    <col min="71" max="71" width="35.875" bestFit="1" customWidth="1"/>
    <col min="72" max="72" width="48.75" bestFit="1" customWidth="1"/>
    <col min="73" max="73" width="42.75" bestFit="1" customWidth="1"/>
    <col min="74" max="74" width="55.625" bestFit="1" customWidth="1"/>
    <col min="75" max="75" width="35.625" bestFit="1" customWidth="1"/>
    <col min="76" max="76" width="48.5" bestFit="1" customWidth="1"/>
    <col min="77" max="77" width="34.875" bestFit="1" customWidth="1"/>
    <col min="78" max="78" width="47.75" bestFit="1" customWidth="1"/>
    <col min="79" max="79" width="33.125" bestFit="1" customWidth="1"/>
    <col min="80" max="80" width="46.125" bestFit="1" customWidth="1"/>
    <col min="81" max="81" width="35.5" bestFit="1" customWidth="1"/>
    <col min="82" max="82" width="48.375" bestFit="1" customWidth="1"/>
    <col min="83" max="83" width="45.75" bestFit="1" customWidth="1"/>
    <col min="84" max="84" width="58.75" bestFit="1" customWidth="1"/>
    <col min="85" max="85" width="39.75" bestFit="1" customWidth="1"/>
    <col min="86" max="86" width="52.625" bestFit="1" customWidth="1"/>
    <col min="87" max="87" width="32.625" bestFit="1" customWidth="1"/>
    <col min="88" max="88" width="46" bestFit="1" customWidth="1"/>
    <col min="89" max="89" width="37.5" bestFit="1" customWidth="1"/>
    <col min="90" max="90" width="50.875" bestFit="1" customWidth="1"/>
    <col min="91" max="91" width="40.375" bestFit="1" customWidth="1"/>
    <col min="92" max="92" width="49" bestFit="1" customWidth="1"/>
    <col min="93" max="93" width="31.75" bestFit="1" customWidth="1"/>
    <col min="94" max="94" width="44.625" bestFit="1" customWidth="1"/>
    <col min="95" max="95" width="31" bestFit="1" customWidth="1"/>
    <col min="96" max="96" width="43.875" bestFit="1" customWidth="1"/>
    <col min="97" max="97" width="30.375" bestFit="1" customWidth="1"/>
    <col min="98" max="98" width="30" bestFit="1" customWidth="1"/>
    <col min="99" max="99" width="34.625" bestFit="1" customWidth="1"/>
    <col min="100" max="100" width="43.25" bestFit="1" customWidth="1"/>
    <col min="101" max="101" width="30.625" bestFit="1" customWidth="1"/>
    <col min="102" max="102" width="43.375" bestFit="1" customWidth="1"/>
  </cols>
  <sheetData>
    <row r="1" spans="1:24" x14ac:dyDescent="0.2">
      <c r="A1" s="20" t="s">
        <v>128</v>
      </c>
      <c r="B1" s="20" t="s">
        <v>100</v>
      </c>
      <c r="C1" s="20" t="s">
        <v>105</v>
      </c>
      <c r="D1" s="20" t="s">
        <v>106</v>
      </c>
      <c r="E1" s="20" t="s">
        <v>107</v>
      </c>
      <c r="F1" s="20" t="s">
        <v>108</v>
      </c>
      <c r="G1" s="20" t="s">
        <v>109</v>
      </c>
      <c r="H1" s="20" t="s">
        <v>110</v>
      </c>
      <c r="I1" s="20" t="s">
        <v>111</v>
      </c>
      <c r="J1" s="20" t="s">
        <v>112</v>
      </c>
      <c r="K1" s="20" t="s">
        <v>116</v>
      </c>
      <c r="L1" s="20" t="s">
        <v>117</v>
      </c>
      <c r="M1" s="20" t="s">
        <v>118</v>
      </c>
      <c r="N1" s="20" t="s">
        <v>119</v>
      </c>
      <c r="O1" s="20" t="s">
        <v>120</v>
      </c>
      <c r="P1" s="20" t="s">
        <v>121</v>
      </c>
      <c r="Q1" s="20" t="s">
        <v>122</v>
      </c>
      <c r="R1" s="20" t="s">
        <v>123</v>
      </c>
      <c r="S1" s="20" t="s">
        <v>124</v>
      </c>
      <c r="T1" s="20" t="s">
        <v>125</v>
      </c>
      <c r="U1" s="20" t="s">
        <v>113</v>
      </c>
      <c r="V1" s="20" t="s">
        <v>114</v>
      </c>
      <c r="W1" s="20" t="s">
        <v>126</v>
      </c>
      <c r="X1" s="20" t="s">
        <v>127</v>
      </c>
    </row>
    <row r="2" spans="1:24" x14ac:dyDescent="0.2">
      <c r="A2" s="20" t="s">
        <v>10</v>
      </c>
      <c r="B2" s="20">
        <v>4754</v>
      </c>
      <c r="C2" s="20">
        <v>5955</v>
      </c>
      <c r="D2" s="20">
        <v>685</v>
      </c>
      <c r="E2" s="20">
        <v>68</v>
      </c>
      <c r="F2" s="20">
        <v>5</v>
      </c>
      <c r="G2" s="20">
        <v>304</v>
      </c>
      <c r="H2" s="20">
        <v>55</v>
      </c>
      <c r="I2" s="20">
        <v>68</v>
      </c>
      <c r="J2" s="20">
        <v>7</v>
      </c>
      <c r="K2" s="20">
        <v>117515</v>
      </c>
      <c r="L2" s="20">
        <v>3725</v>
      </c>
      <c r="M2" s="20">
        <v>34699</v>
      </c>
      <c r="N2" s="20">
        <v>211</v>
      </c>
      <c r="O2" s="20">
        <v>13717</v>
      </c>
      <c r="P2" s="20">
        <v>209</v>
      </c>
      <c r="Q2" s="20">
        <v>6019</v>
      </c>
      <c r="R2" s="20">
        <v>120</v>
      </c>
      <c r="S2" s="20">
        <v>72765</v>
      </c>
      <c r="T2" s="20">
        <v>125</v>
      </c>
      <c r="U2" s="20">
        <v>11805</v>
      </c>
      <c r="V2" s="20">
        <v>510</v>
      </c>
      <c r="W2" s="20">
        <v>1412</v>
      </c>
      <c r="X2" s="20">
        <v>84</v>
      </c>
    </row>
    <row r="3" spans="1:24" x14ac:dyDescent="0.2">
      <c r="A3" s="20" t="s">
        <v>17</v>
      </c>
      <c r="B3" s="20">
        <v>20475</v>
      </c>
      <c r="C3" s="20">
        <v>59113</v>
      </c>
      <c r="D3" s="20">
        <v>3606</v>
      </c>
      <c r="E3" s="20">
        <v>911</v>
      </c>
      <c r="F3" s="20">
        <v>48</v>
      </c>
      <c r="G3" s="20">
        <v>18055</v>
      </c>
      <c r="H3" s="20">
        <v>1340</v>
      </c>
      <c r="I3" s="20">
        <v>204836</v>
      </c>
      <c r="J3" s="20">
        <v>649</v>
      </c>
      <c r="K3" s="20">
        <v>1025212</v>
      </c>
      <c r="L3" s="20">
        <v>16381</v>
      </c>
      <c r="M3" s="20">
        <v>6359410</v>
      </c>
      <c r="N3" s="20">
        <v>148</v>
      </c>
      <c r="O3" s="20">
        <v>72800</v>
      </c>
      <c r="P3" s="20">
        <v>1951</v>
      </c>
      <c r="Q3" s="20">
        <v>53642</v>
      </c>
      <c r="R3" s="20">
        <v>235</v>
      </c>
      <c r="S3" s="20">
        <v>991884</v>
      </c>
      <c r="T3" s="20">
        <v>1499</v>
      </c>
      <c r="U3" s="20">
        <v>43746</v>
      </c>
      <c r="V3" s="20">
        <v>1197</v>
      </c>
      <c r="W3" s="20">
        <v>4223</v>
      </c>
      <c r="X3" s="20">
        <v>133</v>
      </c>
    </row>
    <row r="4" spans="1:24" x14ac:dyDescent="0.2">
      <c r="A4" s="20" t="s">
        <v>11</v>
      </c>
      <c r="B4" s="20">
        <v>4046</v>
      </c>
      <c r="C4" s="20">
        <v>2290</v>
      </c>
      <c r="D4" s="20">
        <v>323</v>
      </c>
      <c r="E4" s="20">
        <v>0</v>
      </c>
      <c r="F4" s="20">
        <v>0</v>
      </c>
      <c r="G4" s="20">
        <v>191</v>
      </c>
      <c r="H4" s="20">
        <v>39</v>
      </c>
      <c r="I4" s="20">
        <v>0</v>
      </c>
      <c r="J4" s="20">
        <v>0</v>
      </c>
      <c r="K4" s="20">
        <v>100499</v>
      </c>
      <c r="L4" s="20">
        <v>3559</v>
      </c>
      <c r="M4" s="20">
        <v>17323</v>
      </c>
      <c r="N4" s="20">
        <v>21</v>
      </c>
      <c r="O4" s="20">
        <v>7796</v>
      </c>
      <c r="P4" s="20">
        <v>199</v>
      </c>
      <c r="Q4" s="20">
        <v>4613</v>
      </c>
      <c r="R4" s="20">
        <v>66</v>
      </c>
      <c r="S4" s="20">
        <v>146473</v>
      </c>
      <c r="T4" s="20">
        <v>141</v>
      </c>
      <c r="U4" s="20">
        <v>4788</v>
      </c>
      <c r="V4" s="20">
        <v>278</v>
      </c>
      <c r="W4" s="20">
        <v>172</v>
      </c>
      <c r="X4" s="20">
        <v>19</v>
      </c>
    </row>
    <row r="5" spans="1:24" x14ac:dyDescent="0.2">
      <c r="A5" s="20" t="s">
        <v>12</v>
      </c>
      <c r="B5" s="20">
        <v>6225</v>
      </c>
      <c r="C5" s="20">
        <v>5095</v>
      </c>
      <c r="D5" s="20">
        <v>294</v>
      </c>
      <c r="E5" s="20">
        <v>43</v>
      </c>
      <c r="F5" s="20">
        <v>3</v>
      </c>
      <c r="G5" s="20">
        <v>951</v>
      </c>
      <c r="H5" s="20">
        <v>82</v>
      </c>
      <c r="I5" s="20">
        <v>2</v>
      </c>
      <c r="J5" s="20">
        <v>1</v>
      </c>
      <c r="K5" s="20">
        <v>292221</v>
      </c>
      <c r="L5" s="20">
        <v>5111</v>
      </c>
      <c r="M5" s="20">
        <v>205992</v>
      </c>
      <c r="N5" s="20">
        <v>73</v>
      </c>
      <c r="O5" s="20">
        <v>174366</v>
      </c>
      <c r="P5" s="20">
        <v>1663</v>
      </c>
      <c r="Q5" s="20">
        <v>70662</v>
      </c>
      <c r="R5" s="20">
        <v>116</v>
      </c>
      <c r="S5" s="20">
        <v>310911</v>
      </c>
      <c r="T5" s="20">
        <v>540</v>
      </c>
      <c r="U5" s="20">
        <v>3314</v>
      </c>
      <c r="V5" s="20">
        <v>122</v>
      </c>
      <c r="W5" s="20">
        <v>399</v>
      </c>
      <c r="X5" s="20">
        <v>16</v>
      </c>
    </row>
    <row r="6" spans="1:24" x14ac:dyDescent="0.2">
      <c r="A6" s="20" t="s">
        <v>13</v>
      </c>
      <c r="B6" s="20">
        <v>14707</v>
      </c>
      <c r="C6" s="20">
        <v>10424</v>
      </c>
      <c r="D6" s="20">
        <v>1122</v>
      </c>
      <c r="E6" s="20">
        <v>3</v>
      </c>
      <c r="F6" s="20">
        <v>3</v>
      </c>
      <c r="G6" s="20">
        <v>2001</v>
      </c>
      <c r="H6" s="20">
        <v>255</v>
      </c>
      <c r="I6" s="20">
        <v>31510</v>
      </c>
      <c r="J6" s="20">
        <v>36</v>
      </c>
      <c r="K6" s="20">
        <v>597028</v>
      </c>
      <c r="L6" s="20">
        <v>12703</v>
      </c>
      <c r="M6" s="20">
        <v>2589692</v>
      </c>
      <c r="N6" s="20">
        <v>78</v>
      </c>
      <c r="O6" s="20">
        <v>3322206</v>
      </c>
      <c r="P6" s="20">
        <v>1656</v>
      </c>
      <c r="Q6" s="20">
        <v>46232</v>
      </c>
      <c r="R6" s="20">
        <v>209</v>
      </c>
      <c r="S6" s="20">
        <v>437483</v>
      </c>
      <c r="T6" s="20">
        <v>1455</v>
      </c>
      <c r="U6" s="20">
        <v>9147</v>
      </c>
      <c r="V6" s="20">
        <v>394</v>
      </c>
      <c r="W6" s="20">
        <v>329</v>
      </c>
      <c r="X6" s="20">
        <v>23</v>
      </c>
    </row>
    <row r="7" spans="1:24" x14ac:dyDescent="0.2">
      <c r="A7" s="20" t="s">
        <v>15</v>
      </c>
      <c r="B7" s="20">
        <v>27321</v>
      </c>
      <c r="C7" s="20">
        <v>76961</v>
      </c>
      <c r="D7" s="20">
        <v>4425</v>
      </c>
      <c r="E7" s="20">
        <v>71380</v>
      </c>
      <c r="F7" s="20">
        <v>2123</v>
      </c>
      <c r="G7" s="20">
        <v>4387</v>
      </c>
      <c r="H7" s="20">
        <v>319</v>
      </c>
      <c r="I7" s="20">
        <v>701691</v>
      </c>
      <c r="J7" s="20">
        <v>1040</v>
      </c>
      <c r="K7" s="20">
        <v>897501</v>
      </c>
      <c r="L7" s="20">
        <v>21051</v>
      </c>
      <c r="M7" s="20">
        <v>53591603</v>
      </c>
      <c r="N7" s="20">
        <v>370</v>
      </c>
      <c r="O7" s="20">
        <v>525540</v>
      </c>
      <c r="P7" s="20">
        <v>1189</v>
      </c>
      <c r="Q7" s="20">
        <v>412403</v>
      </c>
      <c r="R7" s="20">
        <v>223</v>
      </c>
      <c r="S7" s="20">
        <v>524019</v>
      </c>
      <c r="T7" s="20">
        <v>933</v>
      </c>
      <c r="U7" s="20">
        <v>60342</v>
      </c>
      <c r="V7" s="20">
        <v>1937</v>
      </c>
      <c r="W7" s="20">
        <v>5416</v>
      </c>
      <c r="X7" s="20">
        <v>137</v>
      </c>
    </row>
    <row r="8" spans="1:24" x14ac:dyDescent="0.2">
      <c r="A8" s="20" t="s">
        <v>18</v>
      </c>
      <c r="B8" s="20">
        <v>16865</v>
      </c>
      <c r="C8" s="20">
        <v>30497</v>
      </c>
      <c r="D8" s="20">
        <v>2155</v>
      </c>
      <c r="E8" s="20">
        <v>146488</v>
      </c>
      <c r="F8" s="20">
        <v>4167</v>
      </c>
      <c r="G8" s="20">
        <v>10347</v>
      </c>
      <c r="H8" s="20">
        <v>728</v>
      </c>
      <c r="I8" s="20">
        <v>125876</v>
      </c>
      <c r="J8" s="20">
        <v>146</v>
      </c>
      <c r="K8" s="20">
        <v>501726</v>
      </c>
      <c r="L8" s="20">
        <v>11227</v>
      </c>
      <c r="M8" s="20">
        <v>25352629</v>
      </c>
      <c r="N8" s="20">
        <v>189</v>
      </c>
      <c r="O8" s="20">
        <v>2557030</v>
      </c>
      <c r="P8" s="20">
        <v>1040</v>
      </c>
      <c r="Q8" s="20">
        <v>636993</v>
      </c>
      <c r="R8" s="20">
        <v>138</v>
      </c>
      <c r="S8" s="20">
        <v>194349</v>
      </c>
      <c r="T8" s="20">
        <v>512</v>
      </c>
      <c r="U8" s="20">
        <v>26987</v>
      </c>
      <c r="V8" s="20">
        <v>813</v>
      </c>
      <c r="W8" s="20">
        <v>2100</v>
      </c>
      <c r="X8" s="20">
        <v>62</v>
      </c>
    </row>
    <row r="9" spans="1:24" x14ac:dyDescent="0.2">
      <c r="A9" s="20" t="s">
        <v>16</v>
      </c>
      <c r="B9" s="20">
        <v>4771</v>
      </c>
      <c r="C9" s="20">
        <v>2870</v>
      </c>
      <c r="D9" s="20">
        <v>397</v>
      </c>
      <c r="E9" s="20">
        <v>117</v>
      </c>
      <c r="F9" s="20">
        <v>5</v>
      </c>
      <c r="G9" s="20">
        <v>424</v>
      </c>
      <c r="H9" s="20">
        <v>85</v>
      </c>
      <c r="I9" s="20">
        <v>18301</v>
      </c>
      <c r="J9" s="20">
        <v>196</v>
      </c>
      <c r="K9" s="20">
        <v>183425</v>
      </c>
      <c r="L9" s="20">
        <v>3865</v>
      </c>
      <c r="M9" s="20">
        <v>2081153</v>
      </c>
      <c r="N9" s="20">
        <v>38</v>
      </c>
      <c r="O9" s="20">
        <v>51890</v>
      </c>
      <c r="P9" s="20">
        <v>300</v>
      </c>
      <c r="Q9" s="20">
        <v>1208</v>
      </c>
      <c r="R9" s="20">
        <v>43</v>
      </c>
      <c r="S9" s="20">
        <v>117371</v>
      </c>
      <c r="T9" s="20">
        <v>345</v>
      </c>
      <c r="U9" s="20">
        <v>12841</v>
      </c>
      <c r="V9" s="20">
        <v>410</v>
      </c>
      <c r="W9" s="20">
        <v>451</v>
      </c>
      <c r="X9" s="20">
        <v>16</v>
      </c>
    </row>
    <row r="10" spans="1:24" x14ac:dyDescent="0.2">
      <c r="A10" s="20" t="s">
        <v>14</v>
      </c>
      <c r="B10" s="20">
        <v>16127</v>
      </c>
      <c r="C10" s="20">
        <v>12164</v>
      </c>
      <c r="D10" s="20">
        <v>1469</v>
      </c>
      <c r="E10" s="20">
        <v>0</v>
      </c>
      <c r="F10" s="20">
        <v>0</v>
      </c>
      <c r="G10" s="20">
        <v>900</v>
      </c>
      <c r="H10" s="20">
        <v>74</v>
      </c>
      <c r="I10" s="20">
        <v>69342</v>
      </c>
      <c r="J10" s="20">
        <v>624</v>
      </c>
      <c r="K10" s="20">
        <v>803031</v>
      </c>
      <c r="L10" s="20">
        <v>13493</v>
      </c>
      <c r="M10" s="20">
        <v>1319077</v>
      </c>
      <c r="N10" s="20">
        <v>27</v>
      </c>
      <c r="O10" s="20">
        <v>1228918</v>
      </c>
      <c r="P10" s="20">
        <v>588</v>
      </c>
      <c r="Q10" s="20">
        <v>6764</v>
      </c>
      <c r="R10" s="20">
        <v>35</v>
      </c>
      <c r="S10" s="20">
        <v>1446685</v>
      </c>
      <c r="T10" s="20">
        <v>1576</v>
      </c>
      <c r="U10" s="20">
        <v>9192</v>
      </c>
      <c r="V10" s="20">
        <v>333</v>
      </c>
      <c r="W10" s="20">
        <v>615</v>
      </c>
      <c r="X10" s="20">
        <v>21</v>
      </c>
    </row>
    <row r="11" spans="1:24" x14ac:dyDescent="0.2">
      <c r="A11" s="20" t="s">
        <v>22</v>
      </c>
      <c r="B11" s="20">
        <v>9409</v>
      </c>
      <c r="C11" s="20">
        <v>2921</v>
      </c>
      <c r="D11" s="20">
        <v>373</v>
      </c>
      <c r="E11" s="20">
        <v>3118</v>
      </c>
      <c r="F11" s="20">
        <v>59</v>
      </c>
      <c r="G11" s="20">
        <v>524</v>
      </c>
      <c r="H11" s="20">
        <v>35</v>
      </c>
      <c r="I11" s="20">
        <v>91920</v>
      </c>
      <c r="J11" s="20">
        <v>121</v>
      </c>
      <c r="K11" s="20">
        <v>252867</v>
      </c>
      <c r="L11" s="20">
        <v>8037</v>
      </c>
      <c r="M11" s="20">
        <v>3568288</v>
      </c>
      <c r="N11" s="20">
        <v>269</v>
      </c>
      <c r="O11" s="20">
        <v>749514</v>
      </c>
      <c r="P11" s="20">
        <v>737</v>
      </c>
      <c r="Q11" s="20">
        <v>19507</v>
      </c>
      <c r="R11" s="20">
        <v>145</v>
      </c>
      <c r="S11" s="20">
        <v>11595</v>
      </c>
      <c r="T11" s="20">
        <v>121</v>
      </c>
      <c r="U11" s="20">
        <v>427</v>
      </c>
      <c r="V11" s="20">
        <v>35</v>
      </c>
      <c r="W11" s="20">
        <v>69</v>
      </c>
      <c r="X11" s="20">
        <v>5</v>
      </c>
    </row>
    <row r="12" spans="1:24" x14ac:dyDescent="0.2">
      <c r="A12" s="20" t="s">
        <v>24</v>
      </c>
      <c r="B12" s="20">
        <v>17140</v>
      </c>
      <c r="C12" s="20">
        <v>23089</v>
      </c>
      <c r="D12" s="20">
        <v>3030</v>
      </c>
      <c r="E12" s="20">
        <v>142</v>
      </c>
      <c r="F12" s="20">
        <v>3</v>
      </c>
      <c r="G12" s="20">
        <v>3710</v>
      </c>
      <c r="H12" s="20">
        <v>335</v>
      </c>
      <c r="I12" s="20">
        <v>217271</v>
      </c>
      <c r="J12" s="20">
        <v>339</v>
      </c>
      <c r="K12" s="20">
        <v>483215</v>
      </c>
      <c r="L12" s="20">
        <v>12894</v>
      </c>
      <c r="M12" s="20">
        <v>4499272</v>
      </c>
      <c r="N12" s="20">
        <v>288</v>
      </c>
      <c r="O12" s="20">
        <v>7817240</v>
      </c>
      <c r="P12" s="20">
        <v>1077</v>
      </c>
      <c r="Q12" s="20">
        <v>752115</v>
      </c>
      <c r="R12" s="20">
        <v>598</v>
      </c>
      <c r="S12" s="20">
        <v>463043</v>
      </c>
      <c r="T12" s="20">
        <v>1629</v>
      </c>
      <c r="U12" s="20">
        <v>8897</v>
      </c>
      <c r="V12" s="20">
        <v>445</v>
      </c>
      <c r="W12" s="20">
        <v>1692</v>
      </c>
      <c r="X12" s="20">
        <v>107</v>
      </c>
    </row>
    <row r="13" spans="1:24" x14ac:dyDescent="0.2">
      <c r="A13" s="20" t="s">
        <v>20</v>
      </c>
      <c r="B13" s="20">
        <v>13163</v>
      </c>
      <c r="C13" s="20">
        <v>23008</v>
      </c>
      <c r="D13" s="20">
        <v>1665</v>
      </c>
      <c r="E13" s="20">
        <v>1536</v>
      </c>
      <c r="F13" s="20">
        <v>30</v>
      </c>
      <c r="G13" s="20">
        <v>9483</v>
      </c>
      <c r="H13" s="20">
        <v>936</v>
      </c>
      <c r="I13" s="20">
        <v>332342</v>
      </c>
      <c r="J13" s="20">
        <v>181</v>
      </c>
      <c r="K13" s="20">
        <v>451072</v>
      </c>
      <c r="L13" s="20">
        <v>10987</v>
      </c>
      <c r="M13" s="20">
        <v>36166036</v>
      </c>
      <c r="N13" s="20">
        <v>359</v>
      </c>
      <c r="O13" s="20">
        <v>6123631</v>
      </c>
      <c r="P13" s="20">
        <v>528</v>
      </c>
      <c r="Q13" s="20">
        <v>137006</v>
      </c>
      <c r="R13" s="20">
        <v>76</v>
      </c>
      <c r="S13" s="20">
        <v>167162</v>
      </c>
      <c r="T13" s="20">
        <v>173</v>
      </c>
      <c r="U13" s="20">
        <v>7392</v>
      </c>
      <c r="V13" s="20">
        <v>328</v>
      </c>
      <c r="W13" s="20">
        <v>2067</v>
      </c>
      <c r="X13" s="20">
        <v>90</v>
      </c>
    </row>
    <row r="14" spans="1:24" x14ac:dyDescent="0.2">
      <c r="A14" s="20" t="s">
        <v>23</v>
      </c>
      <c r="B14" s="20">
        <v>4289</v>
      </c>
      <c r="C14" s="20">
        <v>1613</v>
      </c>
      <c r="D14" s="20">
        <v>172</v>
      </c>
      <c r="E14" s="20">
        <v>0</v>
      </c>
      <c r="F14" s="20">
        <v>0</v>
      </c>
      <c r="G14" s="20">
        <v>528</v>
      </c>
      <c r="H14" s="20">
        <v>61</v>
      </c>
      <c r="I14" s="20">
        <v>90662</v>
      </c>
      <c r="J14" s="20">
        <v>71</v>
      </c>
      <c r="K14" s="20">
        <v>100822</v>
      </c>
      <c r="L14" s="20">
        <v>3720</v>
      </c>
      <c r="M14" s="20">
        <v>406520</v>
      </c>
      <c r="N14" s="20">
        <v>9</v>
      </c>
      <c r="O14" s="20">
        <v>28445</v>
      </c>
      <c r="P14" s="20">
        <v>60</v>
      </c>
      <c r="Q14" s="20">
        <v>521</v>
      </c>
      <c r="R14" s="20">
        <v>23</v>
      </c>
      <c r="S14" s="20">
        <v>4758</v>
      </c>
      <c r="T14" s="20">
        <v>40</v>
      </c>
      <c r="U14" s="20">
        <v>449</v>
      </c>
      <c r="V14" s="20">
        <v>22</v>
      </c>
      <c r="W14" s="20">
        <v>68</v>
      </c>
      <c r="X14" s="20">
        <v>3</v>
      </c>
    </row>
    <row r="15" spans="1:24" x14ac:dyDescent="0.2">
      <c r="A15" s="20" t="s">
        <v>26</v>
      </c>
      <c r="B15" s="20">
        <v>10276</v>
      </c>
      <c r="C15" s="20">
        <v>11936</v>
      </c>
      <c r="D15" s="20">
        <v>1001</v>
      </c>
      <c r="E15" s="20">
        <v>86</v>
      </c>
      <c r="F15" s="20">
        <v>3</v>
      </c>
      <c r="G15" s="20">
        <v>13640</v>
      </c>
      <c r="H15" s="20">
        <v>1095</v>
      </c>
      <c r="I15" s="20">
        <v>92297</v>
      </c>
      <c r="J15" s="20">
        <v>54</v>
      </c>
      <c r="K15" s="20">
        <v>290638</v>
      </c>
      <c r="L15" s="20">
        <v>8302</v>
      </c>
      <c r="M15" s="20">
        <v>2794125</v>
      </c>
      <c r="N15" s="20">
        <v>268</v>
      </c>
      <c r="O15" s="20">
        <v>8371439</v>
      </c>
      <c r="P15" s="20">
        <v>867</v>
      </c>
      <c r="Q15" s="20">
        <v>557651</v>
      </c>
      <c r="R15" s="20">
        <v>292</v>
      </c>
      <c r="S15" s="20">
        <v>64777</v>
      </c>
      <c r="T15" s="20">
        <v>347</v>
      </c>
      <c r="U15" s="20">
        <v>3197</v>
      </c>
      <c r="V15" s="20">
        <v>119</v>
      </c>
      <c r="W15" s="20">
        <v>555</v>
      </c>
      <c r="X15" s="20">
        <v>21</v>
      </c>
    </row>
    <row r="16" spans="1:24" x14ac:dyDescent="0.2">
      <c r="A16" s="20" t="s">
        <v>25</v>
      </c>
      <c r="B16" s="20">
        <v>19642</v>
      </c>
      <c r="C16" s="20">
        <v>20294</v>
      </c>
      <c r="D16" s="20">
        <v>2157</v>
      </c>
      <c r="E16" s="20">
        <v>44</v>
      </c>
      <c r="F16" s="20">
        <v>2</v>
      </c>
      <c r="G16" s="20">
        <v>13171</v>
      </c>
      <c r="H16" s="20">
        <v>1134</v>
      </c>
      <c r="I16" s="20">
        <v>333776</v>
      </c>
      <c r="J16" s="20">
        <v>494</v>
      </c>
      <c r="K16" s="20">
        <v>739914</v>
      </c>
      <c r="L16" s="20">
        <v>16880</v>
      </c>
      <c r="M16" s="20">
        <v>27470440</v>
      </c>
      <c r="N16" s="20">
        <v>704</v>
      </c>
      <c r="O16" s="20">
        <v>2443143</v>
      </c>
      <c r="P16" s="20">
        <v>714</v>
      </c>
      <c r="Q16" s="20">
        <v>1013549</v>
      </c>
      <c r="R16" s="20">
        <v>143</v>
      </c>
      <c r="S16" s="20">
        <v>50232</v>
      </c>
      <c r="T16" s="20">
        <v>415</v>
      </c>
      <c r="U16" s="20">
        <v>2017</v>
      </c>
      <c r="V16" s="20">
        <v>110</v>
      </c>
      <c r="W16" s="20">
        <v>704</v>
      </c>
      <c r="X16" s="20">
        <v>33</v>
      </c>
    </row>
    <row r="17" spans="1:24" x14ac:dyDescent="0.2">
      <c r="A17" s="20" t="s">
        <v>21</v>
      </c>
      <c r="B17" s="20">
        <v>10298</v>
      </c>
      <c r="C17" s="20">
        <v>18560</v>
      </c>
      <c r="D17" s="20">
        <v>1760</v>
      </c>
      <c r="E17" s="20">
        <v>0</v>
      </c>
      <c r="F17" s="20">
        <v>0</v>
      </c>
      <c r="G17" s="20">
        <v>1060</v>
      </c>
      <c r="H17" s="20">
        <v>107</v>
      </c>
      <c r="I17" s="20">
        <v>172301</v>
      </c>
      <c r="J17" s="20">
        <v>106</v>
      </c>
      <c r="K17" s="20">
        <v>453908</v>
      </c>
      <c r="L17" s="20">
        <v>8891</v>
      </c>
      <c r="M17" s="20">
        <v>4338967</v>
      </c>
      <c r="N17" s="20">
        <v>194</v>
      </c>
      <c r="O17" s="20">
        <v>372247</v>
      </c>
      <c r="P17" s="20">
        <v>323</v>
      </c>
      <c r="Q17" s="20">
        <v>369192</v>
      </c>
      <c r="R17" s="20">
        <v>64</v>
      </c>
      <c r="S17" s="20">
        <v>18686</v>
      </c>
      <c r="T17" s="20">
        <v>124</v>
      </c>
      <c r="U17" s="20">
        <v>1216</v>
      </c>
      <c r="V17" s="20">
        <v>47</v>
      </c>
      <c r="W17" s="20">
        <v>185</v>
      </c>
      <c r="X17" s="20">
        <v>9</v>
      </c>
    </row>
    <row r="18" spans="1:24" x14ac:dyDescent="0.2">
      <c r="A18" s="20" t="s">
        <v>19</v>
      </c>
      <c r="B18" s="20">
        <v>2208</v>
      </c>
      <c r="C18" s="20">
        <v>549</v>
      </c>
      <c r="D18" s="20">
        <v>51</v>
      </c>
      <c r="E18" s="20">
        <v>0</v>
      </c>
      <c r="F18" s="20">
        <v>0</v>
      </c>
      <c r="G18" s="20">
        <v>73</v>
      </c>
      <c r="H18" s="20">
        <v>11</v>
      </c>
      <c r="I18" s="20">
        <v>0</v>
      </c>
      <c r="J18" s="20">
        <v>0</v>
      </c>
      <c r="K18" s="20">
        <v>49404</v>
      </c>
      <c r="L18" s="20">
        <v>1923</v>
      </c>
      <c r="M18" s="20">
        <v>324</v>
      </c>
      <c r="N18" s="20">
        <v>13</v>
      </c>
      <c r="O18" s="20">
        <v>2533</v>
      </c>
      <c r="P18" s="20">
        <v>80</v>
      </c>
      <c r="Q18" s="20">
        <v>1539</v>
      </c>
      <c r="R18" s="20">
        <v>103</v>
      </c>
      <c r="S18" s="20">
        <v>6499</v>
      </c>
      <c r="T18" s="20">
        <v>206</v>
      </c>
      <c r="U18" s="20">
        <v>521</v>
      </c>
      <c r="V18" s="20">
        <v>29</v>
      </c>
      <c r="W18" s="20">
        <v>376</v>
      </c>
      <c r="X18" s="20">
        <v>10</v>
      </c>
    </row>
    <row r="19" spans="1:24" x14ac:dyDescent="0.2">
      <c r="A19" s="20" t="s">
        <v>27</v>
      </c>
      <c r="B19" s="20">
        <v>34422</v>
      </c>
      <c r="C19" s="20">
        <v>119743</v>
      </c>
      <c r="D19" s="20">
        <v>11308</v>
      </c>
      <c r="E19" s="20">
        <v>28901</v>
      </c>
      <c r="F19" s="20">
        <v>653</v>
      </c>
      <c r="G19" s="20">
        <v>14676</v>
      </c>
      <c r="H19" s="20">
        <v>1343</v>
      </c>
      <c r="I19" s="20">
        <v>27121</v>
      </c>
      <c r="J19" s="20">
        <v>618</v>
      </c>
      <c r="K19" s="20">
        <v>1379589</v>
      </c>
      <c r="L19" s="20">
        <v>30494</v>
      </c>
      <c r="M19" s="20">
        <v>336768</v>
      </c>
      <c r="N19" s="20">
        <v>740</v>
      </c>
      <c r="O19" s="20">
        <v>365833</v>
      </c>
      <c r="P19" s="20">
        <v>3389</v>
      </c>
      <c r="Q19" s="20">
        <v>141500</v>
      </c>
      <c r="R19" s="20">
        <v>419</v>
      </c>
      <c r="S19" s="20">
        <v>19592</v>
      </c>
      <c r="T19" s="20">
        <v>910</v>
      </c>
      <c r="U19" s="20">
        <v>17796</v>
      </c>
      <c r="V19" s="20">
        <v>667</v>
      </c>
      <c r="W19" s="20">
        <v>1258</v>
      </c>
      <c r="X19" s="20">
        <v>43</v>
      </c>
    </row>
    <row r="20" spans="1:24" x14ac:dyDescent="0.2">
      <c r="A20" s="20" t="s">
        <v>34</v>
      </c>
      <c r="B20" s="20">
        <v>82474</v>
      </c>
      <c r="C20" s="20">
        <v>124142</v>
      </c>
      <c r="D20" s="20">
        <v>17284</v>
      </c>
      <c r="E20" s="20">
        <v>6814</v>
      </c>
      <c r="F20" s="20">
        <v>212</v>
      </c>
      <c r="G20" s="20">
        <v>20142</v>
      </c>
      <c r="H20" s="20">
        <v>3153</v>
      </c>
      <c r="I20" s="20">
        <v>172766</v>
      </c>
      <c r="J20" s="20">
        <v>2643</v>
      </c>
      <c r="K20" s="20">
        <v>2844938</v>
      </c>
      <c r="L20" s="20">
        <v>75466</v>
      </c>
      <c r="M20" s="20">
        <v>5368140</v>
      </c>
      <c r="N20" s="20">
        <v>312</v>
      </c>
      <c r="O20" s="20">
        <v>1335727</v>
      </c>
      <c r="P20" s="20">
        <v>2293</v>
      </c>
      <c r="Q20" s="20">
        <v>204870</v>
      </c>
      <c r="R20" s="20">
        <v>560</v>
      </c>
      <c r="S20" s="20">
        <v>289387</v>
      </c>
      <c r="T20" s="20">
        <v>1723</v>
      </c>
      <c r="U20" s="20">
        <v>31321</v>
      </c>
      <c r="V20" s="20">
        <v>1265</v>
      </c>
      <c r="W20" s="20">
        <v>980</v>
      </c>
      <c r="X20" s="20">
        <v>58</v>
      </c>
    </row>
    <row r="21" spans="1:24" x14ac:dyDescent="0.2">
      <c r="A21" s="20" t="s">
        <v>28</v>
      </c>
      <c r="B21" s="20">
        <v>197676</v>
      </c>
      <c r="C21" s="20">
        <v>579182</v>
      </c>
      <c r="D21" s="20">
        <v>71048</v>
      </c>
      <c r="E21" s="20">
        <v>155803</v>
      </c>
      <c r="F21" s="20">
        <v>4938</v>
      </c>
      <c r="G21" s="20">
        <v>86323</v>
      </c>
      <c r="H21" s="20">
        <v>12504</v>
      </c>
      <c r="I21" s="20">
        <v>411358</v>
      </c>
      <c r="J21" s="20">
        <v>6170</v>
      </c>
      <c r="K21" s="20">
        <v>5800711</v>
      </c>
      <c r="L21" s="20">
        <v>162349</v>
      </c>
      <c r="M21" s="20">
        <v>19204049</v>
      </c>
      <c r="N21" s="20">
        <v>3004</v>
      </c>
      <c r="O21" s="20">
        <v>1018818</v>
      </c>
      <c r="P21" s="20">
        <v>10440</v>
      </c>
      <c r="Q21" s="20">
        <v>379645</v>
      </c>
      <c r="R21" s="20">
        <v>2559</v>
      </c>
      <c r="S21" s="20">
        <v>695809</v>
      </c>
      <c r="T21" s="20">
        <v>6165</v>
      </c>
      <c r="U21" s="20">
        <v>122627</v>
      </c>
      <c r="V21" s="20">
        <v>4468</v>
      </c>
      <c r="W21" s="20">
        <v>3803</v>
      </c>
      <c r="X21" s="20">
        <v>165</v>
      </c>
    </row>
    <row r="22" spans="1:24" x14ac:dyDescent="0.2">
      <c r="A22" s="20" t="s">
        <v>29</v>
      </c>
      <c r="B22" s="20">
        <v>160666</v>
      </c>
      <c r="C22" s="20">
        <v>568547</v>
      </c>
      <c r="D22" s="20">
        <v>88191</v>
      </c>
      <c r="E22" s="20">
        <v>4963</v>
      </c>
      <c r="F22" s="20">
        <v>136</v>
      </c>
      <c r="G22" s="20">
        <v>163591</v>
      </c>
      <c r="H22" s="20">
        <v>27496</v>
      </c>
      <c r="I22" s="20">
        <v>261600</v>
      </c>
      <c r="J22" s="20">
        <v>9183</v>
      </c>
      <c r="K22" s="20">
        <v>5107380</v>
      </c>
      <c r="L22" s="20">
        <v>119783</v>
      </c>
      <c r="M22" s="20">
        <v>6771239</v>
      </c>
      <c r="N22" s="20">
        <v>1216</v>
      </c>
      <c r="O22" s="20">
        <v>314990</v>
      </c>
      <c r="P22" s="20">
        <v>5763</v>
      </c>
      <c r="Q22" s="20">
        <v>62900</v>
      </c>
      <c r="R22" s="20">
        <v>873</v>
      </c>
      <c r="S22" s="20">
        <v>238960</v>
      </c>
      <c r="T22" s="20">
        <v>6855</v>
      </c>
      <c r="U22" s="20">
        <v>21445</v>
      </c>
      <c r="V22" s="20">
        <v>1144</v>
      </c>
      <c r="W22" s="20">
        <v>1708</v>
      </c>
      <c r="X22" s="20">
        <v>105</v>
      </c>
    </row>
    <row r="23" spans="1:24" x14ac:dyDescent="0.2">
      <c r="A23" s="20" t="s">
        <v>33</v>
      </c>
      <c r="B23" s="20">
        <v>53673</v>
      </c>
      <c r="C23" s="20">
        <v>173011</v>
      </c>
      <c r="D23" s="20">
        <v>37012</v>
      </c>
      <c r="E23" s="20">
        <v>8</v>
      </c>
      <c r="F23" s="20">
        <v>2</v>
      </c>
      <c r="G23" s="20">
        <v>31514</v>
      </c>
      <c r="H23" s="20">
        <v>7444</v>
      </c>
      <c r="I23" s="20">
        <v>63858</v>
      </c>
      <c r="J23" s="20">
        <v>1027</v>
      </c>
      <c r="K23" s="20">
        <v>1801056</v>
      </c>
      <c r="L23" s="20">
        <v>38211</v>
      </c>
      <c r="M23" s="20">
        <v>295729</v>
      </c>
      <c r="N23" s="20">
        <v>245</v>
      </c>
      <c r="O23" s="20">
        <v>44274</v>
      </c>
      <c r="P23" s="20">
        <v>2324</v>
      </c>
      <c r="Q23" s="20">
        <v>8256</v>
      </c>
      <c r="R23" s="20">
        <v>183</v>
      </c>
      <c r="S23" s="20">
        <v>22521</v>
      </c>
      <c r="T23" s="20">
        <v>679</v>
      </c>
      <c r="U23" s="20">
        <v>1855</v>
      </c>
      <c r="V23" s="20">
        <v>124</v>
      </c>
      <c r="W23" s="20">
        <v>76</v>
      </c>
      <c r="X23" s="20">
        <v>3</v>
      </c>
    </row>
    <row r="24" spans="1:24" x14ac:dyDescent="0.2">
      <c r="A24" s="20" t="s">
        <v>31</v>
      </c>
      <c r="B24" s="20">
        <v>148958</v>
      </c>
      <c r="C24" s="20">
        <v>538419</v>
      </c>
      <c r="D24" s="20">
        <v>105647</v>
      </c>
      <c r="E24" s="20">
        <v>4211</v>
      </c>
      <c r="F24" s="20">
        <v>153</v>
      </c>
      <c r="G24" s="20">
        <v>99797</v>
      </c>
      <c r="H24" s="20">
        <v>23900</v>
      </c>
      <c r="I24" s="20">
        <v>100806</v>
      </c>
      <c r="J24" s="20">
        <v>4012</v>
      </c>
      <c r="K24" s="20">
        <v>3312751</v>
      </c>
      <c r="L24" s="20">
        <v>94347</v>
      </c>
      <c r="M24" s="20">
        <v>1056581</v>
      </c>
      <c r="N24" s="20">
        <v>1730</v>
      </c>
      <c r="O24" s="20">
        <v>73532</v>
      </c>
      <c r="P24" s="20">
        <v>2422</v>
      </c>
      <c r="Q24" s="20">
        <v>29835</v>
      </c>
      <c r="R24" s="20">
        <v>1934</v>
      </c>
      <c r="S24" s="20">
        <v>59355</v>
      </c>
      <c r="T24" s="20">
        <v>1968</v>
      </c>
      <c r="U24" s="20">
        <v>4952</v>
      </c>
      <c r="V24" s="20">
        <v>296</v>
      </c>
      <c r="W24" s="20">
        <v>837</v>
      </c>
      <c r="X24" s="20">
        <v>22</v>
      </c>
    </row>
    <row r="25" spans="1:24" x14ac:dyDescent="0.2">
      <c r="A25" s="20" t="s">
        <v>30</v>
      </c>
      <c r="B25" s="20">
        <v>170973</v>
      </c>
      <c r="C25" s="20">
        <v>618234</v>
      </c>
      <c r="D25" s="20">
        <v>108827</v>
      </c>
      <c r="E25" s="20">
        <v>612</v>
      </c>
      <c r="F25" s="20">
        <v>22</v>
      </c>
      <c r="G25" s="20">
        <v>154975</v>
      </c>
      <c r="H25" s="20">
        <v>32564</v>
      </c>
      <c r="I25" s="20">
        <v>140360</v>
      </c>
      <c r="J25" s="20">
        <v>7380</v>
      </c>
      <c r="K25" s="20">
        <v>4451275</v>
      </c>
      <c r="L25" s="20">
        <v>119303</v>
      </c>
      <c r="M25" s="20">
        <v>558473</v>
      </c>
      <c r="N25" s="20">
        <v>1310</v>
      </c>
      <c r="O25" s="20">
        <v>257445</v>
      </c>
      <c r="P25" s="20">
        <v>7072</v>
      </c>
      <c r="Q25" s="20">
        <v>52328</v>
      </c>
      <c r="R25" s="20">
        <v>927</v>
      </c>
      <c r="S25" s="20">
        <v>188296</v>
      </c>
      <c r="T25" s="20">
        <v>6333</v>
      </c>
      <c r="U25" s="20">
        <v>7357</v>
      </c>
      <c r="V25" s="20">
        <v>458</v>
      </c>
      <c r="W25" s="20">
        <v>808</v>
      </c>
      <c r="X25" s="20">
        <v>52</v>
      </c>
    </row>
    <row r="26" spans="1:24" x14ac:dyDescent="0.2">
      <c r="A26" s="20" t="s">
        <v>35</v>
      </c>
      <c r="B26" s="20">
        <v>37900</v>
      </c>
      <c r="C26" s="20">
        <v>118753</v>
      </c>
      <c r="D26" s="20">
        <v>26892</v>
      </c>
      <c r="E26" s="20">
        <v>0</v>
      </c>
      <c r="F26" s="20">
        <v>0</v>
      </c>
      <c r="G26" s="20">
        <v>17874</v>
      </c>
      <c r="H26" s="20">
        <v>4325</v>
      </c>
      <c r="I26" s="20">
        <v>52771</v>
      </c>
      <c r="J26" s="20">
        <v>898</v>
      </c>
      <c r="K26" s="20">
        <v>1306395</v>
      </c>
      <c r="L26" s="20">
        <v>26863</v>
      </c>
      <c r="M26" s="20">
        <v>465012</v>
      </c>
      <c r="N26" s="20">
        <v>81</v>
      </c>
      <c r="O26" s="20">
        <v>37289</v>
      </c>
      <c r="P26" s="20">
        <v>1487</v>
      </c>
      <c r="Q26" s="20">
        <v>3326</v>
      </c>
      <c r="R26" s="20">
        <v>139</v>
      </c>
      <c r="S26" s="20">
        <v>13414</v>
      </c>
      <c r="T26" s="20">
        <v>169</v>
      </c>
      <c r="U26" s="20">
        <v>1732</v>
      </c>
      <c r="V26" s="20">
        <v>95</v>
      </c>
      <c r="W26" s="20">
        <v>25</v>
      </c>
      <c r="X26" s="20">
        <v>4</v>
      </c>
    </row>
    <row r="27" spans="1:24" x14ac:dyDescent="0.2">
      <c r="A27" s="20" t="s">
        <v>32</v>
      </c>
      <c r="B27" s="20">
        <v>184981</v>
      </c>
      <c r="C27" s="20">
        <v>551106</v>
      </c>
      <c r="D27" s="20">
        <v>119894</v>
      </c>
      <c r="E27" s="20">
        <v>114</v>
      </c>
      <c r="F27" s="20">
        <v>6</v>
      </c>
      <c r="G27" s="20">
        <v>138888</v>
      </c>
      <c r="H27" s="20">
        <v>36099</v>
      </c>
      <c r="I27" s="20">
        <v>155052</v>
      </c>
      <c r="J27" s="20">
        <v>4819</v>
      </c>
      <c r="K27" s="20">
        <v>4462320</v>
      </c>
      <c r="L27" s="20">
        <v>111024</v>
      </c>
      <c r="M27" s="20">
        <v>2319823</v>
      </c>
      <c r="N27" s="20">
        <v>1034</v>
      </c>
      <c r="O27" s="20">
        <v>1306948</v>
      </c>
      <c r="P27" s="20">
        <v>5210</v>
      </c>
      <c r="Q27" s="20">
        <v>30622</v>
      </c>
      <c r="R27" s="20">
        <v>895</v>
      </c>
      <c r="S27" s="20">
        <v>69741</v>
      </c>
      <c r="T27" s="20">
        <v>1191</v>
      </c>
      <c r="U27" s="20">
        <v>9281</v>
      </c>
      <c r="V27" s="20">
        <v>697</v>
      </c>
      <c r="W27" s="20">
        <v>768</v>
      </c>
      <c r="X27" s="20">
        <v>50</v>
      </c>
    </row>
    <row r="28" spans="1:24" x14ac:dyDescent="0.2">
      <c r="A28" s="20" t="s">
        <v>44</v>
      </c>
      <c r="B28" s="20">
        <v>88643</v>
      </c>
      <c r="C28" s="20">
        <v>165132</v>
      </c>
      <c r="D28" s="20">
        <v>32372</v>
      </c>
      <c r="E28" s="20">
        <v>365</v>
      </c>
      <c r="F28" s="20">
        <v>19</v>
      </c>
      <c r="G28" s="20">
        <v>42012</v>
      </c>
      <c r="H28" s="20">
        <v>8674</v>
      </c>
      <c r="I28" s="20">
        <v>101189</v>
      </c>
      <c r="J28" s="20">
        <v>4038</v>
      </c>
      <c r="K28" s="20">
        <v>2830126</v>
      </c>
      <c r="L28" s="20">
        <v>75936</v>
      </c>
      <c r="M28" s="20">
        <v>95</v>
      </c>
      <c r="N28" s="20">
        <v>6</v>
      </c>
      <c r="O28" s="20">
        <v>57259</v>
      </c>
      <c r="P28" s="20">
        <v>10</v>
      </c>
      <c r="Q28" s="20">
        <v>7</v>
      </c>
      <c r="R28" s="20">
        <v>1</v>
      </c>
      <c r="S28" s="20">
        <v>32204</v>
      </c>
      <c r="T28" s="20">
        <v>11</v>
      </c>
      <c r="U28" s="20">
        <v>5510</v>
      </c>
      <c r="V28" s="20">
        <v>353</v>
      </c>
      <c r="W28" s="20">
        <v>110</v>
      </c>
      <c r="X28" s="20">
        <v>13</v>
      </c>
    </row>
    <row r="29" spans="1:24" x14ac:dyDescent="0.2">
      <c r="A29" s="20" t="s">
        <v>38</v>
      </c>
      <c r="B29" s="20">
        <v>104352</v>
      </c>
      <c r="C29" s="20">
        <v>308627</v>
      </c>
      <c r="D29" s="20">
        <v>53363</v>
      </c>
      <c r="E29" s="20">
        <v>29608</v>
      </c>
      <c r="F29" s="20">
        <v>802</v>
      </c>
      <c r="G29" s="20">
        <v>47095</v>
      </c>
      <c r="H29" s="20">
        <v>8545</v>
      </c>
      <c r="I29" s="20">
        <v>140329</v>
      </c>
      <c r="J29" s="20">
        <v>3895</v>
      </c>
      <c r="K29" s="20">
        <v>3386958</v>
      </c>
      <c r="L29" s="20">
        <v>72989</v>
      </c>
      <c r="M29" s="20">
        <v>2220760</v>
      </c>
      <c r="N29" s="20">
        <v>1746</v>
      </c>
      <c r="O29" s="20">
        <v>1071767</v>
      </c>
      <c r="P29" s="20">
        <v>4124</v>
      </c>
      <c r="Q29" s="20">
        <v>153210</v>
      </c>
      <c r="R29" s="20">
        <v>2157</v>
      </c>
      <c r="S29" s="20">
        <v>307002</v>
      </c>
      <c r="T29" s="20">
        <v>2011</v>
      </c>
      <c r="U29" s="20">
        <v>22024</v>
      </c>
      <c r="V29" s="20">
        <v>959</v>
      </c>
      <c r="W29" s="20">
        <v>260</v>
      </c>
      <c r="X29" s="20">
        <v>31</v>
      </c>
    </row>
    <row r="30" spans="1:24" x14ac:dyDescent="0.2">
      <c r="A30" s="20" t="s">
        <v>46</v>
      </c>
      <c r="B30" s="20">
        <v>71232</v>
      </c>
      <c r="C30" s="20">
        <v>158450</v>
      </c>
      <c r="D30" s="20">
        <v>31242</v>
      </c>
      <c r="E30" s="20">
        <v>12</v>
      </c>
      <c r="F30" s="20">
        <v>1</v>
      </c>
      <c r="G30" s="20">
        <v>80463</v>
      </c>
      <c r="H30" s="20">
        <v>15104</v>
      </c>
      <c r="I30" s="20">
        <v>113254</v>
      </c>
      <c r="J30" s="20">
        <v>3447</v>
      </c>
      <c r="K30" s="20">
        <v>1848727</v>
      </c>
      <c r="L30" s="20">
        <v>52615</v>
      </c>
      <c r="M30" s="20">
        <v>16056</v>
      </c>
      <c r="N30" s="20">
        <v>443</v>
      </c>
      <c r="O30" s="20">
        <v>296477</v>
      </c>
      <c r="P30" s="20">
        <v>2751</v>
      </c>
      <c r="Q30" s="20">
        <v>12521</v>
      </c>
      <c r="R30" s="20">
        <v>401</v>
      </c>
      <c r="S30" s="20">
        <v>11929</v>
      </c>
      <c r="T30" s="20">
        <v>264</v>
      </c>
      <c r="U30" s="20">
        <v>8672</v>
      </c>
      <c r="V30" s="20">
        <v>393</v>
      </c>
      <c r="W30" s="20">
        <v>156</v>
      </c>
      <c r="X30" s="20">
        <v>6</v>
      </c>
    </row>
    <row r="31" spans="1:24" x14ac:dyDescent="0.2">
      <c r="A31" s="20" t="s">
        <v>36</v>
      </c>
      <c r="B31" s="20">
        <v>26090</v>
      </c>
      <c r="C31" s="20">
        <v>52088</v>
      </c>
      <c r="D31" s="20">
        <v>6723</v>
      </c>
      <c r="E31" s="20">
        <v>1483</v>
      </c>
      <c r="F31" s="20">
        <v>3</v>
      </c>
      <c r="G31" s="20">
        <v>24940</v>
      </c>
      <c r="H31" s="20">
        <v>3070</v>
      </c>
      <c r="I31" s="20">
        <v>27957</v>
      </c>
      <c r="J31" s="20">
        <v>1112</v>
      </c>
      <c r="K31" s="20">
        <v>1645682</v>
      </c>
      <c r="L31" s="20">
        <v>21669</v>
      </c>
      <c r="M31" s="20">
        <v>15731</v>
      </c>
      <c r="N31" s="20">
        <v>144</v>
      </c>
      <c r="O31" s="20">
        <v>55603</v>
      </c>
      <c r="P31" s="20">
        <v>821</v>
      </c>
      <c r="Q31" s="20">
        <v>23628</v>
      </c>
      <c r="R31" s="20">
        <v>154</v>
      </c>
      <c r="S31" s="20">
        <v>26428</v>
      </c>
      <c r="T31" s="20">
        <v>203</v>
      </c>
      <c r="U31" s="20">
        <v>5242</v>
      </c>
      <c r="V31" s="20">
        <v>220</v>
      </c>
      <c r="W31" s="20">
        <v>97</v>
      </c>
      <c r="X31" s="20">
        <v>4</v>
      </c>
    </row>
    <row r="32" spans="1:24" x14ac:dyDescent="0.2">
      <c r="A32" s="20" t="s">
        <v>42</v>
      </c>
      <c r="B32" s="20">
        <v>104578</v>
      </c>
      <c r="C32" s="20">
        <v>363893</v>
      </c>
      <c r="D32" s="20">
        <v>66042</v>
      </c>
      <c r="E32" s="20">
        <v>7141</v>
      </c>
      <c r="F32" s="20">
        <v>220</v>
      </c>
      <c r="G32" s="20">
        <v>72088</v>
      </c>
      <c r="H32" s="20">
        <v>14379</v>
      </c>
      <c r="I32" s="20">
        <v>139842</v>
      </c>
      <c r="J32" s="20">
        <v>2961</v>
      </c>
      <c r="K32" s="20">
        <v>3632112</v>
      </c>
      <c r="L32" s="20">
        <v>77399</v>
      </c>
      <c r="M32" s="20">
        <v>728517</v>
      </c>
      <c r="N32" s="20">
        <v>1414</v>
      </c>
      <c r="O32" s="20">
        <v>473866</v>
      </c>
      <c r="P32" s="20">
        <v>4133</v>
      </c>
      <c r="Q32" s="20">
        <v>80751</v>
      </c>
      <c r="R32" s="20">
        <v>3042</v>
      </c>
      <c r="S32" s="20">
        <v>149241</v>
      </c>
      <c r="T32" s="20">
        <v>2603</v>
      </c>
      <c r="U32" s="20">
        <v>9455</v>
      </c>
      <c r="V32" s="20">
        <v>415</v>
      </c>
      <c r="W32" s="20">
        <v>557</v>
      </c>
      <c r="X32" s="20">
        <v>25</v>
      </c>
    </row>
    <row r="33" spans="1:24" x14ac:dyDescent="0.2">
      <c r="A33" s="20" t="s">
        <v>47</v>
      </c>
      <c r="B33" s="20">
        <v>29257</v>
      </c>
      <c r="C33" s="20">
        <v>87194</v>
      </c>
      <c r="D33" s="20">
        <v>20187</v>
      </c>
      <c r="E33" s="20">
        <v>0</v>
      </c>
      <c r="F33" s="20">
        <v>0</v>
      </c>
      <c r="G33" s="20">
        <v>17750</v>
      </c>
      <c r="H33" s="20">
        <v>4359</v>
      </c>
      <c r="I33" s="20">
        <v>41199</v>
      </c>
      <c r="J33" s="20">
        <v>1607</v>
      </c>
      <c r="K33" s="20">
        <v>942321</v>
      </c>
      <c r="L33" s="20">
        <v>21822</v>
      </c>
      <c r="M33" s="20">
        <v>153438</v>
      </c>
      <c r="N33" s="20">
        <v>166</v>
      </c>
      <c r="O33" s="20">
        <v>13923</v>
      </c>
      <c r="P33" s="20">
        <v>605</v>
      </c>
      <c r="Q33" s="20">
        <v>2963</v>
      </c>
      <c r="R33" s="20">
        <v>126</v>
      </c>
      <c r="S33" s="20">
        <v>3984</v>
      </c>
      <c r="T33" s="20">
        <v>156</v>
      </c>
      <c r="U33" s="20">
        <v>2839</v>
      </c>
      <c r="V33" s="20">
        <v>168</v>
      </c>
      <c r="W33" s="20">
        <v>44</v>
      </c>
      <c r="X33" s="20">
        <v>4</v>
      </c>
    </row>
    <row r="34" spans="1:24" x14ac:dyDescent="0.2">
      <c r="A34" s="20" t="s">
        <v>43</v>
      </c>
      <c r="B34" s="20">
        <v>133026</v>
      </c>
      <c r="C34" s="20">
        <v>394688</v>
      </c>
      <c r="D34" s="20">
        <v>87477</v>
      </c>
      <c r="E34" s="20">
        <v>370</v>
      </c>
      <c r="F34" s="20">
        <v>31</v>
      </c>
      <c r="G34" s="20">
        <v>74722</v>
      </c>
      <c r="H34" s="20">
        <v>19975</v>
      </c>
      <c r="I34" s="20">
        <v>148330</v>
      </c>
      <c r="J34" s="20">
        <v>4301</v>
      </c>
      <c r="K34" s="20">
        <v>3044747</v>
      </c>
      <c r="L34" s="20">
        <v>92035</v>
      </c>
      <c r="M34" s="20">
        <v>187197</v>
      </c>
      <c r="N34" s="20">
        <v>1139</v>
      </c>
      <c r="O34" s="20">
        <v>933730</v>
      </c>
      <c r="P34" s="20">
        <v>8476</v>
      </c>
      <c r="Q34" s="20">
        <v>96028</v>
      </c>
      <c r="R34" s="20">
        <v>2053</v>
      </c>
      <c r="S34" s="20">
        <v>187782</v>
      </c>
      <c r="T34" s="20">
        <v>3681</v>
      </c>
      <c r="U34" s="20">
        <v>6140</v>
      </c>
      <c r="V34" s="20">
        <v>369</v>
      </c>
      <c r="W34" s="20">
        <v>310</v>
      </c>
      <c r="X34" s="20">
        <v>36</v>
      </c>
    </row>
    <row r="35" spans="1:24" x14ac:dyDescent="0.2">
      <c r="A35" s="20" t="s">
        <v>40</v>
      </c>
      <c r="B35" s="20">
        <v>40068</v>
      </c>
      <c r="C35" s="20">
        <v>52050</v>
      </c>
      <c r="D35" s="20">
        <v>5858</v>
      </c>
      <c r="E35" s="20">
        <v>6602</v>
      </c>
      <c r="F35" s="20">
        <v>67</v>
      </c>
      <c r="G35" s="20">
        <v>14792</v>
      </c>
      <c r="H35" s="20">
        <v>1794</v>
      </c>
      <c r="I35" s="20">
        <v>74668</v>
      </c>
      <c r="J35" s="20">
        <v>1150</v>
      </c>
      <c r="K35" s="20">
        <v>1547590</v>
      </c>
      <c r="L35" s="20">
        <v>36316</v>
      </c>
      <c r="M35" s="20">
        <v>192419</v>
      </c>
      <c r="N35" s="20">
        <v>81</v>
      </c>
      <c r="O35" s="20">
        <v>59928</v>
      </c>
      <c r="P35" s="20">
        <v>1211</v>
      </c>
      <c r="Q35" s="20">
        <v>3890</v>
      </c>
      <c r="R35" s="20">
        <v>69</v>
      </c>
      <c r="S35" s="20">
        <v>12736</v>
      </c>
      <c r="T35" s="20">
        <v>123</v>
      </c>
      <c r="U35" s="20">
        <v>8460</v>
      </c>
      <c r="V35" s="20">
        <v>320</v>
      </c>
      <c r="W35" s="20">
        <v>257</v>
      </c>
      <c r="X35" s="20">
        <v>14</v>
      </c>
    </row>
    <row r="36" spans="1:24" x14ac:dyDescent="0.2">
      <c r="A36" s="20" t="s">
        <v>45</v>
      </c>
      <c r="B36" s="20">
        <v>108163</v>
      </c>
      <c r="C36" s="20">
        <v>297476</v>
      </c>
      <c r="D36" s="20">
        <v>57055</v>
      </c>
      <c r="E36" s="20">
        <v>3702</v>
      </c>
      <c r="F36" s="20">
        <v>140</v>
      </c>
      <c r="G36" s="20">
        <v>94520</v>
      </c>
      <c r="H36" s="20">
        <v>18019</v>
      </c>
      <c r="I36" s="20">
        <v>115605</v>
      </c>
      <c r="J36" s="20">
        <v>4232</v>
      </c>
      <c r="K36" s="20">
        <v>2607625</v>
      </c>
      <c r="L36" s="20">
        <v>77115</v>
      </c>
      <c r="M36" s="20">
        <v>179887</v>
      </c>
      <c r="N36" s="20">
        <v>517</v>
      </c>
      <c r="O36" s="20">
        <v>136172</v>
      </c>
      <c r="P36" s="20">
        <v>2264</v>
      </c>
      <c r="Q36" s="20">
        <v>11900</v>
      </c>
      <c r="R36" s="20">
        <v>413</v>
      </c>
      <c r="S36" s="20">
        <v>36197</v>
      </c>
      <c r="T36" s="20">
        <v>658</v>
      </c>
      <c r="U36" s="20">
        <v>7095</v>
      </c>
      <c r="V36" s="20">
        <v>437</v>
      </c>
      <c r="W36" s="20">
        <v>281</v>
      </c>
      <c r="X36" s="20">
        <v>21</v>
      </c>
    </row>
    <row r="37" spans="1:24" x14ac:dyDescent="0.2">
      <c r="A37" s="20" t="s">
        <v>41</v>
      </c>
      <c r="B37" s="20">
        <v>32373</v>
      </c>
      <c r="C37" s="20">
        <v>63832</v>
      </c>
      <c r="D37" s="20">
        <v>9709</v>
      </c>
      <c r="E37" s="20">
        <v>0</v>
      </c>
      <c r="F37" s="20">
        <v>0</v>
      </c>
      <c r="G37" s="20">
        <v>16557</v>
      </c>
      <c r="H37" s="20">
        <v>2779</v>
      </c>
      <c r="I37" s="20">
        <v>125702</v>
      </c>
      <c r="J37" s="20">
        <v>1341</v>
      </c>
      <c r="K37" s="20">
        <v>1200994</v>
      </c>
      <c r="L37" s="20">
        <v>28520</v>
      </c>
      <c r="M37" s="20">
        <v>15248</v>
      </c>
      <c r="N37" s="20">
        <v>187</v>
      </c>
      <c r="O37" s="20">
        <v>633356</v>
      </c>
      <c r="P37" s="20">
        <v>994</v>
      </c>
      <c r="Q37" s="20">
        <v>7920</v>
      </c>
      <c r="R37" s="20">
        <v>190</v>
      </c>
      <c r="S37" s="20">
        <v>26916</v>
      </c>
      <c r="T37" s="20">
        <v>345</v>
      </c>
      <c r="U37" s="20">
        <v>8385</v>
      </c>
      <c r="V37" s="20">
        <v>357</v>
      </c>
      <c r="W37" s="20">
        <v>337</v>
      </c>
      <c r="X37" s="20">
        <v>15</v>
      </c>
    </row>
    <row r="38" spans="1:24" x14ac:dyDescent="0.2">
      <c r="A38" s="20" t="s">
        <v>37</v>
      </c>
      <c r="B38" s="20">
        <v>31819</v>
      </c>
      <c r="C38" s="20">
        <v>64598</v>
      </c>
      <c r="D38" s="20">
        <v>9128</v>
      </c>
      <c r="E38" s="20">
        <v>1728</v>
      </c>
      <c r="F38" s="20">
        <v>39</v>
      </c>
      <c r="G38" s="20">
        <v>19561</v>
      </c>
      <c r="H38" s="20">
        <v>3392</v>
      </c>
      <c r="I38" s="20">
        <v>48328</v>
      </c>
      <c r="J38" s="20">
        <v>1552</v>
      </c>
      <c r="K38" s="20">
        <v>1516783</v>
      </c>
      <c r="L38" s="20">
        <v>28044</v>
      </c>
      <c r="M38" s="20">
        <v>358690</v>
      </c>
      <c r="N38" s="20">
        <v>175</v>
      </c>
      <c r="O38" s="20">
        <v>52859</v>
      </c>
      <c r="P38" s="20">
        <v>514</v>
      </c>
      <c r="Q38" s="20">
        <v>6166</v>
      </c>
      <c r="R38" s="20">
        <v>85</v>
      </c>
      <c r="S38" s="20">
        <v>28987</v>
      </c>
      <c r="T38" s="20">
        <v>305</v>
      </c>
      <c r="U38" s="20">
        <v>11635</v>
      </c>
      <c r="V38" s="20">
        <v>505</v>
      </c>
      <c r="W38" s="20">
        <v>180</v>
      </c>
      <c r="X38" s="20">
        <v>7</v>
      </c>
    </row>
    <row r="39" spans="1:24" x14ac:dyDescent="0.2">
      <c r="A39" s="20" t="s">
        <v>39</v>
      </c>
      <c r="B39" s="20">
        <v>106206</v>
      </c>
      <c r="C39" s="20">
        <v>190052</v>
      </c>
      <c r="D39" s="20">
        <v>30023</v>
      </c>
      <c r="E39" s="20">
        <v>7316</v>
      </c>
      <c r="F39" s="20">
        <v>181</v>
      </c>
      <c r="G39" s="20">
        <v>69917</v>
      </c>
      <c r="H39" s="20">
        <v>13472</v>
      </c>
      <c r="I39" s="20">
        <v>230769</v>
      </c>
      <c r="J39" s="20">
        <v>3132</v>
      </c>
      <c r="K39" s="20">
        <v>4249673</v>
      </c>
      <c r="L39" s="20">
        <v>92364</v>
      </c>
      <c r="M39" s="20">
        <v>179526</v>
      </c>
      <c r="N39" s="20">
        <v>447</v>
      </c>
      <c r="O39" s="20">
        <v>212700</v>
      </c>
      <c r="P39" s="20">
        <v>3723</v>
      </c>
      <c r="Q39" s="20">
        <v>11979</v>
      </c>
      <c r="R39" s="20">
        <v>411</v>
      </c>
      <c r="S39" s="20">
        <v>59048</v>
      </c>
      <c r="T39" s="20">
        <v>1169</v>
      </c>
      <c r="U39" s="20">
        <v>16601</v>
      </c>
      <c r="V39" s="20">
        <v>774</v>
      </c>
      <c r="W39" s="20">
        <v>486</v>
      </c>
      <c r="X39" s="20">
        <v>28</v>
      </c>
    </row>
    <row r="40" spans="1:24" x14ac:dyDescent="0.2">
      <c r="A40" s="20" t="s">
        <v>54</v>
      </c>
      <c r="B40" s="20">
        <v>79889</v>
      </c>
      <c r="C40" s="20">
        <v>63134</v>
      </c>
      <c r="D40" s="20">
        <v>7354</v>
      </c>
      <c r="E40" s="20">
        <v>3403</v>
      </c>
      <c r="F40" s="20">
        <v>98</v>
      </c>
      <c r="G40" s="20">
        <v>20136</v>
      </c>
      <c r="H40" s="20">
        <v>2380</v>
      </c>
      <c r="I40" s="20">
        <v>96295</v>
      </c>
      <c r="J40" s="20">
        <v>4121</v>
      </c>
      <c r="K40" s="20">
        <v>3948115</v>
      </c>
      <c r="L40" s="20">
        <v>75835</v>
      </c>
      <c r="M40" s="20">
        <v>566865</v>
      </c>
      <c r="N40" s="20">
        <v>178</v>
      </c>
      <c r="O40" s="20">
        <v>1471960</v>
      </c>
      <c r="P40" s="20">
        <v>2903</v>
      </c>
      <c r="Q40" s="20">
        <v>6503</v>
      </c>
      <c r="R40" s="20">
        <v>200</v>
      </c>
      <c r="S40" s="20">
        <v>61041</v>
      </c>
      <c r="T40" s="20">
        <v>996</v>
      </c>
      <c r="U40" s="20">
        <v>6000</v>
      </c>
      <c r="V40" s="20">
        <v>290</v>
      </c>
      <c r="W40" s="20">
        <v>588</v>
      </c>
      <c r="X40" s="20">
        <v>30</v>
      </c>
    </row>
    <row r="41" spans="1:24" x14ac:dyDescent="0.2">
      <c r="A41" s="20" t="s">
        <v>48</v>
      </c>
      <c r="B41" s="20">
        <v>76023</v>
      </c>
      <c r="C41" s="20">
        <v>193418</v>
      </c>
      <c r="D41" s="20">
        <v>18593</v>
      </c>
      <c r="E41" s="20">
        <v>44072</v>
      </c>
      <c r="F41" s="20">
        <v>806</v>
      </c>
      <c r="G41" s="20">
        <v>57884</v>
      </c>
      <c r="H41" s="20">
        <v>6100</v>
      </c>
      <c r="I41" s="20">
        <v>308904</v>
      </c>
      <c r="J41" s="20">
        <v>13711</v>
      </c>
      <c r="K41" s="20">
        <v>2821625</v>
      </c>
      <c r="L41" s="20">
        <v>63714</v>
      </c>
      <c r="M41" s="20">
        <v>1366251</v>
      </c>
      <c r="N41" s="20">
        <v>735</v>
      </c>
      <c r="O41" s="20">
        <v>3002287</v>
      </c>
      <c r="P41" s="20">
        <v>2014</v>
      </c>
      <c r="Q41" s="20">
        <v>6103</v>
      </c>
      <c r="R41" s="20">
        <v>186</v>
      </c>
      <c r="S41" s="20">
        <v>42735</v>
      </c>
      <c r="T41" s="20">
        <v>589</v>
      </c>
      <c r="U41" s="20">
        <v>7442</v>
      </c>
      <c r="V41" s="20">
        <v>425</v>
      </c>
      <c r="W41" s="20">
        <v>656</v>
      </c>
      <c r="X41" s="20">
        <v>55</v>
      </c>
    </row>
    <row r="42" spans="1:24" x14ac:dyDescent="0.2">
      <c r="A42" s="20" t="s">
        <v>52</v>
      </c>
      <c r="B42" s="20">
        <v>45550</v>
      </c>
      <c r="C42" s="20">
        <v>62375</v>
      </c>
      <c r="D42" s="20">
        <v>9647</v>
      </c>
      <c r="E42" s="20">
        <v>46</v>
      </c>
      <c r="F42" s="20">
        <v>3</v>
      </c>
      <c r="G42" s="20">
        <v>10121</v>
      </c>
      <c r="H42" s="20">
        <v>1658</v>
      </c>
      <c r="I42" s="20">
        <v>74600</v>
      </c>
      <c r="J42" s="20">
        <v>4778</v>
      </c>
      <c r="K42" s="20">
        <v>1848484</v>
      </c>
      <c r="L42" s="20">
        <v>42388</v>
      </c>
      <c r="M42" s="20">
        <v>50647</v>
      </c>
      <c r="N42" s="20">
        <v>127</v>
      </c>
      <c r="O42" s="20">
        <v>103200</v>
      </c>
      <c r="P42" s="20">
        <v>1066</v>
      </c>
      <c r="Q42" s="20">
        <v>1462</v>
      </c>
      <c r="R42" s="20">
        <v>96</v>
      </c>
      <c r="S42" s="20">
        <v>32483</v>
      </c>
      <c r="T42" s="20">
        <v>255</v>
      </c>
      <c r="U42" s="20">
        <v>3133</v>
      </c>
      <c r="V42" s="20">
        <v>274</v>
      </c>
      <c r="W42" s="20">
        <v>337</v>
      </c>
      <c r="X42" s="20">
        <v>15</v>
      </c>
    </row>
    <row r="43" spans="1:24" x14ac:dyDescent="0.2">
      <c r="A43" s="20" t="s">
        <v>53</v>
      </c>
      <c r="B43" s="20">
        <v>44224</v>
      </c>
      <c r="C43" s="20">
        <v>60517</v>
      </c>
      <c r="D43" s="20">
        <v>6517</v>
      </c>
      <c r="E43" s="20">
        <v>176</v>
      </c>
      <c r="F43" s="20">
        <v>9</v>
      </c>
      <c r="G43" s="20">
        <v>8120</v>
      </c>
      <c r="H43" s="20">
        <v>931</v>
      </c>
      <c r="I43" s="20">
        <v>16286</v>
      </c>
      <c r="J43" s="20">
        <v>484</v>
      </c>
      <c r="K43" s="20">
        <v>2333350</v>
      </c>
      <c r="L43" s="20">
        <v>43010</v>
      </c>
      <c r="M43" s="20">
        <v>83577</v>
      </c>
      <c r="N43" s="20">
        <v>140</v>
      </c>
      <c r="O43" s="20">
        <v>140726</v>
      </c>
      <c r="P43" s="20">
        <v>789</v>
      </c>
      <c r="Q43" s="20">
        <v>2070</v>
      </c>
      <c r="R43" s="20">
        <v>67</v>
      </c>
      <c r="S43" s="20">
        <v>45485</v>
      </c>
      <c r="T43" s="20">
        <v>230</v>
      </c>
      <c r="U43" s="20">
        <v>2122</v>
      </c>
      <c r="V43" s="20">
        <v>108</v>
      </c>
      <c r="W43" s="20">
        <v>222</v>
      </c>
      <c r="X43" s="20">
        <v>17</v>
      </c>
    </row>
    <row r="44" spans="1:24" x14ac:dyDescent="0.2">
      <c r="A44" s="20" t="s">
        <v>51</v>
      </c>
      <c r="B44" s="20">
        <v>26997</v>
      </c>
      <c r="C44" s="20">
        <v>53164</v>
      </c>
      <c r="D44" s="20">
        <v>4733</v>
      </c>
      <c r="E44" s="20">
        <v>274</v>
      </c>
      <c r="F44" s="20">
        <v>21</v>
      </c>
      <c r="G44" s="20">
        <v>12660</v>
      </c>
      <c r="H44" s="20">
        <v>1234</v>
      </c>
      <c r="I44" s="20">
        <v>53879</v>
      </c>
      <c r="J44" s="20">
        <v>1238</v>
      </c>
      <c r="K44" s="20">
        <v>1187060</v>
      </c>
      <c r="L44" s="20">
        <v>23831</v>
      </c>
      <c r="M44" s="20">
        <v>74969</v>
      </c>
      <c r="N44" s="20">
        <v>135</v>
      </c>
      <c r="O44" s="20">
        <v>386690</v>
      </c>
      <c r="P44" s="20">
        <v>687</v>
      </c>
      <c r="Q44" s="20">
        <v>2491</v>
      </c>
      <c r="R44" s="20">
        <v>61</v>
      </c>
      <c r="S44" s="20">
        <v>5678</v>
      </c>
      <c r="T44" s="20">
        <v>89</v>
      </c>
      <c r="U44" s="20">
        <v>2538</v>
      </c>
      <c r="V44" s="20">
        <v>92</v>
      </c>
      <c r="W44" s="20">
        <v>98</v>
      </c>
      <c r="X44" s="20">
        <v>6</v>
      </c>
    </row>
    <row r="45" spans="1:24" x14ac:dyDescent="0.2">
      <c r="A45" s="20" t="s">
        <v>55</v>
      </c>
      <c r="B45" s="20">
        <v>23979</v>
      </c>
      <c r="C45" s="20">
        <v>102474</v>
      </c>
      <c r="D45" s="20">
        <v>8909</v>
      </c>
      <c r="E45" s="20">
        <v>0</v>
      </c>
      <c r="F45" s="20">
        <v>0</v>
      </c>
      <c r="G45" s="20">
        <v>53466</v>
      </c>
      <c r="H45" s="20">
        <v>5463</v>
      </c>
      <c r="I45" s="20">
        <v>62604</v>
      </c>
      <c r="J45" s="20">
        <v>10282</v>
      </c>
      <c r="K45" s="20">
        <v>883998</v>
      </c>
      <c r="L45" s="20">
        <v>20712</v>
      </c>
      <c r="M45" s="20">
        <v>17</v>
      </c>
      <c r="N45" s="20">
        <v>2</v>
      </c>
      <c r="O45" s="20">
        <v>34046</v>
      </c>
      <c r="P45" s="20">
        <v>266</v>
      </c>
      <c r="Q45" s="20">
        <v>813</v>
      </c>
      <c r="R45" s="20">
        <v>18</v>
      </c>
      <c r="S45" s="20">
        <v>3718</v>
      </c>
      <c r="T45" s="20">
        <v>101</v>
      </c>
      <c r="U45" s="20">
        <v>3222</v>
      </c>
      <c r="V45" s="20">
        <v>309</v>
      </c>
      <c r="W45" s="20">
        <v>115</v>
      </c>
      <c r="X45" s="20">
        <v>10</v>
      </c>
    </row>
    <row r="46" spans="1:24" x14ac:dyDescent="0.2">
      <c r="A46" s="20" t="s">
        <v>50</v>
      </c>
      <c r="B46" s="20">
        <v>50833</v>
      </c>
      <c r="C46" s="20">
        <v>158738</v>
      </c>
      <c r="D46" s="20">
        <v>15656</v>
      </c>
      <c r="E46" s="20">
        <v>1980</v>
      </c>
      <c r="F46" s="20">
        <v>42</v>
      </c>
      <c r="G46" s="20">
        <v>16675</v>
      </c>
      <c r="H46" s="20">
        <v>1712</v>
      </c>
      <c r="I46" s="20">
        <v>166359</v>
      </c>
      <c r="J46" s="20">
        <v>2736</v>
      </c>
      <c r="K46" s="20">
        <v>1526391</v>
      </c>
      <c r="L46" s="20">
        <v>41953</v>
      </c>
      <c r="M46" s="20">
        <v>2585527</v>
      </c>
      <c r="N46" s="20">
        <v>244</v>
      </c>
      <c r="O46" s="20">
        <v>1154109</v>
      </c>
      <c r="P46" s="20">
        <v>1441</v>
      </c>
      <c r="Q46" s="20">
        <v>1255</v>
      </c>
      <c r="R46" s="20">
        <v>66</v>
      </c>
      <c r="S46" s="20">
        <v>20878</v>
      </c>
      <c r="T46" s="20">
        <v>265</v>
      </c>
      <c r="U46" s="20">
        <v>7064</v>
      </c>
      <c r="V46" s="20">
        <v>269</v>
      </c>
      <c r="W46" s="20">
        <v>777</v>
      </c>
      <c r="X46" s="20">
        <v>30</v>
      </c>
    </row>
    <row r="47" spans="1:24" x14ac:dyDescent="0.2">
      <c r="A47" s="20" t="s">
        <v>49</v>
      </c>
      <c r="B47" s="20">
        <v>36683</v>
      </c>
      <c r="C47" s="20">
        <v>40901</v>
      </c>
      <c r="D47" s="20">
        <v>3820</v>
      </c>
      <c r="E47" s="20">
        <v>26169</v>
      </c>
      <c r="F47" s="20">
        <v>426</v>
      </c>
      <c r="G47" s="20">
        <v>7138</v>
      </c>
      <c r="H47" s="20">
        <v>603</v>
      </c>
      <c r="I47" s="20">
        <v>101922</v>
      </c>
      <c r="J47" s="20">
        <v>2516</v>
      </c>
      <c r="K47" s="20">
        <v>1867672</v>
      </c>
      <c r="L47" s="20">
        <v>34937</v>
      </c>
      <c r="M47" s="20">
        <v>1657919</v>
      </c>
      <c r="N47" s="20">
        <v>155</v>
      </c>
      <c r="O47" s="20">
        <v>776781</v>
      </c>
      <c r="P47" s="20">
        <v>689</v>
      </c>
      <c r="Q47" s="20">
        <v>951</v>
      </c>
      <c r="R47" s="20">
        <v>39</v>
      </c>
      <c r="S47" s="20">
        <v>16680</v>
      </c>
      <c r="T47" s="20">
        <v>228</v>
      </c>
      <c r="U47" s="20">
        <v>1051</v>
      </c>
      <c r="V47" s="20">
        <v>42</v>
      </c>
      <c r="W47" s="20">
        <v>99</v>
      </c>
      <c r="X47" s="20">
        <v>4</v>
      </c>
    </row>
    <row r="48" spans="1:24" x14ac:dyDescent="0.2">
      <c r="A48" s="20" t="s">
        <v>59</v>
      </c>
      <c r="B48" s="20">
        <v>41804</v>
      </c>
      <c r="C48" s="20">
        <v>34349</v>
      </c>
      <c r="D48" s="20">
        <v>2506</v>
      </c>
      <c r="E48" s="20">
        <v>164</v>
      </c>
      <c r="F48" s="20">
        <v>7</v>
      </c>
      <c r="G48" s="20">
        <v>13292</v>
      </c>
      <c r="H48" s="20">
        <v>1151</v>
      </c>
      <c r="I48" s="20">
        <v>235855</v>
      </c>
      <c r="J48" s="20">
        <v>3244</v>
      </c>
      <c r="K48" s="20">
        <v>1931891</v>
      </c>
      <c r="L48" s="20">
        <v>39339</v>
      </c>
      <c r="M48" s="20">
        <v>1542286</v>
      </c>
      <c r="N48" s="20">
        <v>306</v>
      </c>
      <c r="O48" s="20">
        <v>498574</v>
      </c>
      <c r="P48" s="20">
        <v>1765</v>
      </c>
      <c r="Q48" s="20">
        <v>10033</v>
      </c>
      <c r="R48" s="20">
        <v>203</v>
      </c>
      <c r="S48" s="20">
        <v>196436</v>
      </c>
      <c r="T48" s="20">
        <v>888</v>
      </c>
      <c r="U48" s="20">
        <v>11840</v>
      </c>
      <c r="V48" s="20">
        <v>380</v>
      </c>
      <c r="W48" s="20">
        <v>1220</v>
      </c>
      <c r="X48" s="20">
        <v>31</v>
      </c>
    </row>
    <row r="49" spans="1:24" x14ac:dyDescent="0.2">
      <c r="A49" s="20" t="s">
        <v>60</v>
      </c>
      <c r="B49" s="20">
        <v>36986</v>
      </c>
      <c r="C49" s="20">
        <v>288911</v>
      </c>
      <c r="D49" s="20">
        <v>19089</v>
      </c>
      <c r="E49" s="20">
        <v>31</v>
      </c>
      <c r="F49" s="20">
        <v>2</v>
      </c>
      <c r="G49" s="20">
        <v>32579</v>
      </c>
      <c r="H49" s="20">
        <v>2724</v>
      </c>
      <c r="I49" s="20">
        <v>78371</v>
      </c>
      <c r="J49" s="20">
        <v>2062</v>
      </c>
      <c r="K49" s="20">
        <v>1110405</v>
      </c>
      <c r="L49" s="20">
        <v>24536</v>
      </c>
      <c r="M49" s="20">
        <v>412566</v>
      </c>
      <c r="N49" s="20">
        <v>75</v>
      </c>
      <c r="O49" s="20">
        <v>36674</v>
      </c>
      <c r="P49" s="20">
        <v>527</v>
      </c>
      <c r="Q49" s="20">
        <v>1165</v>
      </c>
      <c r="R49" s="20">
        <v>93</v>
      </c>
      <c r="S49" s="20">
        <v>7359</v>
      </c>
      <c r="T49" s="20">
        <v>198</v>
      </c>
      <c r="U49" s="20">
        <v>19058</v>
      </c>
      <c r="V49" s="20">
        <v>592</v>
      </c>
      <c r="W49" s="20">
        <v>1514</v>
      </c>
      <c r="X49" s="20">
        <v>20</v>
      </c>
    </row>
    <row r="50" spans="1:24" x14ac:dyDescent="0.2">
      <c r="A50" s="20" t="s">
        <v>57</v>
      </c>
      <c r="B50" s="20">
        <v>42227</v>
      </c>
      <c r="C50" s="20">
        <v>88485</v>
      </c>
      <c r="D50" s="20">
        <v>4957</v>
      </c>
      <c r="E50" s="20">
        <v>1148</v>
      </c>
      <c r="F50" s="20">
        <v>34</v>
      </c>
      <c r="G50" s="20">
        <v>13261</v>
      </c>
      <c r="H50" s="20">
        <v>1101</v>
      </c>
      <c r="I50" s="20">
        <v>282427</v>
      </c>
      <c r="J50" s="20">
        <v>1180</v>
      </c>
      <c r="K50" s="20">
        <v>2025006</v>
      </c>
      <c r="L50" s="20">
        <v>37329</v>
      </c>
      <c r="M50" s="20">
        <v>6753097</v>
      </c>
      <c r="N50" s="20">
        <v>240</v>
      </c>
      <c r="O50" s="20">
        <v>1572634</v>
      </c>
      <c r="P50" s="20">
        <v>2871</v>
      </c>
      <c r="Q50" s="20">
        <v>21951</v>
      </c>
      <c r="R50" s="20">
        <v>219</v>
      </c>
      <c r="S50" s="20">
        <v>813880</v>
      </c>
      <c r="T50" s="20">
        <v>2249</v>
      </c>
      <c r="U50" s="20">
        <v>42378</v>
      </c>
      <c r="V50" s="20">
        <v>1178</v>
      </c>
      <c r="W50" s="20">
        <v>6474</v>
      </c>
      <c r="X50" s="20">
        <v>174</v>
      </c>
    </row>
    <row r="51" spans="1:24" x14ac:dyDescent="0.2">
      <c r="A51" s="20" t="s">
        <v>63</v>
      </c>
      <c r="B51" s="20">
        <v>28175</v>
      </c>
      <c r="C51" s="20">
        <v>16485</v>
      </c>
      <c r="D51" s="20">
        <v>1385</v>
      </c>
      <c r="E51" s="20">
        <v>409</v>
      </c>
      <c r="F51" s="20">
        <v>15</v>
      </c>
      <c r="G51" s="20">
        <v>10547</v>
      </c>
      <c r="H51" s="20">
        <v>815</v>
      </c>
      <c r="I51" s="20">
        <v>67811</v>
      </c>
      <c r="J51" s="20">
        <v>1134</v>
      </c>
      <c r="K51" s="20">
        <v>1581762</v>
      </c>
      <c r="L51" s="20">
        <v>26188</v>
      </c>
      <c r="M51" s="20">
        <v>2515441</v>
      </c>
      <c r="N51" s="20">
        <v>77</v>
      </c>
      <c r="O51" s="20">
        <v>496076</v>
      </c>
      <c r="P51" s="20">
        <v>1843</v>
      </c>
      <c r="Q51" s="20">
        <v>21884</v>
      </c>
      <c r="R51" s="20">
        <v>122</v>
      </c>
      <c r="S51" s="20">
        <v>908257</v>
      </c>
      <c r="T51" s="20">
        <v>1129</v>
      </c>
      <c r="U51" s="20">
        <v>9524</v>
      </c>
      <c r="V51" s="20">
        <v>315</v>
      </c>
      <c r="W51" s="20">
        <v>1418</v>
      </c>
      <c r="X51" s="20">
        <v>38</v>
      </c>
    </row>
    <row r="52" spans="1:24" x14ac:dyDescent="0.2">
      <c r="A52" s="20" t="s">
        <v>62</v>
      </c>
      <c r="B52" s="20">
        <v>42694</v>
      </c>
      <c r="C52" s="20">
        <v>64570</v>
      </c>
      <c r="D52" s="20">
        <v>5866</v>
      </c>
      <c r="E52" s="20">
        <v>329</v>
      </c>
      <c r="F52" s="20">
        <v>12</v>
      </c>
      <c r="G52" s="20">
        <v>32147</v>
      </c>
      <c r="H52" s="20">
        <v>3300</v>
      </c>
      <c r="I52" s="20">
        <v>326409</v>
      </c>
      <c r="J52" s="20">
        <v>3073</v>
      </c>
      <c r="K52" s="20">
        <v>2096287</v>
      </c>
      <c r="L52" s="20">
        <v>36736</v>
      </c>
      <c r="M52" s="20">
        <v>1115404</v>
      </c>
      <c r="N52" s="20">
        <v>325</v>
      </c>
      <c r="O52" s="20">
        <v>494530</v>
      </c>
      <c r="P52" s="20">
        <v>2250</v>
      </c>
      <c r="Q52" s="20">
        <v>17631</v>
      </c>
      <c r="R52" s="20">
        <v>204</v>
      </c>
      <c r="S52" s="20">
        <v>807024</v>
      </c>
      <c r="T52" s="20">
        <v>1155</v>
      </c>
      <c r="U52" s="20">
        <v>17369</v>
      </c>
      <c r="V52" s="20">
        <v>473</v>
      </c>
      <c r="W52" s="20">
        <v>2118</v>
      </c>
      <c r="X52" s="20">
        <v>91</v>
      </c>
    </row>
    <row r="53" spans="1:24" x14ac:dyDescent="0.2">
      <c r="A53" s="20" t="s">
        <v>64</v>
      </c>
      <c r="B53" s="20">
        <v>51605</v>
      </c>
      <c r="C53" s="20">
        <v>93051</v>
      </c>
      <c r="D53" s="20">
        <v>6632</v>
      </c>
      <c r="E53" s="20">
        <v>1827</v>
      </c>
      <c r="F53" s="20">
        <v>62</v>
      </c>
      <c r="G53" s="20">
        <v>10684</v>
      </c>
      <c r="H53" s="20">
        <v>1116</v>
      </c>
      <c r="I53" s="20">
        <v>165863</v>
      </c>
      <c r="J53" s="20">
        <v>1037</v>
      </c>
      <c r="K53" s="20">
        <v>2330754</v>
      </c>
      <c r="L53" s="20">
        <v>48065</v>
      </c>
      <c r="M53" s="20">
        <v>5733076</v>
      </c>
      <c r="N53" s="20">
        <v>256</v>
      </c>
      <c r="O53" s="20">
        <v>355385</v>
      </c>
      <c r="P53" s="20">
        <v>1512</v>
      </c>
      <c r="Q53" s="20">
        <v>748240</v>
      </c>
      <c r="R53" s="20">
        <v>222</v>
      </c>
      <c r="S53" s="20">
        <v>82259</v>
      </c>
      <c r="T53" s="20">
        <v>461</v>
      </c>
      <c r="U53" s="20">
        <v>57229</v>
      </c>
      <c r="V53" s="20">
        <v>1545</v>
      </c>
      <c r="W53" s="20">
        <v>9196</v>
      </c>
      <c r="X53" s="20">
        <v>235</v>
      </c>
    </row>
    <row r="54" spans="1:24" x14ac:dyDescent="0.2">
      <c r="A54" s="20" t="s">
        <v>61</v>
      </c>
      <c r="B54" s="20">
        <v>34649</v>
      </c>
      <c r="C54" s="20">
        <v>130866</v>
      </c>
      <c r="D54" s="20">
        <v>9679</v>
      </c>
      <c r="E54" s="20">
        <v>2553</v>
      </c>
      <c r="F54" s="20">
        <v>79</v>
      </c>
      <c r="G54" s="20">
        <v>10128</v>
      </c>
      <c r="H54" s="20">
        <v>982</v>
      </c>
      <c r="I54" s="20">
        <v>103242</v>
      </c>
      <c r="J54" s="20">
        <v>2382</v>
      </c>
      <c r="K54" s="20">
        <v>1078757</v>
      </c>
      <c r="L54" s="20">
        <v>29250</v>
      </c>
      <c r="M54" s="20">
        <v>209882</v>
      </c>
      <c r="N54" s="20">
        <v>125</v>
      </c>
      <c r="O54" s="20">
        <v>172784</v>
      </c>
      <c r="P54" s="20">
        <v>1190</v>
      </c>
      <c r="Q54" s="20">
        <v>2190</v>
      </c>
      <c r="R54" s="20">
        <v>62</v>
      </c>
      <c r="S54" s="20">
        <v>170778</v>
      </c>
      <c r="T54" s="20">
        <v>511</v>
      </c>
      <c r="U54" s="20">
        <v>13467</v>
      </c>
      <c r="V54" s="20">
        <v>327</v>
      </c>
      <c r="W54" s="20">
        <v>1254</v>
      </c>
      <c r="X54" s="20">
        <v>31</v>
      </c>
    </row>
    <row r="55" spans="1:24" x14ac:dyDescent="0.2">
      <c r="A55" s="20" t="s">
        <v>56</v>
      </c>
      <c r="B55" s="20">
        <v>28478</v>
      </c>
      <c r="C55" s="20">
        <v>46938</v>
      </c>
      <c r="D55" s="20">
        <v>3692</v>
      </c>
      <c r="E55" s="20">
        <v>0</v>
      </c>
      <c r="F55" s="20">
        <v>0</v>
      </c>
      <c r="G55" s="20">
        <v>25784</v>
      </c>
      <c r="H55" s="20">
        <v>2008</v>
      </c>
      <c r="I55" s="20">
        <v>101371</v>
      </c>
      <c r="J55" s="20">
        <v>1174</v>
      </c>
      <c r="K55" s="20">
        <v>1046876</v>
      </c>
      <c r="L55" s="20">
        <v>26651</v>
      </c>
      <c r="M55" s="20">
        <v>607344</v>
      </c>
      <c r="N55" s="20">
        <v>97</v>
      </c>
      <c r="O55" s="20">
        <v>2726815</v>
      </c>
      <c r="P55" s="20">
        <v>310</v>
      </c>
      <c r="Q55" s="20">
        <v>6453</v>
      </c>
      <c r="R55" s="20">
        <v>36</v>
      </c>
      <c r="S55" s="20">
        <v>107575</v>
      </c>
      <c r="T55" s="20">
        <v>128</v>
      </c>
      <c r="U55" s="20">
        <v>2846</v>
      </c>
      <c r="V55" s="20">
        <v>95</v>
      </c>
      <c r="W55" s="20">
        <v>221</v>
      </c>
      <c r="X55" s="20">
        <v>10</v>
      </c>
    </row>
    <row r="56" spans="1:24" x14ac:dyDescent="0.2">
      <c r="A56" s="20" t="s">
        <v>58</v>
      </c>
      <c r="B56" s="20">
        <v>24252</v>
      </c>
      <c r="C56" s="20">
        <v>15114</v>
      </c>
      <c r="D56" s="20">
        <v>1096</v>
      </c>
      <c r="E56" s="20">
        <v>51</v>
      </c>
      <c r="F56" s="20">
        <v>4</v>
      </c>
      <c r="G56" s="20">
        <v>35348</v>
      </c>
      <c r="H56" s="20">
        <v>3076</v>
      </c>
      <c r="I56" s="20">
        <v>56160</v>
      </c>
      <c r="J56" s="20">
        <v>975</v>
      </c>
      <c r="K56" s="20">
        <v>930966</v>
      </c>
      <c r="L56" s="20">
        <v>21456</v>
      </c>
      <c r="M56" s="20">
        <v>1301478</v>
      </c>
      <c r="N56" s="20">
        <v>100</v>
      </c>
      <c r="O56" s="20">
        <v>97390</v>
      </c>
      <c r="P56" s="20">
        <v>2268</v>
      </c>
      <c r="Q56" s="20">
        <v>13320</v>
      </c>
      <c r="R56" s="20">
        <v>127</v>
      </c>
      <c r="S56" s="20">
        <v>180253</v>
      </c>
      <c r="T56" s="20">
        <v>2247</v>
      </c>
      <c r="U56" s="20">
        <v>18091</v>
      </c>
      <c r="V56" s="20">
        <v>590</v>
      </c>
      <c r="W56" s="20">
        <v>2468</v>
      </c>
      <c r="X56" s="20">
        <v>68</v>
      </c>
    </row>
    <row r="57" spans="1:24" x14ac:dyDescent="0.2">
      <c r="A57" s="20" t="s">
        <v>66</v>
      </c>
      <c r="B57" s="20">
        <v>36162</v>
      </c>
      <c r="C57" s="20">
        <v>384546</v>
      </c>
      <c r="D57" s="20">
        <v>15127</v>
      </c>
      <c r="E57" s="20">
        <v>34460</v>
      </c>
      <c r="F57" s="20">
        <v>1162</v>
      </c>
      <c r="G57" s="20">
        <v>15164</v>
      </c>
      <c r="H57" s="20">
        <v>1014</v>
      </c>
      <c r="I57" s="20">
        <v>781250</v>
      </c>
      <c r="J57" s="20">
        <v>1649</v>
      </c>
      <c r="K57" s="20">
        <v>950677</v>
      </c>
      <c r="L57" s="20">
        <v>22992</v>
      </c>
      <c r="M57" s="20">
        <v>35120867</v>
      </c>
      <c r="N57" s="20">
        <v>568</v>
      </c>
      <c r="O57" s="20">
        <v>333678</v>
      </c>
      <c r="P57" s="20">
        <v>927</v>
      </c>
      <c r="Q57" s="20">
        <v>430988</v>
      </c>
      <c r="R57" s="20">
        <v>253</v>
      </c>
      <c r="S57" s="20">
        <v>370360</v>
      </c>
      <c r="T57" s="20">
        <v>620</v>
      </c>
      <c r="U57" s="20">
        <v>135891</v>
      </c>
      <c r="V57" s="20">
        <v>3501</v>
      </c>
      <c r="W57" s="20">
        <v>34865</v>
      </c>
      <c r="X57" s="20">
        <v>458</v>
      </c>
    </row>
    <row r="58" spans="1:24" x14ac:dyDescent="0.2">
      <c r="A58" s="20" t="s">
        <v>68</v>
      </c>
      <c r="B58" s="20">
        <v>14185</v>
      </c>
      <c r="C58" s="20">
        <v>47587</v>
      </c>
      <c r="D58" s="20">
        <v>2421</v>
      </c>
      <c r="E58" s="20">
        <v>25809</v>
      </c>
      <c r="F58" s="20">
        <v>851</v>
      </c>
      <c r="G58" s="20">
        <v>456</v>
      </c>
      <c r="H58" s="20">
        <v>56</v>
      </c>
      <c r="I58" s="20">
        <v>99472</v>
      </c>
      <c r="J58" s="20">
        <v>127</v>
      </c>
      <c r="K58" s="20">
        <v>635737</v>
      </c>
      <c r="L58" s="20">
        <v>11107</v>
      </c>
      <c r="M58" s="20">
        <v>4438678</v>
      </c>
      <c r="N58" s="20">
        <v>175</v>
      </c>
      <c r="O58" s="20">
        <v>2740606</v>
      </c>
      <c r="P58" s="20">
        <v>616</v>
      </c>
      <c r="Q58" s="20">
        <v>1026025</v>
      </c>
      <c r="R58" s="20">
        <v>213</v>
      </c>
      <c r="S58" s="20">
        <v>885061</v>
      </c>
      <c r="T58" s="20">
        <v>642</v>
      </c>
      <c r="U58" s="20">
        <v>14881</v>
      </c>
      <c r="V58" s="20">
        <v>334</v>
      </c>
      <c r="W58" s="20">
        <v>2928</v>
      </c>
      <c r="X58" s="20">
        <v>65</v>
      </c>
    </row>
    <row r="59" spans="1:24" x14ac:dyDescent="0.2">
      <c r="A59" s="20" t="s">
        <v>72</v>
      </c>
      <c r="B59" s="20">
        <v>25301</v>
      </c>
      <c r="C59" s="20">
        <v>204705</v>
      </c>
      <c r="D59" s="20">
        <v>15787</v>
      </c>
      <c r="E59" s="20">
        <v>32369</v>
      </c>
      <c r="F59" s="20">
        <v>778</v>
      </c>
      <c r="G59" s="20">
        <v>923</v>
      </c>
      <c r="H59" s="20">
        <v>127</v>
      </c>
      <c r="I59" s="20">
        <v>128606</v>
      </c>
      <c r="J59" s="20">
        <v>1636</v>
      </c>
      <c r="K59" s="20">
        <v>509200</v>
      </c>
      <c r="L59" s="20">
        <v>13696</v>
      </c>
      <c r="M59" s="20">
        <v>1402160</v>
      </c>
      <c r="N59" s="20">
        <v>149</v>
      </c>
      <c r="O59" s="20">
        <v>171108</v>
      </c>
      <c r="P59" s="20">
        <v>988</v>
      </c>
      <c r="Q59" s="20">
        <v>3786</v>
      </c>
      <c r="R59" s="20">
        <v>107</v>
      </c>
      <c r="S59" s="20">
        <v>54252</v>
      </c>
      <c r="T59" s="20">
        <v>413</v>
      </c>
      <c r="U59" s="20">
        <v>76498</v>
      </c>
      <c r="V59" s="20">
        <v>1240</v>
      </c>
      <c r="W59" s="20">
        <v>3179</v>
      </c>
      <c r="X59" s="20">
        <v>43</v>
      </c>
    </row>
    <row r="60" spans="1:24" x14ac:dyDescent="0.2">
      <c r="A60" s="20" t="s">
        <v>71</v>
      </c>
      <c r="B60" s="20">
        <v>20324</v>
      </c>
      <c r="C60" s="20">
        <v>254039</v>
      </c>
      <c r="D60" s="20">
        <v>14803</v>
      </c>
      <c r="E60" s="20">
        <v>14830</v>
      </c>
      <c r="F60" s="20">
        <v>431</v>
      </c>
      <c r="G60" s="20">
        <v>827</v>
      </c>
      <c r="H60" s="20">
        <v>131</v>
      </c>
      <c r="I60" s="20">
        <v>127330</v>
      </c>
      <c r="J60" s="20">
        <v>1163</v>
      </c>
      <c r="K60" s="20">
        <v>407515</v>
      </c>
      <c r="L60" s="20">
        <v>10111</v>
      </c>
      <c r="M60" s="20">
        <v>2622918</v>
      </c>
      <c r="N60" s="20">
        <v>224</v>
      </c>
      <c r="O60" s="20">
        <v>240660</v>
      </c>
      <c r="P60" s="20">
        <v>851</v>
      </c>
      <c r="Q60" s="20">
        <v>30119</v>
      </c>
      <c r="R60" s="20">
        <v>154</v>
      </c>
      <c r="S60" s="20">
        <v>291829</v>
      </c>
      <c r="T60" s="20">
        <v>566</v>
      </c>
      <c r="U60" s="20">
        <v>44220</v>
      </c>
      <c r="V60" s="20">
        <v>873</v>
      </c>
      <c r="W60" s="20">
        <v>1441</v>
      </c>
      <c r="X60" s="20">
        <v>41</v>
      </c>
    </row>
    <row r="61" spans="1:24" x14ac:dyDescent="0.2">
      <c r="A61" s="20" t="s">
        <v>65</v>
      </c>
      <c r="B61" s="20">
        <v>23971</v>
      </c>
      <c r="C61" s="20">
        <v>137655</v>
      </c>
      <c r="D61" s="20">
        <v>9545</v>
      </c>
      <c r="E61" s="20">
        <v>57893</v>
      </c>
      <c r="F61" s="20">
        <v>2159</v>
      </c>
      <c r="G61" s="20">
        <v>1131</v>
      </c>
      <c r="H61" s="20">
        <v>104</v>
      </c>
      <c r="I61" s="20">
        <v>1269056</v>
      </c>
      <c r="J61" s="20">
        <v>751</v>
      </c>
      <c r="K61" s="20">
        <v>688644</v>
      </c>
      <c r="L61" s="20">
        <v>15984</v>
      </c>
      <c r="M61" s="20">
        <v>11084943</v>
      </c>
      <c r="N61" s="20">
        <v>407</v>
      </c>
      <c r="O61" s="20">
        <v>1087999</v>
      </c>
      <c r="P61" s="20">
        <v>852</v>
      </c>
      <c r="Q61" s="20">
        <v>767001</v>
      </c>
      <c r="R61" s="20">
        <v>122</v>
      </c>
      <c r="S61" s="20">
        <v>273805</v>
      </c>
      <c r="T61" s="20">
        <v>567</v>
      </c>
      <c r="U61" s="20">
        <v>22761</v>
      </c>
      <c r="V61" s="20">
        <v>717</v>
      </c>
      <c r="W61" s="20">
        <v>1813</v>
      </c>
      <c r="X61" s="20">
        <v>68</v>
      </c>
    </row>
    <row r="62" spans="1:24" x14ac:dyDescent="0.2">
      <c r="A62" s="20" t="s">
        <v>70</v>
      </c>
      <c r="B62" s="20">
        <v>2250</v>
      </c>
      <c r="C62" s="20">
        <v>1443</v>
      </c>
      <c r="D62" s="20">
        <v>138</v>
      </c>
      <c r="E62" s="20">
        <v>0</v>
      </c>
      <c r="F62" s="20">
        <v>0</v>
      </c>
      <c r="G62" s="20">
        <v>18</v>
      </c>
      <c r="H62" s="20">
        <v>5</v>
      </c>
      <c r="I62" s="20">
        <v>773</v>
      </c>
      <c r="J62" s="20">
        <v>4</v>
      </c>
      <c r="K62" s="20">
        <v>32294</v>
      </c>
      <c r="L62" s="20">
        <v>1721</v>
      </c>
      <c r="M62" s="20">
        <v>166</v>
      </c>
      <c r="N62" s="20">
        <v>15</v>
      </c>
      <c r="O62" s="20">
        <v>39862</v>
      </c>
      <c r="P62" s="20">
        <v>360</v>
      </c>
      <c r="Q62" s="20">
        <v>152</v>
      </c>
      <c r="R62" s="20">
        <v>17</v>
      </c>
      <c r="S62" s="20">
        <v>3631</v>
      </c>
      <c r="T62" s="20">
        <v>191</v>
      </c>
      <c r="U62" s="20">
        <v>305</v>
      </c>
      <c r="V62" s="20">
        <v>17</v>
      </c>
      <c r="W62" s="20">
        <v>12</v>
      </c>
      <c r="X62" s="20">
        <v>1</v>
      </c>
    </row>
    <row r="63" spans="1:24" x14ac:dyDescent="0.2">
      <c r="A63" s="20" t="s">
        <v>69</v>
      </c>
      <c r="B63" s="20">
        <v>2815</v>
      </c>
      <c r="C63" s="20">
        <v>1147</v>
      </c>
      <c r="D63" s="20">
        <v>79</v>
      </c>
      <c r="E63" s="20">
        <v>0</v>
      </c>
      <c r="F63" s="20">
        <v>0</v>
      </c>
      <c r="G63" s="20">
        <v>69</v>
      </c>
      <c r="H63" s="20">
        <v>9</v>
      </c>
      <c r="I63" s="20">
        <v>39</v>
      </c>
      <c r="J63" s="20">
        <v>1</v>
      </c>
      <c r="K63" s="20">
        <v>64066</v>
      </c>
      <c r="L63" s="20">
        <v>2261</v>
      </c>
      <c r="M63" s="20">
        <v>30067</v>
      </c>
      <c r="N63" s="20">
        <v>7</v>
      </c>
      <c r="O63" s="20">
        <v>10025</v>
      </c>
      <c r="P63" s="20">
        <v>368</v>
      </c>
      <c r="Q63" s="20">
        <v>191</v>
      </c>
      <c r="R63" s="20">
        <v>8</v>
      </c>
      <c r="S63" s="20">
        <v>6686</v>
      </c>
      <c r="T63" s="20">
        <v>132</v>
      </c>
      <c r="U63" s="20">
        <v>646</v>
      </c>
      <c r="V63" s="20">
        <v>30</v>
      </c>
      <c r="W63" s="20">
        <v>5</v>
      </c>
      <c r="X63" s="20">
        <v>1</v>
      </c>
    </row>
    <row r="64" spans="1:24" x14ac:dyDescent="0.2">
      <c r="A64" s="20" t="s">
        <v>67</v>
      </c>
      <c r="B64" s="20">
        <v>33916</v>
      </c>
      <c r="C64" s="20">
        <v>231724</v>
      </c>
      <c r="D64" s="20">
        <v>9027</v>
      </c>
      <c r="E64" s="20">
        <v>1542</v>
      </c>
      <c r="F64" s="20">
        <v>25</v>
      </c>
      <c r="G64" s="20">
        <v>5629</v>
      </c>
      <c r="H64" s="20">
        <v>555</v>
      </c>
      <c r="I64" s="20">
        <v>597855</v>
      </c>
      <c r="J64" s="20">
        <v>1637</v>
      </c>
      <c r="K64" s="20">
        <v>1211237</v>
      </c>
      <c r="L64" s="20">
        <v>25497</v>
      </c>
      <c r="M64" s="20">
        <v>14048939</v>
      </c>
      <c r="N64" s="20">
        <v>324</v>
      </c>
      <c r="O64" s="20">
        <v>4053266</v>
      </c>
      <c r="P64" s="20">
        <v>1088</v>
      </c>
      <c r="Q64" s="20">
        <v>166166</v>
      </c>
      <c r="R64" s="20">
        <v>256</v>
      </c>
      <c r="S64" s="20">
        <v>3480888</v>
      </c>
      <c r="T64" s="20">
        <v>1729</v>
      </c>
      <c r="U64" s="20">
        <v>37043</v>
      </c>
      <c r="V64" s="20">
        <v>1089</v>
      </c>
      <c r="W64" s="20">
        <v>5212</v>
      </c>
      <c r="X64" s="20">
        <v>133</v>
      </c>
    </row>
    <row r="65" spans="1:24" x14ac:dyDescent="0.2">
      <c r="A65" s="20" t="s">
        <v>74</v>
      </c>
      <c r="B65" s="20">
        <v>15932</v>
      </c>
      <c r="C65" s="20">
        <v>64338</v>
      </c>
      <c r="D65" s="20">
        <v>8781</v>
      </c>
      <c r="E65" s="20">
        <v>0</v>
      </c>
      <c r="F65" s="20">
        <v>0</v>
      </c>
      <c r="G65" s="20">
        <v>887</v>
      </c>
      <c r="H65" s="20">
        <v>137</v>
      </c>
      <c r="I65" s="20">
        <v>102311</v>
      </c>
      <c r="J65" s="20">
        <v>664</v>
      </c>
      <c r="K65" s="20">
        <v>491831</v>
      </c>
      <c r="L65" s="20">
        <v>11038</v>
      </c>
      <c r="M65" s="20">
        <v>1888201</v>
      </c>
      <c r="N65" s="20">
        <v>344</v>
      </c>
      <c r="O65" s="20">
        <v>148350</v>
      </c>
      <c r="P65" s="20">
        <v>420</v>
      </c>
      <c r="Q65" s="20">
        <v>3786</v>
      </c>
      <c r="R65" s="20">
        <v>129</v>
      </c>
      <c r="S65" s="20">
        <v>10247</v>
      </c>
      <c r="T65" s="20">
        <v>254</v>
      </c>
      <c r="U65" s="20">
        <v>34370</v>
      </c>
      <c r="V65" s="20">
        <v>1463</v>
      </c>
      <c r="W65" s="20">
        <v>174</v>
      </c>
      <c r="X65" s="20">
        <v>24</v>
      </c>
    </row>
    <row r="66" spans="1:24" x14ac:dyDescent="0.2">
      <c r="A66" s="20" t="s">
        <v>79</v>
      </c>
      <c r="B66" s="20">
        <v>24598</v>
      </c>
      <c r="C66" s="20">
        <v>43841</v>
      </c>
      <c r="D66" s="20">
        <v>6983</v>
      </c>
      <c r="E66" s="20">
        <v>1084</v>
      </c>
      <c r="F66" s="20">
        <v>30</v>
      </c>
      <c r="G66" s="20">
        <v>572</v>
      </c>
      <c r="H66" s="20">
        <v>136</v>
      </c>
      <c r="I66" s="20">
        <v>98509</v>
      </c>
      <c r="J66" s="20">
        <v>1652</v>
      </c>
      <c r="K66" s="20">
        <v>685370</v>
      </c>
      <c r="L66" s="20">
        <v>20802</v>
      </c>
      <c r="M66" s="20">
        <v>517325</v>
      </c>
      <c r="N66" s="20">
        <v>140</v>
      </c>
      <c r="O66" s="20">
        <v>390420</v>
      </c>
      <c r="P66" s="20">
        <v>1181</v>
      </c>
      <c r="Q66" s="20">
        <v>4705</v>
      </c>
      <c r="R66" s="20">
        <v>114</v>
      </c>
      <c r="S66" s="20">
        <v>41836</v>
      </c>
      <c r="T66" s="20">
        <v>417</v>
      </c>
      <c r="U66" s="20">
        <v>7677</v>
      </c>
      <c r="V66" s="20">
        <v>307</v>
      </c>
      <c r="W66" s="20">
        <v>159</v>
      </c>
      <c r="X66" s="20">
        <v>13</v>
      </c>
    </row>
    <row r="67" spans="1:24" x14ac:dyDescent="0.2">
      <c r="A67" s="20" t="s">
        <v>80</v>
      </c>
      <c r="B67" s="20">
        <v>30448</v>
      </c>
      <c r="C67" s="20">
        <v>99413</v>
      </c>
      <c r="D67" s="20">
        <v>15500</v>
      </c>
      <c r="E67" s="20">
        <v>0</v>
      </c>
      <c r="F67" s="20">
        <v>0</v>
      </c>
      <c r="G67" s="20">
        <v>338</v>
      </c>
      <c r="H67" s="20">
        <v>101</v>
      </c>
      <c r="I67" s="20">
        <v>90751</v>
      </c>
      <c r="J67" s="20">
        <v>782</v>
      </c>
      <c r="K67" s="20">
        <v>768188</v>
      </c>
      <c r="L67" s="20">
        <v>23018</v>
      </c>
      <c r="M67" s="20">
        <v>1067899</v>
      </c>
      <c r="N67" s="20">
        <v>210</v>
      </c>
      <c r="O67" s="20">
        <v>687790</v>
      </c>
      <c r="P67" s="20">
        <v>761</v>
      </c>
      <c r="Q67" s="20">
        <v>6306</v>
      </c>
      <c r="R67" s="20">
        <v>194</v>
      </c>
      <c r="S67" s="20">
        <v>57585</v>
      </c>
      <c r="T67" s="20">
        <v>421</v>
      </c>
      <c r="U67" s="20">
        <v>18160</v>
      </c>
      <c r="V67" s="20">
        <v>1265</v>
      </c>
      <c r="W67" s="20">
        <v>92</v>
      </c>
      <c r="X67" s="20">
        <v>15</v>
      </c>
    </row>
    <row r="68" spans="1:24" x14ac:dyDescent="0.2">
      <c r="A68" s="20" t="s">
        <v>73</v>
      </c>
      <c r="B68" s="20">
        <v>93239</v>
      </c>
      <c r="C68" s="20">
        <v>217968</v>
      </c>
      <c r="D68" s="20">
        <v>40472</v>
      </c>
      <c r="E68" s="20">
        <v>114</v>
      </c>
      <c r="F68" s="20">
        <v>5</v>
      </c>
      <c r="G68" s="20">
        <v>2165</v>
      </c>
      <c r="H68" s="20">
        <v>198</v>
      </c>
      <c r="I68" s="20">
        <v>346472</v>
      </c>
      <c r="J68" s="20">
        <v>4340</v>
      </c>
      <c r="K68" s="20">
        <v>2546170</v>
      </c>
      <c r="L68" s="20">
        <v>67398</v>
      </c>
      <c r="M68" s="20">
        <v>2881523</v>
      </c>
      <c r="N68" s="20">
        <v>751</v>
      </c>
      <c r="O68" s="20">
        <v>875559</v>
      </c>
      <c r="P68" s="20">
        <v>4829</v>
      </c>
      <c r="Q68" s="20">
        <v>20526</v>
      </c>
      <c r="R68" s="20">
        <v>403</v>
      </c>
      <c r="S68" s="20">
        <v>340756</v>
      </c>
      <c r="T68" s="20">
        <v>3053</v>
      </c>
      <c r="U68" s="20">
        <v>50072</v>
      </c>
      <c r="V68" s="20">
        <v>2220</v>
      </c>
      <c r="W68" s="20">
        <v>851</v>
      </c>
      <c r="X68" s="20">
        <v>60</v>
      </c>
    </row>
    <row r="69" spans="1:24" x14ac:dyDescent="0.2">
      <c r="A69" s="20" t="s">
        <v>75</v>
      </c>
      <c r="B69" s="20">
        <v>10148</v>
      </c>
      <c r="C69" s="20">
        <v>12031</v>
      </c>
      <c r="D69" s="20">
        <v>1471</v>
      </c>
      <c r="E69" s="20">
        <v>0</v>
      </c>
      <c r="F69" s="20">
        <v>0</v>
      </c>
      <c r="G69" s="20">
        <v>1993</v>
      </c>
      <c r="H69" s="20">
        <v>231</v>
      </c>
      <c r="I69" s="20">
        <v>42665</v>
      </c>
      <c r="J69" s="20">
        <v>256</v>
      </c>
      <c r="K69" s="20">
        <v>292441</v>
      </c>
      <c r="L69" s="20">
        <v>8600</v>
      </c>
      <c r="M69" s="20">
        <v>498501</v>
      </c>
      <c r="N69" s="20">
        <v>75</v>
      </c>
      <c r="O69" s="20">
        <v>494470</v>
      </c>
      <c r="P69" s="20">
        <v>487</v>
      </c>
      <c r="Q69" s="20">
        <v>2310</v>
      </c>
      <c r="R69" s="20">
        <v>76</v>
      </c>
      <c r="S69" s="20">
        <v>12666</v>
      </c>
      <c r="T69" s="20">
        <v>188</v>
      </c>
      <c r="U69" s="20">
        <v>11939</v>
      </c>
      <c r="V69" s="20">
        <v>620</v>
      </c>
      <c r="W69" s="20">
        <v>255</v>
      </c>
      <c r="X69" s="20">
        <v>13</v>
      </c>
    </row>
    <row r="70" spans="1:24" x14ac:dyDescent="0.2">
      <c r="A70" s="20" t="s">
        <v>81</v>
      </c>
      <c r="B70" s="20">
        <v>57719</v>
      </c>
      <c r="C70" s="20">
        <v>157118</v>
      </c>
      <c r="D70" s="20">
        <v>30070</v>
      </c>
      <c r="E70" s="20">
        <v>3895</v>
      </c>
      <c r="F70" s="20">
        <v>146</v>
      </c>
      <c r="G70" s="20">
        <v>4572</v>
      </c>
      <c r="H70" s="20">
        <v>400</v>
      </c>
      <c r="I70" s="20">
        <v>470358</v>
      </c>
      <c r="J70" s="20">
        <v>3998</v>
      </c>
      <c r="K70" s="20">
        <v>2068749</v>
      </c>
      <c r="L70" s="20">
        <v>46255</v>
      </c>
      <c r="M70" s="20">
        <v>6910804</v>
      </c>
      <c r="N70" s="20">
        <v>855</v>
      </c>
      <c r="O70" s="20">
        <v>1126098</v>
      </c>
      <c r="P70" s="20">
        <v>2508</v>
      </c>
      <c r="Q70" s="20">
        <v>110856</v>
      </c>
      <c r="R70" s="20">
        <v>1219</v>
      </c>
      <c r="S70" s="20">
        <v>258983</v>
      </c>
      <c r="T70" s="20">
        <v>1713</v>
      </c>
      <c r="U70" s="20">
        <v>27440</v>
      </c>
      <c r="V70" s="20">
        <v>1761</v>
      </c>
      <c r="W70" s="20">
        <v>641</v>
      </c>
      <c r="X70" s="20">
        <v>45</v>
      </c>
    </row>
    <row r="71" spans="1:24" x14ac:dyDescent="0.2">
      <c r="A71" s="20" t="s">
        <v>76</v>
      </c>
      <c r="B71" s="20">
        <v>3040</v>
      </c>
      <c r="C71" s="20">
        <v>2652</v>
      </c>
      <c r="D71" s="20">
        <v>315</v>
      </c>
      <c r="E71" s="20">
        <v>0</v>
      </c>
      <c r="F71" s="20">
        <v>0</v>
      </c>
      <c r="G71" s="20">
        <v>624</v>
      </c>
      <c r="H71" s="20">
        <v>93</v>
      </c>
      <c r="I71" s="20">
        <v>132</v>
      </c>
      <c r="J71" s="20">
        <v>8</v>
      </c>
      <c r="K71" s="20">
        <v>96538</v>
      </c>
      <c r="L71" s="20">
        <v>2502</v>
      </c>
      <c r="M71" s="20">
        <v>46443</v>
      </c>
      <c r="N71" s="20">
        <v>8</v>
      </c>
      <c r="O71" s="20">
        <v>52091</v>
      </c>
      <c r="P71" s="20">
        <v>73</v>
      </c>
      <c r="Q71" s="20">
        <v>7570</v>
      </c>
      <c r="R71" s="20">
        <v>7</v>
      </c>
      <c r="S71" s="20">
        <v>7593</v>
      </c>
      <c r="T71" s="20">
        <v>36</v>
      </c>
      <c r="U71" s="20">
        <v>2279</v>
      </c>
      <c r="V71" s="20">
        <v>87</v>
      </c>
      <c r="W71" s="20">
        <v>123</v>
      </c>
      <c r="X71" s="20">
        <v>6</v>
      </c>
    </row>
    <row r="72" spans="1:24" x14ac:dyDescent="0.2">
      <c r="A72" s="20" t="s">
        <v>78</v>
      </c>
      <c r="B72" s="20">
        <v>7191</v>
      </c>
      <c r="C72" s="20">
        <v>10576</v>
      </c>
      <c r="D72" s="20">
        <v>1238</v>
      </c>
      <c r="E72" s="20">
        <v>0</v>
      </c>
      <c r="F72" s="20">
        <v>0</v>
      </c>
      <c r="G72" s="20">
        <v>1731</v>
      </c>
      <c r="H72" s="20">
        <v>188</v>
      </c>
      <c r="I72" s="20">
        <v>13994</v>
      </c>
      <c r="J72" s="20">
        <v>225</v>
      </c>
      <c r="K72" s="20">
        <v>169032</v>
      </c>
      <c r="L72" s="20">
        <v>6088</v>
      </c>
      <c r="M72" s="20">
        <v>21837</v>
      </c>
      <c r="N72" s="20">
        <v>17</v>
      </c>
      <c r="O72" s="20">
        <v>139292</v>
      </c>
      <c r="P72" s="20">
        <v>673</v>
      </c>
      <c r="Q72" s="20">
        <v>351</v>
      </c>
      <c r="R72" s="20">
        <v>11</v>
      </c>
      <c r="S72" s="20">
        <v>15483</v>
      </c>
      <c r="T72" s="20">
        <v>117</v>
      </c>
      <c r="U72" s="20">
        <v>8248</v>
      </c>
      <c r="V72" s="20">
        <v>473</v>
      </c>
      <c r="W72" s="20">
        <v>134</v>
      </c>
      <c r="X72" s="20">
        <v>9</v>
      </c>
    </row>
    <row r="73" spans="1:24" x14ac:dyDescent="0.2">
      <c r="A73" s="20" t="s">
        <v>77</v>
      </c>
      <c r="B73" s="20">
        <v>53632</v>
      </c>
      <c r="C73" s="20">
        <v>82637</v>
      </c>
      <c r="D73" s="20">
        <v>13586</v>
      </c>
      <c r="E73" s="20">
        <v>0</v>
      </c>
      <c r="F73" s="20">
        <v>0</v>
      </c>
      <c r="G73" s="20">
        <v>3022</v>
      </c>
      <c r="H73" s="20">
        <v>351</v>
      </c>
      <c r="I73" s="20">
        <v>194669</v>
      </c>
      <c r="J73" s="20">
        <v>1573</v>
      </c>
      <c r="K73" s="20">
        <v>1787381</v>
      </c>
      <c r="L73" s="20">
        <v>44672</v>
      </c>
      <c r="M73" s="20">
        <v>2058909</v>
      </c>
      <c r="N73" s="20">
        <v>394</v>
      </c>
      <c r="O73" s="20">
        <v>679480</v>
      </c>
      <c r="P73" s="20">
        <v>2289</v>
      </c>
      <c r="Q73" s="20">
        <v>10128</v>
      </c>
      <c r="R73" s="20">
        <v>173</v>
      </c>
      <c r="S73" s="20">
        <v>199404</v>
      </c>
      <c r="T73" s="20">
        <v>1807</v>
      </c>
      <c r="U73" s="20">
        <v>21510</v>
      </c>
      <c r="V73" s="20">
        <v>811</v>
      </c>
      <c r="W73" s="20">
        <v>555</v>
      </c>
      <c r="X73" s="20">
        <v>41</v>
      </c>
    </row>
    <row r="74" spans="1:24" x14ac:dyDescent="0.2">
      <c r="A74" s="20" t="s">
        <v>86</v>
      </c>
      <c r="B74" s="20">
        <v>52969</v>
      </c>
      <c r="C74" s="20">
        <v>99088</v>
      </c>
      <c r="D74" s="20">
        <v>22619</v>
      </c>
      <c r="E74" s="20">
        <v>3</v>
      </c>
      <c r="F74" s="20">
        <v>1</v>
      </c>
      <c r="G74" s="20">
        <v>2523</v>
      </c>
      <c r="H74" s="20">
        <v>448</v>
      </c>
      <c r="I74" s="20">
        <v>7308</v>
      </c>
      <c r="J74" s="20">
        <v>147</v>
      </c>
      <c r="K74" s="20">
        <v>929520</v>
      </c>
      <c r="L74" s="20">
        <v>42828</v>
      </c>
      <c r="M74" s="20">
        <v>127373</v>
      </c>
      <c r="N74" s="20">
        <v>129</v>
      </c>
      <c r="O74" s="20">
        <v>38622</v>
      </c>
      <c r="P74" s="20">
        <v>705</v>
      </c>
      <c r="Q74" s="20">
        <v>4600</v>
      </c>
      <c r="R74" s="20">
        <v>224</v>
      </c>
      <c r="S74" s="20">
        <v>16278</v>
      </c>
      <c r="T74" s="20">
        <v>762</v>
      </c>
      <c r="U74" s="20">
        <v>48679</v>
      </c>
      <c r="V74" s="20">
        <v>9433</v>
      </c>
      <c r="W74" s="20">
        <v>4010</v>
      </c>
      <c r="X74" s="20">
        <v>598</v>
      </c>
    </row>
    <row r="75" spans="1:24" x14ac:dyDescent="0.2">
      <c r="A75" s="20" t="s">
        <v>84</v>
      </c>
      <c r="B75" s="20">
        <v>38766</v>
      </c>
      <c r="C75" s="20">
        <v>70941</v>
      </c>
      <c r="D75" s="20">
        <v>18608</v>
      </c>
      <c r="E75" s="20">
        <v>69</v>
      </c>
      <c r="F75" s="20">
        <v>1</v>
      </c>
      <c r="G75" s="20">
        <v>1137</v>
      </c>
      <c r="H75" s="20">
        <v>222</v>
      </c>
      <c r="I75" s="20">
        <v>4530</v>
      </c>
      <c r="J75" s="20">
        <v>95</v>
      </c>
      <c r="K75" s="20">
        <v>784795</v>
      </c>
      <c r="L75" s="20">
        <v>31055</v>
      </c>
      <c r="M75" s="20">
        <v>303062</v>
      </c>
      <c r="N75" s="20">
        <v>133</v>
      </c>
      <c r="O75" s="20">
        <v>31054</v>
      </c>
      <c r="P75" s="20">
        <v>662</v>
      </c>
      <c r="Q75" s="20">
        <v>16352</v>
      </c>
      <c r="R75" s="20">
        <v>464</v>
      </c>
      <c r="S75" s="20">
        <v>49245</v>
      </c>
      <c r="T75" s="20">
        <v>1309</v>
      </c>
      <c r="U75" s="20">
        <v>52270</v>
      </c>
      <c r="V75" s="20">
        <v>9907</v>
      </c>
      <c r="W75" s="20">
        <v>17554</v>
      </c>
      <c r="X75" s="20">
        <v>3648</v>
      </c>
    </row>
    <row r="76" spans="1:24" x14ac:dyDescent="0.2">
      <c r="A76" s="20" t="s">
        <v>85</v>
      </c>
      <c r="B76" s="20">
        <v>45776</v>
      </c>
      <c r="C76" s="20">
        <v>60824</v>
      </c>
      <c r="D76" s="20">
        <v>17789</v>
      </c>
      <c r="E76" s="20">
        <v>11</v>
      </c>
      <c r="F76" s="20">
        <v>1</v>
      </c>
      <c r="G76" s="20">
        <v>1820</v>
      </c>
      <c r="H76" s="20">
        <v>334</v>
      </c>
      <c r="I76" s="20">
        <v>5344</v>
      </c>
      <c r="J76" s="20">
        <v>107</v>
      </c>
      <c r="K76" s="20">
        <v>847853</v>
      </c>
      <c r="L76" s="20">
        <v>37653</v>
      </c>
      <c r="M76" s="20">
        <v>78292</v>
      </c>
      <c r="N76" s="20">
        <v>676</v>
      </c>
      <c r="O76" s="20">
        <v>78781</v>
      </c>
      <c r="P76" s="20">
        <v>508</v>
      </c>
      <c r="Q76" s="20">
        <v>14915</v>
      </c>
      <c r="R76" s="20">
        <v>910</v>
      </c>
      <c r="S76" s="20">
        <v>25373</v>
      </c>
      <c r="T76" s="20">
        <v>1267</v>
      </c>
      <c r="U76" s="20">
        <v>68913</v>
      </c>
      <c r="V76" s="20">
        <v>13731</v>
      </c>
      <c r="W76" s="20">
        <v>3857</v>
      </c>
      <c r="X76" s="20">
        <v>730</v>
      </c>
    </row>
    <row r="77" spans="1:24" x14ac:dyDescent="0.2">
      <c r="A77" s="20" t="s">
        <v>82</v>
      </c>
      <c r="B77" s="20">
        <v>61264</v>
      </c>
      <c r="C77" s="20">
        <v>179869</v>
      </c>
      <c r="D77" s="20">
        <v>28182</v>
      </c>
      <c r="E77" s="20">
        <v>1201</v>
      </c>
      <c r="F77" s="20">
        <v>13</v>
      </c>
      <c r="G77" s="20">
        <v>6367</v>
      </c>
      <c r="H77" s="20">
        <v>369</v>
      </c>
      <c r="I77" s="20">
        <v>82945</v>
      </c>
      <c r="J77" s="20">
        <v>873</v>
      </c>
      <c r="K77" s="20">
        <v>1724742</v>
      </c>
      <c r="L77" s="20">
        <v>46342</v>
      </c>
      <c r="M77" s="20">
        <v>3232657</v>
      </c>
      <c r="N77" s="20">
        <v>805</v>
      </c>
      <c r="O77" s="20">
        <v>2059950</v>
      </c>
      <c r="P77" s="20">
        <v>2147</v>
      </c>
      <c r="Q77" s="20">
        <v>63737</v>
      </c>
      <c r="R77" s="20">
        <v>807</v>
      </c>
      <c r="S77" s="20">
        <v>368007</v>
      </c>
      <c r="T77" s="20">
        <v>1811</v>
      </c>
      <c r="U77" s="20">
        <v>58521</v>
      </c>
      <c r="V77" s="20">
        <v>5942</v>
      </c>
      <c r="W77" s="20">
        <v>2247</v>
      </c>
      <c r="X77" s="20">
        <v>229</v>
      </c>
    </row>
    <row r="78" spans="1:24" x14ac:dyDescent="0.2">
      <c r="A78" s="20" t="s">
        <v>83</v>
      </c>
      <c r="B78" s="20">
        <v>23454</v>
      </c>
      <c r="C78" s="20">
        <v>35274</v>
      </c>
      <c r="D78" s="20">
        <v>8289</v>
      </c>
      <c r="E78" s="20">
        <v>0</v>
      </c>
      <c r="F78" s="20">
        <v>0</v>
      </c>
      <c r="G78" s="20">
        <v>118</v>
      </c>
      <c r="H78" s="20">
        <v>33</v>
      </c>
      <c r="I78" s="20">
        <v>14914</v>
      </c>
      <c r="J78" s="20">
        <v>76</v>
      </c>
      <c r="K78" s="20">
        <v>438339</v>
      </c>
      <c r="L78" s="20">
        <v>19141</v>
      </c>
      <c r="M78" s="20">
        <v>1064324</v>
      </c>
      <c r="N78" s="20">
        <v>56</v>
      </c>
      <c r="O78" s="20">
        <v>279092</v>
      </c>
      <c r="P78" s="20">
        <v>386</v>
      </c>
      <c r="Q78" s="20">
        <v>2967</v>
      </c>
      <c r="R78" s="20">
        <v>136</v>
      </c>
      <c r="S78" s="20">
        <v>14278</v>
      </c>
      <c r="T78" s="20">
        <v>478</v>
      </c>
      <c r="U78" s="20">
        <v>27812</v>
      </c>
      <c r="V78" s="20">
        <v>4986</v>
      </c>
      <c r="W78" s="20">
        <v>655</v>
      </c>
      <c r="X78" s="20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>
      <pane xSplit="1" ySplit="4" topLeftCell="B53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X1" s="3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</row>
    <row r="3" spans="1:24" ht="24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115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4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3541394</v>
      </c>
      <c r="C5" s="13">
        <f t="shared" ref="C5:X5" si="0">SUM(C6,C16,C26,C35,C48,C57,C67,C76,C86)</f>
        <v>9809462</v>
      </c>
      <c r="D5" s="13">
        <f t="shared" si="0"/>
        <v>1430928</v>
      </c>
      <c r="E5" s="13">
        <f t="shared" si="0"/>
        <v>739601</v>
      </c>
      <c r="F5" s="13">
        <f t="shared" si="0"/>
        <v>21299</v>
      </c>
      <c r="G5" s="13">
        <f t="shared" si="0"/>
        <v>1804002</v>
      </c>
      <c r="H5" s="13">
        <f t="shared" si="0"/>
        <v>310677</v>
      </c>
      <c r="I5" s="13">
        <f t="shared" si="0"/>
        <v>11952700</v>
      </c>
      <c r="J5" s="13">
        <f t="shared" si="0"/>
        <v>151474</v>
      </c>
      <c r="K5" s="13">
        <f t="shared" ref="K5:L5" si="1">SUM(K6,K16,K26,K35,K48,K57,K67,K76,K86)</f>
        <v>114939469</v>
      </c>
      <c r="L5" s="13">
        <f t="shared" si="1"/>
        <v>2764104</v>
      </c>
      <c r="M5" s="13">
        <f t="shared" ref="M5:N5" si="2">SUM(M6,M16,M26,M35,M48,M57,M67,M76,M86)</f>
        <v>327441162</v>
      </c>
      <c r="N5" s="13">
        <f t="shared" si="2"/>
        <v>29175</v>
      </c>
      <c r="O5" s="13">
        <f t="shared" si="0"/>
        <v>71893865</v>
      </c>
      <c r="P5" s="13">
        <f t="shared" si="0"/>
        <v>131277</v>
      </c>
      <c r="Q5" s="13">
        <f t="shared" si="0"/>
        <v>8971913</v>
      </c>
      <c r="R5" s="13">
        <f t="shared" si="0"/>
        <v>28238</v>
      </c>
      <c r="S5" s="13">
        <f t="shared" ref="S5:T5" si="3">SUM(S6,S16,S26,S35,S48,S57,S67,S76,S86)</f>
        <v>17794986</v>
      </c>
      <c r="T5" s="13">
        <f t="shared" si="3"/>
        <v>77915</v>
      </c>
      <c r="U5" s="13">
        <f t="shared" si="0"/>
        <v>1531211</v>
      </c>
      <c r="V5" s="13">
        <f t="shared" si="0"/>
        <v>89724</v>
      </c>
      <c r="W5" s="13">
        <f t="shared" si="0"/>
        <v>143708</v>
      </c>
      <c r="X5" s="13">
        <f t="shared" si="0"/>
        <v>8685</v>
      </c>
    </row>
    <row r="6" spans="1:24" ht="21.75" x14ac:dyDescent="0.2">
      <c r="A6" s="9" t="s">
        <v>1</v>
      </c>
      <c r="B6" s="8">
        <f>SUM(B7:B15)</f>
        <v>115291</v>
      </c>
      <c r="C6" s="8">
        <f t="shared" ref="C6:X6" si="4">SUM(C7:C15)</f>
        <v>205369</v>
      </c>
      <c r="D6" s="8">
        <f t="shared" si="4"/>
        <v>14476</v>
      </c>
      <c r="E6" s="8">
        <f t="shared" si="4"/>
        <v>219010</v>
      </c>
      <c r="F6" s="8">
        <f t="shared" si="4"/>
        <v>6354</v>
      </c>
      <c r="G6" s="8">
        <f t="shared" si="4"/>
        <v>37560</v>
      </c>
      <c r="H6" s="8">
        <f t="shared" si="4"/>
        <v>2977</v>
      </c>
      <c r="I6" s="8">
        <f t="shared" si="4"/>
        <v>1151626</v>
      </c>
      <c r="J6" s="8">
        <f t="shared" si="4"/>
        <v>2699</v>
      </c>
      <c r="K6" s="8">
        <f t="shared" ref="K6:L6" si="5">SUM(K7:K15)</f>
        <v>4518158</v>
      </c>
      <c r="L6" s="8">
        <f t="shared" si="5"/>
        <v>91115</v>
      </c>
      <c r="M6" s="8">
        <f t="shared" ref="M6:N6" si="6">SUM(M7:M15)</f>
        <v>91551578</v>
      </c>
      <c r="N6" s="8">
        <f t="shared" si="6"/>
        <v>1155</v>
      </c>
      <c r="O6" s="8">
        <f t="shared" si="4"/>
        <v>7954263</v>
      </c>
      <c r="P6" s="8">
        <f t="shared" si="4"/>
        <v>8795</v>
      </c>
      <c r="Q6" s="8">
        <f t="shared" si="4"/>
        <v>1238536</v>
      </c>
      <c r="R6" s="8">
        <f t="shared" si="4"/>
        <v>1185</v>
      </c>
      <c r="S6" s="8">
        <f t="shared" ref="S6:T6" si="7">SUM(S7:S15)</f>
        <v>4241940</v>
      </c>
      <c r="T6" s="8">
        <f t="shared" si="7"/>
        <v>7126</v>
      </c>
      <c r="U6" s="8">
        <f t="shared" si="4"/>
        <v>182162</v>
      </c>
      <c r="V6" s="8">
        <f t="shared" si="4"/>
        <v>5994</v>
      </c>
      <c r="W6" s="8">
        <f t="shared" si="4"/>
        <v>15117</v>
      </c>
      <c r="X6" s="8">
        <f t="shared" si="4"/>
        <v>511</v>
      </c>
    </row>
    <row r="7" spans="1:24" ht="21.75" x14ac:dyDescent="0.2">
      <c r="A7" s="5" t="s">
        <v>10</v>
      </c>
      <c r="B7" s="6">
        <f>VLOOKUP($A$7:$A$91,dt!$A$2:$R$78,2,FALSE)</f>
        <v>4754</v>
      </c>
      <c r="C7" s="6">
        <f>VLOOKUP($A$7:$A$91,dt!$A$2:$R$78,3,FALSE)</f>
        <v>5955</v>
      </c>
      <c r="D7" s="6">
        <f>VLOOKUP($A$7:$A$91,dt!$A$2:$R$78,4,FALSE)</f>
        <v>685</v>
      </c>
      <c r="E7" s="6">
        <f>VLOOKUP($A$7:$A$91,dt!$A$2:$R$78,5,FALSE)</f>
        <v>68</v>
      </c>
      <c r="F7" s="6">
        <f>VLOOKUP($A$7:$A$91,dt!$A$2:$R$78,6,FALSE)</f>
        <v>5</v>
      </c>
      <c r="G7" s="6">
        <f>VLOOKUP($A$7:$A$91,dt!$A$2:$R$78,7,FALSE)</f>
        <v>304</v>
      </c>
      <c r="H7" s="6">
        <f>VLOOKUP($A$7:$A$91,dt!$A$2:$R$78,8,FALSE)</f>
        <v>55</v>
      </c>
      <c r="I7" s="6">
        <f>VLOOKUP($A$7:$A$91,dt!$A$2:$R$78,9,FALSE)</f>
        <v>68</v>
      </c>
      <c r="J7" s="6">
        <f>VLOOKUP($A$7:$A$91,dt!$A$2:$R$78,10,FALSE)</f>
        <v>7</v>
      </c>
      <c r="K7" s="6">
        <f>VLOOKUP($A$7:$A$91,dt!$A$2:$R$78,11,FALSE)</f>
        <v>117515</v>
      </c>
      <c r="L7" s="6">
        <f>VLOOKUP($A$7:$A$91,dt!$A$2:$R$78,12,FALSE)</f>
        <v>3725</v>
      </c>
      <c r="M7" s="6">
        <f>VLOOKUP($A$7:$A$91,dt!$A$2:$R$78,13,FALSE)</f>
        <v>34699</v>
      </c>
      <c r="N7" s="6">
        <f>VLOOKUP($A$7:$A$91,dt!$A$2:$R$78,14,FALSE)</f>
        <v>211</v>
      </c>
      <c r="O7" s="6">
        <f>VLOOKUP($A$7:$A$91,dt!$A$2:$R$78,15,FALSE)</f>
        <v>13717</v>
      </c>
      <c r="P7" s="6">
        <f>VLOOKUP($A$7:$A$91,dt!$A$2:$R$78,16,FALSE)</f>
        <v>209</v>
      </c>
      <c r="Q7" s="6">
        <f>VLOOKUP($A$7:$A$91,dt!$A$2:$R$78,17,FALSE)</f>
        <v>6019</v>
      </c>
      <c r="R7" s="6">
        <f>VLOOKUP($A$7:$A$91,dt!$A$2:$R$78,18,FALSE)</f>
        <v>120</v>
      </c>
      <c r="S7" s="6">
        <f>VLOOKUP($A$7:$A$91,dt!$A$2:$X$78,19,FALSE)</f>
        <v>72765</v>
      </c>
      <c r="T7" s="6">
        <f>VLOOKUP($A$7:$A$91,dt!$A$2:$X$78,20,FALSE)</f>
        <v>125</v>
      </c>
      <c r="U7" s="6">
        <f>VLOOKUP($A$7:$A$91,dt!$A$2:$X$78,21,FALSE)</f>
        <v>11805</v>
      </c>
      <c r="V7" s="6">
        <f>VLOOKUP($A$7:$A$91,dt!$A$2:$X$78,22,FALSE)</f>
        <v>510</v>
      </c>
      <c r="W7" s="6">
        <f>VLOOKUP($A$7:$A$91,dt!$A$2:$X$78,23,FALSE)</f>
        <v>1412</v>
      </c>
      <c r="X7" s="6">
        <f>VLOOKUP($A$7:$A$91,dt!$A$2:$X$78,24,FALSE)</f>
        <v>84</v>
      </c>
    </row>
    <row r="8" spans="1:24" ht="21.75" x14ac:dyDescent="0.2">
      <c r="A8" s="5" t="s">
        <v>11</v>
      </c>
      <c r="B8" s="6">
        <f>VLOOKUP($A$7:$A$91,dt!$A$2:$R$78,2,FALSE)</f>
        <v>4046</v>
      </c>
      <c r="C8" s="6">
        <f>VLOOKUP($A$7:$A$91,dt!$A$2:$R$78,3,FALSE)</f>
        <v>2290</v>
      </c>
      <c r="D8" s="6">
        <f>VLOOKUP($A$7:$A$91,dt!$A$2:$R$78,4,FALSE)</f>
        <v>323</v>
      </c>
      <c r="E8" s="6">
        <f>VLOOKUP($A$7:$A$91,dt!$A$2:$R$78,5,FALSE)</f>
        <v>0</v>
      </c>
      <c r="F8" s="6">
        <f>VLOOKUP($A$7:$A$91,dt!$A$2:$R$78,6,FALSE)</f>
        <v>0</v>
      </c>
      <c r="G8" s="6">
        <f>VLOOKUP($A$7:$A$91,dt!$A$2:$R$78,7,FALSE)</f>
        <v>191</v>
      </c>
      <c r="H8" s="6">
        <f>VLOOKUP($A$7:$A$91,dt!$A$2:$R$78,8,FALSE)</f>
        <v>39</v>
      </c>
      <c r="I8" s="6">
        <f>VLOOKUP($A$7:$A$91,dt!$A$2:$R$78,9,FALSE)</f>
        <v>0</v>
      </c>
      <c r="J8" s="6">
        <f>VLOOKUP($A$7:$A$91,dt!$A$2:$R$78,10,FALSE)</f>
        <v>0</v>
      </c>
      <c r="K8" s="6">
        <f>VLOOKUP($A$7:$A$91,dt!$A$2:$R$78,11,FALSE)</f>
        <v>100499</v>
      </c>
      <c r="L8" s="6">
        <f>VLOOKUP($A$7:$A$91,dt!$A$2:$R$78,12,FALSE)</f>
        <v>3559</v>
      </c>
      <c r="M8" s="6">
        <f>VLOOKUP($A$7:$A$91,dt!$A$2:$R$78,13,FALSE)</f>
        <v>17323</v>
      </c>
      <c r="N8" s="6">
        <f>VLOOKUP($A$7:$A$91,dt!$A$2:$R$78,14,FALSE)</f>
        <v>21</v>
      </c>
      <c r="O8" s="6">
        <f>VLOOKUP($A$7:$A$91,dt!$A$2:$R$78,15,FALSE)</f>
        <v>7796</v>
      </c>
      <c r="P8" s="6">
        <f>VLOOKUP($A$7:$A$91,dt!$A$2:$R$78,16,FALSE)</f>
        <v>199</v>
      </c>
      <c r="Q8" s="6">
        <f>VLOOKUP($A$7:$A$91,dt!$A$2:$R$78,17,FALSE)</f>
        <v>4613</v>
      </c>
      <c r="R8" s="6">
        <f>VLOOKUP($A$7:$A$91,dt!$A$2:$R$78,18,FALSE)</f>
        <v>66</v>
      </c>
      <c r="S8" s="6">
        <f>VLOOKUP($A$7:$A$91,dt!$A$2:$X$78,19,FALSE)</f>
        <v>146473</v>
      </c>
      <c r="T8" s="6">
        <f>VLOOKUP($A$7:$A$91,dt!$A$2:$X$78,20,FALSE)</f>
        <v>141</v>
      </c>
      <c r="U8" s="6">
        <f>VLOOKUP($A$7:$A$91,dt!$A$2:$X$78,21,FALSE)</f>
        <v>4788</v>
      </c>
      <c r="V8" s="6">
        <f>VLOOKUP($A$7:$A$91,dt!$A$2:$X$78,22,FALSE)</f>
        <v>278</v>
      </c>
      <c r="W8" s="6">
        <f>VLOOKUP($A$7:$A$91,dt!$A$2:$X$78,23,FALSE)</f>
        <v>172</v>
      </c>
      <c r="X8" s="6">
        <f>VLOOKUP($A$7:$A$91,dt!$A$2:$X$78,24,FALSE)</f>
        <v>19</v>
      </c>
    </row>
    <row r="9" spans="1:24" ht="21.75" x14ac:dyDescent="0.2">
      <c r="A9" s="5" t="s">
        <v>12</v>
      </c>
      <c r="B9" s="6">
        <f>VLOOKUP($A$7:$A$91,dt!$A$2:$R$78,2,FALSE)</f>
        <v>6225</v>
      </c>
      <c r="C9" s="6">
        <f>VLOOKUP($A$7:$A$91,dt!$A$2:$R$78,3,FALSE)</f>
        <v>5095</v>
      </c>
      <c r="D9" s="6">
        <f>VLOOKUP($A$7:$A$91,dt!$A$2:$R$78,4,FALSE)</f>
        <v>294</v>
      </c>
      <c r="E9" s="6">
        <f>VLOOKUP($A$7:$A$91,dt!$A$2:$R$78,5,FALSE)</f>
        <v>43</v>
      </c>
      <c r="F9" s="6">
        <f>VLOOKUP($A$7:$A$91,dt!$A$2:$R$78,6,FALSE)</f>
        <v>3</v>
      </c>
      <c r="G9" s="6">
        <f>VLOOKUP($A$7:$A$91,dt!$A$2:$R$78,7,FALSE)</f>
        <v>951</v>
      </c>
      <c r="H9" s="6">
        <f>VLOOKUP($A$7:$A$91,dt!$A$2:$R$78,8,FALSE)</f>
        <v>82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292221</v>
      </c>
      <c r="L9" s="6">
        <f>VLOOKUP($A$7:$A$91,dt!$A$2:$R$78,12,FALSE)</f>
        <v>5111</v>
      </c>
      <c r="M9" s="6">
        <f>VLOOKUP($A$7:$A$91,dt!$A$2:$R$78,13,FALSE)</f>
        <v>205992</v>
      </c>
      <c r="N9" s="6">
        <f>VLOOKUP($A$7:$A$91,dt!$A$2:$R$78,14,FALSE)</f>
        <v>73</v>
      </c>
      <c r="O9" s="6">
        <f>VLOOKUP($A$7:$A$91,dt!$A$2:$R$78,15,FALSE)</f>
        <v>174366</v>
      </c>
      <c r="P9" s="6">
        <f>VLOOKUP($A$7:$A$91,dt!$A$2:$R$78,16,FALSE)</f>
        <v>1663</v>
      </c>
      <c r="Q9" s="6">
        <f>VLOOKUP($A$7:$A$91,dt!$A$2:$R$78,17,FALSE)</f>
        <v>70662</v>
      </c>
      <c r="R9" s="6">
        <f>VLOOKUP($A$7:$A$91,dt!$A$2:$R$78,18,FALSE)</f>
        <v>116</v>
      </c>
      <c r="S9" s="6">
        <f>VLOOKUP($A$7:$A$91,dt!$A$2:$X$78,19,FALSE)</f>
        <v>310911</v>
      </c>
      <c r="T9" s="6">
        <f>VLOOKUP($A$7:$A$91,dt!$A$2:$X$78,20,FALSE)</f>
        <v>540</v>
      </c>
      <c r="U9" s="6">
        <f>VLOOKUP($A$7:$A$91,dt!$A$2:$X$78,21,FALSE)</f>
        <v>3314</v>
      </c>
      <c r="V9" s="6">
        <f>VLOOKUP($A$7:$A$91,dt!$A$2:$X$78,22,FALSE)</f>
        <v>122</v>
      </c>
      <c r="W9" s="6">
        <f>VLOOKUP($A$7:$A$91,dt!$A$2:$X$78,23,FALSE)</f>
        <v>399</v>
      </c>
      <c r="X9" s="6">
        <f>VLOOKUP($A$7:$A$91,dt!$A$2:$X$78,24,FALSE)</f>
        <v>16</v>
      </c>
    </row>
    <row r="10" spans="1:24" ht="21.75" x14ac:dyDescent="0.2">
      <c r="A10" s="5" t="s">
        <v>13</v>
      </c>
      <c r="B10" s="6">
        <f>VLOOKUP($A$7:$A$91,dt!$A$2:$R$78,2,FALSE)</f>
        <v>14707</v>
      </c>
      <c r="C10" s="6">
        <f>VLOOKUP($A$7:$A$91,dt!$A$2:$R$78,3,FALSE)</f>
        <v>10424</v>
      </c>
      <c r="D10" s="6">
        <f>VLOOKUP($A$7:$A$91,dt!$A$2:$R$78,4,FALSE)</f>
        <v>1122</v>
      </c>
      <c r="E10" s="6">
        <f>VLOOKUP($A$7:$A$91,dt!$A$2:$R$78,5,FALSE)</f>
        <v>3</v>
      </c>
      <c r="F10" s="6">
        <f>VLOOKUP($A$7:$A$91,dt!$A$2:$R$78,6,FALSE)</f>
        <v>3</v>
      </c>
      <c r="G10" s="6">
        <f>VLOOKUP($A$7:$A$91,dt!$A$2:$R$78,7,FALSE)</f>
        <v>2001</v>
      </c>
      <c r="H10" s="6">
        <f>VLOOKUP($A$7:$A$91,dt!$A$2:$R$78,8,FALSE)</f>
        <v>255</v>
      </c>
      <c r="I10" s="6">
        <f>VLOOKUP($A$7:$A$91,dt!$A$2:$R$78,9,FALSE)</f>
        <v>31510</v>
      </c>
      <c r="J10" s="6">
        <f>VLOOKUP($A$7:$A$91,dt!$A$2:$R$78,10,FALSE)</f>
        <v>36</v>
      </c>
      <c r="K10" s="6">
        <f>VLOOKUP($A$7:$A$91,dt!$A$2:$R$78,11,FALSE)</f>
        <v>597028</v>
      </c>
      <c r="L10" s="6">
        <f>VLOOKUP($A$7:$A$91,dt!$A$2:$R$78,12,FALSE)</f>
        <v>12703</v>
      </c>
      <c r="M10" s="6">
        <f>VLOOKUP($A$7:$A$91,dt!$A$2:$R$78,13,FALSE)</f>
        <v>2589692</v>
      </c>
      <c r="N10" s="6">
        <f>VLOOKUP($A$7:$A$91,dt!$A$2:$R$78,14,FALSE)</f>
        <v>78</v>
      </c>
      <c r="O10" s="6">
        <f>VLOOKUP($A$7:$A$91,dt!$A$2:$R$78,15,FALSE)</f>
        <v>3322206</v>
      </c>
      <c r="P10" s="6">
        <f>VLOOKUP($A$7:$A$91,dt!$A$2:$R$78,16,FALSE)</f>
        <v>1656</v>
      </c>
      <c r="Q10" s="6">
        <f>VLOOKUP($A$7:$A$91,dt!$A$2:$R$78,17,FALSE)</f>
        <v>46232</v>
      </c>
      <c r="R10" s="6">
        <f>VLOOKUP($A$7:$A$91,dt!$A$2:$R$78,18,FALSE)</f>
        <v>209</v>
      </c>
      <c r="S10" s="6">
        <f>VLOOKUP($A$7:$A$91,dt!$A$2:$X$78,19,FALSE)</f>
        <v>437483</v>
      </c>
      <c r="T10" s="6">
        <f>VLOOKUP($A$7:$A$91,dt!$A$2:$X$78,20,FALSE)</f>
        <v>1455</v>
      </c>
      <c r="U10" s="6">
        <f>VLOOKUP($A$7:$A$91,dt!$A$2:$X$78,21,FALSE)</f>
        <v>9147</v>
      </c>
      <c r="V10" s="6">
        <f>VLOOKUP($A$7:$A$91,dt!$A$2:$X$78,22,FALSE)</f>
        <v>394</v>
      </c>
      <c r="W10" s="6">
        <f>VLOOKUP($A$7:$A$91,dt!$A$2:$X$78,23,FALSE)</f>
        <v>329</v>
      </c>
      <c r="X10" s="6">
        <f>VLOOKUP($A$7:$A$91,dt!$A$2:$X$78,24,FALSE)</f>
        <v>23</v>
      </c>
    </row>
    <row r="11" spans="1:24" ht="21.75" x14ac:dyDescent="0.2">
      <c r="A11" s="5" t="s">
        <v>14</v>
      </c>
      <c r="B11" s="6">
        <f>VLOOKUP($A$7:$A$91,dt!$A$2:$R$78,2,FALSE)</f>
        <v>16127</v>
      </c>
      <c r="C11" s="6">
        <f>VLOOKUP($A$7:$A$91,dt!$A$2:$R$78,3,FALSE)</f>
        <v>12164</v>
      </c>
      <c r="D11" s="6">
        <f>VLOOKUP($A$7:$A$91,dt!$A$2:$R$78,4,FALSE)</f>
        <v>1469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900</v>
      </c>
      <c r="H11" s="6">
        <f>VLOOKUP($A$7:$A$91,dt!$A$2:$R$78,8,FALSE)</f>
        <v>74</v>
      </c>
      <c r="I11" s="6">
        <f>VLOOKUP($A$7:$A$91,dt!$A$2:$R$78,9,FALSE)</f>
        <v>69342</v>
      </c>
      <c r="J11" s="6">
        <f>VLOOKUP($A$7:$A$91,dt!$A$2:$R$78,10,FALSE)</f>
        <v>624</v>
      </c>
      <c r="K11" s="6">
        <f>VLOOKUP($A$7:$A$91,dt!$A$2:$R$78,11,FALSE)</f>
        <v>803031</v>
      </c>
      <c r="L11" s="6">
        <f>VLOOKUP($A$7:$A$91,dt!$A$2:$R$78,12,FALSE)</f>
        <v>13493</v>
      </c>
      <c r="M11" s="6">
        <f>VLOOKUP($A$7:$A$91,dt!$A$2:$R$78,13,FALSE)</f>
        <v>1319077</v>
      </c>
      <c r="N11" s="6">
        <f>VLOOKUP($A$7:$A$91,dt!$A$2:$R$78,14,FALSE)</f>
        <v>27</v>
      </c>
      <c r="O11" s="6">
        <f>VLOOKUP($A$7:$A$91,dt!$A$2:$R$78,15,FALSE)</f>
        <v>1228918</v>
      </c>
      <c r="P11" s="6">
        <f>VLOOKUP($A$7:$A$91,dt!$A$2:$R$78,16,FALSE)</f>
        <v>588</v>
      </c>
      <c r="Q11" s="6">
        <f>VLOOKUP($A$7:$A$91,dt!$A$2:$R$78,17,FALSE)</f>
        <v>6764</v>
      </c>
      <c r="R11" s="6">
        <f>VLOOKUP($A$7:$A$91,dt!$A$2:$R$78,18,FALSE)</f>
        <v>35</v>
      </c>
      <c r="S11" s="6">
        <f>VLOOKUP($A$7:$A$91,dt!$A$2:$X$78,19,FALSE)</f>
        <v>1446685</v>
      </c>
      <c r="T11" s="6">
        <f>VLOOKUP($A$7:$A$91,dt!$A$2:$X$78,20,FALSE)</f>
        <v>1576</v>
      </c>
      <c r="U11" s="6">
        <f>VLOOKUP($A$7:$A$91,dt!$A$2:$X$78,21,FALSE)</f>
        <v>9192</v>
      </c>
      <c r="V11" s="6">
        <f>VLOOKUP($A$7:$A$91,dt!$A$2:$X$78,22,FALSE)</f>
        <v>333</v>
      </c>
      <c r="W11" s="6">
        <f>VLOOKUP($A$7:$A$91,dt!$A$2:$X$78,23,FALSE)</f>
        <v>615</v>
      </c>
      <c r="X11" s="6">
        <f>VLOOKUP($A$7:$A$91,dt!$A$2:$X$78,24,FALSE)</f>
        <v>21</v>
      </c>
    </row>
    <row r="12" spans="1:24" ht="21.75" x14ac:dyDescent="0.2">
      <c r="A12" s="5" t="s">
        <v>15</v>
      </c>
      <c r="B12" s="6">
        <f>VLOOKUP($A$7:$A$91,dt!$A$2:$R$78,2,FALSE)</f>
        <v>27321</v>
      </c>
      <c r="C12" s="6">
        <f>VLOOKUP($A$7:$A$91,dt!$A$2:$R$78,3,FALSE)</f>
        <v>76961</v>
      </c>
      <c r="D12" s="6">
        <f>VLOOKUP($A$7:$A$91,dt!$A$2:$R$78,4,FALSE)</f>
        <v>4425</v>
      </c>
      <c r="E12" s="6">
        <f>VLOOKUP($A$7:$A$91,dt!$A$2:$R$78,5,FALSE)</f>
        <v>71380</v>
      </c>
      <c r="F12" s="6">
        <f>VLOOKUP($A$7:$A$91,dt!$A$2:$R$78,6,FALSE)</f>
        <v>2123</v>
      </c>
      <c r="G12" s="6">
        <f>VLOOKUP($A$7:$A$91,dt!$A$2:$R$78,7,FALSE)</f>
        <v>4387</v>
      </c>
      <c r="H12" s="6">
        <f>VLOOKUP($A$7:$A$91,dt!$A$2:$R$78,8,FALSE)</f>
        <v>319</v>
      </c>
      <c r="I12" s="6">
        <f>VLOOKUP($A$7:$A$91,dt!$A$2:$R$78,9,FALSE)</f>
        <v>701691</v>
      </c>
      <c r="J12" s="6">
        <f>VLOOKUP($A$7:$A$91,dt!$A$2:$R$78,10,FALSE)</f>
        <v>1040</v>
      </c>
      <c r="K12" s="6">
        <f>VLOOKUP($A$7:$A$91,dt!$A$2:$R$78,11,FALSE)</f>
        <v>897501</v>
      </c>
      <c r="L12" s="6">
        <f>VLOOKUP($A$7:$A$91,dt!$A$2:$R$78,12,FALSE)</f>
        <v>21051</v>
      </c>
      <c r="M12" s="6">
        <f>VLOOKUP($A$7:$A$91,dt!$A$2:$R$78,13,FALSE)</f>
        <v>53591603</v>
      </c>
      <c r="N12" s="6">
        <f>VLOOKUP($A$7:$A$91,dt!$A$2:$R$78,14,FALSE)</f>
        <v>370</v>
      </c>
      <c r="O12" s="6">
        <f>VLOOKUP($A$7:$A$91,dt!$A$2:$R$78,15,FALSE)</f>
        <v>525540</v>
      </c>
      <c r="P12" s="6">
        <f>VLOOKUP($A$7:$A$91,dt!$A$2:$R$78,16,FALSE)</f>
        <v>1189</v>
      </c>
      <c r="Q12" s="6">
        <f>VLOOKUP($A$7:$A$91,dt!$A$2:$R$78,17,FALSE)</f>
        <v>412403</v>
      </c>
      <c r="R12" s="6">
        <f>VLOOKUP($A$7:$A$91,dt!$A$2:$R$78,18,FALSE)</f>
        <v>223</v>
      </c>
      <c r="S12" s="6">
        <f>VLOOKUP($A$7:$A$91,dt!$A$2:$X$78,19,FALSE)</f>
        <v>524019</v>
      </c>
      <c r="T12" s="6">
        <f>VLOOKUP($A$7:$A$91,dt!$A$2:$X$78,20,FALSE)</f>
        <v>933</v>
      </c>
      <c r="U12" s="6">
        <f>VLOOKUP($A$7:$A$91,dt!$A$2:$X$78,21,FALSE)</f>
        <v>60342</v>
      </c>
      <c r="V12" s="6">
        <f>VLOOKUP($A$7:$A$91,dt!$A$2:$X$78,22,FALSE)</f>
        <v>1937</v>
      </c>
      <c r="W12" s="6">
        <f>VLOOKUP($A$7:$A$91,dt!$A$2:$X$78,23,FALSE)</f>
        <v>5416</v>
      </c>
      <c r="X12" s="6">
        <f>VLOOKUP($A$7:$A$91,dt!$A$2:$X$78,24,FALSE)</f>
        <v>137</v>
      </c>
    </row>
    <row r="13" spans="1:24" ht="21.75" x14ac:dyDescent="0.2">
      <c r="A13" s="5" t="s">
        <v>16</v>
      </c>
      <c r="B13" s="6">
        <f>VLOOKUP($A$7:$A$91,dt!$A$2:$R$78,2,FALSE)</f>
        <v>4771</v>
      </c>
      <c r="C13" s="6">
        <f>VLOOKUP($A$7:$A$91,dt!$A$2:$R$78,3,FALSE)</f>
        <v>2870</v>
      </c>
      <c r="D13" s="6">
        <f>VLOOKUP($A$7:$A$91,dt!$A$2:$R$78,4,FALSE)</f>
        <v>397</v>
      </c>
      <c r="E13" s="6">
        <f>VLOOKUP($A$7:$A$91,dt!$A$2:$R$78,5,FALSE)</f>
        <v>117</v>
      </c>
      <c r="F13" s="6">
        <f>VLOOKUP($A$7:$A$91,dt!$A$2:$R$78,6,FALSE)</f>
        <v>5</v>
      </c>
      <c r="G13" s="6">
        <f>VLOOKUP($A$7:$A$91,dt!$A$2:$R$78,7,FALSE)</f>
        <v>424</v>
      </c>
      <c r="H13" s="6">
        <f>VLOOKUP($A$7:$A$91,dt!$A$2:$R$78,8,FALSE)</f>
        <v>85</v>
      </c>
      <c r="I13" s="6">
        <f>VLOOKUP($A$7:$A$91,dt!$A$2:$R$78,9,FALSE)</f>
        <v>18301</v>
      </c>
      <c r="J13" s="6">
        <f>VLOOKUP($A$7:$A$91,dt!$A$2:$R$78,10,FALSE)</f>
        <v>196</v>
      </c>
      <c r="K13" s="6">
        <f>VLOOKUP($A$7:$A$91,dt!$A$2:$R$78,11,FALSE)</f>
        <v>183425</v>
      </c>
      <c r="L13" s="6">
        <f>VLOOKUP($A$7:$A$91,dt!$A$2:$R$78,12,FALSE)</f>
        <v>3865</v>
      </c>
      <c r="M13" s="6">
        <f>VLOOKUP($A$7:$A$91,dt!$A$2:$R$78,13,FALSE)</f>
        <v>2081153</v>
      </c>
      <c r="N13" s="6">
        <f>VLOOKUP($A$7:$A$91,dt!$A$2:$R$78,14,FALSE)</f>
        <v>38</v>
      </c>
      <c r="O13" s="6">
        <f>VLOOKUP($A$7:$A$91,dt!$A$2:$R$78,15,FALSE)</f>
        <v>51890</v>
      </c>
      <c r="P13" s="6">
        <f>VLOOKUP($A$7:$A$91,dt!$A$2:$R$78,16,FALSE)</f>
        <v>300</v>
      </c>
      <c r="Q13" s="6">
        <f>VLOOKUP($A$7:$A$91,dt!$A$2:$R$78,17,FALSE)</f>
        <v>1208</v>
      </c>
      <c r="R13" s="6">
        <f>VLOOKUP($A$7:$A$91,dt!$A$2:$R$78,18,FALSE)</f>
        <v>43</v>
      </c>
      <c r="S13" s="6">
        <f>VLOOKUP($A$7:$A$91,dt!$A$2:$X$78,19,FALSE)</f>
        <v>117371</v>
      </c>
      <c r="T13" s="6">
        <f>VLOOKUP($A$7:$A$91,dt!$A$2:$X$78,20,FALSE)</f>
        <v>345</v>
      </c>
      <c r="U13" s="6">
        <f>VLOOKUP($A$7:$A$91,dt!$A$2:$X$78,21,FALSE)</f>
        <v>12841</v>
      </c>
      <c r="V13" s="6">
        <f>VLOOKUP($A$7:$A$91,dt!$A$2:$X$78,22,FALSE)</f>
        <v>410</v>
      </c>
      <c r="W13" s="6">
        <f>VLOOKUP($A$7:$A$91,dt!$A$2:$X$78,23,FALSE)</f>
        <v>451</v>
      </c>
      <c r="X13" s="6">
        <f>VLOOKUP($A$7:$A$91,dt!$A$2:$X$78,24,FALSE)</f>
        <v>16</v>
      </c>
    </row>
    <row r="14" spans="1:24" ht="21.75" x14ac:dyDescent="0.2">
      <c r="A14" s="5" t="s">
        <v>17</v>
      </c>
      <c r="B14" s="6">
        <f>VLOOKUP($A$7:$A$91,dt!$A$2:$R$78,2,FALSE)</f>
        <v>20475</v>
      </c>
      <c r="C14" s="6">
        <f>VLOOKUP($A$7:$A$91,dt!$A$2:$R$78,3,FALSE)</f>
        <v>59113</v>
      </c>
      <c r="D14" s="6">
        <f>VLOOKUP($A$7:$A$91,dt!$A$2:$R$78,4,FALSE)</f>
        <v>3606</v>
      </c>
      <c r="E14" s="6">
        <f>VLOOKUP($A$7:$A$91,dt!$A$2:$R$78,5,FALSE)</f>
        <v>911</v>
      </c>
      <c r="F14" s="6">
        <f>VLOOKUP($A$7:$A$91,dt!$A$2:$R$78,6,FALSE)</f>
        <v>48</v>
      </c>
      <c r="G14" s="6">
        <f>VLOOKUP($A$7:$A$91,dt!$A$2:$R$78,7,FALSE)</f>
        <v>18055</v>
      </c>
      <c r="H14" s="6">
        <f>VLOOKUP($A$7:$A$91,dt!$A$2:$R$78,8,FALSE)</f>
        <v>1340</v>
      </c>
      <c r="I14" s="6">
        <f>VLOOKUP($A$7:$A$91,dt!$A$2:$R$78,9,FALSE)</f>
        <v>204836</v>
      </c>
      <c r="J14" s="6">
        <f>VLOOKUP($A$7:$A$91,dt!$A$2:$R$78,10,FALSE)</f>
        <v>649</v>
      </c>
      <c r="K14" s="6">
        <f>VLOOKUP($A$7:$A$91,dt!$A$2:$R$78,11,FALSE)</f>
        <v>1025212</v>
      </c>
      <c r="L14" s="6">
        <f>VLOOKUP($A$7:$A$91,dt!$A$2:$R$78,12,FALSE)</f>
        <v>16381</v>
      </c>
      <c r="M14" s="6">
        <f>VLOOKUP($A$7:$A$91,dt!$A$2:$R$78,13,FALSE)</f>
        <v>6359410</v>
      </c>
      <c r="N14" s="6">
        <f>VLOOKUP($A$7:$A$91,dt!$A$2:$R$78,14,FALSE)</f>
        <v>148</v>
      </c>
      <c r="O14" s="6">
        <f>VLOOKUP($A$7:$A$91,dt!$A$2:$R$78,15,FALSE)</f>
        <v>72800</v>
      </c>
      <c r="P14" s="6">
        <f>VLOOKUP($A$7:$A$91,dt!$A$2:$R$78,16,FALSE)</f>
        <v>1951</v>
      </c>
      <c r="Q14" s="6">
        <f>VLOOKUP($A$7:$A$91,dt!$A$2:$R$78,17,FALSE)</f>
        <v>53642</v>
      </c>
      <c r="R14" s="6">
        <f>VLOOKUP($A$7:$A$91,dt!$A$2:$R$78,18,FALSE)</f>
        <v>235</v>
      </c>
      <c r="S14" s="6">
        <f>VLOOKUP($A$7:$A$91,dt!$A$2:$X$78,19,FALSE)</f>
        <v>991884</v>
      </c>
      <c r="T14" s="6">
        <f>VLOOKUP($A$7:$A$91,dt!$A$2:$X$78,20,FALSE)</f>
        <v>1499</v>
      </c>
      <c r="U14" s="6">
        <f>VLOOKUP($A$7:$A$91,dt!$A$2:$X$78,21,FALSE)</f>
        <v>43746</v>
      </c>
      <c r="V14" s="6">
        <f>VLOOKUP($A$7:$A$91,dt!$A$2:$X$78,22,FALSE)</f>
        <v>1197</v>
      </c>
      <c r="W14" s="6">
        <f>VLOOKUP($A$7:$A$91,dt!$A$2:$X$78,23,FALSE)</f>
        <v>4223</v>
      </c>
      <c r="X14" s="6">
        <f>VLOOKUP($A$7:$A$91,dt!$A$2:$X$78,24,FALSE)</f>
        <v>133</v>
      </c>
    </row>
    <row r="15" spans="1:24" ht="21.75" x14ac:dyDescent="0.2">
      <c r="A15" s="5" t="s">
        <v>18</v>
      </c>
      <c r="B15" s="6">
        <f>VLOOKUP($A$7:$A$91,dt!$A$2:$R$78,2,FALSE)</f>
        <v>16865</v>
      </c>
      <c r="C15" s="6">
        <f>VLOOKUP($A$7:$A$91,dt!$A$2:$R$78,3,FALSE)</f>
        <v>30497</v>
      </c>
      <c r="D15" s="6">
        <f>VLOOKUP($A$7:$A$91,dt!$A$2:$R$78,4,FALSE)</f>
        <v>2155</v>
      </c>
      <c r="E15" s="6">
        <f>VLOOKUP($A$7:$A$91,dt!$A$2:$R$78,5,FALSE)</f>
        <v>146488</v>
      </c>
      <c r="F15" s="6">
        <f>VLOOKUP($A$7:$A$91,dt!$A$2:$R$78,6,FALSE)</f>
        <v>4167</v>
      </c>
      <c r="G15" s="6">
        <f>VLOOKUP($A$7:$A$91,dt!$A$2:$R$78,7,FALSE)</f>
        <v>10347</v>
      </c>
      <c r="H15" s="6">
        <f>VLOOKUP($A$7:$A$91,dt!$A$2:$R$78,8,FALSE)</f>
        <v>728</v>
      </c>
      <c r="I15" s="6">
        <f>VLOOKUP($A$7:$A$91,dt!$A$2:$R$78,9,FALSE)</f>
        <v>125876</v>
      </c>
      <c r="J15" s="6">
        <f>VLOOKUP($A$7:$A$91,dt!$A$2:$R$78,10,FALSE)</f>
        <v>146</v>
      </c>
      <c r="K15" s="6">
        <f>VLOOKUP($A$7:$A$91,dt!$A$2:$R$78,11,FALSE)</f>
        <v>501726</v>
      </c>
      <c r="L15" s="6">
        <f>VLOOKUP($A$7:$A$91,dt!$A$2:$R$78,12,FALSE)</f>
        <v>11227</v>
      </c>
      <c r="M15" s="6">
        <f>VLOOKUP($A$7:$A$91,dt!$A$2:$R$78,13,FALSE)</f>
        <v>25352629</v>
      </c>
      <c r="N15" s="6">
        <f>VLOOKUP($A$7:$A$91,dt!$A$2:$R$78,14,FALSE)</f>
        <v>189</v>
      </c>
      <c r="O15" s="6">
        <f>VLOOKUP($A$7:$A$91,dt!$A$2:$R$78,15,FALSE)</f>
        <v>2557030</v>
      </c>
      <c r="P15" s="6">
        <f>VLOOKUP($A$7:$A$91,dt!$A$2:$R$78,16,FALSE)</f>
        <v>1040</v>
      </c>
      <c r="Q15" s="6">
        <f>VLOOKUP($A$7:$A$91,dt!$A$2:$R$78,17,FALSE)</f>
        <v>636993</v>
      </c>
      <c r="R15" s="6">
        <f>VLOOKUP($A$7:$A$91,dt!$A$2:$R$78,18,FALSE)</f>
        <v>138</v>
      </c>
      <c r="S15" s="6">
        <f>VLOOKUP($A$7:$A$91,dt!$A$2:$X$78,19,FALSE)</f>
        <v>194349</v>
      </c>
      <c r="T15" s="6">
        <f>VLOOKUP($A$7:$A$91,dt!$A$2:$X$78,20,FALSE)</f>
        <v>512</v>
      </c>
      <c r="U15" s="6">
        <f>VLOOKUP($A$7:$A$91,dt!$A$2:$X$78,21,FALSE)</f>
        <v>26987</v>
      </c>
      <c r="V15" s="6">
        <f>VLOOKUP($A$7:$A$91,dt!$A$2:$X$78,22,FALSE)</f>
        <v>813</v>
      </c>
      <c r="W15" s="6">
        <f>VLOOKUP($A$7:$A$91,dt!$A$2:$X$78,23,FALSE)</f>
        <v>2100</v>
      </c>
      <c r="X15" s="6">
        <f>VLOOKUP($A$7:$A$91,dt!$A$2:$X$78,24,FALSE)</f>
        <v>62</v>
      </c>
    </row>
    <row r="16" spans="1:24" ht="21.75" x14ac:dyDescent="0.2">
      <c r="A16" s="9" t="s">
        <v>2</v>
      </c>
      <c r="B16" s="8">
        <f t="shared" ref="B16:X16" si="8">SUM(B17:B25)</f>
        <v>120847</v>
      </c>
      <c r="C16" s="8">
        <f t="shared" si="8"/>
        <v>221713</v>
      </c>
      <c r="D16" s="8">
        <f t="shared" si="8"/>
        <v>21517</v>
      </c>
      <c r="E16" s="8">
        <f t="shared" si="8"/>
        <v>33827</v>
      </c>
      <c r="F16" s="8">
        <f t="shared" si="8"/>
        <v>750</v>
      </c>
      <c r="G16" s="8">
        <f t="shared" si="8"/>
        <v>56865</v>
      </c>
      <c r="H16" s="8">
        <f t="shared" si="8"/>
        <v>5057</v>
      </c>
      <c r="I16" s="8">
        <f t="shared" si="8"/>
        <v>1357690</v>
      </c>
      <c r="J16" s="8">
        <f t="shared" si="8"/>
        <v>1984</v>
      </c>
      <c r="K16" s="8">
        <f t="shared" ref="K16:L16" si="9">SUM(K17:K25)</f>
        <v>4201429</v>
      </c>
      <c r="L16" s="8">
        <f t="shared" si="9"/>
        <v>102128</v>
      </c>
      <c r="M16" s="8">
        <f t="shared" ref="M16:N16" si="10">SUM(M17:M25)</f>
        <v>79580740</v>
      </c>
      <c r="N16" s="8">
        <f t="shared" si="10"/>
        <v>2844</v>
      </c>
      <c r="O16" s="8">
        <f t="shared" si="8"/>
        <v>26274025</v>
      </c>
      <c r="P16" s="8">
        <f t="shared" si="8"/>
        <v>7775</v>
      </c>
      <c r="Q16" s="8">
        <f t="shared" si="8"/>
        <v>2992580</v>
      </c>
      <c r="R16" s="8">
        <f t="shared" si="8"/>
        <v>1863</v>
      </c>
      <c r="S16" s="8">
        <f t="shared" ref="S16:T16" si="11">SUM(S17:S25)</f>
        <v>806344</v>
      </c>
      <c r="T16" s="8">
        <f t="shared" si="11"/>
        <v>3965</v>
      </c>
      <c r="U16" s="8">
        <f t="shared" si="8"/>
        <v>41912</v>
      </c>
      <c r="V16" s="8">
        <f t="shared" si="8"/>
        <v>1802</v>
      </c>
      <c r="W16" s="8">
        <f t="shared" si="8"/>
        <v>6974</v>
      </c>
      <c r="X16" s="8">
        <f t="shared" si="8"/>
        <v>321</v>
      </c>
    </row>
    <row r="17" spans="1:24" ht="21.75" x14ac:dyDescent="0.2">
      <c r="A17" s="5" t="s">
        <v>19</v>
      </c>
      <c r="B17" s="6">
        <f>VLOOKUP($A$7:$A$91,dt!$A$2:$R$78,2,FALSE)</f>
        <v>2208</v>
      </c>
      <c r="C17" s="6">
        <f>VLOOKUP($A$7:$A$91,dt!$A$2:$R$78,3,FALSE)</f>
        <v>549</v>
      </c>
      <c r="D17" s="6">
        <f>VLOOKUP($A$7:$A$91,dt!$A$2:$R$78,4,FALSE)</f>
        <v>51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73</v>
      </c>
      <c r="H17" s="6">
        <f>VLOOKUP($A$7:$A$91,dt!$A$2:$R$78,8,FALSE)</f>
        <v>11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49404</v>
      </c>
      <c r="L17" s="6">
        <f>VLOOKUP($A$7:$A$91,dt!$A$2:$R$78,12,FALSE)</f>
        <v>1923</v>
      </c>
      <c r="M17" s="6">
        <f>VLOOKUP($A$7:$A$91,dt!$A$2:$R$78,13,FALSE)</f>
        <v>324</v>
      </c>
      <c r="N17" s="6">
        <f>VLOOKUP($A$7:$A$91,dt!$A$2:$R$78,14,FALSE)</f>
        <v>13</v>
      </c>
      <c r="O17" s="6">
        <f>VLOOKUP($A$7:$A$91,dt!$A$2:$R$78,15,FALSE)</f>
        <v>2533</v>
      </c>
      <c r="P17" s="6">
        <f>VLOOKUP($A$7:$A$91,dt!$A$2:$R$78,16,FALSE)</f>
        <v>80</v>
      </c>
      <c r="Q17" s="6">
        <f>VLOOKUP($A$7:$A$91,dt!$A$2:$R$78,17,FALSE)</f>
        <v>1539</v>
      </c>
      <c r="R17" s="6">
        <f>VLOOKUP($A$7:$A$91,dt!$A$2:$R$78,18,FALSE)</f>
        <v>103</v>
      </c>
      <c r="S17" s="6">
        <f>VLOOKUP($A$7:$A$91,dt!$A$2:$X$78,19,FALSE)</f>
        <v>6499</v>
      </c>
      <c r="T17" s="6">
        <f>VLOOKUP($A$7:$A$91,dt!$A$2:$X$78,20,FALSE)</f>
        <v>206</v>
      </c>
      <c r="U17" s="6">
        <f>VLOOKUP($A$7:$A$91,dt!$A$2:$X$78,21,FALSE)</f>
        <v>521</v>
      </c>
      <c r="V17" s="6">
        <f>VLOOKUP($A$7:$A$91,dt!$A$2:$X$78,22,FALSE)</f>
        <v>29</v>
      </c>
      <c r="W17" s="6">
        <f>VLOOKUP($A$7:$A$91,dt!$A$2:$X$78,23,FALSE)</f>
        <v>376</v>
      </c>
      <c r="X17" s="6">
        <f>VLOOKUP($A$7:$A$91,dt!$A$2:$X$78,24,FALSE)</f>
        <v>10</v>
      </c>
    </row>
    <row r="18" spans="1:24" ht="21.75" x14ac:dyDescent="0.2">
      <c r="A18" s="5" t="s">
        <v>20</v>
      </c>
      <c r="B18" s="6">
        <f>VLOOKUP($A$7:$A$91,dt!$A$2:$R$78,2,FALSE)</f>
        <v>13163</v>
      </c>
      <c r="C18" s="6">
        <f>VLOOKUP($A$7:$A$91,dt!$A$2:$R$78,3,FALSE)</f>
        <v>23008</v>
      </c>
      <c r="D18" s="6">
        <f>VLOOKUP($A$7:$A$91,dt!$A$2:$R$78,4,FALSE)</f>
        <v>1665</v>
      </c>
      <c r="E18" s="6">
        <f>VLOOKUP($A$7:$A$91,dt!$A$2:$R$78,5,FALSE)</f>
        <v>1536</v>
      </c>
      <c r="F18" s="6">
        <f>VLOOKUP($A$7:$A$91,dt!$A$2:$R$78,6,FALSE)</f>
        <v>30</v>
      </c>
      <c r="G18" s="6">
        <f>VLOOKUP($A$7:$A$91,dt!$A$2:$R$78,7,FALSE)</f>
        <v>9483</v>
      </c>
      <c r="H18" s="6">
        <f>VLOOKUP($A$7:$A$91,dt!$A$2:$R$78,8,FALSE)</f>
        <v>936</v>
      </c>
      <c r="I18" s="6">
        <f>VLOOKUP($A$7:$A$91,dt!$A$2:$R$78,9,FALSE)</f>
        <v>332342</v>
      </c>
      <c r="J18" s="6">
        <f>VLOOKUP($A$7:$A$91,dt!$A$2:$R$78,10,FALSE)</f>
        <v>181</v>
      </c>
      <c r="K18" s="6">
        <f>VLOOKUP($A$7:$A$91,dt!$A$2:$R$78,11,FALSE)</f>
        <v>451072</v>
      </c>
      <c r="L18" s="6">
        <f>VLOOKUP($A$7:$A$91,dt!$A$2:$R$78,12,FALSE)</f>
        <v>10987</v>
      </c>
      <c r="M18" s="6">
        <f>VLOOKUP($A$7:$A$91,dt!$A$2:$R$78,13,FALSE)</f>
        <v>36166036</v>
      </c>
      <c r="N18" s="6">
        <f>VLOOKUP($A$7:$A$91,dt!$A$2:$R$78,14,FALSE)</f>
        <v>359</v>
      </c>
      <c r="O18" s="6">
        <f>VLOOKUP($A$7:$A$91,dt!$A$2:$R$78,15,FALSE)</f>
        <v>6123631</v>
      </c>
      <c r="P18" s="6">
        <f>VLOOKUP($A$7:$A$91,dt!$A$2:$R$78,16,FALSE)</f>
        <v>528</v>
      </c>
      <c r="Q18" s="6">
        <f>VLOOKUP($A$7:$A$91,dt!$A$2:$R$78,17,FALSE)</f>
        <v>137006</v>
      </c>
      <c r="R18" s="6">
        <f>VLOOKUP($A$7:$A$91,dt!$A$2:$R$78,18,FALSE)</f>
        <v>76</v>
      </c>
      <c r="S18" s="6">
        <f>VLOOKUP($A$7:$A$91,dt!$A$2:$X$78,19,FALSE)</f>
        <v>167162</v>
      </c>
      <c r="T18" s="6">
        <f>VLOOKUP($A$7:$A$91,dt!$A$2:$X$78,20,FALSE)</f>
        <v>173</v>
      </c>
      <c r="U18" s="6">
        <f>VLOOKUP($A$7:$A$91,dt!$A$2:$X$78,21,FALSE)</f>
        <v>7392</v>
      </c>
      <c r="V18" s="6">
        <f>VLOOKUP($A$7:$A$91,dt!$A$2:$X$78,22,FALSE)</f>
        <v>328</v>
      </c>
      <c r="W18" s="6">
        <f>VLOOKUP($A$7:$A$91,dt!$A$2:$X$78,23,FALSE)</f>
        <v>2067</v>
      </c>
      <c r="X18" s="6">
        <f>VLOOKUP($A$7:$A$91,dt!$A$2:$X$78,24,FALSE)</f>
        <v>90</v>
      </c>
    </row>
    <row r="19" spans="1:24" ht="21.75" x14ac:dyDescent="0.2">
      <c r="A19" s="5" t="s">
        <v>21</v>
      </c>
      <c r="B19" s="6">
        <f>VLOOKUP($A$7:$A$91,dt!$A$2:$R$78,2,FALSE)</f>
        <v>10298</v>
      </c>
      <c r="C19" s="6">
        <f>VLOOKUP($A$7:$A$91,dt!$A$2:$R$78,3,FALSE)</f>
        <v>18560</v>
      </c>
      <c r="D19" s="6">
        <f>VLOOKUP($A$7:$A$91,dt!$A$2:$R$78,4,FALSE)</f>
        <v>1760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1060</v>
      </c>
      <c r="H19" s="6">
        <f>VLOOKUP($A$7:$A$91,dt!$A$2:$R$78,8,FALSE)</f>
        <v>107</v>
      </c>
      <c r="I19" s="6">
        <f>VLOOKUP($A$7:$A$91,dt!$A$2:$R$78,9,FALSE)</f>
        <v>172301</v>
      </c>
      <c r="J19" s="6">
        <f>VLOOKUP($A$7:$A$91,dt!$A$2:$R$78,10,FALSE)</f>
        <v>106</v>
      </c>
      <c r="K19" s="6">
        <f>VLOOKUP($A$7:$A$91,dt!$A$2:$R$78,11,FALSE)</f>
        <v>453908</v>
      </c>
      <c r="L19" s="6">
        <f>VLOOKUP($A$7:$A$91,dt!$A$2:$R$78,12,FALSE)</f>
        <v>8891</v>
      </c>
      <c r="M19" s="6">
        <f>VLOOKUP($A$7:$A$91,dt!$A$2:$R$78,13,FALSE)</f>
        <v>4338967</v>
      </c>
      <c r="N19" s="6">
        <f>VLOOKUP($A$7:$A$91,dt!$A$2:$R$78,14,FALSE)</f>
        <v>194</v>
      </c>
      <c r="O19" s="6">
        <f>VLOOKUP($A$7:$A$91,dt!$A$2:$R$78,15,FALSE)</f>
        <v>372247</v>
      </c>
      <c r="P19" s="6">
        <f>VLOOKUP($A$7:$A$91,dt!$A$2:$R$78,16,FALSE)</f>
        <v>323</v>
      </c>
      <c r="Q19" s="6">
        <f>VLOOKUP($A$7:$A$91,dt!$A$2:$R$78,17,FALSE)</f>
        <v>369192</v>
      </c>
      <c r="R19" s="6">
        <f>VLOOKUP($A$7:$A$91,dt!$A$2:$R$78,18,FALSE)</f>
        <v>64</v>
      </c>
      <c r="S19" s="6">
        <f>VLOOKUP($A$7:$A$91,dt!$A$2:$X$78,19,FALSE)</f>
        <v>18686</v>
      </c>
      <c r="T19" s="6">
        <f>VLOOKUP($A$7:$A$91,dt!$A$2:$X$78,20,FALSE)</f>
        <v>124</v>
      </c>
      <c r="U19" s="6">
        <f>VLOOKUP($A$7:$A$91,dt!$A$2:$X$78,21,FALSE)</f>
        <v>1216</v>
      </c>
      <c r="V19" s="6">
        <f>VLOOKUP($A$7:$A$91,dt!$A$2:$X$78,22,FALSE)</f>
        <v>47</v>
      </c>
      <c r="W19" s="6">
        <f>VLOOKUP($A$7:$A$91,dt!$A$2:$X$78,23,FALSE)</f>
        <v>185</v>
      </c>
      <c r="X19" s="6">
        <f>VLOOKUP($A$7:$A$91,dt!$A$2:$X$78,24,FALSE)</f>
        <v>9</v>
      </c>
    </row>
    <row r="20" spans="1:24" ht="21.75" x14ac:dyDescent="0.2">
      <c r="A20" s="5" t="s">
        <v>22</v>
      </c>
      <c r="B20" s="6">
        <f>VLOOKUP($A$7:$A$91,dt!$A$2:$R$78,2,FALSE)</f>
        <v>9409</v>
      </c>
      <c r="C20" s="6">
        <f>VLOOKUP($A$7:$A$91,dt!$A$2:$R$78,3,FALSE)</f>
        <v>2921</v>
      </c>
      <c r="D20" s="6">
        <f>VLOOKUP($A$7:$A$91,dt!$A$2:$R$78,4,FALSE)</f>
        <v>373</v>
      </c>
      <c r="E20" s="6">
        <f>VLOOKUP($A$7:$A$91,dt!$A$2:$R$78,5,FALSE)</f>
        <v>3118</v>
      </c>
      <c r="F20" s="6">
        <f>VLOOKUP($A$7:$A$91,dt!$A$2:$R$78,6,FALSE)</f>
        <v>59</v>
      </c>
      <c r="G20" s="6">
        <f>VLOOKUP($A$7:$A$91,dt!$A$2:$R$78,7,FALSE)</f>
        <v>524</v>
      </c>
      <c r="H20" s="6">
        <f>VLOOKUP($A$7:$A$91,dt!$A$2:$R$78,8,FALSE)</f>
        <v>35</v>
      </c>
      <c r="I20" s="6">
        <f>VLOOKUP($A$7:$A$91,dt!$A$2:$R$78,9,FALSE)</f>
        <v>91920</v>
      </c>
      <c r="J20" s="6">
        <f>VLOOKUP($A$7:$A$91,dt!$A$2:$R$78,10,FALSE)</f>
        <v>121</v>
      </c>
      <c r="K20" s="6">
        <f>VLOOKUP($A$7:$A$91,dt!$A$2:$R$78,11,FALSE)</f>
        <v>252867</v>
      </c>
      <c r="L20" s="6">
        <f>VLOOKUP($A$7:$A$91,dt!$A$2:$R$78,12,FALSE)</f>
        <v>8037</v>
      </c>
      <c r="M20" s="6">
        <f>VLOOKUP($A$7:$A$91,dt!$A$2:$R$78,13,FALSE)</f>
        <v>3568288</v>
      </c>
      <c r="N20" s="6">
        <f>VLOOKUP($A$7:$A$91,dt!$A$2:$R$78,14,FALSE)</f>
        <v>269</v>
      </c>
      <c r="O20" s="6">
        <f>VLOOKUP($A$7:$A$91,dt!$A$2:$R$78,15,FALSE)</f>
        <v>749514</v>
      </c>
      <c r="P20" s="6">
        <f>VLOOKUP($A$7:$A$91,dt!$A$2:$R$78,16,FALSE)</f>
        <v>737</v>
      </c>
      <c r="Q20" s="6">
        <f>VLOOKUP($A$7:$A$91,dt!$A$2:$R$78,17,FALSE)</f>
        <v>19507</v>
      </c>
      <c r="R20" s="6">
        <f>VLOOKUP($A$7:$A$91,dt!$A$2:$R$78,18,FALSE)</f>
        <v>145</v>
      </c>
      <c r="S20" s="6">
        <f>VLOOKUP($A$7:$A$91,dt!$A$2:$X$78,19,FALSE)</f>
        <v>11595</v>
      </c>
      <c r="T20" s="6">
        <f>VLOOKUP($A$7:$A$91,dt!$A$2:$X$78,20,FALSE)</f>
        <v>121</v>
      </c>
      <c r="U20" s="6">
        <f>VLOOKUP($A$7:$A$91,dt!$A$2:$X$78,21,FALSE)</f>
        <v>427</v>
      </c>
      <c r="V20" s="6">
        <f>VLOOKUP($A$7:$A$91,dt!$A$2:$X$78,22,FALSE)</f>
        <v>35</v>
      </c>
      <c r="W20" s="6">
        <f>VLOOKUP($A$7:$A$91,dt!$A$2:$X$78,23,FALSE)</f>
        <v>69</v>
      </c>
      <c r="X20" s="6">
        <f>VLOOKUP($A$7:$A$91,dt!$A$2:$X$78,24,FALSE)</f>
        <v>5</v>
      </c>
    </row>
    <row r="21" spans="1:24" ht="21.75" x14ac:dyDescent="0.2">
      <c r="A21" s="5" t="s">
        <v>23</v>
      </c>
      <c r="B21" s="6">
        <f>VLOOKUP($A$7:$A$91,dt!$A$2:$R$78,2,FALSE)</f>
        <v>4289</v>
      </c>
      <c r="C21" s="6">
        <f>VLOOKUP($A$7:$A$91,dt!$A$2:$R$78,3,FALSE)</f>
        <v>1613</v>
      </c>
      <c r="D21" s="6">
        <f>VLOOKUP($A$7:$A$91,dt!$A$2:$R$78,4,FALSE)</f>
        <v>172</v>
      </c>
      <c r="E21" s="6">
        <f>VLOOKUP($A$7:$A$91,dt!$A$2:$R$78,5,FALSE)</f>
        <v>0</v>
      </c>
      <c r="F21" s="6">
        <f>VLOOKUP($A$7:$A$91,dt!$A$2:$R$78,6,FALSE)</f>
        <v>0</v>
      </c>
      <c r="G21" s="6">
        <f>VLOOKUP($A$7:$A$91,dt!$A$2:$R$78,7,FALSE)</f>
        <v>528</v>
      </c>
      <c r="H21" s="6">
        <f>VLOOKUP($A$7:$A$91,dt!$A$2:$R$78,8,FALSE)</f>
        <v>61</v>
      </c>
      <c r="I21" s="6">
        <f>VLOOKUP($A$7:$A$91,dt!$A$2:$R$78,9,FALSE)</f>
        <v>90662</v>
      </c>
      <c r="J21" s="6">
        <f>VLOOKUP($A$7:$A$91,dt!$A$2:$R$78,10,FALSE)</f>
        <v>71</v>
      </c>
      <c r="K21" s="6">
        <f>VLOOKUP($A$7:$A$91,dt!$A$2:$R$78,11,FALSE)</f>
        <v>100822</v>
      </c>
      <c r="L21" s="6">
        <f>VLOOKUP($A$7:$A$91,dt!$A$2:$R$78,12,FALSE)</f>
        <v>3720</v>
      </c>
      <c r="M21" s="6">
        <f>VLOOKUP($A$7:$A$91,dt!$A$2:$R$78,13,FALSE)</f>
        <v>406520</v>
      </c>
      <c r="N21" s="6">
        <f>VLOOKUP($A$7:$A$91,dt!$A$2:$R$78,14,FALSE)</f>
        <v>9</v>
      </c>
      <c r="O21" s="6">
        <f>VLOOKUP($A$7:$A$91,dt!$A$2:$R$78,15,FALSE)</f>
        <v>28445</v>
      </c>
      <c r="P21" s="6">
        <f>VLOOKUP($A$7:$A$91,dt!$A$2:$R$78,16,FALSE)</f>
        <v>60</v>
      </c>
      <c r="Q21" s="6">
        <f>VLOOKUP($A$7:$A$91,dt!$A$2:$R$78,17,FALSE)</f>
        <v>521</v>
      </c>
      <c r="R21" s="6">
        <f>VLOOKUP($A$7:$A$91,dt!$A$2:$R$78,18,FALSE)</f>
        <v>23</v>
      </c>
      <c r="S21" s="6">
        <f>VLOOKUP($A$7:$A$91,dt!$A$2:$X$78,19,FALSE)</f>
        <v>4758</v>
      </c>
      <c r="T21" s="6">
        <f>VLOOKUP($A$7:$A$91,dt!$A$2:$X$78,20,FALSE)</f>
        <v>40</v>
      </c>
      <c r="U21" s="6">
        <f>VLOOKUP($A$7:$A$91,dt!$A$2:$X$78,21,FALSE)</f>
        <v>449</v>
      </c>
      <c r="V21" s="6">
        <f>VLOOKUP($A$7:$A$91,dt!$A$2:$X$78,22,FALSE)</f>
        <v>22</v>
      </c>
      <c r="W21" s="6">
        <f>VLOOKUP($A$7:$A$91,dt!$A$2:$X$78,23,FALSE)</f>
        <v>68</v>
      </c>
      <c r="X21" s="6">
        <f>VLOOKUP($A$7:$A$91,dt!$A$2:$X$78,24,FALSE)</f>
        <v>3</v>
      </c>
    </row>
    <row r="22" spans="1:24" ht="21.75" x14ac:dyDescent="0.2">
      <c r="A22" s="5" t="s">
        <v>24</v>
      </c>
      <c r="B22" s="6">
        <f>VLOOKUP($A$7:$A$91,dt!$A$2:$R$78,2,FALSE)</f>
        <v>17140</v>
      </c>
      <c r="C22" s="6">
        <f>VLOOKUP($A$7:$A$91,dt!$A$2:$R$78,3,FALSE)</f>
        <v>23089</v>
      </c>
      <c r="D22" s="6">
        <f>VLOOKUP($A$7:$A$91,dt!$A$2:$R$78,4,FALSE)</f>
        <v>3030</v>
      </c>
      <c r="E22" s="6">
        <f>VLOOKUP($A$7:$A$91,dt!$A$2:$R$78,5,FALSE)</f>
        <v>142</v>
      </c>
      <c r="F22" s="6">
        <f>VLOOKUP($A$7:$A$91,dt!$A$2:$R$78,6,FALSE)</f>
        <v>3</v>
      </c>
      <c r="G22" s="6">
        <f>VLOOKUP($A$7:$A$91,dt!$A$2:$R$78,7,FALSE)</f>
        <v>3710</v>
      </c>
      <c r="H22" s="6">
        <f>VLOOKUP($A$7:$A$91,dt!$A$2:$R$78,8,FALSE)</f>
        <v>335</v>
      </c>
      <c r="I22" s="6">
        <f>VLOOKUP($A$7:$A$91,dt!$A$2:$R$78,9,FALSE)</f>
        <v>217271</v>
      </c>
      <c r="J22" s="6">
        <f>VLOOKUP($A$7:$A$91,dt!$A$2:$R$78,10,FALSE)</f>
        <v>339</v>
      </c>
      <c r="K22" s="6">
        <f>VLOOKUP($A$7:$A$91,dt!$A$2:$R$78,11,FALSE)</f>
        <v>483215</v>
      </c>
      <c r="L22" s="6">
        <f>VLOOKUP($A$7:$A$91,dt!$A$2:$R$78,12,FALSE)</f>
        <v>12894</v>
      </c>
      <c r="M22" s="6">
        <f>VLOOKUP($A$7:$A$91,dt!$A$2:$R$78,13,FALSE)</f>
        <v>4499272</v>
      </c>
      <c r="N22" s="6">
        <f>VLOOKUP($A$7:$A$91,dt!$A$2:$R$78,14,FALSE)</f>
        <v>288</v>
      </c>
      <c r="O22" s="6">
        <f>VLOOKUP($A$7:$A$91,dt!$A$2:$R$78,15,FALSE)</f>
        <v>7817240</v>
      </c>
      <c r="P22" s="6">
        <f>VLOOKUP($A$7:$A$91,dt!$A$2:$R$78,16,FALSE)</f>
        <v>1077</v>
      </c>
      <c r="Q22" s="6">
        <f>VLOOKUP($A$7:$A$91,dt!$A$2:$R$78,17,FALSE)</f>
        <v>752115</v>
      </c>
      <c r="R22" s="6">
        <f>VLOOKUP($A$7:$A$91,dt!$A$2:$R$78,18,FALSE)</f>
        <v>598</v>
      </c>
      <c r="S22" s="6">
        <f>VLOOKUP($A$7:$A$91,dt!$A$2:$X$78,19,FALSE)</f>
        <v>463043</v>
      </c>
      <c r="T22" s="6">
        <f>VLOOKUP($A$7:$A$91,dt!$A$2:$X$78,20,FALSE)</f>
        <v>1629</v>
      </c>
      <c r="U22" s="6">
        <f>VLOOKUP($A$7:$A$91,dt!$A$2:$X$78,21,FALSE)</f>
        <v>8897</v>
      </c>
      <c r="V22" s="6">
        <f>VLOOKUP($A$7:$A$91,dt!$A$2:$X$78,22,FALSE)</f>
        <v>445</v>
      </c>
      <c r="W22" s="6">
        <f>VLOOKUP($A$7:$A$91,dt!$A$2:$X$78,23,FALSE)</f>
        <v>1692</v>
      </c>
      <c r="X22" s="6">
        <f>VLOOKUP($A$7:$A$91,dt!$A$2:$X$78,24,FALSE)</f>
        <v>107</v>
      </c>
    </row>
    <row r="23" spans="1:24" ht="21.75" x14ac:dyDescent="0.2">
      <c r="A23" s="5" t="s">
        <v>25</v>
      </c>
      <c r="B23" s="6">
        <f>VLOOKUP($A$7:$A$91,dt!$A$2:$R$78,2,FALSE)</f>
        <v>19642</v>
      </c>
      <c r="C23" s="6">
        <f>VLOOKUP($A$7:$A$91,dt!$A$2:$R$78,3,FALSE)</f>
        <v>20294</v>
      </c>
      <c r="D23" s="6">
        <f>VLOOKUP($A$7:$A$91,dt!$A$2:$R$78,4,FALSE)</f>
        <v>2157</v>
      </c>
      <c r="E23" s="6">
        <f>VLOOKUP($A$7:$A$91,dt!$A$2:$R$78,5,FALSE)</f>
        <v>44</v>
      </c>
      <c r="F23" s="6">
        <f>VLOOKUP($A$7:$A$91,dt!$A$2:$R$78,6,FALSE)</f>
        <v>2</v>
      </c>
      <c r="G23" s="6">
        <f>VLOOKUP($A$7:$A$91,dt!$A$2:$R$78,7,FALSE)</f>
        <v>13171</v>
      </c>
      <c r="H23" s="6">
        <f>VLOOKUP($A$7:$A$91,dt!$A$2:$R$78,8,FALSE)</f>
        <v>1134</v>
      </c>
      <c r="I23" s="6">
        <f>VLOOKUP($A$7:$A$91,dt!$A$2:$R$78,9,FALSE)</f>
        <v>333776</v>
      </c>
      <c r="J23" s="6">
        <f>VLOOKUP($A$7:$A$91,dt!$A$2:$R$78,10,FALSE)</f>
        <v>494</v>
      </c>
      <c r="K23" s="6">
        <f>VLOOKUP($A$7:$A$91,dt!$A$2:$R$78,11,FALSE)</f>
        <v>739914</v>
      </c>
      <c r="L23" s="6">
        <f>VLOOKUP($A$7:$A$91,dt!$A$2:$R$78,12,FALSE)</f>
        <v>16880</v>
      </c>
      <c r="M23" s="6">
        <f>VLOOKUP($A$7:$A$91,dt!$A$2:$R$78,13,FALSE)</f>
        <v>27470440</v>
      </c>
      <c r="N23" s="6">
        <f>VLOOKUP($A$7:$A$91,dt!$A$2:$R$78,14,FALSE)</f>
        <v>704</v>
      </c>
      <c r="O23" s="6">
        <f>VLOOKUP($A$7:$A$91,dt!$A$2:$R$78,15,FALSE)</f>
        <v>2443143</v>
      </c>
      <c r="P23" s="6">
        <f>VLOOKUP($A$7:$A$91,dt!$A$2:$R$78,16,FALSE)</f>
        <v>714</v>
      </c>
      <c r="Q23" s="6">
        <f>VLOOKUP($A$7:$A$91,dt!$A$2:$R$78,17,FALSE)</f>
        <v>1013549</v>
      </c>
      <c r="R23" s="6">
        <f>VLOOKUP($A$7:$A$91,dt!$A$2:$R$78,18,FALSE)</f>
        <v>143</v>
      </c>
      <c r="S23" s="6">
        <f>VLOOKUP($A$7:$A$91,dt!$A$2:$X$78,19,FALSE)</f>
        <v>50232</v>
      </c>
      <c r="T23" s="6">
        <f>VLOOKUP($A$7:$A$91,dt!$A$2:$X$78,20,FALSE)</f>
        <v>415</v>
      </c>
      <c r="U23" s="6">
        <f>VLOOKUP($A$7:$A$91,dt!$A$2:$X$78,21,FALSE)</f>
        <v>2017</v>
      </c>
      <c r="V23" s="6">
        <f>VLOOKUP($A$7:$A$91,dt!$A$2:$X$78,22,FALSE)</f>
        <v>110</v>
      </c>
      <c r="W23" s="6">
        <f>VLOOKUP($A$7:$A$91,dt!$A$2:$X$78,23,FALSE)</f>
        <v>704</v>
      </c>
      <c r="X23" s="6">
        <f>VLOOKUP($A$7:$A$91,dt!$A$2:$X$78,24,FALSE)</f>
        <v>33</v>
      </c>
    </row>
    <row r="24" spans="1:24" ht="21.75" x14ac:dyDescent="0.2">
      <c r="A24" s="5" t="s">
        <v>26</v>
      </c>
      <c r="B24" s="6">
        <f>VLOOKUP($A$7:$A$91,dt!$A$2:$R$78,2,FALSE)</f>
        <v>10276</v>
      </c>
      <c r="C24" s="6">
        <f>VLOOKUP($A$7:$A$91,dt!$A$2:$R$78,3,FALSE)</f>
        <v>11936</v>
      </c>
      <c r="D24" s="6">
        <f>VLOOKUP($A$7:$A$91,dt!$A$2:$R$78,4,FALSE)</f>
        <v>1001</v>
      </c>
      <c r="E24" s="6">
        <f>VLOOKUP($A$7:$A$91,dt!$A$2:$R$78,5,FALSE)</f>
        <v>86</v>
      </c>
      <c r="F24" s="6">
        <f>VLOOKUP($A$7:$A$91,dt!$A$2:$R$78,6,FALSE)</f>
        <v>3</v>
      </c>
      <c r="G24" s="6">
        <f>VLOOKUP($A$7:$A$91,dt!$A$2:$R$78,7,FALSE)</f>
        <v>13640</v>
      </c>
      <c r="H24" s="6">
        <f>VLOOKUP($A$7:$A$91,dt!$A$2:$R$78,8,FALSE)</f>
        <v>1095</v>
      </c>
      <c r="I24" s="6">
        <f>VLOOKUP($A$7:$A$91,dt!$A$2:$R$78,9,FALSE)</f>
        <v>92297</v>
      </c>
      <c r="J24" s="6">
        <f>VLOOKUP($A$7:$A$91,dt!$A$2:$R$78,10,FALSE)</f>
        <v>54</v>
      </c>
      <c r="K24" s="6">
        <f>VLOOKUP($A$7:$A$91,dt!$A$2:$R$78,11,FALSE)</f>
        <v>290638</v>
      </c>
      <c r="L24" s="6">
        <f>VLOOKUP($A$7:$A$91,dt!$A$2:$R$78,12,FALSE)</f>
        <v>8302</v>
      </c>
      <c r="M24" s="6">
        <f>VLOOKUP($A$7:$A$91,dt!$A$2:$R$78,13,FALSE)</f>
        <v>2794125</v>
      </c>
      <c r="N24" s="6">
        <f>VLOOKUP($A$7:$A$91,dt!$A$2:$R$78,14,FALSE)</f>
        <v>268</v>
      </c>
      <c r="O24" s="6">
        <f>VLOOKUP($A$7:$A$91,dt!$A$2:$R$78,15,FALSE)</f>
        <v>8371439</v>
      </c>
      <c r="P24" s="6">
        <f>VLOOKUP($A$7:$A$91,dt!$A$2:$R$78,16,FALSE)</f>
        <v>867</v>
      </c>
      <c r="Q24" s="6">
        <f>VLOOKUP($A$7:$A$91,dt!$A$2:$R$78,17,FALSE)</f>
        <v>557651</v>
      </c>
      <c r="R24" s="6">
        <f>VLOOKUP($A$7:$A$91,dt!$A$2:$R$78,18,FALSE)</f>
        <v>292</v>
      </c>
      <c r="S24" s="6">
        <f>VLOOKUP($A$7:$A$91,dt!$A$2:$X$78,19,FALSE)</f>
        <v>64777</v>
      </c>
      <c r="T24" s="6">
        <f>VLOOKUP($A$7:$A$91,dt!$A$2:$X$78,20,FALSE)</f>
        <v>347</v>
      </c>
      <c r="U24" s="6">
        <f>VLOOKUP($A$7:$A$91,dt!$A$2:$X$78,21,FALSE)</f>
        <v>3197</v>
      </c>
      <c r="V24" s="6">
        <f>VLOOKUP($A$7:$A$91,dt!$A$2:$X$78,22,FALSE)</f>
        <v>119</v>
      </c>
      <c r="W24" s="6">
        <f>VLOOKUP($A$7:$A$91,dt!$A$2:$X$78,23,FALSE)</f>
        <v>555</v>
      </c>
      <c r="X24" s="6">
        <f>VLOOKUP($A$7:$A$91,dt!$A$2:$X$78,24,FALSE)</f>
        <v>21</v>
      </c>
    </row>
    <row r="25" spans="1:24" ht="21.75" x14ac:dyDescent="0.2">
      <c r="A25" s="5" t="s">
        <v>27</v>
      </c>
      <c r="B25" s="6">
        <f>VLOOKUP($A$7:$A$91,dt!$A$2:$R$78,2,FALSE)</f>
        <v>34422</v>
      </c>
      <c r="C25" s="6">
        <f>VLOOKUP($A$7:$A$91,dt!$A$2:$R$78,3,FALSE)</f>
        <v>119743</v>
      </c>
      <c r="D25" s="6">
        <f>VLOOKUP($A$7:$A$91,dt!$A$2:$R$78,4,FALSE)</f>
        <v>11308</v>
      </c>
      <c r="E25" s="6">
        <f>VLOOKUP($A$7:$A$91,dt!$A$2:$R$78,5,FALSE)</f>
        <v>28901</v>
      </c>
      <c r="F25" s="6">
        <f>VLOOKUP($A$7:$A$91,dt!$A$2:$R$78,6,FALSE)</f>
        <v>653</v>
      </c>
      <c r="G25" s="6">
        <f>VLOOKUP($A$7:$A$91,dt!$A$2:$R$78,7,FALSE)</f>
        <v>14676</v>
      </c>
      <c r="H25" s="6">
        <f>VLOOKUP($A$7:$A$91,dt!$A$2:$R$78,8,FALSE)</f>
        <v>1343</v>
      </c>
      <c r="I25" s="6">
        <f>VLOOKUP($A$7:$A$91,dt!$A$2:$R$78,9,FALSE)</f>
        <v>27121</v>
      </c>
      <c r="J25" s="6">
        <f>VLOOKUP($A$7:$A$91,dt!$A$2:$R$78,10,FALSE)</f>
        <v>618</v>
      </c>
      <c r="K25" s="6">
        <f>VLOOKUP($A$7:$A$91,dt!$A$2:$R$78,11,FALSE)</f>
        <v>1379589</v>
      </c>
      <c r="L25" s="6">
        <f>VLOOKUP($A$7:$A$91,dt!$A$2:$R$78,12,FALSE)</f>
        <v>30494</v>
      </c>
      <c r="M25" s="6">
        <f>VLOOKUP($A$7:$A$91,dt!$A$2:$R$78,13,FALSE)</f>
        <v>336768</v>
      </c>
      <c r="N25" s="6">
        <f>VLOOKUP($A$7:$A$91,dt!$A$2:$R$78,14,FALSE)</f>
        <v>740</v>
      </c>
      <c r="O25" s="6">
        <f>VLOOKUP($A$7:$A$91,dt!$A$2:$R$78,15,FALSE)</f>
        <v>365833</v>
      </c>
      <c r="P25" s="6">
        <f>VLOOKUP($A$7:$A$91,dt!$A$2:$R$78,16,FALSE)</f>
        <v>3389</v>
      </c>
      <c r="Q25" s="6">
        <f>VLOOKUP($A$7:$A$91,dt!$A$2:$R$78,17,FALSE)</f>
        <v>141500</v>
      </c>
      <c r="R25" s="6">
        <f>VLOOKUP($A$7:$A$91,dt!$A$2:$R$78,18,FALSE)</f>
        <v>419</v>
      </c>
      <c r="S25" s="6">
        <f>VLOOKUP($A$7:$A$91,dt!$A$2:$X$78,19,FALSE)</f>
        <v>19592</v>
      </c>
      <c r="T25" s="6">
        <f>VLOOKUP($A$7:$A$91,dt!$A$2:$X$78,20,FALSE)</f>
        <v>910</v>
      </c>
      <c r="U25" s="6">
        <f>VLOOKUP($A$7:$A$91,dt!$A$2:$X$78,21,FALSE)</f>
        <v>17796</v>
      </c>
      <c r="V25" s="6">
        <f>VLOOKUP($A$7:$A$91,dt!$A$2:$X$78,22,FALSE)</f>
        <v>667</v>
      </c>
      <c r="W25" s="6">
        <f>VLOOKUP($A$7:$A$91,dt!$A$2:$X$78,23,FALSE)</f>
        <v>1258</v>
      </c>
      <c r="X25" s="6">
        <f>VLOOKUP($A$7:$A$91,dt!$A$2:$X$78,24,FALSE)</f>
        <v>43</v>
      </c>
    </row>
    <row r="26" spans="1:24" ht="21.75" x14ac:dyDescent="0.2">
      <c r="A26" s="9" t="s">
        <v>3</v>
      </c>
      <c r="B26" s="8">
        <f>SUM(B27:B34)</f>
        <v>1037301</v>
      </c>
      <c r="C26" s="8">
        <f t="shared" ref="C26:X26" si="12">SUM(C27:C34)</f>
        <v>3271394</v>
      </c>
      <c r="D26" s="8">
        <f t="shared" si="12"/>
        <v>574795</v>
      </c>
      <c r="E26" s="8">
        <f t="shared" si="12"/>
        <v>172525</v>
      </c>
      <c r="F26" s="8">
        <f t="shared" si="12"/>
        <v>5469</v>
      </c>
      <c r="G26" s="8">
        <f t="shared" si="12"/>
        <v>713104</v>
      </c>
      <c r="H26" s="8">
        <f t="shared" si="12"/>
        <v>147485</v>
      </c>
      <c r="I26" s="8">
        <f t="shared" si="12"/>
        <v>1358571</v>
      </c>
      <c r="J26" s="8">
        <f t="shared" si="12"/>
        <v>36132</v>
      </c>
      <c r="K26" s="8">
        <f t="shared" ref="K26:L26" si="13">SUM(K27:K34)</f>
        <v>29086826</v>
      </c>
      <c r="L26" s="8">
        <f t="shared" si="13"/>
        <v>747346</v>
      </c>
      <c r="M26" s="8">
        <f t="shared" ref="M26:N26" si="14">SUM(M27:M34)</f>
        <v>36039046</v>
      </c>
      <c r="N26" s="8">
        <f t="shared" si="14"/>
        <v>8932</v>
      </c>
      <c r="O26" s="8">
        <f t="shared" si="12"/>
        <v>4389023</v>
      </c>
      <c r="P26" s="8">
        <f t="shared" si="12"/>
        <v>37011</v>
      </c>
      <c r="Q26" s="8">
        <f t="shared" si="12"/>
        <v>771782</v>
      </c>
      <c r="R26" s="8">
        <f t="shared" si="12"/>
        <v>8070</v>
      </c>
      <c r="S26" s="8">
        <f t="shared" ref="S26:T26" si="15">SUM(S27:S34)</f>
        <v>1577483</v>
      </c>
      <c r="T26" s="8">
        <f t="shared" si="15"/>
        <v>25083</v>
      </c>
      <c r="U26" s="8">
        <f t="shared" si="12"/>
        <v>200570</v>
      </c>
      <c r="V26" s="8">
        <f t="shared" si="12"/>
        <v>8547</v>
      </c>
      <c r="W26" s="8">
        <f t="shared" si="12"/>
        <v>9005</v>
      </c>
      <c r="X26" s="8">
        <f t="shared" si="12"/>
        <v>459</v>
      </c>
    </row>
    <row r="27" spans="1:24" ht="21.75" x14ac:dyDescent="0.2">
      <c r="A27" s="5" t="s">
        <v>28</v>
      </c>
      <c r="B27" s="6">
        <f>VLOOKUP($A$7:$A$91,dt!$A$2:$R$78,2,FALSE)</f>
        <v>197676</v>
      </c>
      <c r="C27" s="6">
        <f>VLOOKUP($A$7:$A$91,dt!$A$2:$R$78,3,FALSE)</f>
        <v>579182</v>
      </c>
      <c r="D27" s="6">
        <f>VLOOKUP($A$7:$A$91,dt!$A$2:$R$78,4,FALSE)</f>
        <v>71048</v>
      </c>
      <c r="E27" s="6">
        <f>VLOOKUP($A$7:$A$91,dt!$A$2:$R$78,5,FALSE)</f>
        <v>155803</v>
      </c>
      <c r="F27" s="6">
        <f>VLOOKUP($A$7:$A$91,dt!$A$2:$R$78,6,FALSE)</f>
        <v>4938</v>
      </c>
      <c r="G27" s="6">
        <f>VLOOKUP($A$7:$A$91,dt!$A$2:$R$78,7,FALSE)</f>
        <v>86323</v>
      </c>
      <c r="H27" s="6">
        <f>VLOOKUP($A$7:$A$91,dt!$A$2:$R$78,8,FALSE)</f>
        <v>12504</v>
      </c>
      <c r="I27" s="6">
        <f>VLOOKUP($A$7:$A$91,dt!$A$2:$R$78,9,FALSE)</f>
        <v>411358</v>
      </c>
      <c r="J27" s="6">
        <f>VLOOKUP($A$7:$A$91,dt!$A$2:$R$78,10,FALSE)</f>
        <v>6170</v>
      </c>
      <c r="K27" s="6">
        <f>VLOOKUP($A$7:$A$91,dt!$A$2:$R$78,11,FALSE)</f>
        <v>5800711</v>
      </c>
      <c r="L27" s="6">
        <f>VLOOKUP($A$7:$A$91,dt!$A$2:$R$78,12,FALSE)</f>
        <v>162349</v>
      </c>
      <c r="M27" s="6">
        <f>VLOOKUP($A$7:$A$91,dt!$A$2:$R$78,13,FALSE)</f>
        <v>19204049</v>
      </c>
      <c r="N27" s="6">
        <f>VLOOKUP($A$7:$A$91,dt!$A$2:$R$78,14,FALSE)</f>
        <v>3004</v>
      </c>
      <c r="O27" s="6">
        <f>VLOOKUP($A$7:$A$91,dt!$A$2:$R$78,15,FALSE)</f>
        <v>1018818</v>
      </c>
      <c r="P27" s="6">
        <f>VLOOKUP($A$7:$A$91,dt!$A$2:$R$78,16,FALSE)</f>
        <v>10440</v>
      </c>
      <c r="Q27" s="6">
        <f>VLOOKUP($A$7:$A$91,dt!$A$2:$R$78,17,FALSE)</f>
        <v>379645</v>
      </c>
      <c r="R27" s="6">
        <f>VLOOKUP($A$7:$A$91,dt!$A$2:$R$78,18,FALSE)</f>
        <v>2559</v>
      </c>
      <c r="S27" s="6">
        <f>VLOOKUP($A$7:$A$91,dt!$A$2:$X$78,19,FALSE)</f>
        <v>695809</v>
      </c>
      <c r="T27" s="6">
        <f>VLOOKUP($A$7:$A$91,dt!$A$2:$X$78,20,FALSE)</f>
        <v>6165</v>
      </c>
      <c r="U27" s="6">
        <f>VLOOKUP($A$7:$A$91,dt!$A$2:$X$78,21,FALSE)</f>
        <v>122627</v>
      </c>
      <c r="V27" s="6">
        <f>VLOOKUP($A$7:$A$91,dt!$A$2:$X$78,22,FALSE)</f>
        <v>4468</v>
      </c>
      <c r="W27" s="6">
        <f>VLOOKUP($A$7:$A$91,dt!$A$2:$X$78,23,FALSE)</f>
        <v>3803</v>
      </c>
      <c r="X27" s="6">
        <f>VLOOKUP($A$7:$A$91,dt!$A$2:$X$78,24,FALSE)</f>
        <v>165</v>
      </c>
    </row>
    <row r="28" spans="1:24" ht="21.75" x14ac:dyDescent="0.2">
      <c r="A28" s="5" t="s">
        <v>29</v>
      </c>
      <c r="B28" s="6">
        <f>VLOOKUP($A$7:$A$91,dt!$A$2:$R$78,2,FALSE)</f>
        <v>160666</v>
      </c>
      <c r="C28" s="6">
        <f>VLOOKUP($A$7:$A$91,dt!$A$2:$R$78,3,FALSE)</f>
        <v>568547</v>
      </c>
      <c r="D28" s="6">
        <f>VLOOKUP($A$7:$A$91,dt!$A$2:$R$78,4,FALSE)</f>
        <v>88191</v>
      </c>
      <c r="E28" s="6">
        <f>VLOOKUP($A$7:$A$91,dt!$A$2:$R$78,5,FALSE)</f>
        <v>4963</v>
      </c>
      <c r="F28" s="6">
        <f>VLOOKUP($A$7:$A$91,dt!$A$2:$R$78,6,FALSE)</f>
        <v>136</v>
      </c>
      <c r="G28" s="6">
        <f>VLOOKUP($A$7:$A$91,dt!$A$2:$R$78,7,FALSE)</f>
        <v>163591</v>
      </c>
      <c r="H28" s="6">
        <f>VLOOKUP($A$7:$A$91,dt!$A$2:$R$78,8,FALSE)</f>
        <v>27496</v>
      </c>
      <c r="I28" s="6">
        <f>VLOOKUP($A$7:$A$91,dt!$A$2:$R$78,9,FALSE)</f>
        <v>261600</v>
      </c>
      <c r="J28" s="6">
        <f>VLOOKUP($A$7:$A$91,dt!$A$2:$R$78,10,FALSE)</f>
        <v>9183</v>
      </c>
      <c r="K28" s="6">
        <f>VLOOKUP($A$7:$A$91,dt!$A$2:$R$78,11,FALSE)</f>
        <v>5107380</v>
      </c>
      <c r="L28" s="6">
        <f>VLOOKUP($A$7:$A$91,dt!$A$2:$R$78,12,FALSE)</f>
        <v>119783</v>
      </c>
      <c r="M28" s="6">
        <f>VLOOKUP($A$7:$A$91,dt!$A$2:$R$78,13,FALSE)</f>
        <v>6771239</v>
      </c>
      <c r="N28" s="6">
        <f>VLOOKUP($A$7:$A$91,dt!$A$2:$R$78,14,FALSE)</f>
        <v>1216</v>
      </c>
      <c r="O28" s="6">
        <f>VLOOKUP($A$7:$A$91,dt!$A$2:$R$78,15,FALSE)</f>
        <v>314990</v>
      </c>
      <c r="P28" s="6">
        <f>VLOOKUP($A$7:$A$91,dt!$A$2:$R$78,16,FALSE)</f>
        <v>5763</v>
      </c>
      <c r="Q28" s="6">
        <f>VLOOKUP($A$7:$A$91,dt!$A$2:$R$78,17,FALSE)</f>
        <v>62900</v>
      </c>
      <c r="R28" s="6">
        <f>VLOOKUP($A$7:$A$91,dt!$A$2:$R$78,18,FALSE)</f>
        <v>873</v>
      </c>
      <c r="S28" s="6">
        <f>VLOOKUP($A$7:$A$91,dt!$A$2:$X$78,19,FALSE)</f>
        <v>238960</v>
      </c>
      <c r="T28" s="6">
        <f>VLOOKUP($A$7:$A$91,dt!$A$2:$X$78,20,FALSE)</f>
        <v>6855</v>
      </c>
      <c r="U28" s="6">
        <f>VLOOKUP($A$7:$A$91,dt!$A$2:$X$78,21,FALSE)</f>
        <v>21445</v>
      </c>
      <c r="V28" s="6">
        <f>VLOOKUP($A$7:$A$91,dt!$A$2:$X$78,22,FALSE)</f>
        <v>1144</v>
      </c>
      <c r="W28" s="6">
        <f>VLOOKUP($A$7:$A$91,dt!$A$2:$X$78,23,FALSE)</f>
        <v>1708</v>
      </c>
      <c r="X28" s="6">
        <f>VLOOKUP($A$7:$A$91,dt!$A$2:$X$78,24,FALSE)</f>
        <v>105</v>
      </c>
    </row>
    <row r="29" spans="1:24" ht="21.75" x14ac:dyDescent="0.2">
      <c r="A29" s="5" t="s">
        <v>30</v>
      </c>
      <c r="B29" s="6">
        <f>VLOOKUP($A$7:$A$91,dt!$A$2:$R$78,2,FALSE)</f>
        <v>170973</v>
      </c>
      <c r="C29" s="6">
        <f>VLOOKUP($A$7:$A$91,dt!$A$2:$R$78,3,FALSE)</f>
        <v>618234</v>
      </c>
      <c r="D29" s="6">
        <f>VLOOKUP($A$7:$A$91,dt!$A$2:$R$78,4,FALSE)</f>
        <v>108827</v>
      </c>
      <c r="E29" s="6">
        <f>VLOOKUP($A$7:$A$91,dt!$A$2:$R$78,5,FALSE)</f>
        <v>612</v>
      </c>
      <c r="F29" s="6">
        <f>VLOOKUP($A$7:$A$91,dt!$A$2:$R$78,6,FALSE)</f>
        <v>22</v>
      </c>
      <c r="G29" s="6">
        <f>VLOOKUP($A$7:$A$91,dt!$A$2:$R$78,7,FALSE)</f>
        <v>154975</v>
      </c>
      <c r="H29" s="6">
        <f>VLOOKUP($A$7:$A$91,dt!$A$2:$R$78,8,FALSE)</f>
        <v>32564</v>
      </c>
      <c r="I29" s="6">
        <f>VLOOKUP($A$7:$A$91,dt!$A$2:$R$78,9,FALSE)</f>
        <v>140360</v>
      </c>
      <c r="J29" s="6">
        <f>VLOOKUP($A$7:$A$91,dt!$A$2:$R$78,10,FALSE)</f>
        <v>7380</v>
      </c>
      <c r="K29" s="6">
        <f>VLOOKUP($A$7:$A$91,dt!$A$2:$R$78,11,FALSE)</f>
        <v>4451275</v>
      </c>
      <c r="L29" s="6">
        <f>VLOOKUP($A$7:$A$91,dt!$A$2:$R$78,12,FALSE)</f>
        <v>119303</v>
      </c>
      <c r="M29" s="6">
        <f>VLOOKUP($A$7:$A$91,dt!$A$2:$R$78,13,FALSE)</f>
        <v>558473</v>
      </c>
      <c r="N29" s="6">
        <f>VLOOKUP($A$7:$A$91,dt!$A$2:$R$78,14,FALSE)</f>
        <v>1310</v>
      </c>
      <c r="O29" s="6">
        <f>VLOOKUP($A$7:$A$91,dt!$A$2:$R$78,15,FALSE)</f>
        <v>257445</v>
      </c>
      <c r="P29" s="6">
        <f>VLOOKUP($A$7:$A$91,dt!$A$2:$R$78,16,FALSE)</f>
        <v>7072</v>
      </c>
      <c r="Q29" s="6">
        <f>VLOOKUP($A$7:$A$91,dt!$A$2:$R$78,17,FALSE)</f>
        <v>52328</v>
      </c>
      <c r="R29" s="6">
        <f>VLOOKUP($A$7:$A$91,dt!$A$2:$R$78,18,FALSE)</f>
        <v>927</v>
      </c>
      <c r="S29" s="6">
        <f>VLOOKUP($A$7:$A$91,dt!$A$2:$X$78,19,FALSE)</f>
        <v>188296</v>
      </c>
      <c r="T29" s="6">
        <f>VLOOKUP($A$7:$A$91,dt!$A$2:$X$78,20,FALSE)</f>
        <v>6333</v>
      </c>
      <c r="U29" s="6">
        <f>VLOOKUP($A$7:$A$91,dt!$A$2:$X$78,21,FALSE)</f>
        <v>7357</v>
      </c>
      <c r="V29" s="6">
        <f>VLOOKUP($A$7:$A$91,dt!$A$2:$X$78,22,FALSE)</f>
        <v>458</v>
      </c>
      <c r="W29" s="6">
        <f>VLOOKUP($A$7:$A$91,dt!$A$2:$X$78,23,FALSE)</f>
        <v>808</v>
      </c>
      <c r="X29" s="6">
        <f>VLOOKUP($A$7:$A$91,dt!$A$2:$X$78,24,FALSE)</f>
        <v>52</v>
      </c>
    </row>
    <row r="30" spans="1:24" ht="21.75" x14ac:dyDescent="0.2">
      <c r="A30" s="5" t="s">
        <v>31</v>
      </c>
      <c r="B30" s="6">
        <f>VLOOKUP($A$7:$A$91,dt!$A$2:$R$78,2,FALSE)</f>
        <v>148958</v>
      </c>
      <c r="C30" s="6">
        <f>VLOOKUP($A$7:$A$91,dt!$A$2:$R$78,3,FALSE)</f>
        <v>538419</v>
      </c>
      <c r="D30" s="6">
        <f>VLOOKUP($A$7:$A$91,dt!$A$2:$R$78,4,FALSE)</f>
        <v>105647</v>
      </c>
      <c r="E30" s="6">
        <f>VLOOKUP($A$7:$A$91,dt!$A$2:$R$78,5,FALSE)</f>
        <v>4211</v>
      </c>
      <c r="F30" s="6">
        <f>VLOOKUP($A$7:$A$91,dt!$A$2:$R$78,6,FALSE)</f>
        <v>153</v>
      </c>
      <c r="G30" s="6">
        <f>VLOOKUP($A$7:$A$91,dt!$A$2:$R$78,7,FALSE)</f>
        <v>99797</v>
      </c>
      <c r="H30" s="6">
        <f>VLOOKUP($A$7:$A$91,dt!$A$2:$R$78,8,FALSE)</f>
        <v>23900</v>
      </c>
      <c r="I30" s="6">
        <f>VLOOKUP($A$7:$A$91,dt!$A$2:$R$78,9,FALSE)</f>
        <v>100806</v>
      </c>
      <c r="J30" s="6">
        <f>VLOOKUP($A$7:$A$91,dt!$A$2:$R$78,10,FALSE)</f>
        <v>4012</v>
      </c>
      <c r="K30" s="6">
        <f>VLOOKUP($A$7:$A$91,dt!$A$2:$R$78,11,FALSE)</f>
        <v>3312751</v>
      </c>
      <c r="L30" s="6">
        <f>VLOOKUP($A$7:$A$91,dt!$A$2:$R$78,12,FALSE)</f>
        <v>94347</v>
      </c>
      <c r="M30" s="6">
        <f>VLOOKUP($A$7:$A$91,dt!$A$2:$R$78,13,FALSE)</f>
        <v>1056581</v>
      </c>
      <c r="N30" s="6">
        <f>VLOOKUP($A$7:$A$91,dt!$A$2:$R$78,14,FALSE)</f>
        <v>1730</v>
      </c>
      <c r="O30" s="6">
        <f>VLOOKUP($A$7:$A$91,dt!$A$2:$R$78,15,FALSE)</f>
        <v>73532</v>
      </c>
      <c r="P30" s="6">
        <f>VLOOKUP($A$7:$A$91,dt!$A$2:$R$78,16,FALSE)</f>
        <v>2422</v>
      </c>
      <c r="Q30" s="6">
        <f>VLOOKUP($A$7:$A$91,dt!$A$2:$R$78,17,FALSE)</f>
        <v>29835</v>
      </c>
      <c r="R30" s="6">
        <f>VLOOKUP($A$7:$A$91,dt!$A$2:$R$78,18,FALSE)</f>
        <v>1934</v>
      </c>
      <c r="S30" s="6">
        <f>VLOOKUP($A$7:$A$91,dt!$A$2:$X$78,19,FALSE)</f>
        <v>59355</v>
      </c>
      <c r="T30" s="6">
        <f>VLOOKUP($A$7:$A$91,dt!$A$2:$X$78,20,FALSE)</f>
        <v>1968</v>
      </c>
      <c r="U30" s="6">
        <f>VLOOKUP($A$7:$A$91,dt!$A$2:$X$78,21,FALSE)</f>
        <v>4952</v>
      </c>
      <c r="V30" s="6">
        <f>VLOOKUP($A$7:$A$91,dt!$A$2:$X$78,22,FALSE)</f>
        <v>296</v>
      </c>
      <c r="W30" s="6">
        <f>VLOOKUP($A$7:$A$91,dt!$A$2:$X$78,23,FALSE)</f>
        <v>837</v>
      </c>
      <c r="X30" s="6">
        <f>VLOOKUP($A$7:$A$91,dt!$A$2:$X$78,24,FALSE)</f>
        <v>22</v>
      </c>
    </row>
    <row r="31" spans="1:24" ht="21.75" x14ac:dyDescent="0.2">
      <c r="A31" s="5" t="s">
        <v>32</v>
      </c>
      <c r="B31" s="6">
        <f>VLOOKUP($A$7:$A$91,dt!$A$2:$R$78,2,FALSE)</f>
        <v>184981</v>
      </c>
      <c r="C31" s="6">
        <f>VLOOKUP($A$7:$A$91,dt!$A$2:$R$78,3,FALSE)</f>
        <v>551106</v>
      </c>
      <c r="D31" s="6">
        <f>VLOOKUP($A$7:$A$91,dt!$A$2:$R$78,4,FALSE)</f>
        <v>119894</v>
      </c>
      <c r="E31" s="6">
        <f>VLOOKUP($A$7:$A$91,dt!$A$2:$R$78,5,FALSE)</f>
        <v>114</v>
      </c>
      <c r="F31" s="6">
        <f>VLOOKUP($A$7:$A$91,dt!$A$2:$R$78,6,FALSE)</f>
        <v>6</v>
      </c>
      <c r="G31" s="6">
        <f>VLOOKUP($A$7:$A$91,dt!$A$2:$R$78,7,FALSE)</f>
        <v>138888</v>
      </c>
      <c r="H31" s="6">
        <f>VLOOKUP($A$7:$A$91,dt!$A$2:$R$78,8,FALSE)</f>
        <v>36099</v>
      </c>
      <c r="I31" s="6">
        <f>VLOOKUP($A$7:$A$91,dt!$A$2:$R$78,9,FALSE)</f>
        <v>155052</v>
      </c>
      <c r="J31" s="6">
        <f>VLOOKUP($A$7:$A$91,dt!$A$2:$R$78,10,FALSE)</f>
        <v>4819</v>
      </c>
      <c r="K31" s="6">
        <f>VLOOKUP($A$7:$A$91,dt!$A$2:$R$78,11,FALSE)</f>
        <v>4462320</v>
      </c>
      <c r="L31" s="6">
        <f>VLOOKUP($A$7:$A$91,dt!$A$2:$R$78,12,FALSE)</f>
        <v>111024</v>
      </c>
      <c r="M31" s="6">
        <f>VLOOKUP($A$7:$A$91,dt!$A$2:$R$78,13,FALSE)</f>
        <v>2319823</v>
      </c>
      <c r="N31" s="6">
        <f>VLOOKUP($A$7:$A$91,dt!$A$2:$R$78,14,FALSE)</f>
        <v>1034</v>
      </c>
      <c r="O31" s="6">
        <f>VLOOKUP($A$7:$A$91,dt!$A$2:$R$78,15,FALSE)</f>
        <v>1306948</v>
      </c>
      <c r="P31" s="6">
        <f>VLOOKUP($A$7:$A$91,dt!$A$2:$R$78,16,FALSE)</f>
        <v>5210</v>
      </c>
      <c r="Q31" s="6">
        <f>VLOOKUP($A$7:$A$91,dt!$A$2:$R$78,17,FALSE)</f>
        <v>30622</v>
      </c>
      <c r="R31" s="6">
        <f>VLOOKUP($A$7:$A$91,dt!$A$2:$R$78,18,FALSE)</f>
        <v>895</v>
      </c>
      <c r="S31" s="6">
        <f>VLOOKUP($A$7:$A$91,dt!$A$2:$X$78,19,FALSE)</f>
        <v>69741</v>
      </c>
      <c r="T31" s="6">
        <f>VLOOKUP($A$7:$A$91,dt!$A$2:$X$78,20,FALSE)</f>
        <v>1191</v>
      </c>
      <c r="U31" s="6">
        <f>VLOOKUP($A$7:$A$91,dt!$A$2:$X$78,21,FALSE)</f>
        <v>9281</v>
      </c>
      <c r="V31" s="6">
        <f>VLOOKUP($A$7:$A$91,dt!$A$2:$X$78,22,FALSE)</f>
        <v>697</v>
      </c>
      <c r="W31" s="6">
        <f>VLOOKUP($A$7:$A$91,dt!$A$2:$X$78,23,FALSE)</f>
        <v>768</v>
      </c>
      <c r="X31" s="6">
        <f>VLOOKUP($A$7:$A$91,dt!$A$2:$X$78,24,FALSE)</f>
        <v>50</v>
      </c>
    </row>
    <row r="32" spans="1:24" ht="21.75" x14ac:dyDescent="0.2">
      <c r="A32" s="5" t="s">
        <v>33</v>
      </c>
      <c r="B32" s="6">
        <f>VLOOKUP($A$7:$A$91,dt!$A$2:$R$78,2,FALSE)</f>
        <v>53673</v>
      </c>
      <c r="C32" s="6">
        <f>VLOOKUP($A$7:$A$91,dt!$A$2:$R$78,3,FALSE)</f>
        <v>173011</v>
      </c>
      <c r="D32" s="6">
        <f>VLOOKUP($A$7:$A$91,dt!$A$2:$R$78,4,FALSE)</f>
        <v>37012</v>
      </c>
      <c r="E32" s="6">
        <f>VLOOKUP($A$7:$A$91,dt!$A$2:$R$78,5,FALSE)</f>
        <v>8</v>
      </c>
      <c r="F32" s="6">
        <f>VLOOKUP($A$7:$A$91,dt!$A$2:$R$78,6,FALSE)</f>
        <v>2</v>
      </c>
      <c r="G32" s="6">
        <f>VLOOKUP($A$7:$A$91,dt!$A$2:$R$78,7,FALSE)</f>
        <v>31514</v>
      </c>
      <c r="H32" s="6">
        <f>VLOOKUP($A$7:$A$91,dt!$A$2:$R$78,8,FALSE)</f>
        <v>7444</v>
      </c>
      <c r="I32" s="6">
        <f>VLOOKUP($A$7:$A$91,dt!$A$2:$R$78,9,FALSE)</f>
        <v>63858</v>
      </c>
      <c r="J32" s="6">
        <f>VLOOKUP($A$7:$A$91,dt!$A$2:$R$78,10,FALSE)</f>
        <v>1027</v>
      </c>
      <c r="K32" s="6">
        <f>VLOOKUP($A$7:$A$91,dt!$A$2:$R$78,11,FALSE)</f>
        <v>1801056</v>
      </c>
      <c r="L32" s="6">
        <f>VLOOKUP($A$7:$A$91,dt!$A$2:$R$78,12,FALSE)</f>
        <v>38211</v>
      </c>
      <c r="M32" s="6">
        <f>VLOOKUP($A$7:$A$91,dt!$A$2:$R$78,13,FALSE)</f>
        <v>295729</v>
      </c>
      <c r="N32" s="6">
        <f>VLOOKUP($A$7:$A$91,dt!$A$2:$R$78,14,FALSE)</f>
        <v>245</v>
      </c>
      <c r="O32" s="6">
        <f>VLOOKUP($A$7:$A$91,dt!$A$2:$R$78,15,FALSE)</f>
        <v>44274</v>
      </c>
      <c r="P32" s="6">
        <f>VLOOKUP($A$7:$A$91,dt!$A$2:$R$78,16,FALSE)</f>
        <v>2324</v>
      </c>
      <c r="Q32" s="6">
        <f>VLOOKUP($A$7:$A$91,dt!$A$2:$R$78,17,FALSE)</f>
        <v>8256</v>
      </c>
      <c r="R32" s="6">
        <f>VLOOKUP($A$7:$A$91,dt!$A$2:$R$78,18,FALSE)</f>
        <v>183</v>
      </c>
      <c r="S32" s="6">
        <f>VLOOKUP($A$7:$A$91,dt!$A$2:$X$78,19,FALSE)</f>
        <v>22521</v>
      </c>
      <c r="T32" s="6">
        <f>VLOOKUP($A$7:$A$91,dt!$A$2:$X$78,20,FALSE)</f>
        <v>679</v>
      </c>
      <c r="U32" s="6">
        <f>VLOOKUP($A$7:$A$91,dt!$A$2:$X$78,21,FALSE)</f>
        <v>1855</v>
      </c>
      <c r="V32" s="6">
        <f>VLOOKUP($A$7:$A$91,dt!$A$2:$X$78,22,FALSE)</f>
        <v>124</v>
      </c>
      <c r="W32" s="6">
        <f>VLOOKUP($A$7:$A$91,dt!$A$2:$X$78,23,FALSE)</f>
        <v>76</v>
      </c>
      <c r="X32" s="6">
        <f>VLOOKUP($A$7:$A$91,dt!$A$2:$X$78,24,FALSE)</f>
        <v>3</v>
      </c>
    </row>
    <row r="33" spans="1:24" ht="21.75" x14ac:dyDescent="0.2">
      <c r="A33" s="5" t="s">
        <v>34</v>
      </c>
      <c r="B33" s="6">
        <f>VLOOKUP($A$7:$A$91,dt!$A$2:$R$78,2,FALSE)</f>
        <v>82474</v>
      </c>
      <c r="C33" s="6">
        <f>VLOOKUP($A$7:$A$91,dt!$A$2:$R$78,3,FALSE)</f>
        <v>124142</v>
      </c>
      <c r="D33" s="6">
        <f>VLOOKUP($A$7:$A$91,dt!$A$2:$R$78,4,FALSE)</f>
        <v>17284</v>
      </c>
      <c r="E33" s="6">
        <f>VLOOKUP($A$7:$A$91,dt!$A$2:$R$78,5,FALSE)</f>
        <v>6814</v>
      </c>
      <c r="F33" s="6">
        <f>VLOOKUP($A$7:$A$91,dt!$A$2:$R$78,6,FALSE)</f>
        <v>212</v>
      </c>
      <c r="G33" s="6">
        <f>VLOOKUP($A$7:$A$91,dt!$A$2:$R$78,7,FALSE)</f>
        <v>20142</v>
      </c>
      <c r="H33" s="6">
        <f>VLOOKUP($A$7:$A$91,dt!$A$2:$R$78,8,FALSE)</f>
        <v>3153</v>
      </c>
      <c r="I33" s="6">
        <f>VLOOKUP($A$7:$A$91,dt!$A$2:$R$78,9,FALSE)</f>
        <v>172766</v>
      </c>
      <c r="J33" s="6">
        <f>VLOOKUP($A$7:$A$91,dt!$A$2:$R$78,10,FALSE)</f>
        <v>2643</v>
      </c>
      <c r="K33" s="6">
        <f>VLOOKUP($A$7:$A$91,dt!$A$2:$R$78,11,FALSE)</f>
        <v>2844938</v>
      </c>
      <c r="L33" s="6">
        <f>VLOOKUP($A$7:$A$91,dt!$A$2:$R$78,12,FALSE)</f>
        <v>75466</v>
      </c>
      <c r="M33" s="6">
        <f>VLOOKUP($A$7:$A$91,dt!$A$2:$R$78,13,FALSE)</f>
        <v>5368140</v>
      </c>
      <c r="N33" s="6">
        <f>VLOOKUP($A$7:$A$91,dt!$A$2:$R$78,14,FALSE)</f>
        <v>312</v>
      </c>
      <c r="O33" s="6">
        <f>VLOOKUP($A$7:$A$91,dt!$A$2:$R$78,15,FALSE)</f>
        <v>1335727</v>
      </c>
      <c r="P33" s="6">
        <f>VLOOKUP($A$7:$A$91,dt!$A$2:$R$78,16,FALSE)</f>
        <v>2293</v>
      </c>
      <c r="Q33" s="6">
        <f>VLOOKUP($A$7:$A$91,dt!$A$2:$R$78,17,FALSE)</f>
        <v>204870</v>
      </c>
      <c r="R33" s="6">
        <f>VLOOKUP($A$7:$A$91,dt!$A$2:$R$78,18,FALSE)</f>
        <v>560</v>
      </c>
      <c r="S33" s="6">
        <f>VLOOKUP($A$7:$A$91,dt!$A$2:$X$78,19,FALSE)</f>
        <v>289387</v>
      </c>
      <c r="T33" s="6">
        <f>VLOOKUP($A$7:$A$91,dt!$A$2:$X$78,20,FALSE)</f>
        <v>1723</v>
      </c>
      <c r="U33" s="6">
        <f>VLOOKUP($A$7:$A$91,dt!$A$2:$X$78,21,FALSE)</f>
        <v>31321</v>
      </c>
      <c r="V33" s="6">
        <f>VLOOKUP($A$7:$A$91,dt!$A$2:$X$78,22,FALSE)</f>
        <v>1265</v>
      </c>
      <c r="W33" s="6">
        <f>VLOOKUP($A$7:$A$91,dt!$A$2:$X$78,23,FALSE)</f>
        <v>980</v>
      </c>
      <c r="X33" s="6">
        <f>VLOOKUP($A$7:$A$91,dt!$A$2:$X$78,24,FALSE)</f>
        <v>58</v>
      </c>
    </row>
    <row r="34" spans="1:24" ht="21.75" x14ac:dyDescent="0.2">
      <c r="A34" s="5" t="s">
        <v>35</v>
      </c>
      <c r="B34" s="6">
        <f>VLOOKUP($A$7:$A$91,dt!$A$2:$R$78,2,FALSE)</f>
        <v>37900</v>
      </c>
      <c r="C34" s="6">
        <f>VLOOKUP($A$7:$A$91,dt!$A$2:$R$78,3,FALSE)</f>
        <v>118753</v>
      </c>
      <c r="D34" s="6">
        <f>VLOOKUP($A$7:$A$91,dt!$A$2:$R$78,4,FALSE)</f>
        <v>26892</v>
      </c>
      <c r="E34" s="6">
        <f>VLOOKUP($A$7:$A$91,dt!$A$2:$R$78,5,FALSE)</f>
        <v>0</v>
      </c>
      <c r="F34" s="6">
        <f>VLOOKUP($A$7:$A$91,dt!$A$2:$R$78,6,FALSE)</f>
        <v>0</v>
      </c>
      <c r="G34" s="6">
        <f>VLOOKUP($A$7:$A$91,dt!$A$2:$R$78,7,FALSE)</f>
        <v>17874</v>
      </c>
      <c r="H34" s="6">
        <f>VLOOKUP($A$7:$A$91,dt!$A$2:$R$78,8,FALSE)</f>
        <v>4325</v>
      </c>
      <c r="I34" s="6">
        <f>VLOOKUP($A$7:$A$91,dt!$A$2:$R$78,9,FALSE)</f>
        <v>52771</v>
      </c>
      <c r="J34" s="6">
        <f>VLOOKUP($A$7:$A$91,dt!$A$2:$R$78,10,FALSE)</f>
        <v>898</v>
      </c>
      <c r="K34" s="6">
        <f>VLOOKUP($A$7:$A$91,dt!$A$2:$R$78,11,FALSE)</f>
        <v>1306395</v>
      </c>
      <c r="L34" s="6">
        <f>VLOOKUP($A$7:$A$91,dt!$A$2:$R$78,12,FALSE)</f>
        <v>26863</v>
      </c>
      <c r="M34" s="6">
        <f>VLOOKUP($A$7:$A$91,dt!$A$2:$R$78,13,FALSE)</f>
        <v>465012</v>
      </c>
      <c r="N34" s="6">
        <f>VLOOKUP($A$7:$A$91,dt!$A$2:$R$78,14,FALSE)</f>
        <v>81</v>
      </c>
      <c r="O34" s="6">
        <f>VLOOKUP($A$7:$A$91,dt!$A$2:$R$78,15,FALSE)</f>
        <v>37289</v>
      </c>
      <c r="P34" s="6">
        <f>VLOOKUP($A$7:$A$91,dt!$A$2:$R$78,16,FALSE)</f>
        <v>1487</v>
      </c>
      <c r="Q34" s="6">
        <f>VLOOKUP($A$7:$A$91,dt!$A$2:$R$78,17,FALSE)</f>
        <v>3326</v>
      </c>
      <c r="R34" s="6">
        <f>VLOOKUP($A$7:$A$91,dt!$A$2:$R$78,18,FALSE)</f>
        <v>139</v>
      </c>
      <c r="S34" s="6">
        <f>VLOOKUP($A$7:$A$91,dt!$A$2:$X$78,19,FALSE)</f>
        <v>13414</v>
      </c>
      <c r="T34" s="6">
        <f>VLOOKUP($A$7:$A$91,dt!$A$2:$X$78,20,FALSE)</f>
        <v>169</v>
      </c>
      <c r="U34" s="6">
        <f>VLOOKUP($A$7:$A$91,dt!$A$2:$X$78,21,FALSE)</f>
        <v>1732</v>
      </c>
      <c r="V34" s="6">
        <f>VLOOKUP($A$7:$A$91,dt!$A$2:$X$78,22,FALSE)</f>
        <v>95</v>
      </c>
      <c r="W34" s="6">
        <f>VLOOKUP($A$7:$A$91,dt!$A$2:$X$78,23,FALSE)</f>
        <v>25</v>
      </c>
      <c r="X34" s="6">
        <f>VLOOKUP($A$7:$A$91,dt!$A$2:$X$78,24,FALSE)</f>
        <v>4</v>
      </c>
    </row>
    <row r="35" spans="1:24" ht="21.75" x14ac:dyDescent="0.2">
      <c r="A35" s="9" t="s">
        <v>4</v>
      </c>
      <c r="B35" s="8">
        <f>SUM(B36:B47)</f>
        <v>875807</v>
      </c>
      <c r="C35" s="8">
        <f t="shared" ref="C35:X35" si="16">SUM(C36:C47)</f>
        <v>2198080</v>
      </c>
      <c r="D35" s="8">
        <f t="shared" si="16"/>
        <v>409179</v>
      </c>
      <c r="E35" s="8">
        <f t="shared" si="16"/>
        <v>58327</v>
      </c>
      <c r="F35" s="8">
        <f t="shared" si="16"/>
        <v>1503</v>
      </c>
      <c r="G35" s="8">
        <f t="shared" si="16"/>
        <v>574417</v>
      </c>
      <c r="H35" s="8">
        <f t="shared" si="16"/>
        <v>113562</v>
      </c>
      <c r="I35" s="8">
        <f t="shared" si="16"/>
        <v>1307172</v>
      </c>
      <c r="J35" s="8">
        <f t="shared" si="16"/>
        <v>32768</v>
      </c>
      <c r="K35" s="8">
        <f t="shared" ref="K35:L35" si="17">SUM(K36:K47)</f>
        <v>28453338</v>
      </c>
      <c r="L35" s="8">
        <f t="shared" si="17"/>
        <v>676824</v>
      </c>
      <c r="M35" s="8">
        <f t="shared" ref="M35:N35" si="18">SUM(M36:M47)</f>
        <v>4247564</v>
      </c>
      <c r="N35" s="8">
        <f t="shared" si="18"/>
        <v>6465</v>
      </c>
      <c r="O35" s="8">
        <f t="shared" si="16"/>
        <v>3997640</v>
      </c>
      <c r="P35" s="8">
        <f t="shared" si="16"/>
        <v>29626</v>
      </c>
      <c r="Q35" s="8">
        <f t="shared" si="16"/>
        <v>410963</v>
      </c>
      <c r="R35" s="8">
        <f t="shared" si="16"/>
        <v>9102</v>
      </c>
      <c r="S35" s="8">
        <f t="shared" ref="S35:T35" si="19">SUM(S36:S47)</f>
        <v>882454</v>
      </c>
      <c r="T35" s="8">
        <f t="shared" si="19"/>
        <v>11529</v>
      </c>
      <c r="U35" s="8">
        <f t="shared" si="16"/>
        <v>112058</v>
      </c>
      <c r="V35" s="8">
        <f t="shared" si="16"/>
        <v>5270</v>
      </c>
      <c r="W35" s="8">
        <f t="shared" si="16"/>
        <v>3075</v>
      </c>
      <c r="X35" s="8">
        <f t="shared" si="16"/>
        <v>204</v>
      </c>
    </row>
    <row r="36" spans="1:24" ht="21.75" x14ac:dyDescent="0.2">
      <c r="A36" s="5" t="s">
        <v>36</v>
      </c>
      <c r="B36" s="6">
        <f>VLOOKUP($A$7:$A$91,dt!$A$2:$R$78,2,FALSE)</f>
        <v>26090</v>
      </c>
      <c r="C36" s="6">
        <f>VLOOKUP($A$7:$A$91,dt!$A$2:$R$78,3,FALSE)</f>
        <v>52088</v>
      </c>
      <c r="D36" s="6">
        <f>VLOOKUP($A$7:$A$91,dt!$A$2:$R$78,4,FALSE)</f>
        <v>6723</v>
      </c>
      <c r="E36" s="6">
        <f>VLOOKUP($A$7:$A$91,dt!$A$2:$R$78,5,FALSE)</f>
        <v>1483</v>
      </c>
      <c r="F36" s="6">
        <f>VLOOKUP($A$7:$A$91,dt!$A$2:$R$78,6,FALSE)</f>
        <v>3</v>
      </c>
      <c r="G36" s="6">
        <f>VLOOKUP($A$7:$A$91,dt!$A$2:$R$78,7,FALSE)</f>
        <v>24940</v>
      </c>
      <c r="H36" s="6">
        <f>VLOOKUP($A$7:$A$91,dt!$A$2:$R$78,8,FALSE)</f>
        <v>3070</v>
      </c>
      <c r="I36" s="6">
        <f>VLOOKUP($A$7:$A$91,dt!$A$2:$R$78,9,FALSE)</f>
        <v>27957</v>
      </c>
      <c r="J36" s="6">
        <f>VLOOKUP($A$7:$A$91,dt!$A$2:$R$78,10,FALSE)</f>
        <v>1112</v>
      </c>
      <c r="K36" s="6">
        <f>VLOOKUP($A$7:$A$91,dt!$A$2:$R$78,11,FALSE)</f>
        <v>1645682</v>
      </c>
      <c r="L36" s="6">
        <f>VLOOKUP($A$7:$A$91,dt!$A$2:$R$78,12,FALSE)</f>
        <v>21669</v>
      </c>
      <c r="M36" s="6">
        <f>VLOOKUP($A$7:$A$91,dt!$A$2:$R$78,13,FALSE)</f>
        <v>15731</v>
      </c>
      <c r="N36" s="6">
        <f>VLOOKUP($A$7:$A$91,dt!$A$2:$R$78,14,FALSE)</f>
        <v>144</v>
      </c>
      <c r="O36" s="6">
        <f>VLOOKUP($A$7:$A$91,dt!$A$2:$R$78,15,FALSE)</f>
        <v>55603</v>
      </c>
      <c r="P36" s="6">
        <f>VLOOKUP($A$7:$A$91,dt!$A$2:$R$78,16,FALSE)</f>
        <v>821</v>
      </c>
      <c r="Q36" s="6">
        <f>VLOOKUP($A$7:$A$91,dt!$A$2:$R$78,17,FALSE)</f>
        <v>23628</v>
      </c>
      <c r="R36" s="6">
        <f>VLOOKUP($A$7:$A$91,dt!$A$2:$R$78,18,FALSE)</f>
        <v>154</v>
      </c>
      <c r="S36" s="6">
        <f>VLOOKUP($A$7:$A$91,dt!$A$2:$X$78,19,FALSE)</f>
        <v>26428</v>
      </c>
      <c r="T36" s="6">
        <f>VLOOKUP($A$7:$A$91,dt!$A$2:$X$78,20,FALSE)</f>
        <v>203</v>
      </c>
      <c r="U36" s="6">
        <f>VLOOKUP($A$7:$A$91,dt!$A$2:$X$78,21,FALSE)</f>
        <v>5242</v>
      </c>
      <c r="V36" s="6">
        <f>VLOOKUP($A$7:$A$91,dt!$A$2:$X$78,22,FALSE)</f>
        <v>220</v>
      </c>
      <c r="W36" s="6">
        <f>VLOOKUP($A$7:$A$91,dt!$A$2:$X$78,23,FALSE)</f>
        <v>97</v>
      </c>
      <c r="X36" s="6">
        <f>VLOOKUP($A$7:$A$91,dt!$A$2:$X$78,24,FALSE)</f>
        <v>4</v>
      </c>
    </row>
    <row r="37" spans="1:24" ht="21.75" x14ac:dyDescent="0.2">
      <c r="A37" s="5" t="s">
        <v>37</v>
      </c>
      <c r="B37" s="6">
        <f>VLOOKUP($A$7:$A$91,dt!$A$2:$R$78,2,FALSE)</f>
        <v>31819</v>
      </c>
      <c r="C37" s="6">
        <f>VLOOKUP($A$7:$A$91,dt!$A$2:$R$78,3,FALSE)</f>
        <v>64598</v>
      </c>
      <c r="D37" s="6">
        <f>VLOOKUP($A$7:$A$91,dt!$A$2:$R$78,4,FALSE)</f>
        <v>9128</v>
      </c>
      <c r="E37" s="6">
        <f>VLOOKUP($A$7:$A$91,dt!$A$2:$R$78,5,FALSE)</f>
        <v>1728</v>
      </c>
      <c r="F37" s="6">
        <f>VLOOKUP($A$7:$A$91,dt!$A$2:$R$78,6,FALSE)</f>
        <v>39</v>
      </c>
      <c r="G37" s="6">
        <f>VLOOKUP($A$7:$A$91,dt!$A$2:$R$78,7,FALSE)</f>
        <v>19561</v>
      </c>
      <c r="H37" s="6">
        <f>VLOOKUP($A$7:$A$91,dt!$A$2:$R$78,8,FALSE)</f>
        <v>3392</v>
      </c>
      <c r="I37" s="6">
        <f>VLOOKUP($A$7:$A$91,dt!$A$2:$R$78,9,FALSE)</f>
        <v>48328</v>
      </c>
      <c r="J37" s="6">
        <f>VLOOKUP($A$7:$A$91,dt!$A$2:$R$78,10,FALSE)</f>
        <v>1552</v>
      </c>
      <c r="K37" s="6">
        <f>VLOOKUP($A$7:$A$91,dt!$A$2:$R$78,11,FALSE)</f>
        <v>1516783</v>
      </c>
      <c r="L37" s="6">
        <f>VLOOKUP($A$7:$A$91,dt!$A$2:$R$78,12,FALSE)</f>
        <v>28044</v>
      </c>
      <c r="M37" s="6">
        <f>VLOOKUP($A$7:$A$91,dt!$A$2:$R$78,13,FALSE)</f>
        <v>358690</v>
      </c>
      <c r="N37" s="6">
        <f>VLOOKUP($A$7:$A$91,dt!$A$2:$R$78,14,FALSE)</f>
        <v>175</v>
      </c>
      <c r="O37" s="6">
        <f>VLOOKUP($A$7:$A$91,dt!$A$2:$R$78,15,FALSE)</f>
        <v>52859</v>
      </c>
      <c r="P37" s="6">
        <f>VLOOKUP($A$7:$A$91,dt!$A$2:$R$78,16,FALSE)</f>
        <v>514</v>
      </c>
      <c r="Q37" s="6">
        <f>VLOOKUP($A$7:$A$91,dt!$A$2:$R$78,17,FALSE)</f>
        <v>6166</v>
      </c>
      <c r="R37" s="6">
        <f>VLOOKUP($A$7:$A$91,dt!$A$2:$R$78,18,FALSE)</f>
        <v>85</v>
      </c>
      <c r="S37" s="6">
        <f>VLOOKUP($A$7:$A$91,dt!$A$2:$X$78,19,FALSE)</f>
        <v>28987</v>
      </c>
      <c r="T37" s="6">
        <f>VLOOKUP($A$7:$A$91,dt!$A$2:$X$78,20,FALSE)</f>
        <v>305</v>
      </c>
      <c r="U37" s="6">
        <f>VLOOKUP($A$7:$A$91,dt!$A$2:$X$78,21,FALSE)</f>
        <v>11635</v>
      </c>
      <c r="V37" s="6">
        <f>VLOOKUP($A$7:$A$91,dt!$A$2:$X$78,22,FALSE)</f>
        <v>505</v>
      </c>
      <c r="W37" s="6">
        <f>VLOOKUP($A$7:$A$91,dt!$A$2:$X$78,23,FALSE)</f>
        <v>180</v>
      </c>
      <c r="X37" s="6">
        <f>VLOOKUP($A$7:$A$91,dt!$A$2:$X$78,24,FALSE)</f>
        <v>7</v>
      </c>
    </row>
    <row r="38" spans="1:24" ht="21.75" x14ac:dyDescent="0.2">
      <c r="A38" s="5" t="s">
        <v>38</v>
      </c>
      <c r="B38" s="6">
        <f>VLOOKUP($A$7:$A$91,dt!$A$2:$R$78,2,FALSE)</f>
        <v>104352</v>
      </c>
      <c r="C38" s="6">
        <f>VLOOKUP($A$7:$A$91,dt!$A$2:$R$78,3,FALSE)</f>
        <v>308627</v>
      </c>
      <c r="D38" s="6">
        <f>VLOOKUP($A$7:$A$91,dt!$A$2:$R$78,4,FALSE)</f>
        <v>53363</v>
      </c>
      <c r="E38" s="6">
        <f>VLOOKUP($A$7:$A$91,dt!$A$2:$R$78,5,FALSE)</f>
        <v>29608</v>
      </c>
      <c r="F38" s="6">
        <f>VLOOKUP($A$7:$A$91,dt!$A$2:$R$78,6,FALSE)</f>
        <v>802</v>
      </c>
      <c r="G38" s="6">
        <f>VLOOKUP($A$7:$A$91,dt!$A$2:$R$78,7,FALSE)</f>
        <v>47095</v>
      </c>
      <c r="H38" s="6">
        <f>VLOOKUP($A$7:$A$91,dt!$A$2:$R$78,8,FALSE)</f>
        <v>8545</v>
      </c>
      <c r="I38" s="6">
        <f>VLOOKUP($A$7:$A$91,dt!$A$2:$R$78,9,FALSE)</f>
        <v>140329</v>
      </c>
      <c r="J38" s="6">
        <f>VLOOKUP($A$7:$A$91,dt!$A$2:$R$78,10,FALSE)</f>
        <v>3895</v>
      </c>
      <c r="K38" s="6">
        <f>VLOOKUP($A$7:$A$91,dt!$A$2:$R$78,11,FALSE)</f>
        <v>3386958</v>
      </c>
      <c r="L38" s="6">
        <f>VLOOKUP($A$7:$A$91,dt!$A$2:$R$78,12,FALSE)</f>
        <v>72989</v>
      </c>
      <c r="M38" s="6">
        <f>VLOOKUP($A$7:$A$91,dt!$A$2:$R$78,13,FALSE)</f>
        <v>2220760</v>
      </c>
      <c r="N38" s="6">
        <f>VLOOKUP($A$7:$A$91,dt!$A$2:$R$78,14,FALSE)</f>
        <v>1746</v>
      </c>
      <c r="O38" s="6">
        <f>VLOOKUP($A$7:$A$91,dt!$A$2:$R$78,15,FALSE)</f>
        <v>1071767</v>
      </c>
      <c r="P38" s="6">
        <f>VLOOKUP($A$7:$A$91,dt!$A$2:$R$78,16,FALSE)</f>
        <v>4124</v>
      </c>
      <c r="Q38" s="6">
        <f>VLOOKUP($A$7:$A$91,dt!$A$2:$R$78,17,FALSE)</f>
        <v>153210</v>
      </c>
      <c r="R38" s="6">
        <f>VLOOKUP($A$7:$A$91,dt!$A$2:$R$78,18,FALSE)</f>
        <v>2157</v>
      </c>
      <c r="S38" s="6">
        <f>VLOOKUP($A$7:$A$91,dt!$A$2:$X$78,19,FALSE)</f>
        <v>307002</v>
      </c>
      <c r="T38" s="6">
        <f>VLOOKUP($A$7:$A$91,dt!$A$2:$X$78,20,FALSE)</f>
        <v>2011</v>
      </c>
      <c r="U38" s="6">
        <f>VLOOKUP($A$7:$A$91,dt!$A$2:$X$78,21,FALSE)</f>
        <v>22024</v>
      </c>
      <c r="V38" s="6">
        <f>VLOOKUP($A$7:$A$91,dt!$A$2:$X$78,22,FALSE)</f>
        <v>959</v>
      </c>
      <c r="W38" s="6">
        <f>VLOOKUP($A$7:$A$91,dt!$A$2:$X$78,23,FALSE)</f>
        <v>260</v>
      </c>
      <c r="X38" s="6">
        <f>VLOOKUP($A$7:$A$91,dt!$A$2:$X$78,24,FALSE)</f>
        <v>31</v>
      </c>
    </row>
    <row r="39" spans="1:24" ht="21.75" x14ac:dyDescent="0.2">
      <c r="A39" s="5" t="s">
        <v>39</v>
      </c>
      <c r="B39" s="6">
        <f>VLOOKUP($A$7:$A$91,dt!$A$2:$R$78,2,FALSE)</f>
        <v>106206</v>
      </c>
      <c r="C39" s="6">
        <f>VLOOKUP($A$7:$A$91,dt!$A$2:$R$78,3,FALSE)</f>
        <v>190052</v>
      </c>
      <c r="D39" s="6">
        <f>VLOOKUP($A$7:$A$91,dt!$A$2:$R$78,4,FALSE)</f>
        <v>30023</v>
      </c>
      <c r="E39" s="6">
        <f>VLOOKUP($A$7:$A$91,dt!$A$2:$R$78,5,FALSE)</f>
        <v>7316</v>
      </c>
      <c r="F39" s="6">
        <f>VLOOKUP($A$7:$A$91,dt!$A$2:$R$78,6,FALSE)</f>
        <v>181</v>
      </c>
      <c r="G39" s="6">
        <f>VLOOKUP($A$7:$A$91,dt!$A$2:$R$78,7,FALSE)</f>
        <v>69917</v>
      </c>
      <c r="H39" s="6">
        <f>VLOOKUP($A$7:$A$91,dt!$A$2:$R$78,8,FALSE)</f>
        <v>13472</v>
      </c>
      <c r="I39" s="6">
        <f>VLOOKUP($A$7:$A$91,dt!$A$2:$R$78,9,FALSE)</f>
        <v>230769</v>
      </c>
      <c r="J39" s="6">
        <f>VLOOKUP($A$7:$A$91,dt!$A$2:$R$78,10,FALSE)</f>
        <v>3132</v>
      </c>
      <c r="K39" s="6">
        <f>VLOOKUP($A$7:$A$91,dt!$A$2:$R$78,11,FALSE)</f>
        <v>4249673</v>
      </c>
      <c r="L39" s="6">
        <f>VLOOKUP($A$7:$A$91,dt!$A$2:$R$78,12,FALSE)</f>
        <v>92364</v>
      </c>
      <c r="M39" s="6">
        <f>VLOOKUP($A$7:$A$91,dt!$A$2:$R$78,13,FALSE)</f>
        <v>179526</v>
      </c>
      <c r="N39" s="6">
        <f>VLOOKUP($A$7:$A$91,dt!$A$2:$R$78,14,FALSE)</f>
        <v>447</v>
      </c>
      <c r="O39" s="6">
        <f>VLOOKUP($A$7:$A$91,dt!$A$2:$R$78,15,FALSE)</f>
        <v>212700</v>
      </c>
      <c r="P39" s="6">
        <f>VLOOKUP($A$7:$A$91,dt!$A$2:$R$78,16,FALSE)</f>
        <v>3723</v>
      </c>
      <c r="Q39" s="6">
        <f>VLOOKUP($A$7:$A$91,dt!$A$2:$R$78,17,FALSE)</f>
        <v>11979</v>
      </c>
      <c r="R39" s="6">
        <f>VLOOKUP($A$7:$A$91,dt!$A$2:$R$78,18,FALSE)</f>
        <v>411</v>
      </c>
      <c r="S39" s="6">
        <f>VLOOKUP($A$7:$A$91,dt!$A$2:$X$78,19,FALSE)</f>
        <v>59048</v>
      </c>
      <c r="T39" s="6">
        <f>VLOOKUP($A$7:$A$91,dt!$A$2:$X$78,20,FALSE)</f>
        <v>1169</v>
      </c>
      <c r="U39" s="6">
        <f>VLOOKUP($A$7:$A$91,dt!$A$2:$X$78,21,FALSE)</f>
        <v>16601</v>
      </c>
      <c r="V39" s="6">
        <f>VLOOKUP($A$7:$A$91,dt!$A$2:$X$78,22,FALSE)</f>
        <v>774</v>
      </c>
      <c r="W39" s="6">
        <f>VLOOKUP($A$7:$A$91,dt!$A$2:$X$78,23,FALSE)</f>
        <v>486</v>
      </c>
      <c r="X39" s="6">
        <f>VLOOKUP($A$7:$A$91,dt!$A$2:$X$78,24,FALSE)</f>
        <v>28</v>
      </c>
    </row>
    <row r="40" spans="1:24" ht="21.75" x14ac:dyDescent="0.2">
      <c r="A40" s="5" t="s">
        <v>40</v>
      </c>
      <c r="B40" s="6">
        <f>VLOOKUP($A$7:$A$91,dt!$A$2:$R$78,2,FALSE)</f>
        <v>40068</v>
      </c>
      <c r="C40" s="6">
        <f>VLOOKUP($A$7:$A$91,dt!$A$2:$R$78,3,FALSE)</f>
        <v>52050</v>
      </c>
      <c r="D40" s="6">
        <f>VLOOKUP($A$7:$A$91,dt!$A$2:$R$78,4,FALSE)</f>
        <v>5858</v>
      </c>
      <c r="E40" s="6">
        <f>VLOOKUP($A$7:$A$91,dt!$A$2:$R$78,5,FALSE)</f>
        <v>6602</v>
      </c>
      <c r="F40" s="6">
        <f>VLOOKUP($A$7:$A$91,dt!$A$2:$R$78,6,FALSE)</f>
        <v>67</v>
      </c>
      <c r="G40" s="6">
        <f>VLOOKUP($A$7:$A$91,dt!$A$2:$R$78,7,FALSE)</f>
        <v>14792</v>
      </c>
      <c r="H40" s="6">
        <f>VLOOKUP($A$7:$A$91,dt!$A$2:$R$78,8,FALSE)</f>
        <v>1794</v>
      </c>
      <c r="I40" s="6">
        <f>VLOOKUP($A$7:$A$91,dt!$A$2:$R$78,9,FALSE)</f>
        <v>74668</v>
      </c>
      <c r="J40" s="6">
        <f>VLOOKUP($A$7:$A$91,dt!$A$2:$R$78,10,FALSE)</f>
        <v>1150</v>
      </c>
      <c r="K40" s="6">
        <f>VLOOKUP($A$7:$A$91,dt!$A$2:$R$78,11,FALSE)</f>
        <v>1547590</v>
      </c>
      <c r="L40" s="6">
        <f>VLOOKUP($A$7:$A$91,dt!$A$2:$R$78,12,FALSE)</f>
        <v>36316</v>
      </c>
      <c r="M40" s="6">
        <f>VLOOKUP($A$7:$A$91,dt!$A$2:$R$78,13,FALSE)</f>
        <v>192419</v>
      </c>
      <c r="N40" s="6">
        <f>VLOOKUP($A$7:$A$91,dt!$A$2:$R$78,14,FALSE)</f>
        <v>81</v>
      </c>
      <c r="O40" s="6">
        <f>VLOOKUP($A$7:$A$91,dt!$A$2:$R$78,15,FALSE)</f>
        <v>59928</v>
      </c>
      <c r="P40" s="6">
        <f>VLOOKUP($A$7:$A$91,dt!$A$2:$R$78,16,FALSE)</f>
        <v>1211</v>
      </c>
      <c r="Q40" s="6">
        <f>VLOOKUP($A$7:$A$91,dt!$A$2:$R$78,17,FALSE)</f>
        <v>3890</v>
      </c>
      <c r="R40" s="6">
        <f>VLOOKUP($A$7:$A$91,dt!$A$2:$R$78,18,FALSE)</f>
        <v>69</v>
      </c>
      <c r="S40" s="6">
        <f>VLOOKUP($A$7:$A$91,dt!$A$2:$X$78,19,FALSE)</f>
        <v>12736</v>
      </c>
      <c r="T40" s="6">
        <f>VLOOKUP($A$7:$A$91,dt!$A$2:$X$78,20,FALSE)</f>
        <v>123</v>
      </c>
      <c r="U40" s="6">
        <f>VLOOKUP($A$7:$A$91,dt!$A$2:$X$78,21,FALSE)</f>
        <v>8460</v>
      </c>
      <c r="V40" s="6">
        <f>VLOOKUP($A$7:$A$91,dt!$A$2:$X$78,22,FALSE)</f>
        <v>320</v>
      </c>
      <c r="W40" s="6">
        <f>VLOOKUP($A$7:$A$91,dt!$A$2:$X$78,23,FALSE)</f>
        <v>257</v>
      </c>
      <c r="X40" s="6">
        <f>VLOOKUP($A$7:$A$91,dt!$A$2:$X$78,24,FALSE)</f>
        <v>14</v>
      </c>
    </row>
    <row r="41" spans="1:24" ht="21.75" x14ac:dyDescent="0.2">
      <c r="A41" s="5" t="s">
        <v>41</v>
      </c>
      <c r="B41" s="6">
        <f>VLOOKUP($A$7:$A$91,dt!$A$2:$R$78,2,FALSE)</f>
        <v>32373</v>
      </c>
      <c r="C41" s="6">
        <f>VLOOKUP($A$7:$A$91,dt!$A$2:$R$78,3,FALSE)</f>
        <v>63832</v>
      </c>
      <c r="D41" s="6">
        <f>VLOOKUP($A$7:$A$91,dt!$A$2:$R$78,4,FALSE)</f>
        <v>9709</v>
      </c>
      <c r="E41" s="6">
        <f>VLOOKUP($A$7:$A$91,dt!$A$2:$R$78,5,FALSE)</f>
        <v>0</v>
      </c>
      <c r="F41" s="6">
        <f>VLOOKUP($A$7:$A$91,dt!$A$2:$R$78,6,FALSE)</f>
        <v>0</v>
      </c>
      <c r="G41" s="6">
        <f>VLOOKUP($A$7:$A$91,dt!$A$2:$R$78,7,FALSE)</f>
        <v>16557</v>
      </c>
      <c r="H41" s="6">
        <f>VLOOKUP($A$7:$A$91,dt!$A$2:$R$78,8,FALSE)</f>
        <v>2779</v>
      </c>
      <c r="I41" s="6">
        <f>VLOOKUP($A$7:$A$91,dt!$A$2:$R$78,9,FALSE)</f>
        <v>125702</v>
      </c>
      <c r="J41" s="6">
        <f>VLOOKUP($A$7:$A$91,dt!$A$2:$R$78,10,FALSE)</f>
        <v>1341</v>
      </c>
      <c r="K41" s="6">
        <f>VLOOKUP($A$7:$A$91,dt!$A$2:$R$78,11,FALSE)</f>
        <v>1200994</v>
      </c>
      <c r="L41" s="6">
        <f>VLOOKUP($A$7:$A$91,dt!$A$2:$R$78,12,FALSE)</f>
        <v>28520</v>
      </c>
      <c r="M41" s="6">
        <f>VLOOKUP($A$7:$A$91,dt!$A$2:$R$78,13,FALSE)</f>
        <v>15248</v>
      </c>
      <c r="N41" s="6">
        <f>VLOOKUP($A$7:$A$91,dt!$A$2:$R$78,14,FALSE)</f>
        <v>187</v>
      </c>
      <c r="O41" s="6">
        <f>VLOOKUP($A$7:$A$91,dt!$A$2:$R$78,15,FALSE)</f>
        <v>633356</v>
      </c>
      <c r="P41" s="6">
        <f>VLOOKUP($A$7:$A$91,dt!$A$2:$R$78,16,FALSE)</f>
        <v>994</v>
      </c>
      <c r="Q41" s="6">
        <f>VLOOKUP($A$7:$A$91,dt!$A$2:$R$78,17,FALSE)</f>
        <v>7920</v>
      </c>
      <c r="R41" s="6">
        <f>VLOOKUP($A$7:$A$91,dt!$A$2:$R$78,18,FALSE)</f>
        <v>190</v>
      </c>
      <c r="S41" s="6">
        <f>VLOOKUP($A$7:$A$91,dt!$A$2:$X$78,19,FALSE)</f>
        <v>26916</v>
      </c>
      <c r="T41" s="6">
        <f>VLOOKUP($A$7:$A$91,dt!$A$2:$X$78,20,FALSE)</f>
        <v>345</v>
      </c>
      <c r="U41" s="6">
        <f>VLOOKUP($A$7:$A$91,dt!$A$2:$X$78,21,FALSE)</f>
        <v>8385</v>
      </c>
      <c r="V41" s="6">
        <f>VLOOKUP($A$7:$A$91,dt!$A$2:$X$78,22,FALSE)</f>
        <v>357</v>
      </c>
      <c r="W41" s="6">
        <f>VLOOKUP($A$7:$A$91,dt!$A$2:$X$78,23,FALSE)</f>
        <v>337</v>
      </c>
      <c r="X41" s="6">
        <f>VLOOKUP($A$7:$A$91,dt!$A$2:$X$78,24,FALSE)</f>
        <v>15</v>
      </c>
    </row>
    <row r="42" spans="1:24" ht="21.75" x14ac:dyDescent="0.2">
      <c r="A42" s="5" t="s">
        <v>42</v>
      </c>
      <c r="B42" s="6">
        <f>VLOOKUP($A$7:$A$91,dt!$A$2:$R$78,2,FALSE)</f>
        <v>104578</v>
      </c>
      <c r="C42" s="6">
        <f>VLOOKUP($A$7:$A$91,dt!$A$2:$R$78,3,FALSE)</f>
        <v>363893</v>
      </c>
      <c r="D42" s="6">
        <f>VLOOKUP($A$7:$A$91,dt!$A$2:$R$78,4,FALSE)</f>
        <v>66042</v>
      </c>
      <c r="E42" s="6">
        <f>VLOOKUP($A$7:$A$91,dt!$A$2:$R$78,5,FALSE)</f>
        <v>7141</v>
      </c>
      <c r="F42" s="6">
        <f>VLOOKUP($A$7:$A$91,dt!$A$2:$R$78,6,FALSE)</f>
        <v>220</v>
      </c>
      <c r="G42" s="6">
        <f>VLOOKUP($A$7:$A$91,dt!$A$2:$R$78,7,FALSE)</f>
        <v>72088</v>
      </c>
      <c r="H42" s="6">
        <f>VLOOKUP($A$7:$A$91,dt!$A$2:$R$78,8,FALSE)</f>
        <v>14379</v>
      </c>
      <c r="I42" s="6">
        <f>VLOOKUP($A$7:$A$91,dt!$A$2:$R$78,9,FALSE)</f>
        <v>139842</v>
      </c>
      <c r="J42" s="6">
        <f>VLOOKUP($A$7:$A$91,dt!$A$2:$R$78,10,FALSE)</f>
        <v>2961</v>
      </c>
      <c r="K42" s="6">
        <f>VLOOKUP($A$7:$A$91,dt!$A$2:$R$78,11,FALSE)</f>
        <v>3632112</v>
      </c>
      <c r="L42" s="6">
        <f>VLOOKUP($A$7:$A$91,dt!$A$2:$R$78,12,FALSE)</f>
        <v>77399</v>
      </c>
      <c r="M42" s="6">
        <f>VLOOKUP($A$7:$A$91,dt!$A$2:$R$78,13,FALSE)</f>
        <v>728517</v>
      </c>
      <c r="N42" s="6">
        <f>VLOOKUP($A$7:$A$91,dt!$A$2:$R$78,14,FALSE)</f>
        <v>1414</v>
      </c>
      <c r="O42" s="6">
        <f>VLOOKUP($A$7:$A$91,dt!$A$2:$R$78,15,FALSE)</f>
        <v>473866</v>
      </c>
      <c r="P42" s="6">
        <f>VLOOKUP($A$7:$A$91,dt!$A$2:$R$78,16,FALSE)</f>
        <v>4133</v>
      </c>
      <c r="Q42" s="6">
        <f>VLOOKUP($A$7:$A$91,dt!$A$2:$R$78,17,FALSE)</f>
        <v>80751</v>
      </c>
      <c r="R42" s="6">
        <f>VLOOKUP($A$7:$A$91,dt!$A$2:$R$78,18,FALSE)</f>
        <v>3042</v>
      </c>
      <c r="S42" s="6">
        <f>VLOOKUP($A$7:$A$91,dt!$A$2:$X$78,19,FALSE)</f>
        <v>149241</v>
      </c>
      <c r="T42" s="6">
        <f>VLOOKUP($A$7:$A$91,dt!$A$2:$X$78,20,FALSE)</f>
        <v>2603</v>
      </c>
      <c r="U42" s="6">
        <f>VLOOKUP($A$7:$A$91,dt!$A$2:$X$78,21,FALSE)</f>
        <v>9455</v>
      </c>
      <c r="V42" s="6">
        <f>VLOOKUP($A$7:$A$91,dt!$A$2:$X$78,22,FALSE)</f>
        <v>415</v>
      </c>
      <c r="W42" s="6">
        <f>VLOOKUP($A$7:$A$91,dt!$A$2:$X$78,23,FALSE)</f>
        <v>557</v>
      </c>
      <c r="X42" s="6">
        <f>VLOOKUP($A$7:$A$91,dt!$A$2:$X$78,24,FALSE)</f>
        <v>25</v>
      </c>
    </row>
    <row r="43" spans="1:24" ht="21.75" x14ac:dyDescent="0.2">
      <c r="A43" s="5" t="s">
        <v>43</v>
      </c>
      <c r="B43" s="6">
        <f>VLOOKUP($A$7:$A$91,dt!$A$2:$R$78,2,FALSE)</f>
        <v>133026</v>
      </c>
      <c r="C43" s="6">
        <f>VLOOKUP($A$7:$A$91,dt!$A$2:$R$78,3,FALSE)</f>
        <v>394688</v>
      </c>
      <c r="D43" s="6">
        <f>VLOOKUP($A$7:$A$91,dt!$A$2:$R$78,4,FALSE)</f>
        <v>87477</v>
      </c>
      <c r="E43" s="6">
        <f>VLOOKUP($A$7:$A$91,dt!$A$2:$R$78,5,FALSE)</f>
        <v>370</v>
      </c>
      <c r="F43" s="6">
        <f>VLOOKUP($A$7:$A$91,dt!$A$2:$R$78,6,FALSE)</f>
        <v>31</v>
      </c>
      <c r="G43" s="6">
        <f>VLOOKUP($A$7:$A$91,dt!$A$2:$R$78,7,FALSE)</f>
        <v>74722</v>
      </c>
      <c r="H43" s="6">
        <f>VLOOKUP($A$7:$A$91,dt!$A$2:$R$78,8,FALSE)</f>
        <v>19975</v>
      </c>
      <c r="I43" s="6">
        <f>VLOOKUP($A$7:$A$91,dt!$A$2:$R$78,9,FALSE)</f>
        <v>148330</v>
      </c>
      <c r="J43" s="6">
        <f>VLOOKUP($A$7:$A$91,dt!$A$2:$R$78,10,FALSE)</f>
        <v>4301</v>
      </c>
      <c r="K43" s="6">
        <f>VLOOKUP($A$7:$A$91,dt!$A$2:$R$78,11,FALSE)</f>
        <v>3044747</v>
      </c>
      <c r="L43" s="6">
        <f>VLOOKUP($A$7:$A$91,dt!$A$2:$R$78,12,FALSE)</f>
        <v>92035</v>
      </c>
      <c r="M43" s="6">
        <f>VLOOKUP($A$7:$A$91,dt!$A$2:$R$78,13,FALSE)</f>
        <v>187197</v>
      </c>
      <c r="N43" s="6">
        <f>VLOOKUP($A$7:$A$91,dt!$A$2:$R$78,14,FALSE)</f>
        <v>1139</v>
      </c>
      <c r="O43" s="6">
        <f>VLOOKUP($A$7:$A$91,dt!$A$2:$R$78,15,FALSE)</f>
        <v>933730</v>
      </c>
      <c r="P43" s="6">
        <f>VLOOKUP($A$7:$A$91,dt!$A$2:$R$78,16,FALSE)</f>
        <v>8476</v>
      </c>
      <c r="Q43" s="6">
        <f>VLOOKUP($A$7:$A$91,dt!$A$2:$R$78,17,FALSE)</f>
        <v>96028</v>
      </c>
      <c r="R43" s="6">
        <f>VLOOKUP($A$7:$A$91,dt!$A$2:$R$78,18,FALSE)</f>
        <v>2053</v>
      </c>
      <c r="S43" s="6">
        <f>VLOOKUP($A$7:$A$91,dt!$A$2:$X$78,19,FALSE)</f>
        <v>187782</v>
      </c>
      <c r="T43" s="6">
        <f>VLOOKUP($A$7:$A$91,dt!$A$2:$X$78,20,FALSE)</f>
        <v>3681</v>
      </c>
      <c r="U43" s="6">
        <f>VLOOKUP($A$7:$A$91,dt!$A$2:$X$78,21,FALSE)</f>
        <v>6140</v>
      </c>
      <c r="V43" s="6">
        <f>VLOOKUP($A$7:$A$91,dt!$A$2:$X$78,22,FALSE)</f>
        <v>369</v>
      </c>
      <c r="W43" s="6">
        <f>VLOOKUP($A$7:$A$91,dt!$A$2:$X$78,23,FALSE)</f>
        <v>310</v>
      </c>
      <c r="X43" s="6">
        <f>VLOOKUP($A$7:$A$91,dt!$A$2:$X$78,24,FALSE)</f>
        <v>36</v>
      </c>
    </row>
    <row r="44" spans="1:24" ht="21.75" x14ac:dyDescent="0.2">
      <c r="A44" s="5" t="s">
        <v>44</v>
      </c>
      <c r="B44" s="6">
        <f>VLOOKUP($A$7:$A$91,dt!$A$2:$R$78,2,FALSE)</f>
        <v>88643</v>
      </c>
      <c r="C44" s="6">
        <f>VLOOKUP($A$7:$A$91,dt!$A$2:$R$78,3,FALSE)</f>
        <v>165132</v>
      </c>
      <c r="D44" s="6">
        <f>VLOOKUP($A$7:$A$91,dt!$A$2:$R$78,4,FALSE)</f>
        <v>32372</v>
      </c>
      <c r="E44" s="6">
        <f>VLOOKUP($A$7:$A$91,dt!$A$2:$R$78,5,FALSE)</f>
        <v>365</v>
      </c>
      <c r="F44" s="6">
        <f>VLOOKUP($A$7:$A$91,dt!$A$2:$R$78,6,FALSE)</f>
        <v>19</v>
      </c>
      <c r="G44" s="6">
        <f>VLOOKUP($A$7:$A$91,dt!$A$2:$R$78,7,FALSE)</f>
        <v>42012</v>
      </c>
      <c r="H44" s="6">
        <f>VLOOKUP($A$7:$A$91,dt!$A$2:$R$78,8,FALSE)</f>
        <v>8674</v>
      </c>
      <c r="I44" s="6">
        <f>VLOOKUP($A$7:$A$91,dt!$A$2:$R$78,9,FALSE)</f>
        <v>101189</v>
      </c>
      <c r="J44" s="6">
        <f>VLOOKUP($A$7:$A$91,dt!$A$2:$R$78,10,FALSE)</f>
        <v>4038</v>
      </c>
      <c r="K44" s="6">
        <f>VLOOKUP($A$7:$A$91,dt!$A$2:$R$78,11,FALSE)</f>
        <v>2830126</v>
      </c>
      <c r="L44" s="6">
        <f>VLOOKUP($A$7:$A$91,dt!$A$2:$R$78,12,FALSE)</f>
        <v>75936</v>
      </c>
      <c r="M44" s="6">
        <f>VLOOKUP($A$7:$A$91,dt!$A$2:$R$78,13,FALSE)</f>
        <v>95</v>
      </c>
      <c r="N44" s="6">
        <f>VLOOKUP($A$7:$A$91,dt!$A$2:$R$78,14,FALSE)</f>
        <v>6</v>
      </c>
      <c r="O44" s="6">
        <f>VLOOKUP($A$7:$A$91,dt!$A$2:$R$78,15,FALSE)</f>
        <v>57259</v>
      </c>
      <c r="P44" s="6">
        <f>VLOOKUP($A$7:$A$91,dt!$A$2:$R$78,16,FALSE)</f>
        <v>10</v>
      </c>
      <c r="Q44" s="6">
        <f>VLOOKUP($A$7:$A$91,dt!$A$2:$R$78,17,FALSE)</f>
        <v>7</v>
      </c>
      <c r="R44" s="6">
        <f>VLOOKUP($A$7:$A$91,dt!$A$2:$R$78,18,FALSE)</f>
        <v>1</v>
      </c>
      <c r="S44" s="6">
        <f>VLOOKUP($A$7:$A$91,dt!$A$2:$X$78,19,FALSE)</f>
        <v>32204</v>
      </c>
      <c r="T44" s="6">
        <f>VLOOKUP($A$7:$A$91,dt!$A$2:$X$78,20,FALSE)</f>
        <v>11</v>
      </c>
      <c r="U44" s="6">
        <f>VLOOKUP($A$7:$A$91,dt!$A$2:$X$78,21,FALSE)</f>
        <v>5510</v>
      </c>
      <c r="V44" s="6">
        <f>VLOOKUP($A$7:$A$91,dt!$A$2:$X$78,22,FALSE)</f>
        <v>353</v>
      </c>
      <c r="W44" s="6">
        <f>VLOOKUP($A$7:$A$91,dt!$A$2:$X$78,23,FALSE)</f>
        <v>110</v>
      </c>
      <c r="X44" s="6">
        <f>VLOOKUP($A$7:$A$91,dt!$A$2:$X$78,24,FALSE)</f>
        <v>13</v>
      </c>
    </row>
    <row r="45" spans="1:24" ht="21.75" x14ac:dyDescent="0.2">
      <c r="A45" s="5" t="s">
        <v>45</v>
      </c>
      <c r="B45" s="6">
        <f>VLOOKUP($A$7:$A$91,dt!$A$2:$R$78,2,FALSE)</f>
        <v>108163</v>
      </c>
      <c r="C45" s="6">
        <f>VLOOKUP($A$7:$A$91,dt!$A$2:$R$78,3,FALSE)</f>
        <v>297476</v>
      </c>
      <c r="D45" s="6">
        <f>VLOOKUP($A$7:$A$91,dt!$A$2:$R$78,4,FALSE)</f>
        <v>57055</v>
      </c>
      <c r="E45" s="6">
        <f>VLOOKUP($A$7:$A$91,dt!$A$2:$R$78,5,FALSE)</f>
        <v>3702</v>
      </c>
      <c r="F45" s="6">
        <f>VLOOKUP($A$7:$A$91,dt!$A$2:$R$78,6,FALSE)</f>
        <v>140</v>
      </c>
      <c r="G45" s="6">
        <f>VLOOKUP($A$7:$A$91,dt!$A$2:$R$78,7,FALSE)</f>
        <v>94520</v>
      </c>
      <c r="H45" s="6">
        <f>VLOOKUP($A$7:$A$91,dt!$A$2:$R$78,8,FALSE)</f>
        <v>18019</v>
      </c>
      <c r="I45" s="6">
        <f>VLOOKUP($A$7:$A$91,dt!$A$2:$R$78,9,FALSE)</f>
        <v>115605</v>
      </c>
      <c r="J45" s="6">
        <f>VLOOKUP($A$7:$A$91,dt!$A$2:$R$78,10,FALSE)</f>
        <v>4232</v>
      </c>
      <c r="K45" s="6">
        <f>VLOOKUP($A$7:$A$91,dt!$A$2:$R$78,11,FALSE)</f>
        <v>2607625</v>
      </c>
      <c r="L45" s="6">
        <f>VLOOKUP($A$7:$A$91,dt!$A$2:$R$78,12,FALSE)</f>
        <v>77115</v>
      </c>
      <c r="M45" s="6">
        <f>VLOOKUP($A$7:$A$91,dt!$A$2:$R$78,13,FALSE)</f>
        <v>179887</v>
      </c>
      <c r="N45" s="6">
        <f>VLOOKUP($A$7:$A$91,dt!$A$2:$R$78,14,FALSE)</f>
        <v>517</v>
      </c>
      <c r="O45" s="6">
        <f>VLOOKUP($A$7:$A$91,dt!$A$2:$R$78,15,FALSE)</f>
        <v>136172</v>
      </c>
      <c r="P45" s="6">
        <f>VLOOKUP($A$7:$A$91,dt!$A$2:$R$78,16,FALSE)</f>
        <v>2264</v>
      </c>
      <c r="Q45" s="6">
        <f>VLOOKUP($A$7:$A$91,dt!$A$2:$R$78,17,FALSE)</f>
        <v>11900</v>
      </c>
      <c r="R45" s="6">
        <f>VLOOKUP($A$7:$A$91,dt!$A$2:$R$78,18,FALSE)</f>
        <v>413</v>
      </c>
      <c r="S45" s="6">
        <f>VLOOKUP($A$7:$A$91,dt!$A$2:$X$78,19,FALSE)</f>
        <v>36197</v>
      </c>
      <c r="T45" s="6">
        <f>VLOOKUP($A$7:$A$91,dt!$A$2:$X$78,20,FALSE)</f>
        <v>658</v>
      </c>
      <c r="U45" s="6">
        <f>VLOOKUP($A$7:$A$91,dt!$A$2:$X$78,21,FALSE)</f>
        <v>7095</v>
      </c>
      <c r="V45" s="6">
        <f>VLOOKUP($A$7:$A$91,dt!$A$2:$X$78,22,FALSE)</f>
        <v>437</v>
      </c>
      <c r="W45" s="6">
        <f>VLOOKUP($A$7:$A$91,dt!$A$2:$X$78,23,FALSE)</f>
        <v>281</v>
      </c>
      <c r="X45" s="6">
        <f>VLOOKUP($A$7:$A$91,dt!$A$2:$X$78,24,FALSE)</f>
        <v>21</v>
      </c>
    </row>
    <row r="46" spans="1:24" ht="21.75" x14ac:dyDescent="0.2">
      <c r="A46" s="5" t="s">
        <v>46</v>
      </c>
      <c r="B46" s="6">
        <f>VLOOKUP($A$7:$A$91,dt!$A$2:$R$78,2,FALSE)</f>
        <v>71232</v>
      </c>
      <c r="C46" s="6">
        <f>VLOOKUP($A$7:$A$91,dt!$A$2:$R$78,3,FALSE)</f>
        <v>158450</v>
      </c>
      <c r="D46" s="6">
        <f>VLOOKUP($A$7:$A$91,dt!$A$2:$R$78,4,FALSE)</f>
        <v>31242</v>
      </c>
      <c r="E46" s="6">
        <f>VLOOKUP($A$7:$A$91,dt!$A$2:$R$78,5,FALSE)</f>
        <v>12</v>
      </c>
      <c r="F46" s="6">
        <f>VLOOKUP($A$7:$A$91,dt!$A$2:$R$78,6,FALSE)</f>
        <v>1</v>
      </c>
      <c r="G46" s="6">
        <f>VLOOKUP($A$7:$A$91,dt!$A$2:$R$78,7,FALSE)</f>
        <v>80463</v>
      </c>
      <c r="H46" s="6">
        <f>VLOOKUP($A$7:$A$91,dt!$A$2:$R$78,8,FALSE)</f>
        <v>15104</v>
      </c>
      <c r="I46" s="6">
        <f>VLOOKUP($A$7:$A$91,dt!$A$2:$R$78,9,FALSE)</f>
        <v>113254</v>
      </c>
      <c r="J46" s="6">
        <f>VLOOKUP($A$7:$A$91,dt!$A$2:$R$78,10,FALSE)</f>
        <v>3447</v>
      </c>
      <c r="K46" s="6">
        <f>VLOOKUP($A$7:$A$91,dt!$A$2:$R$78,11,FALSE)</f>
        <v>1848727</v>
      </c>
      <c r="L46" s="6">
        <f>VLOOKUP($A$7:$A$91,dt!$A$2:$R$78,12,FALSE)</f>
        <v>52615</v>
      </c>
      <c r="M46" s="6">
        <f>VLOOKUP($A$7:$A$91,dt!$A$2:$R$78,13,FALSE)</f>
        <v>16056</v>
      </c>
      <c r="N46" s="6">
        <f>VLOOKUP($A$7:$A$91,dt!$A$2:$R$78,14,FALSE)</f>
        <v>443</v>
      </c>
      <c r="O46" s="6">
        <f>VLOOKUP($A$7:$A$91,dt!$A$2:$R$78,15,FALSE)</f>
        <v>296477</v>
      </c>
      <c r="P46" s="6">
        <f>VLOOKUP($A$7:$A$91,dt!$A$2:$R$78,16,FALSE)</f>
        <v>2751</v>
      </c>
      <c r="Q46" s="6">
        <f>VLOOKUP($A$7:$A$91,dt!$A$2:$R$78,17,FALSE)</f>
        <v>12521</v>
      </c>
      <c r="R46" s="6">
        <f>VLOOKUP($A$7:$A$91,dt!$A$2:$R$78,18,FALSE)</f>
        <v>401</v>
      </c>
      <c r="S46" s="6">
        <f>VLOOKUP($A$7:$A$91,dt!$A$2:$X$78,19,FALSE)</f>
        <v>11929</v>
      </c>
      <c r="T46" s="6">
        <f>VLOOKUP($A$7:$A$91,dt!$A$2:$X$78,20,FALSE)</f>
        <v>264</v>
      </c>
      <c r="U46" s="6">
        <f>VLOOKUP($A$7:$A$91,dt!$A$2:$X$78,21,FALSE)</f>
        <v>8672</v>
      </c>
      <c r="V46" s="6">
        <f>VLOOKUP($A$7:$A$91,dt!$A$2:$X$78,22,FALSE)</f>
        <v>393</v>
      </c>
      <c r="W46" s="6">
        <f>VLOOKUP($A$7:$A$91,dt!$A$2:$X$78,23,FALSE)</f>
        <v>156</v>
      </c>
      <c r="X46" s="6">
        <f>VLOOKUP($A$7:$A$91,dt!$A$2:$X$78,24,FALSE)</f>
        <v>6</v>
      </c>
    </row>
    <row r="47" spans="1:24" ht="21.75" x14ac:dyDescent="0.2">
      <c r="A47" s="5" t="s">
        <v>47</v>
      </c>
      <c r="B47" s="6">
        <f>VLOOKUP($A$7:$A$91,dt!$A$2:$R$78,2,FALSE)</f>
        <v>29257</v>
      </c>
      <c r="C47" s="6">
        <f>VLOOKUP($A$7:$A$91,dt!$A$2:$R$78,3,FALSE)</f>
        <v>87194</v>
      </c>
      <c r="D47" s="6">
        <f>VLOOKUP($A$7:$A$91,dt!$A$2:$R$78,4,FALSE)</f>
        <v>20187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17750</v>
      </c>
      <c r="H47" s="6">
        <f>VLOOKUP($A$7:$A$91,dt!$A$2:$R$78,8,FALSE)</f>
        <v>4359</v>
      </c>
      <c r="I47" s="6">
        <f>VLOOKUP($A$7:$A$91,dt!$A$2:$R$78,9,FALSE)</f>
        <v>41199</v>
      </c>
      <c r="J47" s="6">
        <f>VLOOKUP($A$7:$A$91,dt!$A$2:$R$78,10,FALSE)</f>
        <v>1607</v>
      </c>
      <c r="K47" s="6">
        <f>VLOOKUP($A$7:$A$91,dt!$A$2:$R$78,11,FALSE)</f>
        <v>942321</v>
      </c>
      <c r="L47" s="6">
        <f>VLOOKUP($A$7:$A$91,dt!$A$2:$R$78,12,FALSE)</f>
        <v>21822</v>
      </c>
      <c r="M47" s="6">
        <f>VLOOKUP($A$7:$A$91,dt!$A$2:$R$78,13,FALSE)</f>
        <v>153438</v>
      </c>
      <c r="N47" s="6">
        <f>VLOOKUP($A$7:$A$91,dt!$A$2:$R$78,14,FALSE)</f>
        <v>166</v>
      </c>
      <c r="O47" s="6">
        <f>VLOOKUP($A$7:$A$91,dt!$A$2:$R$78,15,FALSE)</f>
        <v>13923</v>
      </c>
      <c r="P47" s="6">
        <f>VLOOKUP($A$7:$A$91,dt!$A$2:$R$78,16,FALSE)</f>
        <v>605</v>
      </c>
      <c r="Q47" s="6">
        <f>VLOOKUP($A$7:$A$91,dt!$A$2:$R$78,17,FALSE)</f>
        <v>2963</v>
      </c>
      <c r="R47" s="6">
        <f>VLOOKUP($A$7:$A$91,dt!$A$2:$R$78,18,FALSE)</f>
        <v>126</v>
      </c>
      <c r="S47" s="6">
        <f>VLOOKUP($A$7:$A$91,dt!$A$2:$X$78,19,FALSE)</f>
        <v>3984</v>
      </c>
      <c r="T47" s="6">
        <f>VLOOKUP($A$7:$A$91,dt!$A$2:$X$78,20,FALSE)</f>
        <v>156</v>
      </c>
      <c r="U47" s="6">
        <f>VLOOKUP($A$7:$A$91,dt!$A$2:$X$78,21,FALSE)</f>
        <v>2839</v>
      </c>
      <c r="V47" s="6">
        <f>VLOOKUP($A$7:$A$91,dt!$A$2:$X$78,22,FALSE)</f>
        <v>168</v>
      </c>
      <c r="W47" s="6">
        <f>VLOOKUP($A$7:$A$91,dt!$A$2:$X$78,23,FALSE)</f>
        <v>44</v>
      </c>
      <c r="X47" s="6">
        <f>VLOOKUP($A$7:$A$91,dt!$A$2:$X$78,24,FALSE)</f>
        <v>4</v>
      </c>
    </row>
    <row r="48" spans="1:24" ht="21.75" x14ac:dyDescent="0.2">
      <c r="A48" s="9" t="s">
        <v>5</v>
      </c>
      <c r="B48" s="8">
        <f>SUM(B49:B56)</f>
        <v>384178</v>
      </c>
      <c r="C48" s="8">
        <f t="shared" ref="C48:X48" si="20">SUM(C49:C56)</f>
        <v>734721</v>
      </c>
      <c r="D48" s="8">
        <f t="shared" si="20"/>
        <v>75229</v>
      </c>
      <c r="E48" s="8">
        <f t="shared" si="20"/>
        <v>76120</v>
      </c>
      <c r="F48" s="8">
        <f t="shared" si="20"/>
        <v>1405</v>
      </c>
      <c r="G48" s="8">
        <f t="shared" si="20"/>
        <v>186200</v>
      </c>
      <c r="H48" s="8">
        <f t="shared" si="20"/>
        <v>20081</v>
      </c>
      <c r="I48" s="8">
        <f t="shared" si="20"/>
        <v>880849</v>
      </c>
      <c r="J48" s="8">
        <f t="shared" si="20"/>
        <v>39866</v>
      </c>
      <c r="K48" s="8">
        <f t="shared" ref="K48:L48" si="21">SUM(K49:K56)</f>
        <v>16416695</v>
      </c>
      <c r="L48" s="8">
        <f t="shared" si="21"/>
        <v>346380</v>
      </c>
      <c r="M48" s="8">
        <f t="shared" ref="M48:N48" si="22">SUM(M49:M56)</f>
        <v>6385772</v>
      </c>
      <c r="N48" s="8">
        <f t="shared" si="22"/>
        <v>1716</v>
      </c>
      <c r="O48" s="8">
        <f t="shared" si="20"/>
        <v>7069799</v>
      </c>
      <c r="P48" s="8">
        <f t="shared" si="20"/>
        <v>9855</v>
      </c>
      <c r="Q48" s="8">
        <f t="shared" si="20"/>
        <v>21648</v>
      </c>
      <c r="R48" s="8">
        <f t="shared" si="20"/>
        <v>733</v>
      </c>
      <c r="S48" s="8">
        <f t="shared" ref="S48:T48" si="23">SUM(S49:S56)</f>
        <v>228698</v>
      </c>
      <c r="T48" s="8">
        <f t="shared" si="23"/>
        <v>2753</v>
      </c>
      <c r="U48" s="8">
        <f t="shared" si="20"/>
        <v>32572</v>
      </c>
      <c r="V48" s="8">
        <f t="shared" si="20"/>
        <v>1809</v>
      </c>
      <c r="W48" s="8">
        <f t="shared" si="20"/>
        <v>2892</v>
      </c>
      <c r="X48" s="8">
        <f t="shared" si="20"/>
        <v>167</v>
      </c>
    </row>
    <row r="49" spans="1:24" ht="21.75" x14ac:dyDescent="0.2">
      <c r="A49" s="5" t="s">
        <v>48</v>
      </c>
      <c r="B49" s="6">
        <f>VLOOKUP($A$7:$A$91,dt!$A$2:$R$78,2,FALSE)</f>
        <v>76023</v>
      </c>
      <c r="C49" s="6">
        <f>VLOOKUP($A$7:$A$91,dt!$A$2:$R$78,3,FALSE)</f>
        <v>193418</v>
      </c>
      <c r="D49" s="6">
        <f>VLOOKUP($A$7:$A$91,dt!$A$2:$R$78,4,FALSE)</f>
        <v>18593</v>
      </c>
      <c r="E49" s="6">
        <f>VLOOKUP($A$7:$A$91,dt!$A$2:$R$78,5,FALSE)</f>
        <v>44072</v>
      </c>
      <c r="F49" s="6">
        <f>VLOOKUP($A$7:$A$91,dt!$A$2:$R$78,6,FALSE)</f>
        <v>806</v>
      </c>
      <c r="G49" s="6">
        <f>VLOOKUP($A$7:$A$91,dt!$A$2:$R$78,7,FALSE)</f>
        <v>57884</v>
      </c>
      <c r="H49" s="6">
        <f>VLOOKUP($A$7:$A$91,dt!$A$2:$R$78,8,FALSE)</f>
        <v>6100</v>
      </c>
      <c r="I49" s="6">
        <f>VLOOKUP($A$7:$A$91,dt!$A$2:$R$78,9,FALSE)</f>
        <v>308904</v>
      </c>
      <c r="J49" s="6">
        <f>VLOOKUP($A$7:$A$91,dt!$A$2:$R$78,10,FALSE)</f>
        <v>13711</v>
      </c>
      <c r="K49" s="6">
        <f>VLOOKUP($A$7:$A$91,dt!$A$2:$R$78,11,FALSE)</f>
        <v>2821625</v>
      </c>
      <c r="L49" s="6">
        <f>VLOOKUP($A$7:$A$91,dt!$A$2:$R$78,12,FALSE)</f>
        <v>63714</v>
      </c>
      <c r="M49" s="6">
        <f>VLOOKUP($A$7:$A$91,dt!$A$2:$R$78,13,FALSE)</f>
        <v>1366251</v>
      </c>
      <c r="N49" s="6">
        <f>VLOOKUP($A$7:$A$91,dt!$A$2:$R$78,14,FALSE)</f>
        <v>735</v>
      </c>
      <c r="O49" s="6">
        <f>VLOOKUP($A$7:$A$91,dt!$A$2:$R$78,15,FALSE)</f>
        <v>3002287</v>
      </c>
      <c r="P49" s="6">
        <f>VLOOKUP($A$7:$A$91,dt!$A$2:$R$78,16,FALSE)</f>
        <v>2014</v>
      </c>
      <c r="Q49" s="6">
        <f>VLOOKUP($A$7:$A$91,dt!$A$2:$R$78,17,FALSE)</f>
        <v>6103</v>
      </c>
      <c r="R49" s="6">
        <f>VLOOKUP($A$7:$A$91,dt!$A$2:$R$78,18,FALSE)</f>
        <v>186</v>
      </c>
      <c r="S49" s="6">
        <f>VLOOKUP($A$7:$A$91,dt!$A$2:$X$78,19,FALSE)</f>
        <v>42735</v>
      </c>
      <c r="T49" s="6">
        <f>VLOOKUP($A$7:$A$91,dt!$A$2:$X$78,20,FALSE)</f>
        <v>589</v>
      </c>
      <c r="U49" s="6">
        <f>VLOOKUP($A$7:$A$91,dt!$A$2:$X$78,21,FALSE)</f>
        <v>7442</v>
      </c>
      <c r="V49" s="6">
        <f>VLOOKUP($A$7:$A$91,dt!$A$2:$X$78,22,FALSE)</f>
        <v>425</v>
      </c>
      <c r="W49" s="6">
        <f>VLOOKUP($A$7:$A$91,dt!$A$2:$X$78,23,FALSE)</f>
        <v>656</v>
      </c>
      <c r="X49" s="6">
        <f>VLOOKUP($A$7:$A$91,dt!$A$2:$X$78,24,FALSE)</f>
        <v>55</v>
      </c>
    </row>
    <row r="50" spans="1:24" ht="21.75" x14ac:dyDescent="0.2">
      <c r="A50" s="5" t="s">
        <v>49</v>
      </c>
      <c r="B50" s="6">
        <f>VLOOKUP($A$7:$A$91,dt!$A$2:$R$78,2,FALSE)</f>
        <v>36683</v>
      </c>
      <c r="C50" s="6">
        <f>VLOOKUP($A$7:$A$91,dt!$A$2:$R$78,3,FALSE)</f>
        <v>40901</v>
      </c>
      <c r="D50" s="6">
        <f>VLOOKUP($A$7:$A$91,dt!$A$2:$R$78,4,FALSE)</f>
        <v>3820</v>
      </c>
      <c r="E50" s="6">
        <f>VLOOKUP($A$7:$A$91,dt!$A$2:$R$78,5,FALSE)</f>
        <v>26169</v>
      </c>
      <c r="F50" s="6">
        <f>VLOOKUP($A$7:$A$91,dt!$A$2:$R$78,6,FALSE)</f>
        <v>426</v>
      </c>
      <c r="G50" s="6">
        <f>VLOOKUP($A$7:$A$91,dt!$A$2:$R$78,7,FALSE)</f>
        <v>7138</v>
      </c>
      <c r="H50" s="6">
        <f>VLOOKUP($A$7:$A$91,dt!$A$2:$R$78,8,FALSE)</f>
        <v>603</v>
      </c>
      <c r="I50" s="6">
        <f>VLOOKUP($A$7:$A$91,dt!$A$2:$R$78,9,FALSE)</f>
        <v>101922</v>
      </c>
      <c r="J50" s="6">
        <f>VLOOKUP($A$7:$A$91,dt!$A$2:$R$78,10,FALSE)</f>
        <v>2516</v>
      </c>
      <c r="K50" s="6">
        <f>VLOOKUP($A$7:$A$91,dt!$A$2:$R$78,11,FALSE)</f>
        <v>1867672</v>
      </c>
      <c r="L50" s="6">
        <f>VLOOKUP($A$7:$A$91,dt!$A$2:$R$78,12,FALSE)</f>
        <v>34937</v>
      </c>
      <c r="M50" s="6">
        <f>VLOOKUP($A$7:$A$91,dt!$A$2:$R$78,13,FALSE)</f>
        <v>1657919</v>
      </c>
      <c r="N50" s="6">
        <f>VLOOKUP($A$7:$A$91,dt!$A$2:$R$78,14,FALSE)</f>
        <v>155</v>
      </c>
      <c r="O50" s="6">
        <f>VLOOKUP($A$7:$A$91,dt!$A$2:$R$78,15,FALSE)</f>
        <v>776781</v>
      </c>
      <c r="P50" s="6">
        <f>VLOOKUP($A$7:$A$91,dt!$A$2:$R$78,16,FALSE)</f>
        <v>689</v>
      </c>
      <c r="Q50" s="6">
        <f>VLOOKUP($A$7:$A$91,dt!$A$2:$R$78,17,FALSE)</f>
        <v>951</v>
      </c>
      <c r="R50" s="6">
        <f>VLOOKUP($A$7:$A$91,dt!$A$2:$R$78,18,FALSE)</f>
        <v>39</v>
      </c>
      <c r="S50" s="6">
        <f>VLOOKUP($A$7:$A$91,dt!$A$2:$X$78,19,FALSE)</f>
        <v>16680</v>
      </c>
      <c r="T50" s="6">
        <f>VLOOKUP($A$7:$A$91,dt!$A$2:$X$78,20,FALSE)</f>
        <v>228</v>
      </c>
      <c r="U50" s="6">
        <f>VLOOKUP($A$7:$A$91,dt!$A$2:$X$78,21,FALSE)</f>
        <v>1051</v>
      </c>
      <c r="V50" s="6">
        <f>VLOOKUP($A$7:$A$91,dt!$A$2:$X$78,22,FALSE)</f>
        <v>42</v>
      </c>
      <c r="W50" s="6">
        <f>VLOOKUP($A$7:$A$91,dt!$A$2:$X$78,23,FALSE)</f>
        <v>99</v>
      </c>
      <c r="X50" s="6">
        <f>VLOOKUP($A$7:$A$91,dt!$A$2:$X$78,24,FALSE)</f>
        <v>4</v>
      </c>
    </row>
    <row r="51" spans="1:24" ht="21.75" x14ac:dyDescent="0.2">
      <c r="A51" s="5" t="s">
        <v>50</v>
      </c>
      <c r="B51" s="6">
        <f>VLOOKUP($A$7:$A$91,dt!$A$2:$R$78,2,FALSE)</f>
        <v>50833</v>
      </c>
      <c r="C51" s="6">
        <f>VLOOKUP($A$7:$A$91,dt!$A$2:$R$78,3,FALSE)</f>
        <v>158738</v>
      </c>
      <c r="D51" s="6">
        <f>VLOOKUP($A$7:$A$91,dt!$A$2:$R$78,4,FALSE)</f>
        <v>15656</v>
      </c>
      <c r="E51" s="6">
        <f>VLOOKUP($A$7:$A$91,dt!$A$2:$R$78,5,FALSE)</f>
        <v>1980</v>
      </c>
      <c r="F51" s="6">
        <f>VLOOKUP($A$7:$A$91,dt!$A$2:$R$78,6,FALSE)</f>
        <v>42</v>
      </c>
      <c r="G51" s="6">
        <f>VLOOKUP($A$7:$A$91,dt!$A$2:$R$78,7,FALSE)</f>
        <v>16675</v>
      </c>
      <c r="H51" s="6">
        <f>VLOOKUP($A$7:$A$91,dt!$A$2:$R$78,8,FALSE)</f>
        <v>1712</v>
      </c>
      <c r="I51" s="6">
        <f>VLOOKUP($A$7:$A$91,dt!$A$2:$R$78,9,FALSE)</f>
        <v>166359</v>
      </c>
      <c r="J51" s="6">
        <f>VLOOKUP($A$7:$A$91,dt!$A$2:$R$78,10,FALSE)</f>
        <v>2736</v>
      </c>
      <c r="K51" s="6">
        <f>VLOOKUP($A$7:$A$91,dt!$A$2:$R$78,11,FALSE)</f>
        <v>1526391</v>
      </c>
      <c r="L51" s="6">
        <f>VLOOKUP($A$7:$A$91,dt!$A$2:$R$78,12,FALSE)</f>
        <v>41953</v>
      </c>
      <c r="M51" s="6">
        <f>VLOOKUP($A$7:$A$91,dt!$A$2:$R$78,13,FALSE)</f>
        <v>2585527</v>
      </c>
      <c r="N51" s="6">
        <f>VLOOKUP($A$7:$A$91,dt!$A$2:$R$78,14,FALSE)</f>
        <v>244</v>
      </c>
      <c r="O51" s="6">
        <f>VLOOKUP($A$7:$A$91,dt!$A$2:$R$78,15,FALSE)</f>
        <v>1154109</v>
      </c>
      <c r="P51" s="6">
        <f>VLOOKUP($A$7:$A$91,dt!$A$2:$R$78,16,FALSE)</f>
        <v>1441</v>
      </c>
      <c r="Q51" s="6">
        <f>VLOOKUP($A$7:$A$91,dt!$A$2:$R$78,17,FALSE)</f>
        <v>1255</v>
      </c>
      <c r="R51" s="6">
        <f>VLOOKUP($A$7:$A$91,dt!$A$2:$R$78,18,FALSE)</f>
        <v>66</v>
      </c>
      <c r="S51" s="6">
        <f>VLOOKUP($A$7:$A$91,dt!$A$2:$X$78,19,FALSE)</f>
        <v>20878</v>
      </c>
      <c r="T51" s="6">
        <f>VLOOKUP($A$7:$A$91,dt!$A$2:$X$78,20,FALSE)</f>
        <v>265</v>
      </c>
      <c r="U51" s="6">
        <f>VLOOKUP($A$7:$A$91,dt!$A$2:$X$78,21,FALSE)</f>
        <v>7064</v>
      </c>
      <c r="V51" s="6">
        <f>VLOOKUP($A$7:$A$91,dt!$A$2:$X$78,22,FALSE)</f>
        <v>269</v>
      </c>
      <c r="W51" s="6">
        <f>VLOOKUP($A$7:$A$91,dt!$A$2:$X$78,23,FALSE)</f>
        <v>777</v>
      </c>
      <c r="X51" s="6">
        <f>VLOOKUP($A$7:$A$91,dt!$A$2:$X$78,24,FALSE)</f>
        <v>30</v>
      </c>
    </row>
    <row r="52" spans="1:24" ht="21.75" x14ac:dyDescent="0.2">
      <c r="A52" s="5" t="s">
        <v>51</v>
      </c>
      <c r="B52" s="6">
        <f>VLOOKUP($A$7:$A$91,dt!$A$2:$R$78,2,FALSE)</f>
        <v>26997</v>
      </c>
      <c r="C52" s="6">
        <f>VLOOKUP($A$7:$A$91,dt!$A$2:$R$78,3,FALSE)</f>
        <v>53164</v>
      </c>
      <c r="D52" s="6">
        <f>VLOOKUP($A$7:$A$91,dt!$A$2:$R$78,4,FALSE)</f>
        <v>4733</v>
      </c>
      <c r="E52" s="6">
        <f>VLOOKUP($A$7:$A$91,dt!$A$2:$R$78,5,FALSE)</f>
        <v>274</v>
      </c>
      <c r="F52" s="6">
        <f>VLOOKUP($A$7:$A$91,dt!$A$2:$R$78,6,FALSE)</f>
        <v>21</v>
      </c>
      <c r="G52" s="6">
        <f>VLOOKUP($A$7:$A$91,dt!$A$2:$R$78,7,FALSE)</f>
        <v>12660</v>
      </c>
      <c r="H52" s="6">
        <f>VLOOKUP($A$7:$A$91,dt!$A$2:$R$78,8,FALSE)</f>
        <v>1234</v>
      </c>
      <c r="I52" s="6">
        <f>VLOOKUP($A$7:$A$91,dt!$A$2:$R$78,9,FALSE)</f>
        <v>53879</v>
      </c>
      <c r="J52" s="6">
        <f>VLOOKUP($A$7:$A$91,dt!$A$2:$R$78,10,FALSE)</f>
        <v>1238</v>
      </c>
      <c r="K52" s="6">
        <f>VLOOKUP($A$7:$A$91,dt!$A$2:$R$78,11,FALSE)</f>
        <v>1187060</v>
      </c>
      <c r="L52" s="6">
        <f>VLOOKUP($A$7:$A$91,dt!$A$2:$R$78,12,FALSE)</f>
        <v>23831</v>
      </c>
      <c r="M52" s="6">
        <f>VLOOKUP($A$7:$A$91,dt!$A$2:$R$78,13,FALSE)</f>
        <v>74969</v>
      </c>
      <c r="N52" s="6">
        <f>VLOOKUP($A$7:$A$91,dt!$A$2:$R$78,14,FALSE)</f>
        <v>135</v>
      </c>
      <c r="O52" s="6">
        <f>VLOOKUP($A$7:$A$91,dt!$A$2:$R$78,15,FALSE)</f>
        <v>386690</v>
      </c>
      <c r="P52" s="6">
        <f>VLOOKUP($A$7:$A$91,dt!$A$2:$R$78,16,FALSE)</f>
        <v>687</v>
      </c>
      <c r="Q52" s="6">
        <f>VLOOKUP($A$7:$A$91,dt!$A$2:$R$78,17,FALSE)</f>
        <v>2491</v>
      </c>
      <c r="R52" s="6">
        <f>VLOOKUP($A$7:$A$91,dt!$A$2:$R$78,18,FALSE)</f>
        <v>61</v>
      </c>
      <c r="S52" s="6">
        <f>VLOOKUP($A$7:$A$91,dt!$A$2:$X$78,19,FALSE)</f>
        <v>5678</v>
      </c>
      <c r="T52" s="6">
        <f>VLOOKUP($A$7:$A$91,dt!$A$2:$X$78,20,FALSE)</f>
        <v>89</v>
      </c>
      <c r="U52" s="6">
        <f>VLOOKUP($A$7:$A$91,dt!$A$2:$X$78,21,FALSE)</f>
        <v>2538</v>
      </c>
      <c r="V52" s="6">
        <f>VLOOKUP($A$7:$A$91,dt!$A$2:$X$78,22,FALSE)</f>
        <v>92</v>
      </c>
      <c r="W52" s="6">
        <f>VLOOKUP($A$7:$A$91,dt!$A$2:$X$78,23,FALSE)</f>
        <v>98</v>
      </c>
      <c r="X52" s="6">
        <f>VLOOKUP($A$7:$A$91,dt!$A$2:$X$78,24,FALSE)</f>
        <v>6</v>
      </c>
    </row>
    <row r="53" spans="1:24" ht="21.75" x14ac:dyDescent="0.2">
      <c r="A53" s="5" t="s">
        <v>52</v>
      </c>
      <c r="B53" s="6">
        <f>VLOOKUP($A$7:$A$91,dt!$A$2:$R$78,2,FALSE)</f>
        <v>45550</v>
      </c>
      <c r="C53" s="6">
        <f>VLOOKUP($A$7:$A$91,dt!$A$2:$R$78,3,FALSE)</f>
        <v>62375</v>
      </c>
      <c r="D53" s="6">
        <f>VLOOKUP($A$7:$A$91,dt!$A$2:$R$78,4,FALSE)</f>
        <v>9647</v>
      </c>
      <c r="E53" s="6">
        <f>VLOOKUP($A$7:$A$91,dt!$A$2:$R$78,5,FALSE)</f>
        <v>46</v>
      </c>
      <c r="F53" s="6">
        <f>VLOOKUP($A$7:$A$91,dt!$A$2:$R$78,6,FALSE)</f>
        <v>3</v>
      </c>
      <c r="G53" s="6">
        <f>VLOOKUP($A$7:$A$91,dt!$A$2:$R$78,7,FALSE)</f>
        <v>10121</v>
      </c>
      <c r="H53" s="6">
        <f>VLOOKUP($A$7:$A$91,dt!$A$2:$R$78,8,FALSE)</f>
        <v>1658</v>
      </c>
      <c r="I53" s="6">
        <f>VLOOKUP($A$7:$A$91,dt!$A$2:$R$78,9,FALSE)</f>
        <v>74600</v>
      </c>
      <c r="J53" s="6">
        <f>VLOOKUP($A$7:$A$91,dt!$A$2:$R$78,10,FALSE)</f>
        <v>4778</v>
      </c>
      <c r="K53" s="6">
        <f>VLOOKUP($A$7:$A$91,dt!$A$2:$R$78,11,FALSE)</f>
        <v>1848484</v>
      </c>
      <c r="L53" s="6">
        <f>VLOOKUP($A$7:$A$91,dt!$A$2:$R$78,12,FALSE)</f>
        <v>42388</v>
      </c>
      <c r="M53" s="6">
        <f>VLOOKUP($A$7:$A$91,dt!$A$2:$R$78,13,FALSE)</f>
        <v>50647</v>
      </c>
      <c r="N53" s="6">
        <f>VLOOKUP($A$7:$A$91,dt!$A$2:$R$78,14,FALSE)</f>
        <v>127</v>
      </c>
      <c r="O53" s="6">
        <f>VLOOKUP($A$7:$A$91,dt!$A$2:$R$78,15,FALSE)</f>
        <v>103200</v>
      </c>
      <c r="P53" s="6">
        <f>VLOOKUP($A$7:$A$91,dt!$A$2:$R$78,16,FALSE)</f>
        <v>1066</v>
      </c>
      <c r="Q53" s="6">
        <f>VLOOKUP($A$7:$A$91,dt!$A$2:$R$78,17,FALSE)</f>
        <v>1462</v>
      </c>
      <c r="R53" s="6">
        <f>VLOOKUP($A$7:$A$91,dt!$A$2:$R$78,18,FALSE)</f>
        <v>96</v>
      </c>
      <c r="S53" s="6">
        <f>VLOOKUP($A$7:$A$91,dt!$A$2:$X$78,19,FALSE)</f>
        <v>32483</v>
      </c>
      <c r="T53" s="6">
        <f>VLOOKUP($A$7:$A$91,dt!$A$2:$X$78,20,FALSE)</f>
        <v>255</v>
      </c>
      <c r="U53" s="6">
        <f>VLOOKUP($A$7:$A$91,dt!$A$2:$X$78,21,FALSE)</f>
        <v>3133</v>
      </c>
      <c r="V53" s="6">
        <f>VLOOKUP($A$7:$A$91,dt!$A$2:$X$78,22,FALSE)</f>
        <v>274</v>
      </c>
      <c r="W53" s="6">
        <f>VLOOKUP($A$7:$A$91,dt!$A$2:$X$78,23,FALSE)</f>
        <v>337</v>
      </c>
      <c r="X53" s="6">
        <f>VLOOKUP($A$7:$A$91,dt!$A$2:$X$78,24,FALSE)</f>
        <v>15</v>
      </c>
    </row>
    <row r="54" spans="1:24" ht="21.75" x14ac:dyDescent="0.2">
      <c r="A54" s="5" t="s">
        <v>53</v>
      </c>
      <c r="B54" s="6">
        <f>VLOOKUP($A$7:$A$91,dt!$A$2:$R$78,2,FALSE)</f>
        <v>44224</v>
      </c>
      <c r="C54" s="6">
        <f>VLOOKUP($A$7:$A$91,dt!$A$2:$R$78,3,FALSE)</f>
        <v>60517</v>
      </c>
      <c r="D54" s="6">
        <f>VLOOKUP($A$7:$A$91,dt!$A$2:$R$78,4,FALSE)</f>
        <v>6517</v>
      </c>
      <c r="E54" s="6">
        <f>VLOOKUP($A$7:$A$91,dt!$A$2:$R$78,5,FALSE)</f>
        <v>176</v>
      </c>
      <c r="F54" s="6">
        <f>VLOOKUP($A$7:$A$91,dt!$A$2:$R$78,6,FALSE)</f>
        <v>9</v>
      </c>
      <c r="G54" s="6">
        <f>VLOOKUP($A$7:$A$91,dt!$A$2:$R$78,7,FALSE)</f>
        <v>8120</v>
      </c>
      <c r="H54" s="6">
        <f>VLOOKUP($A$7:$A$91,dt!$A$2:$R$78,8,FALSE)</f>
        <v>931</v>
      </c>
      <c r="I54" s="6">
        <f>VLOOKUP($A$7:$A$91,dt!$A$2:$R$78,9,FALSE)</f>
        <v>16286</v>
      </c>
      <c r="J54" s="6">
        <f>VLOOKUP($A$7:$A$91,dt!$A$2:$R$78,10,FALSE)</f>
        <v>484</v>
      </c>
      <c r="K54" s="6">
        <f>VLOOKUP($A$7:$A$91,dt!$A$2:$R$78,11,FALSE)</f>
        <v>2333350</v>
      </c>
      <c r="L54" s="6">
        <f>VLOOKUP($A$7:$A$91,dt!$A$2:$R$78,12,FALSE)</f>
        <v>43010</v>
      </c>
      <c r="M54" s="6">
        <f>VLOOKUP($A$7:$A$91,dt!$A$2:$R$78,13,FALSE)</f>
        <v>83577</v>
      </c>
      <c r="N54" s="6">
        <f>VLOOKUP($A$7:$A$91,dt!$A$2:$R$78,14,FALSE)</f>
        <v>140</v>
      </c>
      <c r="O54" s="6">
        <f>VLOOKUP($A$7:$A$91,dt!$A$2:$R$78,15,FALSE)</f>
        <v>140726</v>
      </c>
      <c r="P54" s="6">
        <f>VLOOKUP($A$7:$A$91,dt!$A$2:$R$78,16,FALSE)</f>
        <v>789</v>
      </c>
      <c r="Q54" s="6">
        <f>VLOOKUP($A$7:$A$91,dt!$A$2:$R$78,17,FALSE)</f>
        <v>2070</v>
      </c>
      <c r="R54" s="6">
        <f>VLOOKUP($A$7:$A$91,dt!$A$2:$R$78,18,FALSE)</f>
        <v>67</v>
      </c>
      <c r="S54" s="6">
        <f>VLOOKUP($A$7:$A$91,dt!$A$2:$X$78,19,FALSE)</f>
        <v>45485</v>
      </c>
      <c r="T54" s="6">
        <f>VLOOKUP($A$7:$A$91,dt!$A$2:$X$78,20,FALSE)</f>
        <v>230</v>
      </c>
      <c r="U54" s="6">
        <f>VLOOKUP($A$7:$A$91,dt!$A$2:$X$78,21,FALSE)</f>
        <v>2122</v>
      </c>
      <c r="V54" s="6">
        <f>VLOOKUP($A$7:$A$91,dt!$A$2:$X$78,22,FALSE)</f>
        <v>108</v>
      </c>
      <c r="W54" s="6">
        <f>VLOOKUP($A$7:$A$91,dt!$A$2:$X$78,23,FALSE)</f>
        <v>222</v>
      </c>
      <c r="X54" s="6">
        <f>VLOOKUP($A$7:$A$91,dt!$A$2:$X$78,24,FALSE)</f>
        <v>17</v>
      </c>
    </row>
    <row r="55" spans="1:24" ht="21.75" x14ac:dyDescent="0.2">
      <c r="A55" s="5" t="s">
        <v>54</v>
      </c>
      <c r="B55" s="6">
        <f>VLOOKUP($A$7:$A$91,dt!$A$2:$R$78,2,FALSE)</f>
        <v>79889</v>
      </c>
      <c r="C55" s="6">
        <f>VLOOKUP($A$7:$A$91,dt!$A$2:$R$78,3,FALSE)</f>
        <v>63134</v>
      </c>
      <c r="D55" s="6">
        <f>VLOOKUP($A$7:$A$91,dt!$A$2:$R$78,4,FALSE)</f>
        <v>7354</v>
      </c>
      <c r="E55" s="6">
        <f>VLOOKUP($A$7:$A$91,dt!$A$2:$R$78,5,FALSE)</f>
        <v>3403</v>
      </c>
      <c r="F55" s="6">
        <f>VLOOKUP($A$7:$A$91,dt!$A$2:$R$78,6,FALSE)</f>
        <v>98</v>
      </c>
      <c r="G55" s="6">
        <f>VLOOKUP($A$7:$A$91,dt!$A$2:$R$78,7,FALSE)</f>
        <v>20136</v>
      </c>
      <c r="H55" s="6">
        <f>VLOOKUP($A$7:$A$91,dt!$A$2:$R$78,8,FALSE)</f>
        <v>2380</v>
      </c>
      <c r="I55" s="6">
        <f>VLOOKUP($A$7:$A$91,dt!$A$2:$R$78,9,FALSE)</f>
        <v>96295</v>
      </c>
      <c r="J55" s="6">
        <f>VLOOKUP($A$7:$A$91,dt!$A$2:$R$78,10,FALSE)</f>
        <v>4121</v>
      </c>
      <c r="K55" s="6">
        <f>VLOOKUP($A$7:$A$91,dt!$A$2:$R$78,11,FALSE)</f>
        <v>3948115</v>
      </c>
      <c r="L55" s="6">
        <f>VLOOKUP($A$7:$A$91,dt!$A$2:$R$78,12,FALSE)</f>
        <v>75835</v>
      </c>
      <c r="M55" s="6">
        <f>VLOOKUP($A$7:$A$91,dt!$A$2:$R$78,13,FALSE)</f>
        <v>566865</v>
      </c>
      <c r="N55" s="6">
        <f>VLOOKUP($A$7:$A$91,dt!$A$2:$R$78,14,FALSE)</f>
        <v>178</v>
      </c>
      <c r="O55" s="6">
        <f>VLOOKUP($A$7:$A$91,dt!$A$2:$R$78,15,FALSE)</f>
        <v>1471960</v>
      </c>
      <c r="P55" s="6">
        <f>VLOOKUP($A$7:$A$91,dt!$A$2:$R$78,16,FALSE)</f>
        <v>2903</v>
      </c>
      <c r="Q55" s="6">
        <f>VLOOKUP($A$7:$A$91,dt!$A$2:$R$78,17,FALSE)</f>
        <v>6503</v>
      </c>
      <c r="R55" s="6">
        <f>VLOOKUP($A$7:$A$91,dt!$A$2:$R$78,18,FALSE)</f>
        <v>200</v>
      </c>
      <c r="S55" s="6">
        <f>VLOOKUP($A$7:$A$91,dt!$A$2:$X$78,19,FALSE)</f>
        <v>61041</v>
      </c>
      <c r="T55" s="6">
        <f>VLOOKUP($A$7:$A$91,dt!$A$2:$X$78,20,FALSE)</f>
        <v>996</v>
      </c>
      <c r="U55" s="6">
        <f>VLOOKUP($A$7:$A$91,dt!$A$2:$X$78,21,FALSE)</f>
        <v>6000</v>
      </c>
      <c r="V55" s="6">
        <f>VLOOKUP($A$7:$A$91,dt!$A$2:$X$78,22,FALSE)</f>
        <v>290</v>
      </c>
      <c r="W55" s="6">
        <f>VLOOKUP($A$7:$A$91,dt!$A$2:$X$78,23,FALSE)</f>
        <v>588</v>
      </c>
      <c r="X55" s="6">
        <f>VLOOKUP($A$7:$A$91,dt!$A$2:$X$78,24,FALSE)</f>
        <v>30</v>
      </c>
    </row>
    <row r="56" spans="1:24" ht="21.75" x14ac:dyDescent="0.2">
      <c r="A56" s="5" t="s">
        <v>55</v>
      </c>
      <c r="B56" s="6">
        <f>VLOOKUP($A$7:$A$91,dt!$A$2:$R$78,2,FALSE)</f>
        <v>23979</v>
      </c>
      <c r="C56" s="6">
        <f>VLOOKUP($A$7:$A$91,dt!$A$2:$R$78,3,FALSE)</f>
        <v>102474</v>
      </c>
      <c r="D56" s="6">
        <f>VLOOKUP($A$7:$A$91,dt!$A$2:$R$78,4,FALSE)</f>
        <v>8909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53466</v>
      </c>
      <c r="H56" s="6">
        <f>VLOOKUP($A$7:$A$91,dt!$A$2:$R$78,8,FALSE)</f>
        <v>5463</v>
      </c>
      <c r="I56" s="6">
        <f>VLOOKUP($A$7:$A$91,dt!$A$2:$R$78,9,FALSE)</f>
        <v>62604</v>
      </c>
      <c r="J56" s="6">
        <f>VLOOKUP($A$7:$A$91,dt!$A$2:$R$78,10,FALSE)</f>
        <v>10282</v>
      </c>
      <c r="K56" s="6">
        <f>VLOOKUP($A$7:$A$91,dt!$A$2:$R$78,11,FALSE)</f>
        <v>883998</v>
      </c>
      <c r="L56" s="6">
        <f>VLOOKUP($A$7:$A$91,dt!$A$2:$R$78,12,FALSE)</f>
        <v>20712</v>
      </c>
      <c r="M56" s="6">
        <f>VLOOKUP($A$7:$A$91,dt!$A$2:$R$78,13,FALSE)</f>
        <v>17</v>
      </c>
      <c r="N56" s="6">
        <f>VLOOKUP($A$7:$A$91,dt!$A$2:$R$78,14,FALSE)</f>
        <v>2</v>
      </c>
      <c r="O56" s="6">
        <f>VLOOKUP($A$7:$A$91,dt!$A$2:$R$78,15,FALSE)</f>
        <v>34046</v>
      </c>
      <c r="P56" s="6">
        <f>VLOOKUP($A$7:$A$91,dt!$A$2:$R$78,16,FALSE)</f>
        <v>266</v>
      </c>
      <c r="Q56" s="6">
        <f>VLOOKUP($A$7:$A$91,dt!$A$2:$R$78,17,FALSE)</f>
        <v>813</v>
      </c>
      <c r="R56" s="6">
        <f>VLOOKUP($A$7:$A$91,dt!$A$2:$R$78,18,FALSE)</f>
        <v>18</v>
      </c>
      <c r="S56" s="6">
        <f>VLOOKUP($A$7:$A$91,dt!$A$2:$X$78,19,FALSE)</f>
        <v>3718</v>
      </c>
      <c r="T56" s="6">
        <f>VLOOKUP($A$7:$A$91,dt!$A$2:$X$78,20,FALSE)</f>
        <v>101</v>
      </c>
      <c r="U56" s="6">
        <f>VLOOKUP($A$7:$A$91,dt!$A$2:$X$78,21,FALSE)</f>
        <v>3222</v>
      </c>
      <c r="V56" s="6">
        <f>VLOOKUP($A$7:$A$91,dt!$A$2:$X$78,22,FALSE)</f>
        <v>309</v>
      </c>
      <c r="W56" s="6">
        <f>VLOOKUP($A$7:$A$91,dt!$A$2:$X$78,23,FALSE)</f>
        <v>115</v>
      </c>
      <c r="X56" s="6">
        <f>VLOOKUP($A$7:$A$91,dt!$A$2:$X$78,24,FALSE)</f>
        <v>10</v>
      </c>
    </row>
    <row r="57" spans="1:24" ht="21.75" x14ac:dyDescent="0.2">
      <c r="A57" s="9" t="s">
        <v>6</v>
      </c>
      <c r="B57" s="8">
        <f>SUM(B58:B66)</f>
        <v>330870</v>
      </c>
      <c r="C57" s="8">
        <f t="shared" ref="C57:X57" si="24">SUM(C58:C66)</f>
        <v>778769</v>
      </c>
      <c r="D57" s="8">
        <f t="shared" si="24"/>
        <v>54902</v>
      </c>
      <c r="E57" s="8">
        <f t="shared" si="24"/>
        <v>6512</v>
      </c>
      <c r="F57" s="8">
        <f t="shared" si="24"/>
        <v>215</v>
      </c>
      <c r="G57" s="8">
        <f t="shared" si="24"/>
        <v>183770</v>
      </c>
      <c r="H57" s="8">
        <f t="shared" si="24"/>
        <v>16273</v>
      </c>
      <c r="I57" s="8">
        <f t="shared" si="24"/>
        <v>1417509</v>
      </c>
      <c r="J57" s="8">
        <f t="shared" si="24"/>
        <v>16261</v>
      </c>
      <c r="K57" s="8">
        <f t="shared" ref="K57:L57" si="25">SUM(K58:K66)</f>
        <v>14132704</v>
      </c>
      <c r="L57" s="8">
        <f t="shared" si="25"/>
        <v>289550</v>
      </c>
      <c r="M57" s="8">
        <f t="shared" ref="M57:N57" si="26">SUM(M58:M66)</f>
        <v>20190574</v>
      </c>
      <c r="N57" s="8">
        <f t="shared" si="26"/>
        <v>1601</v>
      </c>
      <c r="O57" s="8">
        <f t="shared" si="24"/>
        <v>6450862</v>
      </c>
      <c r="P57" s="8">
        <f t="shared" si="24"/>
        <v>14536</v>
      </c>
      <c r="Q57" s="8">
        <f t="shared" si="24"/>
        <v>842867</v>
      </c>
      <c r="R57" s="8">
        <f t="shared" si="24"/>
        <v>1288</v>
      </c>
      <c r="S57" s="8">
        <f t="shared" ref="S57:T57" si="27">SUM(S58:S66)</f>
        <v>3273821</v>
      </c>
      <c r="T57" s="8">
        <f t="shared" si="27"/>
        <v>8966</v>
      </c>
      <c r="U57" s="8">
        <f t="shared" si="24"/>
        <v>191802</v>
      </c>
      <c r="V57" s="8">
        <f t="shared" si="24"/>
        <v>5495</v>
      </c>
      <c r="W57" s="8">
        <f t="shared" si="24"/>
        <v>25883</v>
      </c>
      <c r="X57" s="8">
        <f t="shared" si="24"/>
        <v>698</v>
      </c>
    </row>
    <row r="58" spans="1:24" ht="21.75" x14ac:dyDescent="0.2">
      <c r="A58" s="5" t="s">
        <v>56</v>
      </c>
      <c r="B58" s="6">
        <f>VLOOKUP($A$7:$A$91,dt!$A$2:$R$78,2,FALSE)</f>
        <v>28478</v>
      </c>
      <c r="C58" s="6">
        <f>VLOOKUP($A$7:$A$91,dt!$A$2:$R$78,3,FALSE)</f>
        <v>46938</v>
      </c>
      <c r="D58" s="6">
        <f>VLOOKUP($A$7:$A$91,dt!$A$2:$R$78,4,FALSE)</f>
        <v>3692</v>
      </c>
      <c r="E58" s="6">
        <f>VLOOKUP($A$7:$A$91,dt!$A$2:$R$78,5,FALSE)</f>
        <v>0</v>
      </c>
      <c r="F58" s="6">
        <f>VLOOKUP($A$7:$A$91,dt!$A$2:$R$78,6,FALSE)</f>
        <v>0</v>
      </c>
      <c r="G58" s="6">
        <f>VLOOKUP($A$7:$A$91,dt!$A$2:$R$78,7,FALSE)</f>
        <v>25784</v>
      </c>
      <c r="H58" s="6">
        <f>VLOOKUP($A$7:$A$91,dt!$A$2:$R$78,8,FALSE)</f>
        <v>2008</v>
      </c>
      <c r="I58" s="6">
        <f>VLOOKUP($A$7:$A$91,dt!$A$2:$R$78,9,FALSE)</f>
        <v>101371</v>
      </c>
      <c r="J58" s="6">
        <f>VLOOKUP($A$7:$A$91,dt!$A$2:$R$78,10,FALSE)</f>
        <v>1174</v>
      </c>
      <c r="K58" s="6">
        <f>VLOOKUP($A$7:$A$91,dt!$A$2:$R$78,11,FALSE)</f>
        <v>1046876</v>
      </c>
      <c r="L58" s="6">
        <f>VLOOKUP($A$7:$A$91,dt!$A$2:$R$78,12,FALSE)</f>
        <v>26651</v>
      </c>
      <c r="M58" s="6">
        <f>VLOOKUP($A$7:$A$91,dt!$A$2:$R$78,13,FALSE)</f>
        <v>607344</v>
      </c>
      <c r="N58" s="6">
        <f>VLOOKUP($A$7:$A$91,dt!$A$2:$R$78,14,FALSE)</f>
        <v>97</v>
      </c>
      <c r="O58" s="6">
        <f>VLOOKUP($A$7:$A$91,dt!$A$2:$R$78,15,FALSE)</f>
        <v>2726815</v>
      </c>
      <c r="P58" s="6">
        <f>VLOOKUP($A$7:$A$91,dt!$A$2:$R$78,16,FALSE)</f>
        <v>310</v>
      </c>
      <c r="Q58" s="6">
        <f>VLOOKUP($A$7:$A$91,dt!$A$2:$R$78,17,FALSE)</f>
        <v>6453</v>
      </c>
      <c r="R58" s="6">
        <f>VLOOKUP($A$7:$A$91,dt!$A$2:$R$78,18,FALSE)</f>
        <v>36</v>
      </c>
      <c r="S58" s="6">
        <f>VLOOKUP($A$7:$A$91,dt!$A$2:$X$78,19,FALSE)</f>
        <v>107575</v>
      </c>
      <c r="T58" s="6">
        <f>VLOOKUP($A$7:$A$91,dt!$A$2:$X$78,20,FALSE)</f>
        <v>128</v>
      </c>
      <c r="U58" s="6">
        <f>VLOOKUP($A$7:$A$91,dt!$A$2:$X$78,21,FALSE)</f>
        <v>2846</v>
      </c>
      <c r="V58" s="6">
        <f>VLOOKUP($A$7:$A$91,dt!$A$2:$X$78,22,FALSE)</f>
        <v>95</v>
      </c>
      <c r="W58" s="6">
        <f>VLOOKUP($A$7:$A$91,dt!$A$2:$X$78,23,FALSE)</f>
        <v>221</v>
      </c>
      <c r="X58" s="6">
        <f>VLOOKUP($A$7:$A$91,dt!$A$2:$X$78,24,FALSE)</f>
        <v>10</v>
      </c>
    </row>
    <row r="59" spans="1:24" ht="21.75" x14ac:dyDescent="0.2">
      <c r="A59" s="5" t="s">
        <v>57</v>
      </c>
      <c r="B59" s="6">
        <f>VLOOKUP($A$7:$A$91,dt!$A$2:$R$78,2,FALSE)</f>
        <v>42227</v>
      </c>
      <c r="C59" s="6">
        <f>VLOOKUP($A$7:$A$91,dt!$A$2:$R$78,3,FALSE)</f>
        <v>88485</v>
      </c>
      <c r="D59" s="6">
        <f>VLOOKUP($A$7:$A$91,dt!$A$2:$R$78,4,FALSE)</f>
        <v>4957</v>
      </c>
      <c r="E59" s="6">
        <f>VLOOKUP($A$7:$A$91,dt!$A$2:$R$78,5,FALSE)</f>
        <v>1148</v>
      </c>
      <c r="F59" s="6">
        <f>VLOOKUP($A$7:$A$91,dt!$A$2:$R$78,6,FALSE)</f>
        <v>34</v>
      </c>
      <c r="G59" s="6">
        <f>VLOOKUP($A$7:$A$91,dt!$A$2:$R$78,7,FALSE)</f>
        <v>13261</v>
      </c>
      <c r="H59" s="6">
        <f>VLOOKUP($A$7:$A$91,dt!$A$2:$R$78,8,FALSE)</f>
        <v>1101</v>
      </c>
      <c r="I59" s="6">
        <f>VLOOKUP($A$7:$A$91,dt!$A$2:$R$78,9,FALSE)</f>
        <v>282427</v>
      </c>
      <c r="J59" s="6">
        <f>VLOOKUP($A$7:$A$91,dt!$A$2:$R$78,10,FALSE)</f>
        <v>1180</v>
      </c>
      <c r="K59" s="6">
        <f>VLOOKUP($A$7:$A$91,dt!$A$2:$R$78,11,FALSE)</f>
        <v>2025006</v>
      </c>
      <c r="L59" s="6">
        <f>VLOOKUP($A$7:$A$91,dt!$A$2:$R$78,12,FALSE)</f>
        <v>37329</v>
      </c>
      <c r="M59" s="6">
        <f>VLOOKUP($A$7:$A$91,dt!$A$2:$R$78,13,FALSE)</f>
        <v>6753097</v>
      </c>
      <c r="N59" s="6">
        <f>VLOOKUP($A$7:$A$91,dt!$A$2:$R$78,14,FALSE)</f>
        <v>240</v>
      </c>
      <c r="O59" s="6">
        <f>VLOOKUP($A$7:$A$91,dt!$A$2:$R$78,15,FALSE)</f>
        <v>1572634</v>
      </c>
      <c r="P59" s="6">
        <f>VLOOKUP($A$7:$A$91,dt!$A$2:$R$78,16,FALSE)</f>
        <v>2871</v>
      </c>
      <c r="Q59" s="6">
        <f>VLOOKUP($A$7:$A$91,dt!$A$2:$R$78,17,FALSE)</f>
        <v>21951</v>
      </c>
      <c r="R59" s="6">
        <f>VLOOKUP($A$7:$A$91,dt!$A$2:$R$78,18,FALSE)</f>
        <v>219</v>
      </c>
      <c r="S59" s="6">
        <f>VLOOKUP($A$7:$A$91,dt!$A$2:$X$78,19,FALSE)</f>
        <v>813880</v>
      </c>
      <c r="T59" s="6">
        <f>VLOOKUP($A$7:$A$91,dt!$A$2:$X$78,20,FALSE)</f>
        <v>2249</v>
      </c>
      <c r="U59" s="6">
        <f>VLOOKUP($A$7:$A$91,dt!$A$2:$X$78,21,FALSE)</f>
        <v>42378</v>
      </c>
      <c r="V59" s="6">
        <f>VLOOKUP($A$7:$A$91,dt!$A$2:$X$78,22,FALSE)</f>
        <v>1178</v>
      </c>
      <c r="W59" s="6">
        <f>VLOOKUP($A$7:$A$91,dt!$A$2:$X$78,23,FALSE)</f>
        <v>6474</v>
      </c>
      <c r="X59" s="6">
        <f>VLOOKUP($A$7:$A$91,dt!$A$2:$X$78,24,FALSE)</f>
        <v>174</v>
      </c>
    </row>
    <row r="60" spans="1:24" ht="21.75" x14ac:dyDescent="0.2">
      <c r="A60" s="5" t="s">
        <v>58</v>
      </c>
      <c r="B60" s="6">
        <f>VLOOKUP($A$7:$A$91,dt!$A$2:$R$78,2,FALSE)</f>
        <v>24252</v>
      </c>
      <c r="C60" s="6">
        <f>VLOOKUP($A$7:$A$91,dt!$A$2:$R$78,3,FALSE)</f>
        <v>15114</v>
      </c>
      <c r="D60" s="6">
        <f>VLOOKUP($A$7:$A$91,dt!$A$2:$R$78,4,FALSE)</f>
        <v>1096</v>
      </c>
      <c r="E60" s="6">
        <f>VLOOKUP($A$7:$A$91,dt!$A$2:$R$78,5,FALSE)</f>
        <v>51</v>
      </c>
      <c r="F60" s="6">
        <f>VLOOKUP($A$7:$A$91,dt!$A$2:$R$78,6,FALSE)</f>
        <v>4</v>
      </c>
      <c r="G60" s="6">
        <f>VLOOKUP($A$7:$A$91,dt!$A$2:$R$78,7,FALSE)</f>
        <v>35348</v>
      </c>
      <c r="H60" s="6">
        <f>VLOOKUP($A$7:$A$91,dt!$A$2:$R$78,8,FALSE)</f>
        <v>3076</v>
      </c>
      <c r="I60" s="6">
        <f>VLOOKUP($A$7:$A$91,dt!$A$2:$R$78,9,FALSE)</f>
        <v>56160</v>
      </c>
      <c r="J60" s="6">
        <f>VLOOKUP($A$7:$A$91,dt!$A$2:$R$78,10,FALSE)</f>
        <v>975</v>
      </c>
      <c r="K60" s="6">
        <f>VLOOKUP($A$7:$A$91,dt!$A$2:$R$78,11,FALSE)</f>
        <v>930966</v>
      </c>
      <c r="L60" s="6">
        <f>VLOOKUP($A$7:$A$91,dt!$A$2:$R$78,12,FALSE)</f>
        <v>21456</v>
      </c>
      <c r="M60" s="6">
        <f>VLOOKUP($A$7:$A$91,dt!$A$2:$R$78,13,FALSE)</f>
        <v>1301478</v>
      </c>
      <c r="N60" s="6">
        <f>VLOOKUP($A$7:$A$91,dt!$A$2:$R$78,14,FALSE)</f>
        <v>100</v>
      </c>
      <c r="O60" s="6">
        <f>VLOOKUP($A$7:$A$91,dt!$A$2:$R$78,15,FALSE)</f>
        <v>97390</v>
      </c>
      <c r="P60" s="6">
        <f>VLOOKUP($A$7:$A$91,dt!$A$2:$R$78,16,FALSE)</f>
        <v>2268</v>
      </c>
      <c r="Q60" s="6">
        <f>VLOOKUP($A$7:$A$91,dt!$A$2:$R$78,17,FALSE)</f>
        <v>13320</v>
      </c>
      <c r="R60" s="6">
        <f>VLOOKUP($A$7:$A$91,dt!$A$2:$R$78,18,FALSE)</f>
        <v>127</v>
      </c>
      <c r="S60" s="6">
        <f>VLOOKUP($A$7:$A$91,dt!$A$2:$X$78,19,FALSE)</f>
        <v>180253</v>
      </c>
      <c r="T60" s="6">
        <f>VLOOKUP($A$7:$A$91,dt!$A$2:$X$78,20,FALSE)</f>
        <v>2247</v>
      </c>
      <c r="U60" s="6">
        <f>VLOOKUP($A$7:$A$91,dt!$A$2:$X$78,21,FALSE)</f>
        <v>18091</v>
      </c>
      <c r="V60" s="6">
        <f>VLOOKUP($A$7:$A$91,dt!$A$2:$X$78,22,FALSE)</f>
        <v>590</v>
      </c>
      <c r="W60" s="6">
        <f>VLOOKUP($A$7:$A$91,dt!$A$2:$X$78,23,FALSE)</f>
        <v>2468</v>
      </c>
      <c r="X60" s="6">
        <f>VLOOKUP($A$7:$A$91,dt!$A$2:$X$78,24,FALSE)</f>
        <v>68</v>
      </c>
    </row>
    <row r="61" spans="1:24" ht="21.75" x14ac:dyDescent="0.2">
      <c r="A61" s="5" t="s">
        <v>59</v>
      </c>
      <c r="B61" s="6">
        <f>VLOOKUP($A$7:$A$91,dt!$A$2:$R$78,2,FALSE)</f>
        <v>41804</v>
      </c>
      <c r="C61" s="6">
        <f>VLOOKUP($A$7:$A$91,dt!$A$2:$R$78,3,FALSE)</f>
        <v>34349</v>
      </c>
      <c r="D61" s="6">
        <f>VLOOKUP($A$7:$A$91,dt!$A$2:$R$78,4,FALSE)</f>
        <v>2506</v>
      </c>
      <c r="E61" s="6">
        <f>VLOOKUP($A$7:$A$91,dt!$A$2:$R$78,5,FALSE)</f>
        <v>164</v>
      </c>
      <c r="F61" s="6">
        <f>VLOOKUP($A$7:$A$91,dt!$A$2:$R$78,6,FALSE)</f>
        <v>7</v>
      </c>
      <c r="G61" s="6">
        <f>VLOOKUP($A$7:$A$91,dt!$A$2:$R$78,7,FALSE)</f>
        <v>13292</v>
      </c>
      <c r="H61" s="6">
        <f>VLOOKUP($A$7:$A$91,dt!$A$2:$R$78,8,FALSE)</f>
        <v>1151</v>
      </c>
      <c r="I61" s="6">
        <f>VLOOKUP($A$7:$A$91,dt!$A$2:$R$78,9,FALSE)</f>
        <v>235855</v>
      </c>
      <c r="J61" s="6">
        <f>VLOOKUP($A$7:$A$91,dt!$A$2:$R$78,10,FALSE)</f>
        <v>3244</v>
      </c>
      <c r="K61" s="6">
        <f>VLOOKUP($A$7:$A$91,dt!$A$2:$R$78,11,FALSE)</f>
        <v>1931891</v>
      </c>
      <c r="L61" s="6">
        <f>VLOOKUP($A$7:$A$91,dt!$A$2:$R$78,12,FALSE)</f>
        <v>39339</v>
      </c>
      <c r="M61" s="6">
        <f>VLOOKUP($A$7:$A$91,dt!$A$2:$R$78,13,FALSE)</f>
        <v>1542286</v>
      </c>
      <c r="N61" s="6">
        <f>VLOOKUP($A$7:$A$91,dt!$A$2:$R$78,14,FALSE)</f>
        <v>306</v>
      </c>
      <c r="O61" s="6">
        <f>VLOOKUP($A$7:$A$91,dt!$A$2:$R$78,15,FALSE)</f>
        <v>498574</v>
      </c>
      <c r="P61" s="6">
        <f>VLOOKUP($A$7:$A$91,dt!$A$2:$R$78,16,FALSE)</f>
        <v>1765</v>
      </c>
      <c r="Q61" s="6">
        <f>VLOOKUP($A$7:$A$91,dt!$A$2:$R$78,17,FALSE)</f>
        <v>10033</v>
      </c>
      <c r="R61" s="6">
        <f>VLOOKUP($A$7:$A$91,dt!$A$2:$R$78,18,FALSE)</f>
        <v>203</v>
      </c>
      <c r="S61" s="6">
        <f>VLOOKUP($A$7:$A$91,dt!$A$2:$X$78,19,FALSE)</f>
        <v>196436</v>
      </c>
      <c r="T61" s="6">
        <f>VLOOKUP($A$7:$A$91,dt!$A$2:$X$78,20,FALSE)</f>
        <v>888</v>
      </c>
      <c r="U61" s="6">
        <f>VLOOKUP($A$7:$A$91,dt!$A$2:$X$78,21,FALSE)</f>
        <v>11840</v>
      </c>
      <c r="V61" s="6">
        <f>VLOOKUP($A$7:$A$91,dt!$A$2:$X$78,22,FALSE)</f>
        <v>380</v>
      </c>
      <c r="W61" s="6">
        <f>VLOOKUP($A$7:$A$91,dt!$A$2:$X$78,23,FALSE)</f>
        <v>1220</v>
      </c>
      <c r="X61" s="6">
        <f>VLOOKUP($A$7:$A$91,dt!$A$2:$X$78,24,FALSE)</f>
        <v>31</v>
      </c>
    </row>
    <row r="62" spans="1:24" ht="21.75" x14ac:dyDescent="0.2">
      <c r="A62" s="5" t="s">
        <v>60</v>
      </c>
      <c r="B62" s="6">
        <f>VLOOKUP($A$7:$A$91,dt!$A$2:$R$78,2,FALSE)</f>
        <v>36986</v>
      </c>
      <c r="C62" s="6">
        <f>VLOOKUP($A$7:$A$91,dt!$A$2:$R$78,3,FALSE)</f>
        <v>288911</v>
      </c>
      <c r="D62" s="6">
        <f>VLOOKUP($A$7:$A$91,dt!$A$2:$R$78,4,FALSE)</f>
        <v>19089</v>
      </c>
      <c r="E62" s="6">
        <f>VLOOKUP($A$7:$A$91,dt!$A$2:$R$78,5,FALSE)</f>
        <v>31</v>
      </c>
      <c r="F62" s="6">
        <f>VLOOKUP($A$7:$A$91,dt!$A$2:$R$78,6,FALSE)</f>
        <v>2</v>
      </c>
      <c r="G62" s="6">
        <f>VLOOKUP($A$7:$A$91,dt!$A$2:$R$78,7,FALSE)</f>
        <v>32579</v>
      </c>
      <c r="H62" s="6">
        <f>VLOOKUP($A$7:$A$91,dt!$A$2:$R$78,8,FALSE)</f>
        <v>2724</v>
      </c>
      <c r="I62" s="6">
        <f>VLOOKUP($A$7:$A$91,dt!$A$2:$R$78,9,FALSE)</f>
        <v>78371</v>
      </c>
      <c r="J62" s="6">
        <f>VLOOKUP($A$7:$A$91,dt!$A$2:$R$78,10,FALSE)</f>
        <v>2062</v>
      </c>
      <c r="K62" s="6">
        <f>VLOOKUP($A$7:$A$91,dt!$A$2:$R$78,11,FALSE)</f>
        <v>1110405</v>
      </c>
      <c r="L62" s="6">
        <f>VLOOKUP($A$7:$A$91,dt!$A$2:$R$78,12,FALSE)</f>
        <v>24536</v>
      </c>
      <c r="M62" s="6">
        <f>VLOOKUP($A$7:$A$91,dt!$A$2:$R$78,13,FALSE)</f>
        <v>412566</v>
      </c>
      <c r="N62" s="6">
        <f>VLOOKUP($A$7:$A$91,dt!$A$2:$R$78,14,FALSE)</f>
        <v>75</v>
      </c>
      <c r="O62" s="6">
        <f>VLOOKUP($A$7:$A$91,dt!$A$2:$R$78,15,FALSE)</f>
        <v>36674</v>
      </c>
      <c r="P62" s="6">
        <f>VLOOKUP($A$7:$A$91,dt!$A$2:$R$78,16,FALSE)</f>
        <v>527</v>
      </c>
      <c r="Q62" s="6">
        <f>VLOOKUP($A$7:$A$91,dt!$A$2:$R$78,17,FALSE)</f>
        <v>1165</v>
      </c>
      <c r="R62" s="6">
        <f>VLOOKUP($A$7:$A$91,dt!$A$2:$R$78,18,FALSE)</f>
        <v>93</v>
      </c>
      <c r="S62" s="6">
        <f>VLOOKUP($A$7:$A$91,dt!$A$2:$X$78,19,FALSE)</f>
        <v>7359</v>
      </c>
      <c r="T62" s="6">
        <f>VLOOKUP($A$7:$A$91,dt!$A$2:$X$78,20,FALSE)</f>
        <v>198</v>
      </c>
      <c r="U62" s="6">
        <f>VLOOKUP($A$7:$A$91,dt!$A$2:$X$78,21,FALSE)</f>
        <v>19058</v>
      </c>
      <c r="V62" s="6">
        <f>VLOOKUP($A$7:$A$91,dt!$A$2:$X$78,22,FALSE)</f>
        <v>592</v>
      </c>
      <c r="W62" s="6">
        <f>VLOOKUP($A$7:$A$91,dt!$A$2:$X$78,23,FALSE)</f>
        <v>1514</v>
      </c>
      <c r="X62" s="6">
        <f>VLOOKUP($A$7:$A$91,dt!$A$2:$X$78,24,FALSE)</f>
        <v>20</v>
      </c>
    </row>
    <row r="63" spans="1:24" ht="21.75" x14ac:dyDescent="0.2">
      <c r="A63" s="5" t="s">
        <v>61</v>
      </c>
      <c r="B63" s="6">
        <f>VLOOKUP($A$7:$A$91,dt!$A$2:$R$78,2,FALSE)</f>
        <v>34649</v>
      </c>
      <c r="C63" s="6">
        <f>VLOOKUP($A$7:$A$91,dt!$A$2:$R$78,3,FALSE)</f>
        <v>130866</v>
      </c>
      <c r="D63" s="6">
        <f>VLOOKUP($A$7:$A$91,dt!$A$2:$R$78,4,FALSE)</f>
        <v>9679</v>
      </c>
      <c r="E63" s="6">
        <f>VLOOKUP($A$7:$A$91,dt!$A$2:$R$78,5,FALSE)</f>
        <v>2553</v>
      </c>
      <c r="F63" s="6">
        <f>VLOOKUP($A$7:$A$91,dt!$A$2:$R$78,6,FALSE)</f>
        <v>79</v>
      </c>
      <c r="G63" s="6">
        <f>VLOOKUP($A$7:$A$91,dt!$A$2:$R$78,7,FALSE)</f>
        <v>10128</v>
      </c>
      <c r="H63" s="6">
        <f>VLOOKUP($A$7:$A$91,dt!$A$2:$R$78,8,FALSE)</f>
        <v>982</v>
      </c>
      <c r="I63" s="6">
        <f>VLOOKUP($A$7:$A$91,dt!$A$2:$R$78,9,FALSE)</f>
        <v>103242</v>
      </c>
      <c r="J63" s="6">
        <f>VLOOKUP($A$7:$A$91,dt!$A$2:$R$78,10,FALSE)</f>
        <v>2382</v>
      </c>
      <c r="K63" s="6">
        <f>VLOOKUP($A$7:$A$91,dt!$A$2:$R$78,11,FALSE)</f>
        <v>1078757</v>
      </c>
      <c r="L63" s="6">
        <f>VLOOKUP($A$7:$A$91,dt!$A$2:$R$78,12,FALSE)</f>
        <v>29250</v>
      </c>
      <c r="M63" s="6">
        <f>VLOOKUP($A$7:$A$91,dt!$A$2:$R$78,13,FALSE)</f>
        <v>209882</v>
      </c>
      <c r="N63" s="6">
        <f>VLOOKUP($A$7:$A$91,dt!$A$2:$R$78,14,FALSE)</f>
        <v>125</v>
      </c>
      <c r="O63" s="6">
        <f>VLOOKUP($A$7:$A$91,dt!$A$2:$R$78,15,FALSE)</f>
        <v>172784</v>
      </c>
      <c r="P63" s="6">
        <f>VLOOKUP($A$7:$A$91,dt!$A$2:$R$78,16,FALSE)</f>
        <v>1190</v>
      </c>
      <c r="Q63" s="6">
        <f>VLOOKUP($A$7:$A$91,dt!$A$2:$R$78,17,FALSE)</f>
        <v>2190</v>
      </c>
      <c r="R63" s="6">
        <f>VLOOKUP($A$7:$A$91,dt!$A$2:$R$78,18,FALSE)</f>
        <v>62</v>
      </c>
      <c r="S63" s="6">
        <f>VLOOKUP($A$7:$A$91,dt!$A$2:$X$78,19,FALSE)</f>
        <v>170778</v>
      </c>
      <c r="T63" s="6">
        <f>VLOOKUP($A$7:$A$91,dt!$A$2:$X$78,20,FALSE)</f>
        <v>511</v>
      </c>
      <c r="U63" s="6">
        <f>VLOOKUP($A$7:$A$91,dt!$A$2:$X$78,21,FALSE)</f>
        <v>13467</v>
      </c>
      <c r="V63" s="6">
        <f>VLOOKUP($A$7:$A$91,dt!$A$2:$X$78,22,FALSE)</f>
        <v>327</v>
      </c>
      <c r="W63" s="6">
        <f>VLOOKUP($A$7:$A$91,dt!$A$2:$X$78,23,FALSE)</f>
        <v>1254</v>
      </c>
      <c r="X63" s="6">
        <f>VLOOKUP($A$7:$A$91,dt!$A$2:$X$78,24,FALSE)</f>
        <v>31</v>
      </c>
    </row>
    <row r="64" spans="1:24" ht="21.75" x14ac:dyDescent="0.2">
      <c r="A64" s="5" t="s">
        <v>62</v>
      </c>
      <c r="B64" s="6">
        <f>VLOOKUP($A$7:$A$91,dt!$A$2:$R$78,2,FALSE)</f>
        <v>42694</v>
      </c>
      <c r="C64" s="6">
        <f>VLOOKUP($A$7:$A$91,dt!$A$2:$R$78,3,FALSE)</f>
        <v>64570</v>
      </c>
      <c r="D64" s="6">
        <f>VLOOKUP($A$7:$A$91,dt!$A$2:$R$78,4,FALSE)</f>
        <v>5866</v>
      </c>
      <c r="E64" s="6">
        <f>VLOOKUP($A$7:$A$91,dt!$A$2:$R$78,5,FALSE)</f>
        <v>329</v>
      </c>
      <c r="F64" s="6">
        <f>VLOOKUP($A$7:$A$91,dt!$A$2:$R$78,6,FALSE)</f>
        <v>12</v>
      </c>
      <c r="G64" s="6">
        <f>VLOOKUP($A$7:$A$91,dt!$A$2:$R$78,7,FALSE)</f>
        <v>32147</v>
      </c>
      <c r="H64" s="6">
        <f>VLOOKUP($A$7:$A$91,dt!$A$2:$R$78,8,FALSE)</f>
        <v>3300</v>
      </c>
      <c r="I64" s="6">
        <f>VLOOKUP($A$7:$A$91,dt!$A$2:$R$78,9,FALSE)</f>
        <v>326409</v>
      </c>
      <c r="J64" s="6">
        <f>VLOOKUP($A$7:$A$91,dt!$A$2:$R$78,10,FALSE)</f>
        <v>3073</v>
      </c>
      <c r="K64" s="6">
        <f>VLOOKUP($A$7:$A$91,dt!$A$2:$R$78,11,FALSE)</f>
        <v>2096287</v>
      </c>
      <c r="L64" s="6">
        <f>VLOOKUP($A$7:$A$91,dt!$A$2:$R$78,12,FALSE)</f>
        <v>36736</v>
      </c>
      <c r="M64" s="6">
        <f>VLOOKUP($A$7:$A$91,dt!$A$2:$R$78,13,FALSE)</f>
        <v>1115404</v>
      </c>
      <c r="N64" s="6">
        <f>VLOOKUP($A$7:$A$91,dt!$A$2:$R$78,14,FALSE)</f>
        <v>325</v>
      </c>
      <c r="O64" s="6">
        <f>VLOOKUP($A$7:$A$91,dt!$A$2:$R$78,15,FALSE)</f>
        <v>494530</v>
      </c>
      <c r="P64" s="6">
        <f>VLOOKUP($A$7:$A$91,dt!$A$2:$R$78,16,FALSE)</f>
        <v>2250</v>
      </c>
      <c r="Q64" s="6">
        <f>VLOOKUP($A$7:$A$91,dt!$A$2:$R$78,17,FALSE)</f>
        <v>17631</v>
      </c>
      <c r="R64" s="6">
        <f>VLOOKUP($A$7:$A$91,dt!$A$2:$R$78,18,FALSE)</f>
        <v>204</v>
      </c>
      <c r="S64" s="6">
        <f>VLOOKUP($A$7:$A$91,dt!$A$2:$X$78,19,FALSE)</f>
        <v>807024</v>
      </c>
      <c r="T64" s="6">
        <f>VLOOKUP($A$7:$A$91,dt!$A$2:$X$78,20,FALSE)</f>
        <v>1155</v>
      </c>
      <c r="U64" s="6">
        <f>VLOOKUP($A$7:$A$91,dt!$A$2:$X$78,21,FALSE)</f>
        <v>17369</v>
      </c>
      <c r="V64" s="6">
        <f>VLOOKUP($A$7:$A$91,dt!$A$2:$X$78,22,FALSE)</f>
        <v>473</v>
      </c>
      <c r="W64" s="6">
        <f>VLOOKUP($A$7:$A$91,dt!$A$2:$X$78,23,FALSE)</f>
        <v>2118</v>
      </c>
      <c r="X64" s="6">
        <f>VLOOKUP($A$7:$A$91,dt!$A$2:$X$78,24,FALSE)</f>
        <v>91</v>
      </c>
    </row>
    <row r="65" spans="1:24" ht="21.75" x14ac:dyDescent="0.2">
      <c r="A65" s="5" t="s">
        <v>63</v>
      </c>
      <c r="B65" s="6">
        <f>VLOOKUP($A$7:$A$91,dt!$A$2:$R$78,2,FALSE)</f>
        <v>28175</v>
      </c>
      <c r="C65" s="6">
        <f>VLOOKUP($A$7:$A$91,dt!$A$2:$R$78,3,FALSE)</f>
        <v>16485</v>
      </c>
      <c r="D65" s="6">
        <f>VLOOKUP($A$7:$A$91,dt!$A$2:$R$78,4,FALSE)</f>
        <v>1385</v>
      </c>
      <c r="E65" s="6">
        <f>VLOOKUP($A$7:$A$91,dt!$A$2:$R$78,5,FALSE)</f>
        <v>409</v>
      </c>
      <c r="F65" s="6">
        <f>VLOOKUP($A$7:$A$91,dt!$A$2:$R$78,6,FALSE)</f>
        <v>15</v>
      </c>
      <c r="G65" s="6">
        <f>VLOOKUP($A$7:$A$91,dt!$A$2:$R$78,7,FALSE)</f>
        <v>10547</v>
      </c>
      <c r="H65" s="6">
        <f>VLOOKUP($A$7:$A$91,dt!$A$2:$R$78,8,FALSE)</f>
        <v>815</v>
      </c>
      <c r="I65" s="6">
        <f>VLOOKUP($A$7:$A$91,dt!$A$2:$R$78,9,FALSE)</f>
        <v>67811</v>
      </c>
      <c r="J65" s="6">
        <f>VLOOKUP($A$7:$A$91,dt!$A$2:$R$78,10,FALSE)</f>
        <v>1134</v>
      </c>
      <c r="K65" s="6">
        <f>VLOOKUP($A$7:$A$91,dt!$A$2:$R$78,11,FALSE)</f>
        <v>1581762</v>
      </c>
      <c r="L65" s="6">
        <f>VLOOKUP($A$7:$A$91,dt!$A$2:$R$78,12,FALSE)</f>
        <v>26188</v>
      </c>
      <c r="M65" s="6">
        <f>VLOOKUP($A$7:$A$91,dt!$A$2:$R$78,13,FALSE)</f>
        <v>2515441</v>
      </c>
      <c r="N65" s="6">
        <f>VLOOKUP($A$7:$A$91,dt!$A$2:$R$78,14,FALSE)</f>
        <v>77</v>
      </c>
      <c r="O65" s="6">
        <f>VLOOKUP($A$7:$A$91,dt!$A$2:$R$78,15,FALSE)</f>
        <v>496076</v>
      </c>
      <c r="P65" s="6">
        <f>VLOOKUP($A$7:$A$91,dt!$A$2:$R$78,16,FALSE)</f>
        <v>1843</v>
      </c>
      <c r="Q65" s="6">
        <f>VLOOKUP($A$7:$A$91,dt!$A$2:$R$78,17,FALSE)</f>
        <v>21884</v>
      </c>
      <c r="R65" s="6">
        <f>VLOOKUP($A$7:$A$91,dt!$A$2:$R$78,18,FALSE)</f>
        <v>122</v>
      </c>
      <c r="S65" s="6">
        <f>VLOOKUP($A$7:$A$91,dt!$A$2:$X$78,19,FALSE)</f>
        <v>908257</v>
      </c>
      <c r="T65" s="6">
        <f>VLOOKUP($A$7:$A$91,dt!$A$2:$X$78,20,FALSE)</f>
        <v>1129</v>
      </c>
      <c r="U65" s="6">
        <f>VLOOKUP($A$7:$A$91,dt!$A$2:$X$78,21,FALSE)</f>
        <v>9524</v>
      </c>
      <c r="V65" s="6">
        <f>VLOOKUP($A$7:$A$91,dt!$A$2:$X$78,22,FALSE)</f>
        <v>315</v>
      </c>
      <c r="W65" s="6">
        <f>VLOOKUP($A$7:$A$91,dt!$A$2:$X$78,23,FALSE)</f>
        <v>1418</v>
      </c>
      <c r="X65" s="6">
        <f>VLOOKUP($A$7:$A$91,dt!$A$2:$X$78,24,FALSE)</f>
        <v>38</v>
      </c>
    </row>
    <row r="66" spans="1:24" ht="21.75" x14ac:dyDescent="0.2">
      <c r="A66" s="5" t="s">
        <v>64</v>
      </c>
      <c r="B66" s="6">
        <f>VLOOKUP($A$7:$A$91,dt!$A$2:$R$78,2,FALSE)</f>
        <v>51605</v>
      </c>
      <c r="C66" s="6">
        <f>VLOOKUP($A$7:$A$91,dt!$A$2:$R$78,3,FALSE)</f>
        <v>93051</v>
      </c>
      <c r="D66" s="6">
        <f>VLOOKUP($A$7:$A$91,dt!$A$2:$R$78,4,FALSE)</f>
        <v>6632</v>
      </c>
      <c r="E66" s="6">
        <f>VLOOKUP($A$7:$A$91,dt!$A$2:$R$78,5,FALSE)</f>
        <v>1827</v>
      </c>
      <c r="F66" s="6">
        <f>VLOOKUP($A$7:$A$91,dt!$A$2:$R$78,6,FALSE)</f>
        <v>62</v>
      </c>
      <c r="G66" s="6">
        <f>VLOOKUP($A$7:$A$91,dt!$A$2:$R$78,7,FALSE)</f>
        <v>10684</v>
      </c>
      <c r="H66" s="6">
        <f>VLOOKUP($A$7:$A$91,dt!$A$2:$R$78,8,FALSE)</f>
        <v>1116</v>
      </c>
      <c r="I66" s="6">
        <f>VLOOKUP($A$7:$A$91,dt!$A$2:$R$78,9,FALSE)</f>
        <v>165863</v>
      </c>
      <c r="J66" s="6">
        <f>VLOOKUP($A$7:$A$91,dt!$A$2:$R$78,10,FALSE)</f>
        <v>1037</v>
      </c>
      <c r="K66" s="6">
        <f>VLOOKUP($A$7:$A$91,dt!$A$2:$R$78,11,FALSE)</f>
        <v>2330754</v>
      </c>
      <c r="L66" s="6">
        <f>VLOOKUP($A$7:$A$91,dt!$A$2:$R$78,12,FALSE)</f>
        <v>48065</v>
      </c>
      <c r="M66" s="6">
        <f>VLOOKUP($A$7:$A$91,dt!$A$2:$R$78,13,FALSE)</f>
        <v>5733076</v>
      </c>
      <c r="N66" s="6">
        <f>VLOOKUP($A$7:$A$91,dt!$A$2:$R$78,14,FALSE)</f>
        <v>256</v>
      </c>
      <c r="O66" s="6">
        <f>VLOOKUP($A$7:$A$91,dt!$A$2:$R$78,15,FALSE)</f>
        <v>355385</v>
      </c>
      <c r="P66" s="6">
        <f>VLOOKUP($A$7:$A$91,dt!$A$2:$R$78,16,FALSE)</f>
        <v>1512</v>
      </c>
      <c r="Q66" s="6">
        <f>VLOOKUP($A$7:$A$91,dt!$A$2:$R$78,17,FALSE)</f>
        <v>748240</v>
      </c>
      <c r="R66" s="6">
        <f>VLOOKUP($A$7:$A$91,dt!$A$2:$R$78,18,FALSE)</f>
        <v>222</v>
      </c>
      <c r="S66" s="6">
        <f>VLOOKUP($A$7:$A$91,dt!$A$2:$X$78,19,FALSE)</f>
        <v>82259</v>
      </c>
      <c r="T66" s="6">
        <f>VLOOKUP($A$7:$A$91,dt!$A$2:$X$78,20,FALSE)</f>
        <v>461</v>
      </c>
      <c r="U66" s="6">
        <f>VLOOKUP($A$7:$A$91,dt!$A$2:$X$78,21,FALSE)</f>
        <v>57229</v>
      </c>
      <c r="V66" s="6">
        <f>VLOOKUP($A$7:$A$91,dt!$A$2:$X$78,22,FALSE)</f>
        <v>1545</v>
      </c>
      <c r="W66" s="6">
        <f>VLOOKUP($A$7:$A$91,dt!$A$2:$X$78,23,FALSE)</f>
        <v>9196</v>
      </c>
      <c r="X66" s="6">
        <f>VLOOKUP($A$7:$A$91,dt!$A$2:$X$78,24,FALSE)</f>
        <v>235</v>
      </c>
    </row>
    <row r="67" spans="1:24" ht="21.75" x14ac:dyDescent="0.2">
      <c r="A67" s="9" t="s">
        <v>7</v>
      </c>
      <c r="B67" s="8">
        <f>SUM(B68:B75)</f>
        <v>158924</v>
      </c>
      <c r="C67" s="8">
        <f t="shared" ref="C67:X67" si="28">SUM(C68:C75)</f>
        <v>1262846</v>
      </c>
      <c r="D67" s="8">
        <f t="shared" si="28"/>
        <v>66927</v>
      </c>
      <c r="E67" s="8">
        <f t="shared" si="28"/>
        <v>166903</v>
      </c>
      <c r="F67" s="8">
        <f t="shared" si="28"/>
        <v>5406</v>
      </c>
      <c r="G67" s="8">
        <f t="shared" si="28"/>
        <v>24217</v>
      </c>
      <c r="H67" s="8">
        <f t="shared" si="28"/>
        <v>2001</v>
      </c>
      <c r="I67" s="8">
        <f t="shared" si="28"/>
        <v>3004381</v>
      </c>
      <c r="J67" s="8">
        <f t="shared" si="28"/>
        <v>6968</v>
      </c>
      <c r="K67" s="8">
        <f t="shared" ref="K67:L67" si="29">SUM(K68:K75)</f>
        <v>4499370</v>
      </c>
      <c r="L67" s="8">
        <f t="shared" si="29"/>
        <v>103369</v>
      </c>
      <c r="M67" s="8">
        <f t="shared" ref="M67:N67" si="30">SUM(M68:M75)</f>
        <v>68748738</v>
      </c>
      <c r="N67" s="8">
        <f t="shared" si="30"/>
        <v>1869</v>
      </c>
      <c r="O67" s="8">
        <f t="shared" si="28"/>
        <v>8677204</v>
      </c>
      <c r="P67" s="8">
        <f t="shared" si="28"/>
        <v>6050</v>
      </c>
      <c r="Q67" s="8">
        <f t="shared" si="28"/>
        <v>2424428</v>
      </c>
      <c r="R67" s="8">
        <f t="shared" si="28"/>
        <v>1130</v>
      </c>
      <c r="S67" s="8">
        <f t="shared" ref="S67:T67" si="31">SUM(S68:S75)</f>
        <v>5366512</v>
      </c>
      <c r="T67" s="8">
        <f t="shared" si="31"/>
        <v>4860</v>
      </c>
      <c r="U67" s="8">
        <f t="shared" si="28"/>
        <v>332245</v>
      </c>
      <c r="V67" s="8">
        <f t="shared" si="28"/>
        <v>7801</v>
      </c>
      <c r="W67" s="8">
        <f t="shared" si="28"/>
        <v>49455</v>
      </c>
      <c r="X67" s="8">
        <f t="shared" si="28"/>
        <v>810</v>
      </c>
    </row>
    <row r="68" spans="1:24" ht="21.75" x14ac:dyDescent="0.2">
      <c r="A68" s="5" t="s">
        <v>65</v>
      </c>
      <c r="B68" s="6">
        <f>VLOOKUP($A$7:$A$91,dt!$A$2:$R$78,2,FALSE)</f>
        <v>23971</v>
      </c>
      <c r="C68" s="6">
        <f>VLOOKUP($A$7:$A$91,dt!$A$2:$R$78,3,FALSE)</f>
        <v>137655</v>
      </c>
      <c r="D68" s="6">
        <f>VLOOKUP($A$7:$A$91,dt!$A$2:$R$78,4,FALSE)</f>
        <v>9545</v>
      </c>
      <c r="E68" s="6">
        <f>VLOOKUP($A$7:$A$91,dt!$A$2:$R$78,5,FALSE)</f>
        <v>57893</v>
      </c>
      <c r="F68" s="6">
        <f>VLOOKUP($A$7:$A$91,dt!$A$2:$R$78,6,FALSE)</f>
        <v>2159</v>
      </c>
      <c r="G68" s="6">
        <f>VLOOKUP($A$7:$A$91,dt!$A$2:$R$78,7,FALSE)</f>
        <v>1131</v>
      </c>
      <c r="H68" s="6">
        <f>VLOOKUP($A$7:$A$91,dt!$A$2:$R$78,8,FALSE)</f>
        <v>104</v>
      </c>
      <c r="I68" s="6">
        <f>VLOOKUP($A$7:$A$91,dt!$A$2:$R$78,9,FALSE)</f>
        <v>1269056</v>
      </c>
      <c r="J68" s="6">
        <f>VLOOKUP($A$7:$A$91,dt!$A$2:$R$78,10,FALSE)</f>
        <v>751</v>
      </c>
      <c r="K68" s="6">
        <f>VLOOKUP($A$7:$A$91,dt!$A$2:$R$78,11,FALSE)</f>
        <v>688644</v>
      </c>
      <c r="L68" s="6">
        <f>VLOOKUP($A$7:$A$91,dt!$A$2:$R$78,12,FALSE)</f>
        <v>15984</v>
      </c>
      <c r="M68" s="6">
        <f>VLOOKUP($A$7:$A$91,dt!$A$2:$R$78,13,FALSE)</f>
        <v>11084943</v>
      </c>
      <c r="N68" s="6">
        <f>VLOOKUP($A$7:$A$91,dt!$A$2:$R$78,14,FALSE)</f>
        <v>407</v>
      </c>
      <c r="O68" s="6">
        <f>VLOOKUP($A$7:$A$91,dt!$A$2:$R$78,15,FALSE)</f>
        <v>1087999</v>
      </c>
      <c r="P68" s="6">
        <f>VLOOKUP($A$7:$A$91,dt!$A$2:$R$78,16,FALSE)</f>
        <v>852</v>
      </c>
      <c r="Q68" s="6">
        <f>VLOOKUP($A$7:$A$91,dt!$A$2:$R$78,17,FALSE)</f>
        <v>767001</v>
      </c>
      <c r="R68" s="6">
        <f>VLOOKUP($A$7:$A$91,dt!$A$2:$R$78,18,FALSE)</f>
        <v>122</v>
      </c>
      <c r="S68" s="6">
        <f>VLOOKUP($A$7:$A$91,dt!$A$2:$X$78,19,FALSE)</f>
        <v>273805</v>
      </c>
      <c r="T68" s="6">
        <f>VLOOKUP($A$7:$A$91,dt!$A$2:$X$78,20,FALSE)</f>
        <v>567</v>
      </c>
      <c r="U68" s="6">
        <f>VLOOKUP($A$7:$A$91,dt!$A$2:$X$78,21,FALSE)</f>
        <v>22761</v>
      </c>
      <c r="V68" s="6">
        <f>VLOOKUP($A$7:$A$91,dt!$A$2:$X$78,22,FALSE)</f>
        <v>717</v>
      </c>
      <c r="W68" s="6">
        <f>VLOOKUP($A$7:$A$91,dt!$A$2:$X$78,23,FALSE)</f>
        <v>1813</v>
      </c>
      <c r="X68" s="6">
        <f>VLOOKUP($A$7:$A$91,dt!$A$2:$X$78,24,FALSE)</f>
        <v>68</v>
      </c>
    </row>
    <row r="69" spans="1:24" ht="21.75" x14ac:dyDescent="0.2">
      <c r="A69" s="5" t="s">
        <v>66</v>
      </c>
      <c r="B69" s="6">
        <f>VLOOKUP($A$7:$A$91,dt!$A$2:$R$78,2,FALSE)</f>
        <v>36162</v>
      </c>
      <c r="C69" s="6">
        <f>VLOOKUP($A$7:$A$91,dt!$A$2:$R$78,3,FALSE)</f>
        <v>384546</v>
      </c>
      <c r="D69" s="6">
        <f>VLOOKUP($A$7:$A$91,dt!$A$2:$R$78,4,FALSE)</f>
        <v>15127</v>
      </c>
      <c r="E69" s="6">
        <f>VLOOKUP($A$7:$A$91,dt!$A$2:$R$78,5,FALSE)</f>
        <v>34460</v>
      </c>
      <c r="F69" s="6">
        <f>VLOOKUP($A$7:$A$91,dt!$A$2:$R$78,6,FALSE)</f>
        <v>1162</v>
      </c>
      <c r="G69" s="6">
        <f>VLOOKUP($A$7:$A$91,dt!$A$2:$R$78,7,FALSE)</f>
        <v>15164</v>
      </c>
      <c r="H69" s="6">
        <f>VLOOKUP($A$7:$A$91,dt!$A$2:$R$78,8,FALSE)</f>
        <v>1014</v>
      </c>
      <c r="I69" s="6">
        <f>VLOOKUP($A$7:$A$91,dt!$A$2:$R$78,9,FALSE)</f>
        <v>781250</v>
      </c>
      <c r="J69" s="6">
        <f>VLOOKUP($A$7:$A$91,dt!$A$2:$R$78,10,FALSE)</f>
        <v>1649</v>
      </c>
      <c r="K69" s="6">
        <f>VLOOKUP($A$7:$A$91,dt!$A$2:$R$78,11,FALSE)</f>
        <v>950677</v>
      </c>
      <c r="L69" s="6">
        <f>VLOOKUP($A$7:$A$91,dt!$A$2:$R$78,12,FALSE)</f>
        <v>22992</v>
      </c>
      <c r="M69" s="6">
        <f>VLOOKUP($A$7:$A$91,dt!$A$2:$R$78,13,FALSE)</f>
        <v>35120867</v>
      </c>
      <c r="N69" s="6">
        <f>VLOOKUP($A$7:$A$91,dt!$A$2:$R$78,14,FALSE)</f>
        <v>568</v>
      </c>
      <c r="O69" s="6">
        <f>VLOOKUP($A$7:$A$91,dt!$A$2:$R$78,15,FALSE)</f>
        <v>333678</v>
      </c>
      <c r="P69" s="6">
        <f>VLOOKUP($A$7:$A$91,dt!$A$2:$R$78,16,FALSE)</f>
        <v>927</v>
      </c>
      <c r="Q69" s="6">
        <f>VLOOKUP($A$7:$A$91,dt!$A$2:$R$78,17,FALSE)</f>
        <v>430988</v>
      </c>
      <c r="R69" s="6">
        <f>VLOOKUP($A$7:$A$91,dt!$A$2:$R$78,18,FALSE)</f>
        <v>253</v>
      </c>
      <c r="S69" s="6">
        <f>VLOOKUP($A$7:$A$91,dt!$A$2:$X$78,19,FALSE)</f>
        <v>370360</v>
      </c>
      <c r="T69" s="6">
        <f>VLOOKUP($A$7:$A$91,dt!$A$2:$X$78,20,FALSE)</f>
        <v>620</v>
      </c>
      <c r="U69" s="6">
        <f>VLOOKUP($A$7:$A$91,dt!$A$2:$X$78,21,FALSE)</f>
        <v>135891</v>
      </c>
      <c r="V69" s="6">
        <f>VLOOKUP($A$7:$A$91,dt!$A$2:$X$78,22,FALSE)</f>
        <v>3501</v>
      </c>
      <c r="W69" s="6">
        <f>VLOOKUP($A$7:$A$91,dt!$A$2:$X$78,23,FALSE)</f>
        <v>34865</v>
      </c>
      <c r="X69" s="6">
        <f>VLOOKUP($A$7:$A$91,dt!$A$2:$X$78,24,FALSE)</f>
        <v>458</v>
      </c>
    </row>
    <row r="70" spans="1:24" ht="21.75" x14ac:dyDescent="0.2">
      <c r="A70" s="5" t="s">
        <v>67</v>
      </c>
      <c r="B70" s="6">
        <f>VLOOKUP($A$7:$A$91,dt!$A$2:$R$78,2,FALSE)</f>
        <v>33916</v>
      </c>
      <c r="C70" s="6">
        <f>VLOOKUP($A$7:$A$91,dt!$A$2:$R$78,3,FALSE)</f>
        <v>231724</v>
      </c>
      <c r="D70" s="6">
        <f>VLOOKUP($A$7:$A$91,dt!$A$2:$R$78,4,FALSE)</f>
        <v>9027</v>
      </c>
      <c r="E70" s="6">
        <f>VLOOKUP($A$7:$A$91,dt!$A$2:$R$78,5,FALSE)</f>
        <v>1542</v>
      </c>
      <c r="F70" s="6">
        <f>VLOOKUP($A$7:$A$91,dt!$A$2:$R$78,6,FALSE)</f>
        <v>25</v>
      </c>
      <c r="G70" s="6">
        <f>VLOOKUP($A$7:$A$91,dt!$A$2:$R$78,7,FALSE)</f>
        <v>5629</v>
      </c>
      <c r="H70" s="6">
        <f>VLOOKUP($A$7:$A$91,dt!$A$2:$R$78,8,FALSE)</f>
        <v>555</v>
      </c>
      <c r="I70" s="6">
        <f>VLOOKUP($A$7:$A$91,dt!$A$2:$R$78,9,FALSE)</f>
        <v>597855</v>
      </c>
      <c r="J70" s="6">
        <f>VLOOKUP($A$7:$A$91,dt!$A$2:$R$78,10,FALSE)</f>
        <v>1637</v>
      </c>
      <c r="K70" s="6">
        <f>VLOOKUP($A$7:$A$91,dt!$A$2:$R$78,11,FALSE)</f>
        <v>1211237</v>
      </c>
      <c r="L70" s="6">
        <f>VLOOKUP($A$7:$A$91,dt!$A$2:$R$78,12,FALSE)</f>
        <v>25497</v>
      </c>
      <c r="M70" s="6">
        <f>VLOOKUP($A$7:$A$91,dt!$A$2:$R$78,13,FALSE)</f>
        <v>14048939</v>
      </c>
      <c r="N70" s="6">
        <f>VLOOKUP($A$7:$A$91,dt!$A$2:$R$78,14,FALSE)</f>
        <v>324</v>
      </c>
      <c r="O70" s="6">
        <f>VLOOKUP($A$7:$A$91,dt!$A$2:$R$78,15,FALSE)</f>
        <v>4053266</v>
      </c>
      <c r="P70" s="6">
        <f>VLOOKUP($A$7:$A$91,dt!$A$2:$R$78,16,FALSE)</f>
        <v>1088</v>
      </c>
      <c r="Q70" s="6">
        <f>VLOOKUP($A$7:$A$91,dt!$A$2:$R$78,17,FALSE)</f>
        <v>166166</v>
      </c>
      <c r="R70" s="6">
        <f>VLOOKUP($A$7:$A$91,dt!$A$2:$R$78,18,FALSE)</f>
        <v>256</v>
      </c>
      <c r="S70" s="6">
        <f>VLOOKUP($A$7:$A$91,dt!$A$2:$X$78,19,FALSE)</f>
        <v>3480888</v>
      </c>
      <c r="T70" s="6">
        <f>VLOOKUP($A$7:$A$91,dt!$A$2:$X$78,20,FALSE)</f>
        <v>1729</v>
      </c>
      <c r="U70" s="6">
        <f>VLOOKUP($A$7:$A$91,dt!$A$2:$X$78,21,FALSE)</f>
        <v>37043</v>
      </c>
      <c r="V70" s="6">
        <f>VLOOKUP($A$7:$A$91,dt!$A$2:$X$78,22,FALSE)</f>
        <v>1089</v>
      </c>
      <c r="W70" s="6">
        <f>VLOOKUP($A$7:$A$91,dt!$A$2:$X$78,23,FALSE)</f>
        <v>5212</v>
      </c>
      <c r="X70" s="6">
        <f>VLOOKUP($A$7:$A$91,dt!$A$2:$X$78,24,FALSE)</f>
        <v>133</v>
      </c>
    </row>
    <row r="71" spans="1:24" ht="21.75" x14ac:dyDescent="0.2">
      <c r="A71" s="5" t="s">
        <v>68</v>
      </c>
      <c r="B71" s="6">
        <f>VLOOKUP($A$7:$A$91,dt!$A$2:$R$78,2,FALSE)</f>
        <v>14185</v>
      </c>
      <c r="C71" s="6">
        <f>VLOOKUP($A$7:$A$91,dt!$A$2:$R$78,3,FALSE)</f>
        <v>47587</v>
      </c>
      <c r="D71" s="6">
        <f>VLOOKUP($A$7:$A$91,dt!$A$2:$R$78,4,FALSE)</f>
        <v>2421</v>
      </c>
      <c r="E71" s="6">
        <f>VLOOKUP($A$7:$A$91,dt!$A$2:$R$78,5,FALSE)</f>
        <v>25809</v>
      </c>
      <c r="F71" s="6">
        <f>VLOOKUP($A$7:$A$91,dt!$A$2:$R$78,6,FALSE)</f>
        <v>851</v>
      </c>
      <c r="G71" s="6">
        <f>VLOOKUP($A$7:$A$91,dt!$A$2:$R$78,7,FALSE)</f>
        <v>456</v>
      </c>
      <c r="H71" s="6">
        <f>VLOOKUP($A$7:$A$91,dt!$A$2:$R$78,8,FALSE)</f>
        <v>56</v>
      </c>
      <c r="I71" s="6">
        <f>VLOOKUP($A$7:$A$91,dt!$A$2:$R$78,9,FALSE)</f>
        <v>99472</v>
      </c>
      <c r="J71" s="6">
        <f>VLOOKUP($A$7:$A$91,dt!$A$2:$R$78,10,FALSE)</f>
        <v>127</v>
      </c>
      <c r="K71" s="6">
        <f>VLOOKUP($A$7:$A$91,dt!$A$2:$R$78,11,FALSE)</f>
        <v>635737</v>
      </c>
      <c r="L71" s="6">
        <f>VLOOKUP($A$7:$A$91,dt!$A$2:$R$78,12,FALSE)</f>
        <v>11107</v>
      </c>
      <c r="M71" s="6">
        <f>VLOOKUP($A$7:$A$91,dt!$A$2:$R$78,13,FALSE)</f>
        <v>4438678</v>
      </c>
      <c r="N71" s="6">
        <f>VLOOKUP($A$7:$A$91,dt!$A$2:$R$78,14,FALSE)</f>
        <v>175</v>
      </c>
      <c r="O71" s="6">
        <f>VLOOKUP($A$7:$A$91,dt!$A$2:$R$78,15,FALSE)</f>
        <v>2740606</v>
      </c>
      <c r="P71" s="6">
        <f>VLOOKUP($A$7:$A$91,dt!$A$2:$R$78,16,FALSE)</f>
        <v>616</v>
      </c>
      <c r="Q71" s="6">
        <f>VLOOKUP($A$7:$A$91,dt!$A$2:$R$78,17,FALSE)</f>
        <v>1026025</v>
      </c>
      <c r="R71" s="6">
        <f>VLOOKUP($A$7:$A$91,dt!$A$2:$R$78,18,FALSE)</f>
        <v>213</v>
      </c>
      <c r="S71" s="6">
        <f>VLOOKUP($A$7:$A$91,dt!$A$2:$X$78,19,FALSE)</f>
        <v>885061</v>
      </c>
      <c r="T71" s="6">
        <f>VLOOKUP($A$7:$A$91,dt!$A$2:$X$78,20,FALSE)</f>
        <v>642</v>
      </c>
      <c r="U71" s="6">
        <f>VLOOKUP($A$7:$A$91,dt!$A$2:$X$78,21,FALSE)</f>
        <v>14881</v>
      </c>
      <c r="V71" s="6">
        <f>VLOOKUP($A$7:$A$91,dt!$A$2:$X$78,22,FALSE)</f>
        <v>334</v>
      </c>
      <c r="W71" s="6">
        <f>VLOOKUP($A$7:$A$91,dt!$A$2:$X$78,23,FALSE)</f>
        <v>2928</v>
      </c>
      <c r="X71" s="6">
        <f>VLOOKUP($A$7:$A$91,dt!$A$2:$X$78,24,FALSE)</f>
        <v>65</v>
      </c>
    </row>
    <row r="72" spans="1:24" ht="21.75" x14ac:dyDescent="0.2">
      <c r="A72" s="5" t="s">
        <v>69</v>
      </c>
      <c r="B72" s="6">
        <f>VLOOKUP($A$7:$A$91,dt!$A$2:$R$78,2,FALSE)</f>
        <v>2815</v>
      </c>
      <c r="C72" s="6">
        <f>VLOOKUP($A$7:$A$91,dt!$A$2:$R$78,3,FALSE)</f>
        <v>1147</v>
      </c>
      <c r="D72" s="6">
        <f>VLOOKUP($A$7:$A$91,dt!$A$2:$R$78,4,FALSE)</f>
        <v>79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69</v>
      </c>
      <c r="H72" s="6">
        <f>VLOOKUP($A$7:$A$91,dt!$A$2:$R$78,8,FALSE)</f>
        <v>9</v>
      </c>
      <c r="I72" s="6">
        <f>VLOOKUP($A$7:$A$91,dt!$A$2:$R$78,9,FALSE)</f>
        <v>39</v>
      </c>
      <c r="J72" s="6">
        <f>VLOOKUP($A$7:$A$91,dt!$A$2:$R$78,10,FALSE)</f>
        <v>1</v>
      </c>
      <c r="K72" s="6">
        <f>VLOOKUP($A$7:$A$91,dt!$A$2:$R$78,11,FALSE)</f>
        <v>64066</v>
      </c>
      <c r="L72" s="6">
        <f>VLOOKUP($A$7:$A$91,dt!$A$2:$R$78,12,FALSE)</f>
        <v>2261</v>
      </c>
      <c r="M72" s="6">
        <f>VLOOKUP($A$7:$A$91,dt!$A$2:$R$78,13,FALSE)</f>
        <v>30067</v>
      </c>
      <c r="N72" s="6">
        <f>VLOOKUP($A$7:$A$91,dt!$A$2:$R$78,14,FALSE)</f>
        <v>7</v>
      </c>
      <c r="O72" s="6">
        <f>VLOOKUP($A$7:$A$91,dt!$A$2:$R$78,15,FALSE)</f>
        <v>10025</v>
      </c>
      <c r="P72" s="6">
        <f>VLOOKUP($A$7:$A$91,dt!$A$2:$R$78,16,FALSE)</f>
        <v>368</v>
      </c>
      <c r="Q72" s="6">
        <f>VLOOKUP($A$7:$A$91,dt!$A$2:$R$78,17,FALSE)</f>
        <v>191</v>
      </c>
      <c r="R72" s="6">
        <f>VLOOKUP($A$7:$A$91,dt!$A$2:$R$78,18,FALSE)</f>
        <v>8</v>
      </c>
      <c r="S72" s="6">
        <f>VLOOKUP($A$7:$A$91,dt!$A$2:$X$78,19,FALSE)</f>
        <v>6686</v>
      </c>
      <c r="T72" s="6">
        <f>VLOOKUP($A$7:$A$91,dt!$A$2:$X$78,20,FALSE)</f>
        <v>132</v>
      </c>
      <c r="U72" s="6">
        <f>VLOOKUP($A$7:$A$91,dt!$A$2:$X$78,21,FALSE)</f>
        <v>646</v>
      </c>
      <c r="V72" s="6">
        <f>VLOOKUP($A$7:$A$91,dt!$A$2:$X$78,22,FALSE)</f>
        <v>30</v>
      </c>
      <c r="W72" s="6">
        <f>VLOOKUP($A$7:$A$91,dt!$A$2:$X$78,23,FALSE)</f>
        <v>5</v>
      </c>
      <c r="X72" s="6">
        <f>VLOOKUP($A$7:$A$91,dt!$A$2:$X$78,24,FALSE)</f>
        <v>1</v>
      </c>
    </row>
    <row r="73" spans="1:24" ht="21.75" x14ac:dyDescent="0.2">
      <c r="A73" s="5" t="s">
        <v>70</v>
      </c>
      <c r="B73" s="6">
        <f>VLOOKUP($A$7:$A$91,dt!$A$2:$R$78,2,FALSE)</f>
        <v>2250</v>
      </c>
      <c r="C73" s="6">
        <f>VLOOKUP($A$7:$A$91,dt!$A$2:$R$78,3,FALSE)</f>
        <v>1443</v>
      </c>
      <c r="D73" s="6">
        <f>VLOOKUP($A$7:$A$91,dt!$A$2:$R$78,4,FALSE)</f>
        <v>138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18</v>
      </c>
      <c r="H73" s="6">
        <f>VLOOKUP($A$7:$A$91,dt!$A$2:$R$78,8,FALSE)</f>
        <v>5</v>
      </c>
      <c r="I73" s="6">
        <f>VLOOKUP($A$7:$A$91,dt!$A$2:$R$78,9,FALSE)</f>
        <v>773</v>
      </c>
      <c r="J73" s="6">
        <f>VLOOKUP($A$7:$A$91,dt!$A$2:$R$78,10,FALSE)</f>
        <v>4</v>
      </c>
      <c r="K73" s="6">
        <f>VLOOKUP($A$7:$A$91,dt!$A$2:$R$78,11,FALSE)</f>
        <v>32294</v>
      </c>
      <c r="L73" s="6">
        <f>VLOOKUP($A$7:$A$91,dt!$A$2:$R$78,12,FALSE)</f>
        <v>1721</v>
      </c>
      <c r="M73" s="6">
        <f>VLOOKUP($A$7:$A$91,dt!$A$2:$R$78,13,FALSE)</f>
        <v>166</v>
      </c>
      <c r="N73" s="6">
        <f>VLOOKUP($A$7:$A$91,dt!$A$2:$R$78,14,FALSE)</f>
        <v>15</v>
      </c>
      <c r="O73" s="6">
        <f>VLOOKUP($A$7:$A$91,dt!$A$2:$R$78,15,FALSE)</f>
        <v>39862</v>
      </c>
      <c r="P73" s="6">
        <f>VLOOKUP($A$7:$A$91,dt!$A$2:$R$78,16,FALSE)</f>
        <v>360</v>
      </c>
      <c r="Q73" s="6">
        <f>VLOOKUP($A$7:$A$91,dt!$A$2:$R$78,17,FALSE)</f>
        <v>152</v>
      </c>
      <c r="R73" s="6">
        <f>VLOOKUP($A$7:$A$91,dt!$A$2:$R$78,18,FALSE)</f>
        <v>17</v>
      </c>
      <c r="S73" s="6">
        <f>VLOOKUP($A$7:$A$91,dt!$A$2:$X$78,19,FALSE)</f>
        <v>3631</v>
      </c>
      <c r="T73" s="6">
        <f>VLOOKUP($A$7:$A$91,dt!$A$2:$X$78,20,FALSE)</f>
        <v>191</v>
      </c>
      <c r="U73" s="6">
        <f>VLOOKUP($A$7:$A$91,dt!$A$2:$X$78,21,FALSE)</f>
        <v>305</v>
      </c>
      <c r="V73" s="6">
        <f>VLOOKUP($A$7:$A$91,dt!$A$2:$X$78,22,FALSE)</f>
        <v>17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21.75" x14ac:dyDescent="0.2">
      <c r="A74" s="5" t="s">
        <v>71</v>
      </c>
      <c r="B74" s="6">
        <f>VLOOKUP($A$7:$A$91,dt!$A$2:$R$78,2,FALSE)</f>
        <v>20324</v>
      </c>
      <c r="C74" s="6">
        <f>VLOOKUP($A$7:$A$91,dt!$A$2:$R$78,3,FALSE)</f>
        <v>254039</v>
      </c>
      <c r="D74" s="6">
        <f>VLOOKUP($A$7:$A$91,dt!$A$2:$R$78,4,FALSE)</f>
        <v>14803</v>
      </c>
      <c r="E74" s="6">
        <f>VLOOKUP($A$7:$A$91,dt!$A$2:$R$78,5,FALSE)</f>
        <v>14830</v>
      </c>
      <c r="F74" s="6">
        <f>VLOOKUP($A$7:$A$91,dt!$A$2:$R$78,6,FALSE)</f>
        <v>431</v>
      </c>
      <c r="G74" s="6">
        <f>VLOOKUP($A$7:$A$91,dt!$A$2:$R$78,7,FALSE)</f>
        <v>827</v>
      </c>
      <c r="H74" s="6">
        <f>VLOOKUP($A$7:$A$91,dt!$A$2:$R$78,8,FALSE)</f>
        <v>131</v>
      </c>
      <c r="I74" s="6">
        <f>VLOOKUP($A$7:$A$91,dt!$A$2:$R$78,9,FALSE)</f>
        <v>127330</v>
      </c>
      <c r="J74" s="6">
        <f>VLOOKUP($A$7:$A$91,dt!$A$2:$R$78,10,FALSE)</f>
        <v>1163</v>
      </c>
      <c r="K74" s="6">
        <f>VLOOKUP($A$7:$A$91,dt!$A$2:$R$78,11,FALSE)</f>
        <v>407515</v>
      </c>
      <c r="L74" s="6">
        <f>VLOOKUP($A$7:$A$91,dt!$A$2:$R$78,12,FALSE)</f>
        <v>10111</v>
      </c>
      <c r="M74" s="6">
        <f>VLOOKUP($A$7:$A$91,dt!$A$2:$R$78,13,FALSE)</f>
        <v>2622918</v>
      </c>
      <c r="N74" s="6">
        <f>VLOOKUP($A$7:$A$91,dt!$A$2:$R$78,14,FALSE)</f>
        <v>224</v>
      </c>
      <c r="O74" s="6">
        <f>VLOOKUP($A$7:$A$91,dt!$A$2:$R$78,15,FALSE)</f>
        <v>240660</v>
      </c>
      <c r="P74" s="6">
        <f>VLOOKUP($A$7:$A$91,dt!$A$2:$R$78,16,FALSE)</f>
        <v>851</v>
      </c>
      <c r="Q74" s="6">
        <f>VLOOKUP($A$7:$A$91,dt!$A$2:$R$78,17,FALSE)</f>
        <v>30119</v>
      </c>
      <c r="R74" s="6">
        <f>VLOOKUP($A$7:$A$91,dt!$A$2:$R$78,18,FALSE)</f>
        <v>154</v>
      </c>
      <c r="S74" s="6">
        <f>VLOOKUP($A$7:$A$91,dt!$A$2:$X$78,19,FALSE)</f>
        <v>291829</v>
      </c>
      <c r="T74" s="6">
        <f>VLOOKUP($A$7:$A$91,dt!$A$2:$X$78,20,FALSE)</f>
        <v>566</v>
      </c>
      <c r="U74" s="6">
        <f>VLOOKUP($A$7:$A$91,dt!$A$2:$X$78,21,FALSE)</f>
        <v>44220</v>
      </c>
      <c r="V74" s="6">
        <f>VLOOKUP($A$7:$A$91,dt!$A$2:$X$78,22,FALSE)</f>
        <v>873</v>
      </c>
      <c r="W74" s="6">
        <f>VLOOKUP($A$7:$A$91,dt!$A$2:$X$78,23,FALSE)</f>
        <v>1441</v>
      </c>
      <c r="X74" s="6">
        <f>VLOOKUP($A$7:$A$91,dt!$A$2:$X$78,24,FALSE)</f>
        <v>41</v>
      </c>
    </row>
    <row r="75" spans="1:24" ht="21.75" x14ac:dyDescent="0.2">
      <c r="A75" s="5" t="s">
        <v>72</v>
      </c>
      <c r="B75" s="6">
        <f>VLOOKUP($A$7:$A$91,dt!$A$2:$R$78,2,FALSE)</f>
        <v>25301</v>
      </c>
      <c r="C75" s="6">
        <f>VLOOKUP($A$7:$A$91,dt!$A$2:$R$78,3,FALSE)</f>
        <v>204705</v>
      </c>
      <c r="D75" s="6">
        <f>VLOOKUP($A$7:$A$91,dt!$A$2:$R$78,4,FALSE)</f>
        <v>15787</v>
      </c>
      <c r="E75" s="6">
        <f>VLOOKUP($A$7:$A$91,dt!$A$2:$R$78,5,FALSE)</f>
        <v>32369</v>
      </c>
      <c r="F75" s="6">
        <f>VLOOKUP($A$7:$A$91,dt!$A$2:$R$78,6,FALSE)</f>
        <v>778</v>
      </c>
      <c r="G75" s="6">
        <f>VLOOKUP($A$7:$A$91,dt!$A$2:$R$78,7,FALSE)</f>
        <v>923</v>
      </c>
      <c r="H75" s="6">
        <f>VLOOKUP($A$7:$A$91,dt!$A$2:$R$78,8,FALSE)</f>
        <v>127</v>
      </c>
      <c r="I75" s="6">
        <f>VLOOKUP($A$7:$A$91,dt!$A$2:$R$78,9,FALSE)</f>
        <v>128606</v>
      </c>
      <c r="J75" s="6">
        <f>VLOOKUP($A$7:$A$91,dt!$A$2:$R$78,10,FALSE)</f>
        <v>1636</v>
      </c>
      <c r="K75" s="6">
        <f>VLOOKUP($A$7:$A$91,dt!$A$2:$R$78,11,FALSE)</f>
        <v>509200</v>
      </c>
      <c r="L75" s="6">
        <f>VLOOKUP($A$7:$A$91,dt!$A$2:$R$78,12,FALSE)</f>
        <v>13696</v>
      </c>
      <c r="M75" s="6">
        <f>VLOOKUP($A$7:$A$91,dt!$A$2:$R$78,13,FALSE)</f>
        <v>1402160</v>
      </c>
      <c r="N75" s="6">
        <f>VLOOKUP($A$7:$A$91,dt!$A$2:$R$78,14,FALSE)</f>
        <v>149</v>
      </c>
      <c r="O75" s="6">
        <f>VLOOKUP($A$7:$A$91,dt!$A$2:$R$78,15,FALSE)</f>
        <v>171108</v>
      </c>
      <c r="P75" s="6">
        <f>VLOOKUP($A$7:$A$91,dt!$A$2:$R$78,16,FALSE)</f>
        <v>988</v>
      </c>
      <c r="Q75" s="6">
        <f>VLOOKUP($A$7:$A$91,dt!$A$2:$R$78,17,FALSE)</f>
        <v>3786</v>
      </c>
      <c r="R75" s="6">
        <f>VLOOKUP($A$7:$A$91,dt!$A$2:$R$78,18,FALSE)</f>
        <v>107</v>
      </c>
      <c r="S75" s="6">
        <f>VLOOKUP($A$7:$A$91,dt!$A$2:$X$78,19,FALSE)</f>
        <v>54252</v>
      </c>
      <c r="T75" s="6">
        <f>VLOOKUP($A$7:$A$91,dt!$A$2:$X$78,20,FALSE)</f>
        <v>413</v>
      </c>
      <c r="U75" s="6">
        <f>VLOOKUP($A$7:$A$91,dt!$A$2:$X$78,21,FALSE)</f>
        <v>76498</v>
      </c>
      <c r="V75" s="6">
        <f>VLOOKUP($A$7:$A$91,dt!$A$2:$X$78,22,FALSE)</f>
        <v>1240</v>
      </c>
      <c r="W75" s="6">
        <f>VLOOKUP($A$7:$A$91,dt!$A$2:$X$78,23,FALSE)</f>
        <v>3179</v>
      </c>
      <c r="X75" s="6">
        <f>VLOOKUP($A$7:$A$91,dt!$A$2:$X$78,24,FALSE)</f>
        <v>43</v>
      </c>
    </row>
    <row r="76" spans="1:24" ht="21.75" x14ac:dyDescent="0.2">
      <c r="A76" s="9" t="s">
        <v>8</v>
      </c>
      <c r="B76" s="8">
        <f>SUM(B77:B85)</f>
        <v>295947</v>
      </c>
      <c r="C76" s="8">
        <f t="shared" ref="C76:X76" si="32">SUM(C77:C85)</f>
        <v>690574</v>
      </c>
      <c r="D76" s="8">
        <f t="shared" si="32"/>
        <v>118416</v>
      </c>
      <c r="E76" s="8">
        <f t="shared" si="32"/>
        <v>5093</v>
      </c>
      <c r="F76" s="8">
        <f t="shared" si="32"/>
        <v>181</v>
      </c>
      <c r="G76" s="8">
        <f t="shared" si="32"/>
        <v>15904</v>
      </c>
      <c r="H76" s="8">
        <f t="shared" si="32"/>
        <v>1835</v>
      </c>
      <c r="I76" s="8">
        <f t="shared" si="32"/>
        <v>1359861</v>
      </c>
      <c r="J76" s="8">
        <f t="shared" si="32"/>
        <v>13498</v>
      </c>
      <c r="K76" s="8">
        <f t="shared" ref="K76:L76" si="33">SUM(K77:K85)</f>
        <v>8905700</v>
      </c>
      <c r="L76" s="8">
        <f t="shared" si="33"/>
        <v>230373</v>
      </c>
      <c r="M76" s="8">
        <f t="shared" ref="M76:N76" si="34">SUM(M77:M85)</f>
        <v>15891442</v>
      </c>
      <c r="N76" s="8">
        <f t="shared" si="34"/>
        <v>2794</v>
      </c>
      <c r="O76" s="8">
        <f t="shared" si="32"/>
        <v>4593550</v>
      </c>
      <c r="P76" s="8">
        <f t="shared" si="32"/>
        <v>13221</v>
      </c>
      <c r="Q76" s="8">
        <f t="shared" si="32"/>
        <v>166538</v>
      </c>
      <c r="R76" s="8">
        <f t="shared" si="32"/>
        <v>2326</v>
      </c>
      <c r="S76" s="8">
        <f t="shared" ref="S76:T76" si="35">SUM(S77:S85)</f>
        <v>944553</v>
      </c>
      <c r="T76" s="8">
        <f t="shared" si="35"/>
        <v>8006</v>
      </c>
      <c r="U76" s="8">
        <f t="shared" si="32"/>
        <v>181695</v>
      </c>
      <c r="V76" s="8">
        <f t="shared" si="32"/>
        <v>9007</v>
      </c>
      <c r="W76" s="8">
        <f t="shared" si="32"/>
        <v>2984</v>
      </c>
      <c r="X76" s="8">
        <f t="shared" si="32"/>
        <v>226</v>
      </c>
    </row>
    <row r="77" spans="1:24" ht="21.75" x14ac:dyDescent="0.2">
      <c r="A77" s="5" t="s">
        <v>73</v>
      </c>
      <c r="B77" s="6">
        <f>VLOOKUP($A$7:$A$91,dt!$A$2:$R$78,2,FALSE)</f>
        <v>93239</v>
      </c>
      <c r="C77" s="6">
        <f>VLOOKUP($A$7:$A$91,dt!$A$2:$R$78,3,FALSE)</f>
        <v>217968</v>
      </c>
      <c r="D77" s="6">
        <f>VLOOKUP($A$7:$A$91,dt!$A$2:$R$78,4,FALSE)</f>
        <v>40472</v>
      </c>
      <c r="E77" s="6">
        <f>VLOOKUP($A$7:$A$91,dt!$A$2:$R$78,5,FALSE)</f>
        <v>114</v>
      </c>
      <c r="F77" s="6">
        <f>VLOOKUP($A$7:$A$91,dt!$A$2:$R$78,6,FALSE)</f>
        <v>5</v>
      </c>
      <c r="G77" s="6">
        <f>VLOOKUP($A$7:$A$91,dt!$A$2:$R$78,7,FALSE)</f>
        <v>2165</v>
      </c>
      <c r="H77" s="6">
        <f>VLOOKUP($A$7:$A$91,dt!$A$2:$R$78,8,FALSE)</f>
        <v>198</v>
      </c>
      <c r="I77" s="6">
        <f>VLOOKUP($A$7:$A$91,dt!$A$2:$R$78,9,FALSE)</f>
        <v>346472</v>
      </c>
      <c r="J77" s="6">
        <f>VLOOKUP($A$7:$A$91,dt!$A$2:$R$78,10,FALSE)</f>
        <v>4340</v>
      </c>
      <c r="K77" s="6">
        <f>VLOOKUP($A$7:$A$91,dt!$A$2:$R$78,11,FALSE)</f>
        <v>2546170</v>
      </c>
      <c r="L77" s="6">
        <f>VLOOKUP($A$7:$A$91,dt!$A$2:$R$78,12,FALSE)</f>
        <v>67398</v>
      </c>
      <c r="M77" s="6">
        <f>VLOOKUP($A$7:$A$91,dt!$A$2:$R$78,13,FALSE)</f>
        <v>2881523</v>
      </c>
      <c r="N77" s="6">
        <f>VLOOKUP($A$7:$A$91,dt!$A$2:$R$78,14,FALSE)</f>
        <v>751</v>
      </c>
      <c r="O77" s="6">
        <f>VLOOKUP($A$7:$A$91,dt!$A$2:$R$78,15,FALSE)</f>
        <v>875559</v>
      </c>
      <c r="P77" s="6">
        <f>VLOOKUP($A$7:$A$91,dt!$A$2:$R$78,16,FALSE)</f>
        <v>4829</v>
      </c>
      <c r="Q77" s="6">
        <f>VLOOKUP($A$7:$A$91,dt!$A$2:$R$78,17,FALSE)</f>
        <v>20526</v>
      </c>
      <c r="R77" s="6">
        <f>VLOOKUP($A$7:$A$91,dt!$A$2:$R$78,18,FALSE)</f>
        <v>403</v>
      </c>
      <c r="S77" s="6">
        <f>VLOOKUP($A$7:$A$91,dt!$A$2:$X$78,19,FALSE)</f>
        <v>340756</v>
      </c>
      <c r="T77" s="6">
        <f>VLOOKUP($A$7:$A$91,dt!$A$2:$X$78,20,FALSE)</f>
        <v>3053</v>
      </c>
      <c r="U77" s="6">
        <f>VLOOKUP($A$7:$A$91,dt!$A$2:$X$78,21,FALSE)</f>
        <v>50072</v>
      </c>
      <c r="V77" s="6">
        <f>VLOOKUP($A$7:$A$91,dt!$A$2:$X$78,22,FALSE)</f>
        <v>2220</v>
      </c>
      <c r="W77" s="6">
        <f>VLOOKUP($A$7:$A$91,dt!$A$2:$X$78,23,FALSE)</f>
        <v>851</v>
      </c>
      <c r="X77" s="6">
        <f>VLOOKUP($A$7:$A$91,dt!$A$2:$X$78,24,FALSE)</f>
        <v>60</v>
      </c>
    </row>
    <row r="78" spans="1:24" ht="21.75" x14ac:dyDescent="0.2">
      <c r="A78" s="5" t="s">
        <v>74</v>
      </c>
      <c r="B78" s="6">
        <f>VLOOKUP($A$7:$A$91,dt!$A$2:$R$78,2,FALSE)</f>
        <v>15932</v>
      </c>
      <c r="C78" s="6">
        <f>VLOOKUP($A$7:$A$91,dt!$A$2:$R$78,3,FALSE)</f>
        <v>64338</v>
      </c>
      <c r="D78" s="6">
        <f>VLOOKUP($A$7:$A$91,dt!$A$2:$R$78,4,FALSE)</f>
        <v>8781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887</v>
      </c>
      <c r="H78" s="6">
        <f>VLOOKUP($A$7:$A$91,dt!$A$2:$R$78,8,FALSE)</f>
        <v>137</v>
      </c>
      <c r="I78" s="6">
        <f>VLOOKUP($A$7:$A$91,dt!$A$2:$R$78,9,FALSE)</f>
        <v>102311</v>
      </c>
      <c r="J78" s="6">
        <f>VLOOKUP($A$7:$A$91,dt!$A$2:$R$78,10,FALSE)</f>
        <v>664</v>
      </c>
      <c r="K78" s="6">
        <f>VLOOKUP($A$7:$A$91,dt!$A$2:$R$78,11,FALSE)</f>
        <v>491831</v>
      </c>
      <c r="L78" s="6">
        <f>VLOOKUP($A$7:$A$91,dt!$A$2:$R$78,12,FALSE)</f>
        <v>11038</v>
      </c>
      <c r="M78" s="6">
        <f>VLOOKUP($A$7:$A$91,dt!$A$2:$R$78,13,FALSE)</f>
        <v>1888201</v>
      </c>
      <c r="N78" s="6">
        <f>VLOOKUP($A$7:$A$91,dt!$A$2:$R$78,14,FALSE)</f>
        <v>344</v>
      </c>
      <c r="O78" s="6">
        <f>VLOOKUP($A$7:$A$91,dt!$A$2:$R$78,15,FALSE)</f>
        <v>148350</v>
      </c>
      <c r="P78" s="6">
        <f>VLOOKUP($A$7:$A$91,dt!$A$2:$R$78,16,FALSE)</f>
        <v>420</v>
      </c>
      <c r="Q78" s="6">
        <f>VLOOKUP($A$7:$A$91,dt!$A$2:$R$78,17,FALSE)</f>
        <v>3786</v>
      </c>
      <c r="R78" s="6">
        <f>VLOOKUP($A$7:$A$91,dt!$A$2:$R$78,18,FALSE)</f>
        <v>129</v>
      </c>
      <c r="S78" s="6">
        <f>VLOOKUP($A$7:$A$91,dt!$A$2:$X$78,19,FALSE)</f>
        <v>10247</v>
      </c>
      <c r="T78" s="6">
        <f>VLOOKUP($A$7:$A$91,dt!$A$2:$X$78,20,FALSE)</f>
        <v>254</v>
      </c>
      <c r="U78" s="6">
        <f>VLOOKUP($A$7:$A$91,dt!$A$2:$X$78,21,FALSE)</f>
        <v>34370</v>
      </c>
      <c r="V78" s="6">
        <f>VLOOKUP($A$7:$A$91,dt!$A$2:$X$78,22,FALSE)</f>
        <v>1463</v>
      </c>
      <c r="W78" s="6">
        <f>VLOOKUP($A$7:$A$91,dt!$A$2:$X$78,23,FALSE)</f>
        <v>174</v>
      </c>
      <c r="X78" s="6">
        <f>VLOOKUP($A$7:$A$91,dt!$A$2:$X$78,24,FALSE)</f>
        <v>24</v>
      </c>
    </row>
    <row r="79" spans="1:24" ht="21.75" x14ac:dyDescent="0.2">
      <c r="A79" s="5" t="s">
        <v>75</v>
      </c>
      <c r="B79" s="6">
        <f>VLOOKUP($A$7:$A$91,dt!$A$2:$R$78,2,FALSE)</f>
        <v>10148</v>
      </c>
      <c r="C79" s="6">
        <f>VLOOKUP($A$7:$A$91,dt!$A$2:$R$78,3,FALSE)</f>
        <v>12031</v>
      </c>
      <c r="D79" s="6">
        <f>VLOOKUP($A$7:$A$91,dt!$A$2:$R$78,4,FALSE)</f>
        <v>1471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1993</v>
      </c>
      <c r="H79" s="6">
        <f>VLOOKUP($A$7:$A$91,dt!$A$2:$R$78,8,FALSE)</f>
        <v>231</v>
      </c>
      <c r="I79" s="6">
        <f>VLOOKUP($A$7:$A$91,dt!$A$2:$R$78,9,FALSE)</f>
        <v>42665</v>
      </c>
      <c r="J79" s="6">
        <f>VLOOKUP($A$7:$A$91,dt!$A$2:$R$78,10,FALSE)</f>
        <v>256</v>
      </c>
      <c r="K79" s="6">
        <f>VLOOKUP($A$7:$A$91,dt!$A$2:$R$78,11,FALSE)</f>
        <v>292441</v>
      </c>
      <c r="L79" s="6">
        <f>VLOOKUP($A$7:$A$91,dt!$A$2:$R$78,12,FALSE)</f>
        <v>8600</v>
      </c>
      <c r="M79" s="6">
        <f>VLOOKUP($A$7:$A$91,dt!$A$2:$R$78,13,FALSE)</f>
        <v>498501</v>
      </c>
      <c r="N79" s="6">
        <f>VLOOKUP($A$7:$A$91,dt!$A$2:$R$78,14,FALSE)</f>
        <v>75</v>
      </c>
      <c r="O79" s="6">
        <f>VLOOKUP($A$7:$A$91,dt!$A$2:$R$78,15,FALSE)</f>
        <v>494470</v>
      </c>
      <c r="P79" s="6">
        <f>VLOOKUP($A$7:$A$91,dt!$A$2:$R$78,16,FALSE)</f>
        <v>487</v>
      </c>
      <c r="Q79" s="6">
        <f>VLOOKUP($A$7:$A$91,dt!$A$2:$R$78,17,FALSE)</f>
        <v>2310</v>
      </c>
      <c r="R79" s="6">
        <f>VLOOKUP($A$7:$A$91,dt!$A$2:$R$78,18,FALSE)</f>
        <v>76</v>
      </c>
      <c r="S79" s="6">
        <f>VLOOKUP($A$7:$A$91,dt!$A$2:$X$78,19,FALSE)</f>
        <v>12666</v>
      </c>
      <c r="T79" s="6">
        <f>VLOOKUP($A$7:$A$91,dt!$A$2:$X$78,20,FALSE)</f>
        <v>188</v>
      </c>
      <c r="U79" s="6">
        <f>VLOOKUP($A$7:$A$91,dt!$A$2:$X$78,21,FALSE)</f>
        <v>11939</v>
      </c>
      <c r="V79" s="6">
        <f>VLOOKUP($A$7:$A$91,dt!$A$2:$X$78,22,FALSE)</f>
        <v>620</v>
      </c>
      <c r="W79" s="6">
        <f>VLOOKUP($A$7:$A$91,dt!$A$2:$X$78,23,FALSE)</f>
        <v>255</v>
      </c>
      <c r="X79" s="6">
        <f>VLOOKUP($A$7:$A$91,dt!$A$2:$X$78,24,FALSE)</f>
        <v>13</v>
      </c>
    </row>
    <row r="80" spans="1:24" ht="21.75" x14ac:dyDescent="0.2">
      <c r="A80" s="5" t="s">
        <v>76</v>
      </c>
      <c r="B80" s="6">
        <f>VLOOKUP($A$7:$A$91,dt!$A$2:$R$78,2,FALSE)</f>
        <v>3040</v>
      </c>
      <c r="C80" s="6">
        <f>VLOOKUP($A$7:$A$91,dt!$A$2:$R$78,3,FALSE)</f>
        <v>2652</v>
      </c>
      <c r="D80" s="6">
        <f>VLOOKUP($A$7:$A$91,dt!$A$2:$R$78,4,FALSE)</f>
        <v>315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624</v>
      </c>
      <c r="H80" s="6">
        <f>VLOOKUP($A$7:$A$91,dt!$A$2:$R$78,8,FALSE)</f>
        <v>93</v>
      </c>
      <c r="I80" s="6">
        <f>VLOOKUP($A$7:$A$91,dt!$A$2:$R$78,9,FALSE)</f>
        <v>132</v>
      </c>
      <c r="J80" s="6">
        <f>VLOOKUP($A$7:$A$91,dt!$A$2:$R$78,10,FALSE)</f>
        <v>8</v>
      </c>
      <c r="K80" s="6">
        <f>VLOOKUP($A$7:$A$91,dt!$A$2:$R$78,11,FALSE)</f>
        <v>96538</v>
      </c>
      <c r="L80" s="6">
        <f>VLOOKUP($A$7:$A$91,dt!$A$2:$R$78,12,FALSE)</f>
        <v>2502</v>
      </c>
      <c r="M80" s="6">
        <f>VLOOKUP($A$7:$A$91,dt!$A$2:$R$78,13,FALSE)</f>
        <v>46443</v>
      </c>
      <c r="N80" s="6">
        <f>VLOOKUP($A$7:$A$91,dt!$A$2:$R$78,14,FALSE)</f>
        <v>8</v>
      </c>
      <c r="O80" s="6">
        <f>VLOOKUP($A$7:$A$91,dt!$A$2:$R$78,15,FALSE)</f>
        <v>52091</v>
      </c>
      <c r="P80" s="6">
        <f>VLOOKUP($A$7:$A$91,dt!$A$2:$R$78,16,FALSE)</f>
        <v>73</v>
      </c>
      <c r="Q80" s="6">
        <f>VLOOKUP($A$7:$A$91,dt!$A$2:$R$78,17,FALSE)</f>
        <v>7570</v>
      </c>
      <c r="R80" s="6">
        <f>VLOOKUP($A$7:$A$91,dt!$A$2:$R$78,18,FALSE)</f>
        <v>7</v>
      </c>
      <c r="S80" s="6">
        <f>VLOOKUP($A$7:$A$91,dt!$A$2:$X$78,19,FALSE)</f>
        <v>7593</v>
      </c>
      <c r="T80" s="6">
        <f>VLOOKUP($A$7:$A$91,dt!$A$2:$X$78,20,FALSE)</f>
        <v>36</v>
      </c>
      <c r="U80" s="6">
        <f>VLOOKUP($A$7:$A$91,dt!$A$2:$X$78,21,FALSE)</f>
        <v>2279</v>
      </c>
      <c r="V80" s="6">
        <f>VLOOKUP($A$7:$A$91,dt!$A$2:$X$78,22,FALSE)</f>
        <v>87</v>
      </c>
      <c r="W80" s="6">
        <f>VLOOKUP($A$7:$A$91,dt!$A$2:$X$78,23,FALSE)</f>
        <v>123</v>
      </c>
      <c r="X80" s="6">
        <f>VLOOKUP($A$7:$A$91,dt!$A$2:$X$78,24,FALSE)</f>
        <v>6</v>
      </c>
    </row>
    <row r="81" spans="1:24" ht="21.75" x14ac:dyDescent="0.2">
      <c r="A81" s="5" t="s">
        <v>77</v>
      </c>
      <c r="B81" s="6">
        <f>VLOOKUP($A$7:$A$91,dt!$A$2:$R$78,2,FALSE)</f>
        <v>53632</v>
      </c>
      <c r="C81" s="6">
        <f>VLOOKUP($A$7:$A$91,dt!$A$2:$R$78,3,FALSE)</f>
        <v>82637</v>
      </c>
      <c r="D81" s="6">
        <f>VLOOKUP($A$7:$A$91,dt!$A$2:$R$78,4,FALSE)</f>
        <v>13586</v>
      </c>
      <c r="E81" s="6">
        <f>VLOOKUP($A$7:$A$91,dt!$A$2:$R$78,5,FALSE)</f>
        <v>0</v>
      </c>
      <c r="F81" s="6">
        <f>VLOOKUP($A$7:$A$91,dt!$A$2:$R$78,6,FALSE)</f>
        <v>0</v>
      </c>
      <c r="G81" s="6">
        <f>VLOOKUP($A$7:$A$91,dt!$A$2:$R$78,7,FALSE)</f>
        <v>3022</v>
      </c>
      <c r="H81" s="6">
        <f>VLOOKUP($A$7:$A$91,dt!$A$2:$R$78,8,FALSE)</f>
        <v>351</v>
      </c>
      <c r="I81" s="6">
        <f>VLOOKUP($A$7:$A$91,dt!$A$2:$R$78,9,FALSE)</f>
        <v>194669</v>
      </c>
      <c r="J81" s="6">
        <f>VLOOKUP($A$7:$A$91,dt!$A$2:$R$78,10,FALSE)</f>
        <v>1573</v>
      </c>
      <c r="K81" s="6">
        <f>VLOOKUP($A$7:$A$91,dt!$A$2:$R$78,11,FALSE)</f>
        <v>1787381</v>
      </c>
      <c r="L81" s="6">
        <f>VLOOKUP($A$7:$A$91,dt!$A$2:$R$78,12,FALSE)</f>
        <v>44672</v>
      </c>
      <c r="M81" s="6">
        <f>VLOOKUP($A$7:$A$91,dt!$A$2:$R$78,13,FALSE)</f>
        <v>2058909</v>
      </c>
      <c r="N81" s="6">
        <f>VLOOKUP($A$7:$A$91,dt!$A$2:$R$78,14,FALSE)</f>
        <v>394</v>
      </c>
      <c r="O81" s="6">
        <f>VLOOKUP($A$7:$A$91,dt!$A$2:$R$78,15,FALSE)</f>
        <v>679480</v>
      </c>
      <c r="P81" s="6">
        <f>VLOOKUP($A$7:$A$91,dt!$A$2:$R$78,16,FALSE)</f>
        <v>2289</v>
      </c>
      <c r="Q81" s="6">
        <f>VLOOKUP($A$7:$A$91,dt!$A$2:$R$78,17,FALSE)</f>
        <v>10128</v>
      </c>
      <c r="R81" s="6">
        <f>VLOOKUP($A$7:$A$91,dt!$A$2:$R$78,18,FALSE)</f>
        <v>173</v>
      </c>
      <c r="S81" s="6">
        <f>VLOOKUP($A$7:$A$91,dt!$A$2:$X$78,19,FALSE)</f>
        <v>199404</v>
      </c>
      <c r="T81" s="6">
        <f>VLOOKUP($A$7:$A$91,dt!$A$2:$X$78,20,FALSE)</f>
        <v>1807</v>
      </c>
      <c r="U81" s="6">
        <f>VLOOKUP($A$7:$A$91,dt!$A$2:$X$78,21,FALSE)</f>
        <v>21510</v>
      </c>
      <c r="V81" s="6">
        <f>VLOOKUP($A$7:$A$91,dt!$A$2:$X$78,22,FALSE)</f>
        <v>811</v>
      </c>
      <c r="W81" s="6">
        <f>VLOOKUP($A$7:$A$91,dt!$A$2:$X$78,23,FALSE)</f>
        <v>555</v>
      </c>
      <c r="X81" s="6">
        <f>VLOOKUP($A$7:$A$91,dt!$A$2:$X$78,24,FALSE)</f>
        <v>41</v>
      </c>
    </row>
    <row r="82" spans="1:24" ht="21.75" x14ac:dyDescent="0.2">
      <c r="A82" s="5" t="s">
        <v>78</v>
      </c>
      <c r="B82" s="6">
        <f>VLOOKUP($A$7:$A$91,dt!$A$2:$R$78,2,FALSE)</f>
        <v>7191</v>
      </c>
      <c r="C82" s="6">
        <f>VLOOKUP($A$7:$A$91,dt!$A$2:$R$78,3,FALSE)</f>
        <v>10576</v>
      </c>
      <c r="D82" s="6">
        <f>VLOOKUP($A$7:$A$91,dt!$A$2:$R$78,4,FALSE)</f>
        <v>1238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1731</v>
      </c>
      <c r="H82" s="6">
        <f>VLOOKUP($A$7:$A$91,dt!$A$2:$R$78,8,FALSE)</f>
        <v>188</v>
      </c>
      <c r="I82" s="6">
        <f>VLOOKUP($A$7:$A$91,dt!$A$2:$R$78,9,FALSE)</f>
        <v>13994</v>
      </c>
      <c r="J82" s="6">
        <f>VLOOKUP($A$7:$A$91,dt!$A$2:$R$78,10,FALSE)</f>
        <v>225</v>
      </c>
      <c r="K82" s="6">
        <f>VLOOKUP($A$7:$A$91,dt!$A$2:$R$78,11,FALSE)</f>
        <v>169032</v>
      </c>
      <c r="L82" s="6">
        <f>VLOOKUP($A$7:$A$91,dt!$A$2:$R$78,12,FALSE)</f>
        <v>6088</v>
      </c>
      <c r="M82" s="6">
        <f>VLOOKUP($A$7:$A$91,dt!$A$2:$R$78,13,FALSE)</f>
        <v>21837</v>
      </c>
      <c r="N82" s="6">
        <f>VLOOKUP($A$7:$A$91,dt!$A$2:$R$78,14,FALSE)</f>
        <v>17</v>
      </c>
      <c r="O82" s="6">
        <f>VLOOKUP($A$7:$A$91,dt!$A$2:$R$78,15,FALSE)</f>
        <v>139292</v>
      </c>
      <c r="P82" s="6">
        <f>VLOOKUP($A$7:$A$91,dt!$A$2:$R$78,16,FALSE)</f>
        <v>673</v>
      </c>
      <c r="Q82" s="6">
        <f>VLOOKUP($A$7:$A$91,dt!$A$2:$R$78,17,FALSE)</f>
        <v>351</v>
      </c>
      <c r="R82" s="6">
        <f>VLOOKUP($A$7:$A$91,dt!$A$2:$R$78,18,FALSE)</f>
        <v>11</v>
      </c>
      <c r="S82" s="6">
        <f>VLOOKUP($A$7:$A$91,dt!$A$2:$X$78,19,FALSE)</f>
        <v>15483</v>
      </c>
      <c r="T82" s="6">
        <f>VLOOKUP($A$7:$A$91,dt!$A$2:$X$78,20,FALSE)</f>
        <v>117</v>
      </c>
      <c r="U82" s="6">
        <f>VLOOKUP($A$7:$A$91,dt!$A$2:$X$78,21,FALSE)</f>
        <v>8248</v>
      </c>
      <c r="V82" s="6">
        <f>VLOOKUP($A$7:$A$91,dt!$A$2:$X$78,22,FALSE)</f>
        <v>473</v>
      </c>
      <c r="W82" s="6">
        <f>VLOOKUP($A$7:$A$91,dt!$A$2:$X$78,23,FALSE)</f>
        <v>134</v>
      </c>
      <c r="X82" s="6">
        <f>VLOOKUP($A$7:$A$91,dt!$A$2:$X$78,24,FALSE)</f>
        <v>9</v>
      </c>
    </row>
    <row r="83" spans="1:24" ht="21.75" x14ac:dyDescent="0.2">
      <c r="A83" s="5" t="s">
        <v>79</v>
      </c>
      <c r="B83" s="6">
        <f>VLOOKUP($A$7:$A$91,dt!$A$2:$R$78,2,FALSE)</f>
        <v>24598</v>
      </c>
      <c r="C83" s="6">
        <f>VLOOKUP($A$7:$A$91,dt!$A$2:$R$78,3,FALSE)</f>
        <v>43841</v>
      </c>
      <c r="D83" s="6">
        <f>VLOOKUP($A$7:$A$91,dt!$A$2:$R$78,4,FALSE)</f>
        <v>6983</v>
      </c>
      <c r="E83" s="6">
        <f>VLOOKUP($A$7:$A$91,dt!$A$2:$R$78,5,FALSE)</f>
        <v>1084</v>
      </c>
      <c r="F83" s="6">
        <f>VLOOKUP($A$7:$A$91,dt!$A$2:$R$78,6,FALSE)</f>
        <v>30</v>
      </c>
      <c r="G83" s="6">
        <f>VLOOKUP($A$7:$A$91,dt!$A$2:$R$78,7,FALSE)</f>
        <v>572</v>
      </c>
      <c r="H83" s="6">
        <f>VLOOKUP($A$7:$A$91,dt!$A$2:$R$78,8,FALSE)</f>
        <v>136</v>
      </c>
      <c r="I83" s="6">
        <f>VLOOKUP($A$7:$A$91,dt!$A$2:$R$78,9,FALSE)</f>
        <v>98509</v>
      </c>
      <c r="J83" s="6">
        <f>VLOOKUP($A$7:$A$91,dt!$A$2:$R$78,10,FALSE)</f>
        <v>1652</v>
      </c>
      <c r="K83" s="6">
        <f>VLOOKUP($A$7:$A$91,dt!$A$2:$R$78,11,FALSE)</f>
        <v>685370</v>
      </c>
      <c r="L83" s="6">
        <f>VLOOKUP($A$7:$A$91,dt!$A$2:$R$78,12,FALSE)</f>
        <v>20802</v>
      </c>
      <c r="M83" s="6">
        <f>VLOOKUP($A$7:$A$91,dt!$A$2:$R$78,13,FALSE)</f>
        <v>517325</v>
      </c>
      <c r="N83" s="6">
        <f>VLOOKUP($A$7:$A$91,dt!$A$2:$R$78,14,FALSE)</f>
        <v>140</v>
      </c>
      <c r="O83" s="6">
        <f>VLOOKUP($A$7:$A$91,dt!$A$2:$R$78,15,FALSE)</f>
        <v>390420</v>
      </c>
      <c r="P83" s="6">
        <f>VLOOKUP($A$7:$A$91,dt!$A$2:$R$78,16,FALSE)</f>
        <v>1181</v>
      </c>
      <c r="Q83" s="6">
        <f>VLOOKUP($A$7:$A$91,dt!$A$2:$R$78,17,FALSE)</f>
        <v>4705</v>
      </c>
      <c r="R83" s="6">
        <f>VLOOKUP($A$7:$A$91,dt!$A$2:$R$78,18,FALSE)</f>
        <v>114</v>
      </c>
      <c r="S83" s="6">
        <f>VLOOKUP($A$7:$A$91,dt!$A$2:$X$78,19,FALSE)</f>
        <v>41836</v>
      </c>
      <c r="T83" s="6">
        <f>VLOOKUP($A$7:$A$91,dt!$A$2:$X$78,20,FALSE)</f>
        <v>417</v>
      </c>
      <c r="U83" s="6">
        <f>VLOOKUP($A$7:$A$91,dt!$A$2:$X$78,21,FALSE)</f>
        <v>7677</v>
      </c>
      <c r="V83" s="6">
        <f>VLOOKUP($A$7:$A$91,dt!$A$2:$X$78,22,FALSE)</f>
        <v>307</v>
      </c>
      <c r="W83" s="6">
        <f>VLOOKUP($A$7:$A$91,dt!$A$2:$X$78,23,FALSE)</f>
        <v>159</v>
      </c>
      <c r="X83" s="6">
        <f>VLOOKUP($A$7:$A$91,dt!$A$2:$X$78,24,FALSE)</f>
        <v>13</v>
      </c>
    </row>
    <row r="84" spans="1:24" ht="21.75" x14ac:dyDescent="0.2">
      <c r="A84" s="5" t="s">
        <v>80</v>
      </c>
      <c r="B84" s="6">
        <f>VLOOKUP($A$7:$A$91,dt!$A$2:$R$78,2,FALSE)</f>
        <v>30448</v>
      </c>
      <c r="C84" s="6">
        <f>VLOOKUP($A$7:$A$91,dt!$A$2:$R$78,3,FALSE)</f>
        <v>99413</v>
      </c>
      <c r="D84" s="6">
        <f>VLOOKUP($A$7:$A$91,dt!$A$2:$R$78,4,FALSE)</f>
        <v>15500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338</v>
      </c>
      <c r="H84" s="6">
        <f>VLOOKUP($A$7:$A$91,dt!$A$2:$R$78,8,FALSE)</f>
        <v>101</v>
      </c>
      <c r="I84" s="6">
        <f>VLOOKUP($A$7:$A$91,dt!$A$2:$R$78,9,FALSE)</f>
        <v>90751</v>
      </c>
      <c r="J84" s="6">
        <f>VLOOKUP($A$7:$A$91,dt!$A$2:$R$78,10,FALSE)</f>
        <v>782</v>
      </c>
      <c r="K84" s="6">
        <f>VLOOKUP($A$7:$A$91,dt!$A$2:$R$78,11,FALSE)</f>
        <v>768188</v>
      </c>
      <c r="L84" s="6">
        <f>VLOOKUP($A$7:$A$91,dt!$A$2:$R$78,12,FALSE)</f>
        <v>23018</v>
      </c>
      <c r="M84" s="6">
        <f>VLOOKUP($A$7:$A$91,dt!$A$2:$R$78,13,FALSE)</f>
        <v>1067899</v>
      </c>
      <c r="N84" s="6">
        <f>VLOOKUP($A$7:$A$91,dt!$A$2:$R$78,14,FALSE)</f>
        <v>210</v>
      </c>
      <c r="O84" s="6">
        <f>VLOOKUP($A$7:$A$91,dt!$A$2:$R$78,15,FALSE)</f>
        <v>687790</v>
      </c>
      <c r="P84" s="6">
        <f>VLOOKUP($A$7:$A$91,dt!$A$2:$R$78,16,FALSE)</f>
        <v>761</v>
      </c>
      <c r="Q84" s="6">
        <f>VLOOKUP($A$7:$A$91,dt!$A$2:$R$78,17,FALSE)</f>
        <v>6306</v>
      </c>
      <c r="R84" s="6">
        <f>VLOOKUP($A$7:$A$91,dt!$A$2:$R$78,18,FALSE)</f>
        <v>194</v>
      </c>
      <c r="S84" s="6">
        <f>VLOOKUP($A$7:$A$91,dt!$A$2:$X$78,19,FALSE)</f>
        <v>57585</v>
      </c>
      <c r="T84" s="6">
        <f>VLOOKUP($A$7:$A$91,dt!$A$2:$X$78,20,FALSE)</f>
        <v>421</v>
      </c>
      <c r="U84" s="6">
        <f>VLOOKUP($A$7:$A$91,dt!$A$2:$X$78,21,FALSE)</f>
        <v>18160</v>
      </c>
      <c r="V84" s="6">
        <f>VLOOKUP($A$7:$A$91,dt!$A$2:$X$78,22,FALSE)</f>
        <v>1265</v>
      </c>
      <c r="W84" s="6">
        <f>VLOOKUP($A$7:$A$91,dt!$A$2:$X$78,23,FALSE)</f>
        <v>92</v>
      </c>
      <c r="X84" s="6">
        <f>VLOOKUP($A$7:$A$91,dt!$A$2:$X$78,24,FALSE)</f>
        <v>15</v>
      </c>
    </row>
    <row r="85" spans="1:24" ht="21.75" x14ac:dyDescent="0.2">
      <c r="A85" s="5" t="s">
        <v>81</v>
      </c>
      <c r="B85" s="6">
        <f>VLOOKUP($A$7:$A$91,dt!$A$2:$R$78,2,FALSE)</f>
        <v>57719</v>
      </c>
      <c r="C85" s="6">
        <f>VLOOKUP($A$7:$A$91,dt!$A$2:$R$78,3,FALSE)</f>
        <v>157118</v>
      </c>
      <c r="D85" s="6">
        <f>VLOOKUP($A$7:$A$91,dt!$A$2:$R$78,4,FALSE)</f>
        <v>30070</v>
      </c>
      <c r="E85" s="6">
        <f>VLOOKUP($A$7:$A$91,dt!$A$2:$R$78,5,FALSE)</f>
        <v>3895</v>
      </c>
      <c r="F85" s="6">
        <f>VLOOKUP($A$7:$A$91,dt!$A$2:$R$78,6,FALSE)</f>
        <v>146</v>
      </c>
      <c r="G85" s="6">
        <f>VLOOKUP($A$7:$A$91,dt!$A$2:$R$78,7,FALSE)</f>
        <v>4572</v>
      </c>
      <c r="H85" s="6">
        <f>VLOOKUP($A$7:$A$91,dt!$A$2:$R$78,8,FALSE)</f>
        <v>400</v>
      </c>
      <c r="I85" s="6">
        <f>VLOOKUP($A$7:$A$91,dt!$A$2:$R$78,9,FALSE)</f>
        <v>470358</v>
      </c>
      <c r="J85" s="6">
        <f>VLOOKUP($A$7:$A$91,dt!$A$2:$R$78,10,FALSE)</f>
        <v>3998</v>
      </c>
      <c r="K85" s="6">
        <f>VLOOKUP($A$7:$A$91,dt!$A$2:$R$78,11,FALSE)</f>
        <v>2068749</v>
      </c>
      <c r="L85" s="6">
        <f>VLOOKUP($A$7:$A$91,dt!$A$2:$R$78,12,FALSE)</f>
        <v>46255</v>
      </c>
      <c r="M85" s="6">
        <f>VLOOKUP($A$7:$A$91,dt!$A$2:$R$78,13,FALSE)</f>
        <v>6910804</v>
      </c>
      <c r="N85" s="6">
        <f>VLOOKUP($A$7:$A$91,dt!$A$2:$R$78,14,FALSE)</f>
        <v>855</v>
      </c>
      <c r="O85" s="6">
        <f>VLOOKUP($A$7:$A$91,dt!$A$2:$R$78,15,FALSE)</f>
        <v>1126098</v>
      </c>
      <c r="P85" s="6">
        <f>VLOOKUP($A$7:$A$91,dt!$A$2:$R$78,16,FALSE)</f>
        <v>2508</v>
      </c>
      <c r="Q85" s="6">
        <f>VLOOKUP($A$7:$A$91,dt!$A$2:$R$78,17,FALSE)</f>
        <v>110856</v>
      </c>
      <c r="R85" s="6">
        <f>VLOOKUP($A$7:$A$91,dt!$A$2:$R$78,18,FALSE)</f>
        <v>1219</v>
      </c>
      <c r="S85" s="6">
        <f>VLOOKUP($A$7:$A$91,dt!$A$2:$X$78,19,FALSE)</f>
        <v>258983</v>
      </c>
      <c r="T85" s="6">
        <f>VLOOKUP($A$7:$A$91,dt!$A$2:$X$78,20,FALSE)</f>
        <v>1713</v>
      </c>
      <c r="U85" s="6">
        <f>VLOOKUP($A$7:$A$91,dt!$A$2:$X$78,21,FALSE)</f>
        <v>27440</v>
      </c>
      <c r="V85" s="6">
        <f>VLOOKUP($A$7:$A$91,dt!$A$2:$X$78,22,FALSE)</f>
        <v>1761</v>
      </c>
      <c r="W85" s="6">
        <f>VLOOKUP($A$7:$A$91,dt!$A$2:$X$78,23,FALSE)</f>
        <v>641</v>
      </c>
      <c r="X85" s="6">
        <f>VLOOKUP($A$7:$A$91,dt!$A$2:$X$78,24,FALSE)</f>
        <v>45</v>
      </c>
    </row>
    <row r="86" spans="1:24" ht="21.75" x14ac:dyDescent="0.2">
      <c r="A86" s="9" t="s">
        <v>9</v>
      </c>
      <c r="B86" s="8">
        <f>SUM(B87:B91)</f>
        <v>222229</v>
      </c>
      <c r="C86" s="8">
        <f t="shared" ref="C86:X86" si="36">SUM(C87:C91)</f>
        <v>445996</v>
      </c>
      <c r="D86" s="8">
        <f t="shared" si="36"/>
        <v>95487</v>
      </c>
      <c r="E86" s="8">
        <f t="shared" si="36"/>
        <v>1284</v>
      </c>
      <c r="F86" s="8">
        <f t="shared" si="36"/>
        <v>16</v>
      </c>
      <c r="G86" s="8">
        <f t="shared" si="36"/>
        <v>11965</v>
      </c>
      <c r="H86" s="8">
        <f t="shared" si="36"/>
        <v>1406</v>
      </c>
      <c r="I86" s="8">
        <f t="shared" si="36"/>
        <v>115041</v>
      </c>
      <c r="J86" s="8">
        <f t="shared" si="36"/>
        <v>1298</v>
      </c>
      <c r="K86" s="8">
        <f t="shared" ref="K86:L86" si="37">SUM(K87:K91)</f>
        <v>4725249</v>
      </c>
      <c r="L86" s="8">
        <f t="shared" si="37"/>
        <v>177019</v>
      </c>
      <c r="M86" s="8">
        <f t="shared" ref="M86:N86" si="38">SUM(M87:M91)</f>
        <v>4805708</v>
      </c>
      <c r="N86" s="8">
        <f t="shared" si="38"/>
        <v>1799</v>
      </c>
      <c r="O86" s="8">
        <f t="shared" si="36"/>
        <v>2487499</v>
      </c>
      <c r="P86" s="8">
        <f t="shared" si="36"/>
        <v>4408</v>
      </c>
      <c r="Q86" s="8">
        <f t="shared" si="36"/>
        <v>102571</v>
      </c>
      <c r="R86" s="8">
        <f t="shared" si="36"/>
        <v>2541</v>
      </c>
      <c r="S86" s="8">
        <f t="shared" ref="S86:T86" si="39">SUM(S87:S91)</f>
        <v>473181</v>
      </c>
      <c r="T86" s="8">
        <f t="shared" si="39"/>
        <v>5627</v>
      </c>
      <c r="U86" s="8">
        <f t="shared" si="36"/>
        <v>256195</v>
      </c>
      <c r="V86" s="8">
        <f t="shared" si="36"/>
        <v>43999</v>
      </c>
      <c r="W86" s="8">
        <f t="shared" si="36"/>
        <v>28323</v>
      </c>
      <c r="X86" s="8">
        <f t="shared" si="36"/>
        <v>5289</v>
      </c>
    </row>
    <row r="87" spans="1:24" ht="21.75" x14ac:dyDescent="0.2">
      <c r="A87" s="5" t="s">
        <v>82</v>
      </c>
      <c r="B87" s="6">
        <f>VLOOKUP($A$7:$A$91,dt!$A$2:$R$78,2,FALSE)</f>
        <v>61264</v>
      </c>
      <c r="C87" s="6">
        <f>VLOOKUP($A$7:$A$91,dt!$A$2:$R$78,3,FALSE)</f>
        <v>179869</v>
      </c>
      <c r="D87" s="6">
        <f>VLOOKUP($A$7:$A$91,dt!$A$2:$R$78,4,FALSE)</f>
        <v>28182</v>
      </c>
      <c r="E87" s="6">
        <f>VLOOKUP($A$7:$A$91,dt!$A$2:$R$78,5,FALSE)</f>
        <v>1201</v>
      </c>
      <c r="F87" s="6">
        <f>VLOOKUP($A$7:$A$91,dt!$A$2:$R$78,6,FALSE)</f>
        <v>13</v>
      </c>
      <c r="G87" s="6">
        <f>VLOOKUP($A$7:$A$91,dt!$A$2:$R$78,7,FALSE)</f>
        <v>6367</v>
      </c>
      <c r="H87" s="6">
        <f>VLOOKUP($A$7:$A$91,dt!$A$2:$R$78,8,FALSE)</f>
        <v>369</v>
      </c>
      <c r="I87" s="6">
        <f>VLOOKUP($A$7:$A$91,dt!$A$2:$R$78,9,FALSE)</f>
        <v>82945</v>
      </c>
      <c r="J87" s="6">
        <f>VLOOKUP($A$7:$A$91,dt!$A$2:$R$78,10,FALSE)</f>
        <v>873</v>
      </c>
      <c r="K87" s="6">
        <f>VLOOKUP($A$7:$A$91,dt!$A$2:$R$78,11,FALSE)</f>
        <v>1724742</v>
      </c>
      <c r="L87" s="6">
        <f>VLOOKUP($A$7:$A$91,dt!$A$2:$R$78,12,FALSE)</f>
        <v>46342</v>
      </c>
      <c r="M87" s="6">
        <f>VLOOKUP($A$7:$A$91,dt!$A$2:$R$78,13,FALSE)</f>
        <v>3232657</v>
      </c>
      <c r="N87" s="6">
        <f>VLOOKUP($A$7:$A$91,dt!$A$2:$R$78,14,FALSE)</f>
        <v>805</v>
      </c>
      <c r="O87" s="6">
        <f>VLOOKUP($A$7:$A$91,dt!$A$2:$R$78,15,FALSE)</f>
        <v>2059950</v>
      </c>
      <c r="P87" s="6">
        <f>VLOOKUP($A$7:$A$91,dt!$A$2:$R$78,16,FALSE)</f>
        <v>2147</v>
      </c>
      <c r="Q87" s="6">
        <f>VLOOKUP($A$7:$A$91,dt!$A$2:$R$78,17,FALSE)</f>
        <v>63737</v>
      </c>
      <c r="R87" s="6">
        <f>VLOOKUP($A$7:$A$91,dt!$A$2:$R$78,18,FALSE)</f>
        <v>807</v>
      </c>
      <c r="S87" s="6">
        <f>VLOOKUP($A$7:$A$91,dt!$A$2:$X$78,19,FALSE)</f>
        <v>368007</v>
      </c>
      <c r="T87" s="6">
        <f>VLOOKUP($A$7:$A$91,dt!$A$2:$X$78,20,FALSE)</f>
        <v>1811</v>
      </c>
      <c r="U87" s="6">
        <f>VLOOKUP($A$7:$A$91,dt!$A$2:$X$78,21,FALSE)</f>
        <v>58521</v>
      </c>
      <c r="V87" s="6">
        <f>VLOOKUP($A$7:$A$91,dt!$A$2:$X$78,22,FALSE)</f>
        <v>5942</v>
      </c>
      <c r="W87" s="6">
        <f>VLOOKUP($A$7:$A$91,dt!$A$2:$X$78,23,FALSE)</f>
        <v>2247</v>
      </c>
      <c r="X87" s="6">
        <f>VLOOKUP($A$7:$A$91,dt!$A$2:$X$78,24,FALSE)</f>
        <v>229</v>
      </c>
    </row>
    <row r="88" spans="1:24" ht="21.75" x14ac:dyDescent="0.2">
      <c r="A88" s="5" t="s">
        <v>83</v>
      </c>
      <c r="B88" s="6">
        <f>VLOOKUP($A$7:$A$91,dt!$A$2:$R$78,2,FALSE)</f>
        <v>23454</v>
      </c>
      <c r="C88" s="6">
        <f>VLOOKUP($A$7:$A$91,dt!$A$2:$R$78,3,FALSE)</f>
        <v>35274</v>
      </c>
      <c r="D88" s="6">
        <f>VLOOKUP($A$7:$A$91,dt!$A$2:$R$78,4,FALSE)</f>
        <v>8289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118</v>
      </c>
      <c r="H88" s="6">
        <f>VLOOKUP($A$7:$A$91,dt!$A$2:$R$78,8,FALSE)</f>
        <v>33</v>
      </c>
      <c r="I88" s="6">
        <f>VLOOKUP($A$7:$A$91,dt!$A$2:$R$78,9,FALSE)</f>
        <v>14914</v>
      </c>
      <c r="J88" s="6">
        <f>VLOOKUP($A$7:$A$91,dt!$A$2:$R$78,10,FALSE)</f>
        <v>76</v>
      </c>
      <c r="K88" s="6">
        <f>VLOOKUP($A$7:$A$91,dt!$A$2:$R$78,11,FALSE)</f>
        <v>438339</v>
      </c>
      <c r="L88" s="6">
        <f>VLOOKUP($A$7:$A$91,dt!$A$2:$R$78,12,FALSE)</f>
        <v>19141</v>
      </c>
      <c r="M88" s="6">
        <f>VLOOKUP($A$7:$A$91,dt!$A$2:$R$78,13,FALSE)</f>
        <v>1064324</v>
      </c>
      <c r="N88" s="6">
        <f>VLOOKUP($A$7:$A$91,dt!$A$2:$R$78,14,FALSE)</f>
        <v>56</v>
      </c>
      <c r="O88" s="6">
        <f>VLOOKUP($A$7:$A$91,dt!$A$2:$R$78,15,FALSE)</f>
        <v>279092</v>
      </c>
      <c r="P88" s="6">
        <f>VLOOKUP($A$7:$A$91,dt!$A$2:$R$78,16,FALSE)</f>
        <v>386</v>
      </c>
      <c r="Q88" s="6">
        <f>VLOOKUP($A$7:$A$91,dt!$A$2:$R$78,17,FALSE)</f>
        <v>2967</v>
      </c>
      <c r="R88" s="6">
        <f>VLOOKUP($A$7:$A$91,dt!$A$2:$R$78,18,FALSE)</f>
        <v>136</v>
      </c>
      <c r="S88" s="6">
        <f>VLOOKUP($A$7:$A$91,dt!$A$2:$X$78,19,FALSE)</f>
        <v>14278</v>
      </c>
      <c r="T88" s="6">
        <f>VLOOKUP($A$7:$A$91,dt!$A$2:$X$78,20,FALSE)</f>
        <v>478</v>
      </c>
      <c r="U88" s="6">
        <f>VLOOKUP($A$7:$A$91,dt!$A$2:$X$78,21,FALSE)</f>
        <v>27812</v>
      </c>
      <c r="V88" s="6">
        <f>VLOOKUP($A$7:$A$91,dt!$A$2:$X$78,22,FALSE)</f>
        <v>4986</v>
      </c>
      <c r="W88" s="6">
        <f>VLOOKUP($A$7:$A$91,dt!$A$2:$X$78,23,FALSE)</f>
        <v>655</v>
      </c>
      <c r="X88" s="6">
        <f>VLOOKUP($A$7:$A$91,dt!$A$2:$X$78,24,FALSE)</f>
        <v>84</v>
      </c>
    </row>
    <row r="89" spans="1:24" ht="21.75" x14ac:dyDescent="0.2">
      <c r="A89" s="5" t="s">
        <v>84</v>
      </c>
      <c r="B89" s="6">
        <f>VLOOKUP($A$7:$A$91,dt!$A$2:$R$78,2,FALSE)</f>
        <v>38766</v>
      </c>
      <c r="C89" s="6">
        <f>VLOOKUP($A$7:$A$91,dt!$A$2:$R$78,3,FALSE)</f>
        <v>70941</v>
      </c>
      <c r="D89" s="6">
        <f>VLOOKUP($A$7:$A$91,dt!$A$2:$R$78,4,FALSE)</f>
        <v>18608</v>
      </c>
      <c r="E89" s="6">
        <f>VLOOKUP($A$7:$A$91,dt!$A$2:$R$78,5,FALSE)</f>
        <v>69</v>
      </c>
      <c r="F89" s="6">
        <f>VLOOKUP($A$7:$A$91,dt!$A$2:$R$78,6,FALSE)</f>
        <v>1</v>
      </c>
      <c r="G89" s="6">
        <f>VLOOKUP($A$7:$A$91,dt!$A$2:$R$78,7,FALSE)</f>
        <v>1137</v>
      </c>
      <c r="H89" s="6">
        <f>VLOOKUP($A$7:$A$91,dt!$A$2:$R$78,8,FALSE)</f>
        <v>222</v>
      </c>
      <c r="I89" s="6">
        <f>VLOOKUP($A$7:$A$91,dt!$A$2:$R$78,9,FALSE)</f>
        <v>4530</v>
      </c>
      <c r="J89" s="6">
        <f>VLOOKUP($A$7:$A$91,dt!$A$2:$R$78,10,FALSE)</f>
        <v>95</v>
      </c>
      <c r="K89" s="6">
        <f>VLOOKUP($A$7:$A$91,dt!$A$2:$R$78,11,FALSE)</f>
        <v>784795</v>
      </c>
      <c r="L89" s="6">
        <f>VLOOKUP($A$7:$A$91,dt!$A$2:$R$78,12,FALSE)</f>
        <v>31055</v>
      </c>
      <c r="M89" s="6">
        <f>VLOOKUP($A$7:$A$91,dt!$A$2:$R$78,13,FALSE)</f>
        <v>303062</v>
      </c>
      <c r="N89" s="6">
        <f>VLOOKUP($A$7:$A$91,dt!$A$2:$R$78,14,FALSE)</f>
        <v>133</v>
      </c>
      <c r="O89" s="6">
        <f>VLOOKUP($A$7:$A$91,dt!$A$2:$R$78,15,FALSE)</f>
        <v>31054</v>
      </c>
      <c r="P89" s="6">
        <f>VLOOKUP($A$7:$A$91,dt!$A$2:$R$78,16,FALSE)</f>
        <v>662</v>
      </c>
      <c r="Q89" s="6">
        <f>VLOOKUP($A$7:$A$91,dt!$A$2:$R$78,17,FALSE)</f>
        <v>16352</v>
      </c>
      <c r="R89" s="6">
        <f>VLOOKUP($A$7:$A$91,dt!$A$2:$R$78,18,FALSE)</f>
        <v>464</v>
      </c>
      <c r="S89" s="6">
        <f>VLOOKUP($A$7:$A$91,dt!$A$2:$X$78,19,FALSE)</f>
        <v>49245</v>
      </c>
      <c r="T89" s="6">
        <f>VLOOKUP($A$7:$A$91,dt!$A$2:$X$78,20,FALSE)</f>
        <v>1309</v>
      </c>
      <c r="U89" s="6">
        <f>VLOOKUP($A$7:$A$91,dt!$A$2:$X$78,21,FALSE)</f>
        <v>52270</v>
      </c>
      <c r="V89" s="6">
        <f>VLOOKUP($A$7:$A$91,dt!$A$2:$X$78,22,FALSE)</f>
        <v>9907</v>
      </c>
      <c r="W89" s="6">
        <f>VLOOKUP($A$7:$A$91,dt!$A$2:$X$78,23,FALSE)</f>
        <v>17554</v>
      </c>
      <c r="X89" s="6">
        <f>VLOOKUP($A$7:$A$91,dt!$A$2:$X$78,24,FALSE)</f>
        <v>3648</v>
      </c>
    </row>
    <row r="90" spans="1:24" ht="21.75" x14ac:dyDescent="0.2">
      <c r="A90" s="5" t="s">
        <v>85</v>
      </c>
      <c r="B90" s="6">
        <f>VLOOKUP($A$7:$A$91,dt!$A$2:$R$78,2,FALSE)</f>
        <v>45776</v>
      </c>
      <c r="C90" s="6">
        <f>VLOOKUP($A$7:$A$91,dt!$A$2:$R$78,3,FALSE)</f>
        <v>60824</v>
      </c>
      <c r="D90" s="6">
        <f>VLOOKUP($A$7:$A$91,dt!$A$2:$R$78,4,FALSE)</f>
        <v>17789</v>
      </c>
      <c r="E90" s="6">
        <f>VLOOKUP($A$7:$A$91,dt!$A$2:$R$78,5,FALSE)</f>
        <v>11</v>
      </c>
      <c r="F90" s="6">
        <f>VLOOKUP($A$7:$A$91,dt!$A$2:$R$78,6,FALSE)</f>
        <v>1</v>
      </c>
      <c r="G90" s="6">
        <f>VLOOKUP($A$7:$A$91,dt!$A$2:$R$78,7,FALSE)</f>
        <v>1820</v>
      </c>
      <c r="H90" s="6">
        <f>VLOOKUP($A$7:$A$91,dt!$A$2:$R$78,8,FALSE)</f>
        <v>334</v>
      </c>
      <c r="I90" s="6">
        <f>VLOOKUP($A$7:$A$91,dt!$A$2:$R$78,9,FALSE)</f>
        <v>5344</v>
      </c>
      <c r="J90" s="6">
        <f>VLOOKUP($A$7:$A$91,dt!$A$2:$R$78,10,FALSE)</f>
        <v>107</v>
      </c>
      <c r="K90" s="6">
        <f>VLOOKUP($A$7:$A$91,dt!$A$2:$R$78,11,FALSE)</f>
        <v>847853</v>
      </c>
      <c r="L90" s="6">
        <f>VLOOKUP($A$7:$A$91,dt!$A$2:$R$78,12,FALSE)</f>
        <v>37653</v>
      </c>
      <c r="M90" s="6">
        <f>VLOOKUP($A$7:$A$91,dt!$A$2:$R$78,13,FALSE)</f>
        <v>78292</v>
      </c>
      <c r="N90" s="6">
        <f>VLOOKUP($A$7:$A$91,dt!$A$2:$R$78,14,FALSE)</f>
        <v>676</v>
      </c>
      <c r="O90" s="6">
        <f>VLOOKUP($A$7:$A$91,dt!$A$2:$R$78,15,FALSE)</f>
        <v>78781</v>
      </c>
      <c r="P90" s="6">
        <f>VLOOKUP($A$7:$A$91,dt!$A$2:$R$78,16,FALSE)</f>
        <v>508</v>
      </c>
      <c r="Q90" s="6">
        <f>VLOOKUP($A$7:$A$91,dt!$A$2:$R$78,17,FALSE)</f>
        <v>14915</v>
      </c>
      <c r="R90" s="6">
        <f>VLOOKUP($A$7:$A$91,dt!$A$2:$R$78,18,FALSE)</f>
        <v>910</v>
      </c>
      <c r="S90" s="6">
        <f>VLOOKUP($A$7:$A$91,dt!$A$2:$X$78,19,FALSE)</f>
        <v>25373</v>
      </c>
      <c r="T90" s="6">
        <f>VLOOKUP($A$7:$A$91,dt!$A$2:$X$78,20,FALSE)</f>
        <v>1267</v>
      </c>
      <c r="U90" s="6">
        <f>VLOOKUP($A$7:$A$91,dt!$A$2:$X$78,21,FALSE)</f>
        <v>68913</v>
      </c>
      <c r="V90" s="6">
        <f>VLOOKUP($A$7:$A$91,dt!$A$2:$X$78,22,FALSE)</f>
        <v>13731</v>
      </c>
      <c r="W90" s="6">
        <f>VLOOKUP($A$7:$A$91,dt!$A$2:$X$78,23,FALSE)</f>
        <v>3857</v>
      </c>
      <c r="X90" s="6">
        <f>VLOOKUP($A$7:$A$91,dt!$A$2:$X$78,24,FALSE)</f>
        <v>730</v>
      </c>
    </row>
    <row r="91" spans="1:24" ht="21.75" x14ac:dyDescent="0.2">
      <c r="A91" s="5" t="s">
        <v>86</v>
      </c>
      <c r="B91" s="6">
        <f>VLOOKUP($A$7:$A$91,dt!$A$2:$R$78,2,FALSE)</f>
        <v>52969</v>
      </c>
      <c r="C91" s="6">
        <f>VLOOKUP($A$7:$A$91,dt!$A$2:$R$78,3,FALSE)</f>
        <v>99088</v>
      </c>
      <c r="D91" s="6">
        <f>VLOOKUP($A$7:$A$91,dt!$A$2:$R$78,4,FALSE)</f>
        <v>22619</v>
      </c>
      <c r="E91" s="6">
        <f>VLOOKUP($A$7:$A$91,dt!$A$2:$R$78,5,FALSE)</f>
        <v>3</v>
      </c>
      <c r="F91" s="6">
        <f>VLOOKUP($A$7:$A$91,dt!$A$2:$R$78,6,FALSE)</f>
        <v>1</v>
      </c>
      <c r="G91" s="6">
        <f>VLOOKUP($A$7:$A$91,dt!$A$2:$R$78,7,FALSE)</f>
        <v>2523</v>
      </c>
      <c r="H91" s="6">
        <f>VLOOKUP($A$7:$A$91,dt!$A$2:$R$78,8,FALSE)</f>
        <v>448</v>
      </c>
      <c r="I91" s="6">
        <f>VLOOKUP($A$7:$A$91,dt!$A$2:$R$78,9,FALSE)</f>
        <v>7308</v>
      </c>
      <c r="J91" s="6">
        <f>VLOOKUP($A$7:$A$91,dt!$A$2:$R$78,10,FALSE)</f>
        <v>147</v>
      </c>
      <c r="K91" s="6">
        <f>VLOOKUP($A$7:$A$91,dt!$A$2:$R$78,11,FALSE)</f>
        <v>929520</v>
      </c>
      <c r="L91" s="6">
        <f>VLOOKUP($A$7:$A$91,dt!$A$2:$R$78,12,FALSE)</f>
        <v>42828</v>
      </c>
      <c r="M91" s="6">
        <f>VLOOKUP($A$7:$A$91,dt!$A$2:$R$78,13,FALSE)</f>
        <v>127373</v>
      </c>
      <c r="N91" s="6">
        <f>VLOOKUP($A$7:$A$91,dt!$A$2:$R$78,14,FALSE)</f>
        <v>129</v>
      </c>
      <c r="O91" s="6">
        <f>VLOOKUP($A$7:$A$91,dt!$A$2:$R$78,15,FALSE)</f>
        <v>38622</v>
      </c>
      <c r="P91" s="6">
        <f>VLOOKUP($A$7:$A$91,dt!$A$2:$R$78,16,FALSE)</f>
        <v>705</v>
      </c>
      <c r="Q91" s="6">
        <f>VLOOKUP($A$7:$A$91,dt!$A$2:$R$78,17,FALSE)</f>
        <v>4600</v>
      </c>
      <c r="R91" s="6">
        <f>VLOOKUP($A$7:$A$91,dt!$A$2:$R$78,18,FALSE)</f>
        <v>224</v>
      </c>
      <c r="S91" s="6">
        <f>VLOOKUP($A$7:$A$91,dt!$A$2:$X$78,19,FALSE)</f>
        <v>16278</v>
      </c>
      <c r="T91" s="6">
        <f>VLOOKUP($A$7:$A$91,dt!$A$2:$X$78,20,FALSE)</f>
        <v>762</v>
      </c>
      <c r="U91" s="6">
        <f>VLOOKUP($A$7:$A$91,dt!$A$2:$X$78,21,FALSE)</f>
        <v>48679</v>
      </c>
      <c r="V91" s="6">
        <f>VLOOKUP($A$7:$A$91,dt!$A$2:$X$78,22,FALSE)</f>
        <v>9433</v>
      </c>
      <c r="W91" s="6">
        <f>VLOOKUP($A$7:$A$91,dt!$A$2:$X$78,23,FALSE)</f>
        <v>4010</v>
      </c>
      <c r="X91" s="6">
        <f>VLOOKUP($A$7:$A$91,dt!$A$2:$X$78,24,FALSE)</f>
        <v>598</v>
      </c>
    </row>
    <row r="93" spans="1:24" ht="21.75" x14ac:dyDescent="0.2">
      <c r="A93" s="7" t="s">
        <v>97</v>
      </c>
      <c r="B93" s="7" t="s">
        <v>131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20.02.67</vt:lpstr>
      <vt:lpstr>'20.02.67'!Print_Area</vt:lpstr>
      <vt:lpstr>'20.02.67'!Print_Titles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2024-02-27T10:16:58Z</cp:lastPrinted>
  <dcterms:created xsi:type="dcterms:W3CDTF">2019-08-21T02:30:20Z</dcterms:created>
  <dcterms:modified xsi:type="dcterms:W3CDTF">2024-02-27T10:18:23Z</dcterms:modified>
</cp:coreProperties>
</file>