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ANOW\Report\Stat Web\2567\"/>
    </mc:Choice>
  </mc:AlternateContent>
  <bookViews>
    <workbookView xWindow="0" yWindow="0" windowWidth="23370" windowHeight="4830" firstSheet="1" activeTab="1"/>
  </bookViews>
  <sheets>
    <sheet name="dt" sheetId="54" state="hidden" r:id="rId1"/>
    <sheet name="20.01.67" sheetId="2" r:id="rId2"/>
  </sheets>
  <definedNames>
    <definedName name="_xlnm.Print_Area" localSheetId="1">'20.01.67'!$A$1:$X$94</definedName>
    <definedName name="_xlnm.Print_Titles" localSheetId="1">'20.01.67'!$1:$4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B6" i="2" l="1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B5" i="2" l="1"/>
  <c r="M5" i="2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<sst xmlns="http://schemas.openxmlformats.org/spreadsheetml/2006/main" count="229" uniqueCount="132">
  <si>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</si>
  <si>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</si>
  <si>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</si>
  <si>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</si>
  <si>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</si>
  <si>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</si>
  <si>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</si>
  <si>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</si>
  <si>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</si>
  <si>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</si>
  <si>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</si>
  <si>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</si>
  <si>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</si>
  <si>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</si>
  <si>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</si>
  <si>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</si>
  <si>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</si>
  <si>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</si>
  <si>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</si>
  <si>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</si>
  <si>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</si>
  <si>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</si>
  <si>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</si>
  <si>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</si>
  <si>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</si>
  <si>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</si>
  <si>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</si>
  <si>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</si>
  <si>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</si>
  <si>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</si>
  <si>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</si>
  <si>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</si>
  <si>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</si>
  <si>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</si>
  <si>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</si>
  <si>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</si>
  <si>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</si>
  <si>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</si>
  <si>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</si>
  <si>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</si>
  <si>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</si>
  <si>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</si>
  <si>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</si>
  <si>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</si>
  <si>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</si>
  <si>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</si>
  <si>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</si>
  <si>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</si>
  <si>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</si>
  <si>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</si>
  <si>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</si>
  <si>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</si>
  <si>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</si>
  <si>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</si>
  <si>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</si>
  <si>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</si>
  <si>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</si>
  <si>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</si>
  <si>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</si>
  <si>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</si>
  <si>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</si>
  <si>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</si>
  <si>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</si>
  <si>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</si>
  <si>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</si>
  <si>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</si>
  <si>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</si>
  <si>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</si>
  <si>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</si>
  <si>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</si>
  <si>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</si>
  <si>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</si>
  <si>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</si>
  <si>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</si>
  <si>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</si>
  <si>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</si>
  <si>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</si>
  <si>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</si>
  <si>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</si>
  <si>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</si>
  <si>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</si>
  <si>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</si>
  <si>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</si>
  <si>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</si>
  <si>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</si>
  <si>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</si>
  <si>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</si>
  <si>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</si>
  <si>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</si>
  <si>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</si>
  <si>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</si>
  <si>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</si>
  <si>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</si>
  <si>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</si>
  <si>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</si>
  <si>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</si>
  <si>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</si>
  <si>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</si>
  <si>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</si>
  <si>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</si>
  <si>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</si>
  <si>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</si>
  <si>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</si>
  <si>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</si>
  <si>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</si>
  <si>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</si>
  <si>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</si>
  <si>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</si>
  <si>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</si>
  <si>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</si>
  <si>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</si>
  <si>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</si>
  <si>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</si>
  <si>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</si>
  <si>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</si>
  <si>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ไก่พื้นเมืองและไก่ลูกผสม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</si>
  <si>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</si>
  <si>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</si>
  <si>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</si>
  <si>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</si>
  <si>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</si>
  <si>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</si>
  <si>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</si>
  <si>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</si>
  <si>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</si>
  <si>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</si>
  <si>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</si>
  <si>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</si>
  <si>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สถานที่เลี้ยงสัตว์ จังหวัด</t>
  </si>
  <si>
    <t>ข้อมูลจำนวนเกษตรกรผู้เลี้ยงสัตว์และปศุสัตว์ ปี 2567</t>
  </si>
  <si>
    <t>ข้อมูล ณ วันที่ 20 มกราคม 2567</t>
  </si>
  <si>
    <t>:  ประมวลผลข้อมูล ณ วันที่ 20 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</si>
</sst>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sz val="12"/>
      <color theme="1"/>
      <name val="Tahoma"/>
      <family val="2"/>
      <scheme val="minor"/>
    </font>
    <font>
      <b/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  <xf numFmtId="0" fontId="8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187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87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187" fontId="3" fillId="3" borderId="1" xfId="1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187" fontId="9" fillId="0" borderId="0" xfId="1" applyNumberFormat="1" applyFont="1" applyAlignment="1">
      <alignment vertical="center"/>
    </xf>
    <xf numFmtId="187" fontId="9" fillId="0" borderId="0" xfId="1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ปกติ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workbookViewId="0">
      <selection activeCell="Y1" sqref="Y1:BP1048576"/>
    </sheetView>
  </sheetViews>
  <sheetFormatPr defaultRowHeight="14.25" x14ac:dyDescent="0.2"/>
  <sheetData>
    <row r="1" spans="1:24" x14ac:dyDescent="0.2">
      <c r="A1" t="s">
        <v>128</v>
      </c>
      <c r="B1" t="s">
        <v>100</v>
      </c>
      <c r="C1" t="s">
        <v>105</v>
      </c>
      <c r="D1" t="s">
        <v>106</v>
      </c>
      <c r="E1" t="s">
        <v>107</v>
      </c>
      <c r="F1" t="s">
        <v>108</v>
      </c>
      <c r="G1" t="s">
        <v>109</v>
      </c>
      <c r="H1" t="s">
        <v>110</v>
      </c>
      <c r="I1" t="s">
        <v>111</v>
      </c>
      <c r="J1" t="s">
        <v>112</v>
      </c>
      <c r="K1" t="s">
        <v>116</v>
      </c>
      <c r="L1" t="s">
        <v>117</v>
      </c>
      <c r="M1" t="s">
        <v>118</v>
      </c>
      <c r="N1" t="s">
        <v>119</v>
      </c>
      <c r="O1" t="s">
        <v>120</v>
      </c>
      <c r="P1" t="s">
        <v>121</v>
      </c>
      <c r="Q1" t="s">
        <v>122</v>
      </c>
      <c r="R1" t="s">
        <v>123</v>
      </c>
      <c r="S1" t="s">
        <v>124</v>
      </c>
      <c r="T1" t="s">
        <v>125</v>
      </c>
      <c r="U1" t="s">
        <v>113</v>
      </c>
      <c r="V1" t="s">
        <v>114</v>
      </c>
      <c r="W1" t="s">
        <v>126</v>
      </c>
      <c r="X1" t="s">
        <v>127</v>
      </c>
    </row>
    <row r="2" spans="1:24" x14ac:dyDescent="0.2">
      <c r="A2" t="s">
        <v>10</v>
      </c>
      <c r="B2">
        <v>4720</v>
      </c>
      <c r="C2">
        <v>5928</v>
      </c>
      <c r="D2">
        <v>686</v>
      </c>
      <c r="E2">
        <v>95</v>
      </c>
      <c r="F2">
        <v>6</v>
      </c>
      <c r="G2">
        <v>304</v>
      </c>
      <c r="H2">
        <v>55</v>
      </c>
      <c r="I2">
        <v>68</v>
      </c>
      <c r="J2">
        <v>7</v>
      </c>
      <c r="K2">
        <v>115202</v>
      </c>
      <c r="L2">
        <v>3695</v>
      </c>
      <c r="M2">
        <v>34783</v>
      </c>
      <c r="N2">
        <v>212</v>
      </c>
      <c r="O2">
        <v>13608</v>
      </c>
      <c r="P2">
        <v>208</v>
      </c>
      <c r="Q2">
        <v>5980</v>
      </c>
      <c r="R2">
        <v>121</v>
      </c>
      <c r="S2">
        <v>72814</v>
      </c>
      <c r="T2">
        <v>126</v>
      </c>
      <c r="U2">
        <v>11798</v>
      </c>
      <c r="V2">
        <v>507</v>
      </c>
      <c r="W2">
        <v>1409</v>
      </c>
      <c r="X2">
        <v>84</v>
      </c>
    </row>
    <row r="3" spans="1:24" x14ac:dyDescent="0.2">
      <c r="A3" t="s">
        <v>17</v>
      </c>
      <c r="B3">
        <v>20465</v>
      </c>
      <c r="C3">
        <v>59007</v>
      </c>
      <c r="D3">
        <v>3603</v>
      </c>
      <c r="E3">
        <v>910</v>
      </c>
      <c r="F3">
        <v>48</v>
      </c>
      <c r="G3">
        <v>18224</v>
      </c>
      <c r="H3">
        <v>1348</v>
      </c>
      <c r="I3">
        <v>203754</v>
      </c>
      <c r="J3">
        <v>651</v>
      </c>
      <c r="K3">
        <v>1020897</v>
      </c>
      <c r="L3">
        <v>16414</v>
      </c>
      <c r="M3">
        <v>6396890</v>
      </c>
      <c r="N3">
        <v>149</v>
      </c>
      <c r="O3">
        <v>71970</v>
      </c>
      <c r="P3">
        <v>1975</v>
      </c>
      <c r="Q3">
        <v>54187</v>
      </c>
      <c r="R3">
        <v>287</v>
      </c>
      <c r="S3">
        <v>1029557</v>
      </c>
      <c r="T3">
        <v>1517</v>
      </c>
      <c r="U3">
        <v>44118</v>
      </c>
      <c r="V3">
        <v>1206</v>
      </c>
      <c r="W3">
        <v>4255</v>
      </c>
      <c r="X3">
        <v>137</v>
      </c>
    </row>
    <row r="4" spans="1:24" x14ac:dyDescent="0.2">
      <c r="A4" t="s">
        <v>11</v>
      </c>
      <c r="B4">
        <v>3941</v>
      </c>
      <c r="C4">
        <v>2275</v>
      </c>
      <c r="D4">
        <v>321</v>
      </c>
      <c r="E4">
        <v>5</v>
      </c>
      <c r="F4">
        <v>1</v>
      </c>
      <c r="G4">
        <v>189</v>
      </c>
      <c r="H4">
        <v>38</v>
      </c>
      <c r="I4">
        <v>0</v>
      </c>
      <c r="J4">
        <v>0</v>
      </c>
      <c r="K4">
        <v>98612</v>
      </c>
      <c r="L4">
        <v>3467</v>
      </c>
      <c r="M4">
        <v>17326</v>
      </c>
      <c r="N4">
        <v>21</v>
      </c>
      <c r="O4">
        <v>7838</v>
      </c>
      <c r="P4">
        <v>186</v>
      </c>
      <c r="Q4">
        <v>4613</v>
      </c>
      <c r="R4">
        <v>66</v>
      </c>
      <c r="S4">
        <v>146473</v>
      </c>
      <c r="T4">
        <v>140</v>
      </c>
      <c r="U4">
        <v>4727</v>
      </c>
      <c r="V4">
        <v>277</v>
      </c>
      <c r="W4">
        <v>172</v>
      </c>
      <c r="X4">
        <v>19</v>
      </c>
    </row>
    <row r="5" spans="1:24" x14ac:dyDescent="0.2">
      <c r="A5" t="s">
        <v>12</v>
      </c>
      <c r="B5">
        <v>5980</v>
      </c>
      <c r="C5">
        <v>4810</v>
      </c>
      <c r="D5">
        <v>289</v>
      </c>
      <c r="E5">
        <v>43</v>
      </c>
      <c r="F5">
        <v>3</v>
      </c>
      <c r="G5">
        <v>929</v>
      </c>
      <c r="H5">
        <v>79</v>
      </c>
      <c r="I5">
        <v>2</v>
      </c>
      <c r="J5">
        <v>1</v>
      </c>
      <c r="K5">
        <v>279378</v>
      </c>
      <c r="L5">
        <v>4982</v>
      </c>
      <c r="M5">
        <v>162507</v>
      </c>
      <c r="N5">
        <v>69</v>
      </c>
      <c r="O5">
        <v>173941</v>
      </c>
      <c r="P5">
        <v>1521</v>
      </c>
      <c r="Q5">
        <v>60466</v>
      </c>
      <c r="R5">
        <v>113</v>
      </c>
      <c r="S5">
        <v>310724</v>
      </c>
      <c r="T5">
        <v>531</v>
      </c>
      <c r="U5">
        <v>3283</v>
      </c>
      <c r="V5">
        <v>120</v>
      </c>
      <c r="W5">
        <v>411</v>
      </c>
      <c r="X5">
        <v>16</v>
      </c>
    </row>
    <row r="6" spans="1:24" x14ac:dyDescent="0.2">
      <c r="A6" t="s">
        <v>13</v>
      </c>
      <c r="B6">
        <v>14207</v>
      </c>
      <c r="C6">
        <v>10380</v>
      </c>
      <c r="D6">
        <v>1105</v>
      </c>
      <c r="E6">
        <v>2</v>
      </c>
      <c r="F6">
        <v>2</v>
      </c>
      <c r="G6">
        <v>2049</v>
      </c>
      <c r="H6">
        <v>251</v>
      </c>
      <c r="I6">
        <v>33723</v>
      </c>
      <c r="J6">
        <v>35</v>
      </c>
      <c r="K6">
        <v>585984</v>
      </c>
      <c r="L6">
        <v>12243</v>
      </c>
      <c r="M6">
        <v>2619192</v>
      </c>
      <c r="N6">
        <v>77</v>
      </c>
      <c r="O6">
        <v>2722090</v>
      </c>
      <c r="P6">
        <v>1662</v>
      </c>
      <c r="Q6">
        <v>46140</v>
      </c>
      <c r="R6">
        <v>207</v>
      </c>
      <c r="S6">
        <v>410800</v>
      </c>
      <c r="T6">
        <v>1412</v>
      </c>
      <c r="U6">
        <v>8641</v>
      </c>
      <c r="V6">
        <v>382</v>
      </c>
      <c r="W6">
        <v>312</v>
      </c>
      <c r="X6">
        <v>21</v>
      </c>
    </row>
    <row r="7" spans="1:24" x14ac:dyDescent="0.2">
      <c r="A7" t="s">
        <v>15</v>
      </c>
      <c r="B7">
        <v>27218</v>
      </c>
      <c r="C7">
        <v>76445</v>
      </c>
      <c r="D7">
        <v>4437</v>
      </c>
      <c r="E7">
        <v>73281</v>
      </c>
      <c r="F7">
        <v>2166</v>
      </c>
      <c r="G7">
        <v>4372</v>
      </c>
      <c r="H7">
        <v>319</v>
      </c>
      <c r="I7">
        <v>684386</v>
      </c>
      <c r="J7">
        <v>1029</v>
      </c>
      <c r="K7">
        <v>885871</v>
      </c>
      <c r="L7">
        <v>20941</v>
      </c>
      <c r="M7">
        <v>53591603</v>
      </c>
      <c r="N7">
        <v>370</v>
      </c>
      <c r="O7">
        <v>502920</v>
      </c>
      <c r="P7">
        <v>1183</v>
      </c>
      <c r="Q7">
        <v>412300</v>
      </c>
      <c r="R7">
        <v>222</v>
      </c>
      <c r="S7">
        <v>550009</v>
      </c>
      <c r="T7">
        <v>928</v>
      </c>
      <c r="U7">
        <v>60886</v>
      </c>
      <c r="V7">
        <v>1961</v>
      </c>
      <c r="W7">
        <v>5096</v>
      </c>
      <c r="X7">
        <v>134</v>
      </c>
    </row>
    <row r="8" spans="1:24" x14ac:dyDescent="0.2">
      <c r="A8" t="s">
        <v>18</v>
      </c>
      <c r="B8">
        <v>17081</v>
      </c>
      <c r="C8">
        <v>30983</v>
      </c>
      <c r="D8">
        <v>2165</v>
      </c>
      <c r="E8">
        <v>147017</v>
      </c>
      <c r="F8">
        <v>4164</v>
      </c>
      <c r="G8">
        <v>10447</v>
      </c>
      <c r="H8">
        <v>718</v>
      </c>
      <c r="I8">
        <v>132653</v>
      </c>
      <c r="J8">
        <v>143</v>
      </c>
      <c r="K8">
        <v>520048</v>
      </c>
      <c r="L8">
        <v>11430</v>
      </c>
      <c r="M8">
        <v>26018022</v>
      </c>
      <c r="N8">
        <v>203</v>
      </c>
      <c r="O8">
        <v>2411477</v>
      </c>
      <c r="P8">
        <v>1205</v>
      </c>
      <c r="Q8">
        <v>633327</v>
      </c>
      <c r="R8">
        <v>136</v>
      </c>
      <c r="S8">
        <v>229393</v>
      </c>
      <c r="T8">
        <v>550</v>
      </c>
      <c r="U8">
        <v>27159</v>
      </c>
      <c r="V8">
        <v>818</v>
      </c>
      <c r="W8">
        <v>2106</v>
      </c>
      <c r="X8">
        <v>63</v>
      </c>
    </row>
    <row r="9" spans="1:24" x14ac:dyDescent="0.2">
      <c r="A9" t="s">
        <v>16</v>
      </c>
      <c r="B9">
        <v>4765</v>
      </c>
      <c r="C9">
        <v>2867</v>
      </c>
      <c r="D9">
        <v>395</v>
      </c>
      <c r="E9">
        <v>117</v>
      </c>
      <c r="F9">
        <v>5</v>
      </c>
      <c r="G9">
        <v>404</v>
      </c>
      <c r="H9">
        <v>82</v>
      </c>
      <c r="I9">
        <v>17910</v>
      </c>
      <c r="J9">
        <v>198</v>
      </c>
      <c r="K9">
        <v>183335</v>
      </c>
      <c r="L9">
        <v>3861</v>
      </c>
      <c r="M9">
        <v>2081153</v>
      </c>
      <c r="N9">
        <v>38</v>
      </c>
      <c r="O9">
        <v>51880</v>
      </c>
      <c r="P9">
        <v>301</v>
      </c>
      <c r="Q9">
        <v>1208</v>
      </c>
      <c r="R9">
        <v>43</v>
      </c>
      <c r="S9">
        <v>117344</v>
      </c>
      <c r="T9">
        <v>345</v>
      </c>
      <c r="U9">
        <v>12779</v>
      </c>
      <c r="V9">
        <v>410</v>
      </c>
      <c r="W9">
        <v>451</v>
      </c>
      <c r="X9">
        <v>16</v>
      </c>
    </row>
    <row r="10" spans="1:24" x14ac:dyDescent="0.2">
      <c r="A10" t="s">
        <v>14</v>
      </c>
      <c r="B10">
        <v>16068</v>
      </c>
      <c r="C10">
        <v>11866</v>
      </c>
      <c r="D10">
        <v>1433</v>
      </c>
      <c r="E10">
        <v>0</v>
      </c>
      <c r="F10">
        <v>0</v>
      </c>
      <c r="G10">
        <v>930</v>
      </c>
      <c r="H10">
        <v>77</v>
      </c>
      <c r="I10">
        <v>70498</v>
      </c>
      <c r="J10">
        <v>626</v>
      </c>
      <c r="K10">
        <v>812096</v>
      </c>
      <c r="L10">
        <v>13665</v>
      </c>
      <c r="M10">
        <v>1298552</v>
      </c>
      <c r="N10">
        <v>26</v>
      </c>
      <c r="O10">
        <v>933431</v>
      </c>
      <c r="P10">
        <v>634</v>
      </c>
      <c r="Q10">
        <v>3821</v>
      </c>
      <c r="R10">
        <v>35</v>
      </c>
      <c r="S10">
        <v>1330545</v>
      </c>
      <c r="T10">
        <v>1763</v>
      </c>
      <c r="U10">
        <v>9113</v>
      </c>
      <c r="V10">
        <v>327</v>
      </c>
      <c r="W10">
        <v>316</v>
      </c>
      <c r="X10">
        <v>17</v>
      </c>
    </row>
    <row r="11" spans="1:24" x14ac:dyDescent="0.2">
      <c r="A11" t="s">
        <v>22</v>
      </c>
      <c r="B11">
        <v>9401</v>
      </c>
      <c r="C11">
        <v>2961</v>
      </c>
      <c r="D11">
        <v>373</v>
      </c>
      <c r="E11">
        <v>3088</v>
      </c>
      <c r="F11">
        <v>58</v>
      </c>
      <c r="G11">
        <v>524</v>
      </c>
      <c r="H11">
        <v>35</v>
      </c>
      <c r="I11">
        <v>80324</v>
      </c>
      <c r="J11">
        <v>120</v>
      </c>
      <c r="K11">
        <v>252654</v>
      </c>
      <c r="L11">
        <v>8031</v>
      </c>
      <c r="M11">
        <v>3568288</v>
      </c>
      <c r="N11">
        <v>269</v>
      </c>
      <c r="O11">
        <v>749314</v>
      </c>
      <c r="P11">
        <v>736</v>
      </c>
      <c r="Q11">
        <v>19507</v>
      </c>
      <c r="R11">
        <v>145</v>
      </c>
      <c r="S11">
        <v>11595</v>
      </c>
      <c r="T11">
        <v>121</v>
      </c>
      <c r="U11">
        <v>403</v>
      </c>
      <c r="V11">
        <v>34</v>
      </c>
      <c r="W11">
        <v>69</v>
      </c>
      <c r="X11">
        <v>5</v>
      </c>
    </row>
    <row r="12" spans="1:24" x14ac:dyDescent="0.2">
      <c r="A12" t="s">
        <v>24</v>
      </c>
      <c r="B12">
        <v>16896</v>
      </c>
      <c r="C12">
        <v>22803</v>
      </c>
      <c r="D12">
        <v>2955</v>
      </c>
      <c r="E12">
        <v>142</v>
      </c>
      <c r="F12">
        <v>3</v>
      </c>
      <c r="G12">
        <v>3499</v>
      </c>
      <c r="H12">
        <v>314</v>
      </c>
      <c r="I12">
        <v>216435</v>
      </c>
      <c r="J12">
        <v>280</v>
      </c>
      <c r="K12">
        <v>487357</v>
      </c>
      <c r="L12">
        <v>12765</v>
      </c>
      <c r="M12">
        <v>4462928</v>
      </c>
      <c r="N12">
        <v>285</v>
      </c>
      <c r="O12">
        <v>7816386</v>
      </c>
      <c r="P12">
        <v>1055</v>
      </c>
      <c r="Q12">
        <v>755545</v>
      </c>
      <c r="R12">
        <v>596</v>
      </c>
      <c r="S12">
        <v>484961</v>
      </c>
      <c r="T12">
        <v>1620</v>
      </c>
      <c r="U12">
        <v>8719</v>
      </c>
      <c r="V12">
        <v>440</v>
      </c>
      <c r="W12">
        <v>1463</v>
      </c>
      <c r="X12">
        <v>104</v>
      </c>
    </row>
    <row r="13" spans="1:24" x14ac:dyDescent="0.2">
      <c r="A13" t="s">
        <v>20</v>
      </c>
      <c r="B13">
        <v>13104</v>
      </c>
      <c r="C13">
        <v>22967</v>
      </c>
      <c r="D13">
        <v>1666</v>
      </c>
      <c r="E13">
        <v>1436</v>
      </c>
      <c r="F13">
        <v>28</v>
      </c>
      <c r="G13">
        <v>9544</v>
      </c>
      <c r="H13">
        <v>934</v>
      </c>
      <c r="I13">
        <v>280667</v>
      </c>
      <c r="J13">
        <v>165</v>
      </c>
      <c r="K13">
        <v>444721</v>
      </c>
      <c r="L13">
        <v>10930</v>
      </c>
      <c r="M13">
        <v>37758206</v>
      </c>
      <c r="N13">
        <v>361</v>
      </c>
      <c r="O13">
        <v>5983379</v>
      </c>
      <c r="P13">
        <v>534</v>
      </c>
      <c r="Q13">
        <v>136857</v>
      </c>
      <c r="R13">
        <v>77</v>
      </c>
      <c r="S13">
        <v>167662</v>
      </c>
      <c r="T13">
        <v>174</v>
      </c>
      <c r="U13">
        <v>7397</v>
      </c>
      <c r="V13">
        <v>332</v>
      </c>
      <c r="W13">
        <v>1983</v>
      </c>
      <c r="X13">
        <v>89</v>
      </c>
    </row>
    <row r="14" spans="1:24" x14ac:dyDescent="0.2">
      <c r="A14" t="s">
        <v>23</v>
      </c>
      <c r="B14">
        <v>4293</v>
      </c>
      <c r="C14">
        <v>1674</v>
      </c>
      <c r="D14">
        <v>172</v>
      </c>
      <c r="E14">
        <v>0</v>
      </c>
      <c r="F14">
        <v>0</v>
      </c>
      <c r="G14">
        <v>538</v>
      </c>
      <c r="H14">
        <v>63</v>
      </c>
      <c r="I14">
        <v>90123</v>
      </c>
      <c r="J14">
        <v>71</v>
      </c>
      <c r="K14">
        <v>102769</v>
      </c>
      <c r="L14">
        <v>3720</v>
      </c>
      <c r="M14">
        <v>406516</v>
      </c>
      <c r="N14">
        <v>9</v>
      </c>
      <c r="O14">
        <v>28342</v>
      </c>
      <c r="P14">
        <v>60</v>
      </c>
      <c r="Q14">
        <v>518</v>
      </c>
      <c r="R14">
        <v>24</v>
      </c>
      <c r="S14">
        <v>4609</v>
      </c>
      <c r="T14">
        <v>40</v>
      </c>
      <c r="U14">
        <v>491</v>
      </c>
      <c r="V14">
        <v>24</v>
      </c>
      <c r="W14">
        <v>70</v>
      </c>
      <c r="X14">
        <v>4</v>
      </c>
    </row>
    <row r="15" spans="1:24" x14ac:dyDescent="0.2">
      <c r="A15" t="s">
        <v>26</v>
      </c>
      <c r="B15">
        <v>10264</v>
      </c>
      <c r="C15">
        <v>11936</v>
      </c>
      <c r="D15">
        <v>1001</v>
      </c>
      <c r="E15">
        <v>86</v>
      </c>
      <c r="F15">
        <v>3</v>
      </c>
      <c r="G15">
        <v>13636</v>
      </c>
      <c r="H15">
        <v>1094</v>
      </c>
      <c r="I15">
        <v>92293</v>
      </c>
      <c r="J15">
        <v>54</v>
      </c>
      <c r="K15">
        <v>291759</v>
      </c>
      <c r="L15">
        <v>8295</v>
      </c>
      <c r="M15">
        <v>2829029</v>
      </c>
      <c r="N15">
        <v>268</v>
      </c>
      <c r="O15">
        <v>8371206</v>
      </c>
      <c r="P15">
        <v>867</v>
      </c>
      <c r="Q15">
        <v>545634</v>
      </c>
      <c r="R15">
        <v>291</v>
      </c>
      <c r="S15">
        <v>62705</v>
      </c>
      <c r="T15">
        <v>344</v>
      </c>
      <c r="U15">
        <v>3071</v>
      </c>
      <c r="V15">
        <v>112</v>
      </c>
      <c r="W15">
        <v>555</v>
      </c>
      <c r="X15">
        <v>21</v>
      </c>
    </row>
    <row r="16" spans="1:24" x14ac:dyDescent="0.2">
      <c r="A16" t="s">
        <v>25</v>
      </c>
      <c r="B16">
        <v>19618</v>
      </c>
      <c r="C16">
        <v>20160</v>
      </c>
      <c r="D16">
        <v>2150</v>
      </c>
      <c r="E16">
        <v>44</v>
      </c>
      <c r="F16">
        <v>2</v>
      </c>
      <c r="G16">
        <v>12933</v>
      </c>
      <c r="H16">
        <v>1124</v>
      </c>
      <c r="I16">
        <v>375105</v>
      </c>
      <c r="J16">
        <v>500</v>
      </c>
      <c r="K16">
        <v>750177</v>
      </c>
      <c r="L16">
        <v>16820</v>
      </c>
      <c r="M16">
        <v>28258118</v>
      </c>
      <c r="N16">
        <v>721</v>
      </c>
      <c r="O16">
        <v>2446009</v>
      </c>
      <c r="P16">
        <v>723</v>
      </c>
      <c r="Q16">
        <v>1013734</v>
      </c>
      <c r="R16">
        <v>142</v>
      </c>
      <c r="S16">
        <v>50638</v>
      </c>
      <c r="T16">
        <v>421</v>
      </c>
      <c r="U16">
        <v>1996</v>
      </c>
      <c r="V16">
        <v>110</v>
      </c>
      <c r="W16">
        <v>555</v>
      </c>
      <c r="X16">
        <v>32</v>
      </c>
    </row>
    <row r="17" spans="1:24" x14ac:dyDescent="0.2">
      <c r="A17" t="s">
        <v>21</v>
      </c>
      <c r="B17">
        <v>10294</v>
      </c>
      <c r="C17">
        <v>18537</v>
      </c>
      <c r="D17">
        <v>1763</v>
      </c>
      <c r="E17">
        <v>0</v>
      </c>
      <c r="F17">
        <v>0</v>
      </c>
      <c r="G17">
        <v>1016</v>
      </c>
      <c r="H17">
        <v>102</v>
      </c>
      <c r="I17">
        <v>174112</v>
      </c>
      <c r="J17">
        <v>106</v>
      </c>
      <c r="K17">
        <v>443517</v>
      </c>
      <c r="L17">
        <v>8885</v>
      </c>
      <c r="M17">
        <v>4339017</v>
      </c>
      <c r="N17">
        <v>194</v>
      </c>
      <c r="O17">
        <v>372012</v>
      </c>
      <c r="P17">
        <v>322</v>
      </c>
      <c r="Q17">
        <v>371132</v>
      </c>
      <c r="R17">
        <v>64</v>
      </c>
      <c r="S17">
        <v>18468</v>
      </c>
      <c r="T17">
        <v>122</v>
      </c>
      <c r="U17">
        <v>1215</v>
      </c>
      <c r="V17">
        <v>47</v>
      </c>
      <c r="W17">
        <v>185</v>
      </c>
      <c r="X17">
        <v>9</v>
      </c>
    </row>
    <row r="18" spans="1:24" x14ac:dyDescent="0.2">
      <c r="A18" t="s">
        <v>19</v>
      </c>
      <c r="B18">
        <v>2204</v>
      </c>
      <c r="C18">
        <v>515</v>
      </c>
      <c r="D18">
        <v>53</v>
      </c>
      <c r="E18">
        <v>0</v>
      </c>
      <c r="F18">
        <v>0</v>
      </c>
      <c r="G18">
        <v>80</v>
      </c>
      <c r="H18">
        <v>10</v>
      </c>
      <c r="I18">
        <v>0</v>
      </c>
      <c r="J18">
        <v>0</v>
      </c>
      <c r="K18">
        <v>48445</v>
      </c>
      <c r="L18">
        <v>1913</v>
      </c>
      <c r="M18">
        <v>244</v>
      </c>
      <c r="N18">
        <v>12</v>
      </c>
      <c r="O18">
        <v>2118</v>
      </c>
      <c r="P18">
        <v>79</v>
      </c>
      <c r="Q18">
        <v>1419</v>
      </c>
      <c r="R18">
        <v>101</v>
      </c>
      <c r="S18">
        <v>6249</v>
      </c>
      <c r="T18">
        <v>204</v>
      </c>
      <c r="U18">
        <v>516</v>
      </c>
      <c r="V18">
        <v>30</v>
      </c>
      <c r="W18">
        <v>376</v>
      </c>
      <c r="X18">
        <v>10</v>
      </c>
    </row>
    <row r="19" spans="1:24" x14ac:dyDescent="0.2">
      <c r="A19" t="s">
        <v>27</v>
      </c>
      <c r="B19">
        <v>33786</v>
      </c>
      <c r="C19">
        <v>121776</v>
      </c>
      <c r="D19">
        <v>11052</v>
      </c>
      <c r="E19">
        <v>29287</v>
      </c>
      <c r="F19">
        <v>666</v>
      </c>
      <c r="G19">
        <v>14472</v>
      </c>
      <c r="H19">
        <v>1296</v>
      </c>
      <c r="I19">
        <v>27266</v>
      </c>
      <c r="J19">
        <v>607</v>
      </c>
      <c r="K19">
        <v>1400041</v>
      </c>
      <c r="L19">
        <v>29971</v>
      </c>
      <c r="M19">
        <v>404728</v>
      </c>
      <c r="N19">
        <v>737</v>
      </c>
      <c r="O19">
        <v>366762</v>
      </c>
      <c r="P19">
        <v>3361</v>
      </c>
      <c r="Q19">
        <v>141422</v>
      </c>
      <c r="R19">
        <v>411</v>
      </c>
      <c r="S19">
        <v>21569</v>
      </c>
      <c r="T19">
        <v>908</v>
      </c>
      <c r="U19">
        <v>17856</v>
      </c>
      <c r="V19">
        <v>647</v>
      </c>
      <c r="W19">
        <v>1080</v>
      </c>
      <c r="X19">
        <v>43</v>
      </c>
    </row>
    <row r="20" spans="1:24" x14ac:dyDescent="0.2">
      <c r="A20" t="s">
        <v>34</v>
      </c>
      <c r="B20">
        <v>82274</v>
      </c>
      <c r="C20">
        <v>123553</v>
      </c>
      <c r="D20">
        <v>17253</v>
      </c>
      <c r="E20">
        <v>6790</v>
      </c>
      <c r="F20">
        <v>212</v>
      </c>
      <c r="G20">
        <v>19975</v>
      </c>
      <c r="H20">
        <v>3133</v>
      </c>
      <c r="I20">
        <v>169438</v>
      </c>
      <c r="J20">
        <v>2655</v>
      </c>
      <c r="K20">
        <v>2860783</v>
      </c>
      <c r="L20">
        <v>74906</v>
      </c>
      <c r="M20">
        <v>5301474</v>
      </c>
      <c r="N20">
        <v>320</v>
      </c>
      <c r="O20">
        <v>1336189</v>
      </c>
      <c r="P20">
        <v>2297</v>
      </c>
      <c r="Q20">
        <v>205032</v>
      </c>
      <c r="R20">
        <v>557</v>
      </c>
      <c r="S20">
        <v>291291</v>
      </c>
      <c r="T20">
        <v>1743</v>
      </c>
      <c r="U20">
        <v>32005</v>
      </c>
      <c r="V20">
        <v>1296</v>
      </c>
      <c r="W20">
        <v>1043</v>
      </c>
      <c r="X20">
        <v>61</v>
      </c>
    </row>
    <row r="21" spans="1:24" x14ac:dyDescent="0.2">
      <c r="A21" t="s">
        <v>28</v>
      </c>
      <c r="B21">
        <v>192909</v>
      </c>
      <c r="C21">
        <v>570172</v>
      </c>
      <c r="D21">
        <v>69620</v>
      </c>
      <c r="E21">
        <v>132017</v>
      </c>
      <c r="F21">
        <v>4250</v>
      </c>
      <c r="G21">
        <v>85774</v>
      </c>
      <c r="H21">
        <v>12401</v>
      </c>
      <c r="I21">
        <v>410242</v>
      </c>
      <c r="J21">
        <v>6136</v>
      </c>
      <c r="K21">
        <v>5649526</v>
      </c>
      <c r="L21">
        <v>158896</v>
      </c>
      <c r="M21">
        <v>19311691</v>
      </c>
      <c r="N21">
        <v>2959</v>
      </c>
      <c r="O21">
        <v>1015396</v>
      </c>
      <c r="P21">
        <v>10352</v>
      </c>
      <c r="Q21">
        <v>376812</v>
      </c>
      <c r="R21">
        <v>2527</v>
      </c>
      <c r="S21">
        <v>677367</v>
      </c>
      <c r="T21">
        <v>6023</v>
      </c>
      <c r="U21">
        <v>120379</v>
      </c>
      <c r="V21">
        <v>4390</v>
      </c>
      <c r="W21">
        <v>4094</v>
      </c>
      <c r="X21">
        <v>166</v>
      </c>
    </row>
    <row r="22" spans="1:24" x14ac:dyDescent="0.2">
      <c r="A22" t="s">
        <v>29</v>
      </c>
      <c r="B22">
        <v>159916</v>
      </c>
      <c r="C22">
        <v>563123</v>
      </c>
      <c r="D22">
        <v>87583</v>
      </c>
      <c r="E22">
        <v>4965</v>
      </c>
      <c r="F22">
        <v>137</v>
      </c>
      <c r="G22">
        <v>162459</v>
      </c>
      <c r="H22">
        <v>27373</v>
      </c>
      <c r="I22">
        <v>260461</v>
      </c>
      <c r="J22">
        <v>9176</v>
      </c>
      <c r="K22">
        <v>5091979</v>
      </c>
      <c r="L22">
        <v>119592</v>
      </c>
      <c r="M22">
        <v>6776203</v>
      </c>
      <c r="N22">
        <v>1206</v>
      </c>
      <c r="O22">
        <v>313266</v>
      </c>
      <c r="P22">
        <v>5745</v>
      </c>
      <c r="Q22">
        <v>60333</v>
      </c>
      <c r="R22">
        <v>876</v>
      </c>
      <c r="S22">
        <v>239450</v>
      </c>
      <c r="T22">
        <v>6882</v>
      </c>
      <c r="U22">
        <v>21451</v>
      </c>
      <c r="V22">
        <v>1143</v>
      </c>
      <c r="W22">
        <v>1768</v>
      </c>
      <c r="X22">
        <v>112</v>
      </c>
    </row>
    <row r="23" spans="1:24" x14ac:dyDescent="0.2">
      <c r="A23" t="s">
        <v>33</v>
      </c>
      <c r="B23">
        <v>53839</v>
      </c>
      <c r="C23">
        <v>173320</v>
      </c>
      <c r="D23">
        <v>37290</v>
      </c>
      <c r="E23">
        <v>0</v>
      </c>
      <c r="F23">
        <v>0</v>
      </c>
      <c r="G23">
        <v>31819</v>
      </c>
      <c r="H23">
        <v>7523</v>
      </c>
      <c r="I23">
        <v>63664</v>
      </c>
      <c r="J23">
        <v>983</v>
      </c>
      <c r="K23">
        <v>1815473</v>
      </c>
      <c r="L23">
        <v>38443</v>
      </c>
      <c r="M23">
        <v>295438</v>
      </c>
      <c r="N23">
        <v>239</v>
      </c>
      <c r="O23">
        <v>46173</v>
      </c>
      <c r="P23">
        <v>2474</v>
      </c>
      <c r="Q23">
        <v>8285</v>
      </c>
      <c r="R23">
        <v>182</v>
      </c>
      <c r="S23">
        <v>23700</v>
      </c>
      <c r="T23">
        <v>748</v>
      </c>
      <c r="U23">
        <v>1831</v>
      </c>
      <c r="V23">
        <v>126</v>
      </c>
      <c r="W23">
        <v>96</v>
      </c>
      <c r="X23">
        <v>4</v>
      </c>
    </row>
    <row r="24" spans="1:24" x14ac:dyDescent="0.2">
      <c r="A24" t="s">
        <v>31</v>
      </c>
      <c r="B24">
        <v>149727</v>
      </c>
      <c r="C24">
        <v>540400</v>
      </c>
      <c r="D24">
        <v>105343</v>
      </c>
      <c r="E24">
        <v>4460</v>
      </c>
      <c r="F24">
        <v>162</v>
      </c>
      <c r="G24">
        <v>102200</v>
      </c>
      <c r="H24">
        <v>24270</v>
      </c>
      <c r="I24">
        <v>98747</v>
      </c>
      <c r="J24">
        <v>3987</v>
      </c>
      <c r="K24">
        <v>3379332</v>
      </c>
      <c r="L24">
        <v>95623</v>
      </c>
      <c r="M24">
        <v>1057526</v>
      </c>
      <c r="N24">
        <v>1743</v>
      </c>
      <c r="O24">
        <v>75079</v>
      </c>
      <c r="P24">
        <v>2520</v>
      </c>
      <c r="Q24">
        <v>29953</v>
      </c>
      <c r="R24">
        <v>1942</v>
      </c>
      <c r="S24">
        <v>54632</v>
      </c>
      <c r="T24">
        <v>1993</v>
      </c>
      <c r="U24">
        <v>4948</v>
      </c>
      <c r="V24">
        <v>297</v>
      </c>
      <c r="W24">
        <v>862</v>
      </c>
      <c r="X24">
        <v>24</v>
      </c>
    </row>
    <row r="25" spans="1:24" x14ac:dyDescent="0.2">
      <c r="A25" t="s">
        <v>30</v>
      </c>
      <c r="B25">
        <v>170640</v>
      </c>
      <c r="C25">
        <v>615287</v>
      </c>
      <c r="D25">
        <v>108392</v>
      </c>
      <c r="E25">
        <v>614</v>
      </c>
      <c r="F25">
        <v>23</v>
      </c>
      <c r="G25">
        <v>154936</v>
      </c>
      <c r="H25">
        <v>32662</v>
      </c>
      <c r="I25">
        <v>140310</v>
      </c>
      <c r="J25">
        <v>7430</v>
      </c>
      <c r="K25">
        <v>4481780</v>
      </c>
      <c r="L25">
        <v>119233</v>
      </c>
      <c r="M25">
        <v>558247</v>
      </c>
      <c r="N25">
        <v>1314</v>
      </c>
      <c r="O25">
        <v>259085</v>
      </c>
      <c r="P25">
        <v>7192</v>
      </c>
      <c r="Q25">
        <v>52527</v>
      </c>
      <c r="R25">
        <v>934</v>
      </c>
      <c r="S25">
        <v>189946</v>
      </c>
      <c r="T25">
        <v>6406</v>
      </c>
      <c r="U25">
        <v>7475</v>
      </c>
      <c r="V25">
        <v>472</v>
      </c>
      <c r="W25">
        <v>786</v>
      </c>
      <c r="X25">
        <v>50</v>
      </c>
    </row>
    <row r="26" spans="1:24" x14ac:dyDescent="0.2">
      <c r="A26" t="s">
        <v>35</v>
      </c>
      <c r="B26">
        <v>37499</v>
      </c>
      <c r="C26">
        <v>113475</v>
      </c>
      <c r="D26">
        <v>26380</v>
      </c>
      <c r="E26">
        <v>0</v>
      </c>
      <c r="F26">
        <v>0</v>
      </c>
      <c r="G26">
        <v>17477</v>
      </c>
      <c r="H26">
        <v>4352</v>
      </c>
      <c r="I26">
        <v>51968</v>
      </c>
      <c r="J26">
        <v>912</v>
      </c>
      <c r="K26">
        <v>1136251</v>
      </c>
      <c r="L26">
        <v>25516</v>
      </c>
      <c r="M26">
        <v>466346</v>
      </c>
      <c r="N26">
        <v>82</v>
      </c>
      <c r="O26">
        <v>36060</v>
      </c>
      <c r="P26">
        <v>1558</v>
      </c>
      <c r="Q26">
        <v>3325</v>
      </c>
      <c r="R26">
        <v>142</v>
      </c>
      <c r="S26">
        <v>13449</v>
      </c>
      <c r="T26">
        <v>173</v>
      </c>
      <c r="U26">
        <v>1831</v>
      </c>
      <c r="V26">
        <v>98</v>
      </c>
      <c r="W26">
        <v>22</v>
      </c>
      <c r="X26">
        <v>3</v>
      </c>
    </row>
    <row r="27" spans="1:24" x14ac:dyDescent="0.2">
      <c r="A27" t="s">
        <v>32</v>
      </c>
      <c r="B27">
        <v>185352</v>
      </c>
      <c r="C27">
        <v>549651</v>
      </c>
      <c r="D27">
        <v>120081</v>
      </c>
      <c r="E27">
        <v>114</v>
      </c>
      <c r="F27">
        <v>6</v>
      </c>
      <c r="G27">
        <v>139108</v>
      </c>
      <c r="H27">
        <v>36306</v>
      </c>
      <c r="I27">
        <v>155347</v>
      </c>
      <c r="J27">
        <v>4828</v>
      </c>
      <c r="K27">
        <v>4526197</v>
      </c>
      <c r="L27">
        <v>112013</v>
      </c>
      <c r="M27">
        <v>2335877</v>
      </c>
      <c r="N27">
        <v>1104</v>
      </c>
      <c r="O27">
        <v>1309109</v>
      </c>
      <c r="P27">
        <v>5443</v>
      </c>
      <c r="Q27">
        <v>31041</v>
      </c>
      <c r="R27">
        <v>946</v>
      </c>
      <c r="S27">
        <v>69502</v>
      </c>
      <c r="T27">
        <v>1271</v>
      </c>
      <c r="U27">
        <v>9513</v>
      </c>
      <c r="V27">
        <v>726</v>
      </c>
      <c r="W27">
        <v>755</v>
      </c>
      <c r="X27">
        <v>50</v>
      </c>
    </row>
    <row r="28" spans="1:24" x14ac:dyDescent="0.2">
      <c r="A28" t="s">
        <v>44</v>
      </c>
      <c r="B28">
        <v>89491</v>
      </c>
      <c r="C28">
        <v>164653</v>
      </c>
      <c r="D28">
        <v>32454</v>
      </c>
      <c r="E28">
        <v>404</v>
      </c>
      <c r="F28">
        <v>21</v>
      </c>
      <c r="G28">
        <v>40737</v>
      </c>
      <c r="H28">
        <v>8516</v>
      </c>
      <c r="I28">
        <v>103057</v>
      </c>
      <c r="J28">
        <v>4089</v>
      </c>
      <c r="K28">
        <v>2885537</v>
      </c>
      <c r="L28">
        <v>76582</v>
      </c>
      <c r="M28">
        <v>35</v>
      </c>
      <c r="N28">
        <v>2</v>
      </c>
      <c r="O28">
        <v>57165</v>
      </c>
      <c r="P28">
        <v>7</v>
      </c>
      <c r="Q28">
        <v>87</v>
      </c>
      <c r="R28">
        <v>2</v>
      </c>
      <c r="S28">
        <v>32162</v>
      </c>
      <c r="T28">
        <v>8</v>
      </c>
      <c r="U28">
        <v>6032</v>
      </c>
      <c r="V28">
        <v>368</v>
      </c>
      <c r="W28">
        <v>129</v>
      </c>
      <c r="X28">
        <v>17</v>
      </c>
    </row>
    <row r="29" spans="1:24" x14ac:dyDescent="0.2">
      <c r="A29" t="s">
        <v>38</v>
      </c>
      <c r="B29">
        <v>104343</v>
      </c>
      <c r="C29">
        <v>308841</v>
      </c>
      <c r="D29">
        <v>53356</v>
      </c>
      <c r="E29">
        <v>29695</v>
      </c>
      <c r="F29">
        <v>804</v>
      </c>
      <c r="G29">
        <v>47484</v>
      </c>
      <c r="H29">
        <v>8552</v>
      </c>
      <c r="I29">
        <v>139677</v>
      </c>
      <c r="J29">
        <v>3937</v>
      </c>
      <c r="K29">
        <v>3438270</v>
      </c>
      <c r="L29">
        <v>73097</v>
      </c>
      <c r="M29">
        <v>2160946</v>
      </c>
      <c r="N29">
        <v>1759</v>
      </c>
      <c r="O29">
        <v>1071368</v>
      </c>
      <c r="P29">
        <v>4155</v>
      </c>
      <c r="Q29">
        <v>153199</v>
      </c>
      <c r="R29">
        <v>2170</v>
      </c>
      <c r="S29">
        <v>307972</v>
      </c>
      <c r="T29">
        <v>2042</v>
      </c>
      <c r="U29">
        <v>22457</v>
      </c>
      <c r="V29">
        <v>972</v>
      </c>
      <c r="W29">
        <v>256</v>
      </c>
      <c r="X29">
        <v>31</v>
      </c>
    </row>
    <row r="30" spans="1:24" x14ac:dyDescent="0.2">
      <c r="A30" t="s">
        <v>46</v>
      </c>
      <c r="B30">
        <v>71228</v>
      </c>
      <c r="C30">
        <v>156795</v>
      </c>
      <c r="D30">
        <v>31207</v>
      </c>
      <c r="E30">
        <v>12</v>
      </c>
      <c r="F30">
        <v>1</v>
      </c>
      <c r="G30">
        <v>80658</v>
      </c>
      <c r="H30">
        <v>15169</v>
      </c>
      <c r="I30">
        <v>114141</v>
      </c>
      <c r="J30">
        <v>3482</v>
      </c>
      <c r="K30">
        <v>1864077</v>
      </c>
      <c r="L30">
        <v>52621</v>
      </c>
      <c r="M30">
        <v>16138</v>
      </c>
      <c r="N30">
        <v>450</v>
      </c>
      <c r="O30">
        <v>296326</v>
      </c>
      <c r="P30">
        <v>2762</v>
      </c>
      <c r="Q30">
        <v>12537</v>
      </c>
      <c r="R30">
        <v>404</v>
      </c>
      <c r="S30">
        <v>11931</v>
      </c>
      <c r="T30">
        <v>265</v>
      </c>
      <c r="U30">
        <v>9024</v>
      </c>
      <c r="V30">
        <v>403</v>
      </c>
      <c r="W30">
        <v>156</v>
      </c>
      <c r="X30">
        <v>6</v>
      </c>
    </row>
    <row r="31" spans="1:24" x14ac:dyDescent="0.2">
      <c r="A31" t="s">
        <v>36</v>
      </c>
      <c r="B31">
        <v>26060</v>
      </c>
      <c r="C31">
        <v>51924</v>
      </c>
      <c r="D31">
        <v>6720</v>
      </c>
      <c r="E31">
        <v>1483</v>
      </c>
      <c r="F31">
        <v>3</v>
      </c>
      <c r="G31">
        <v>24840</v>
      </c>
      <c r="H31">
        <v>3057</v>
      </c>
      <c r="I31">
        <v>27547</v>
      </c>
      <c r="J31">
        <v>1111</v>
      </c>
      <c r="K31">
        <v>1639124</v>
      </c>
      <c r="L31">
        <v>21638</v>
      </c>
      <c r="M31">
        <v>15831</v>
      </c>
      <c r="N31">
        <v>147</v>
      </c>
      <c r="O31">
        <v>55378</v>
      </c>
      <c r="P31">
        <v>822</v>
      </c>
      <c r="Q31">
        <v>23777</v>
      </c>
      <c r="R31">
        <v>155</v>
      </c>
      <c r="S31">
        <v>26064</v>
      </c>
      <c r="T31">
        <v>207</v>
      </c>
      <c r="U31">
        <v>5262</v>
      </c>
      <c r="V31">
        <v>221</v>
      </c>
      <c r="W31">
        <v>97</v>
      </c>
      <c r="X31">
        <v>4</v>
      </c>
    </row>
    <row r="32" spans="1:24" x14ac:dyDescent="0.2">
      <c r="A32" t="s">
        <v>42</v>
      </c>
      <c r="B32">
        <v>100793</v>
      </c>
      <c r="C32">
        <v>355743</v>
      </c>
      <c r="D32">
        <v>63268</v>
      </c>
      <c r="E32">
        <v>7376</v>
      </c>
      <c r="F32">
        <v>227</v>
      </c>
      <c r="G32">
        <v>70665</v>
      </c>
      <c r="H32">
        <v>13976</v>
      </c>
      <c r="I32">
        <v>138848</v>
      </c>
      <c r="J32">
        <v>2901</v>
      </c>
      <c r="K32">
        <v>3475479</v>
      </c>
      <c r="L32">
        <v>74197</v>
      </c>
      <c r="M32">
        <v>711770</v>
      </c>
      <c r="N32">
        <v>1406</v>
      </c>
      <c r="O32">
        <v>471406</v>
      </c>
      <c r="P32">
        <v>4028</v>
      </c>
      <c r="Q32">
        <v>78777</v>
      </c>
      <c r="R32">
        <v>2907</v>
      </c>
      <c r="S32">
        <v>143626</v>
      </c>
      <c r="T32">
        <v>2386</v>
      </c>
      <c r="U32">
        <v>9019</v>
      </c>
      <c r="V32">
        <v>405</v>
      </c>
      <c r="W32">
        <v>519</v>
      </c>
      <c r="X32">
        <v>23</v>
      </c>
    </row>
    <row r="33" spans="1:24" x14ac:dyDescent="0.2">
      <c r="A33" t="s">
        <v>47</v>
      </c>
      <c r="B33">
        <v>29202</v>
      </c>
      <c r="C33">
        <v>87024</v>
      </c>
      <c r="D33">
        <v>20167</v>
      </c>
      <c r="E33">
        <v>0</v>
      </c>
      <c r="F33">
        <v>0</v>
      </c>
      <c r="G33">
        <v>17566</v>
      </c>
      <c r="H33">
        <v>4339</v>
      </c>
      <c r="I33">
        <v>42957</v>
      </c>
      <c r="J33">
        <v>1841</v>
      </c>
      <c r="K33">
        <v>935959</v>
      </c>
      <c r="L33">
        <v>21640</v>
      </c>
      <c r="M33">
        <v>144493</v>
      </c>
      <c r="N33">
        <v>167</v>
      </c>
      <c r="O33">
        <v>14213</v>
      </c>
      <c r="P33">
        <v>612</v>
      </c>
      <c r="Q33">
        <v>2916</v>
      </c>
      <c r="R33">
        <v>124</v>
      </c>
      <c r="S33">
        <v>4260</v>
      </c>
      <c r="T33">
        <v>151</v>
      </c>
      <c r="U33">
        <v>2897</v>
      </c>
      <c r="V33">
        <v>163</v>
      </c>
      <c r="W33">
        <v>44</v>
      </c>
      <c r="X33">
        <v>4</v>
      </c>
    </row>
    <row r="34" spans="1:24" x14ac:dyDescent="0.2">
      <c r="A34" t="s">
        <v>43</v>
      </c>
      <c r="B34">
        <v>132700</v>
      </c>
      <c r="C34">
        <v>395231</v>
      </c>
      <c r="D34">
        <v>87306</v>
      </c>
      <c r="E34">
        <v>370</v>
      </c>
      <c r="F34">
        <v>31</v>
      </c>
      <c r="G34">
        <v>74925</v>
      </c>
      <c r="H34">
        <v>19989</v>
      </c>
      <c r="I34">
        <v>147752</v>
      </c>
      <c r="J34">
        <v>4299</v>
      </c>
      <c r="K34">
        <v>3069735</v>
      </c>
      <c r="L34">
        <v>91919</v>
      </c>
      <c r="M34">
        <v>187545</v>
      </c>
      <c r="N34">
        <v>1157</v>
      </c>
      <c r="O34">
        <v>938428</v>
      </c>
      <c r="P34">
        <v>8722</v>
      </c>
      <c r="Q34">
        <v>96517</v>
      </c>
      <c r="R34">
        <v>2078</v>
      </c>
      <c r="S34">
        <v>187790</v>
      </c>
      <c r="T34">
        <v>3700</v>
      </c>
      <c r="U34">
        <v>6256</v>
      </c>
      <c r="V34">
        <v>373</v>
      </c>
      <c r="W34">
        <v>321</v>
      </c>
      <c r="X34">
        <v>37</v>
      </c>
    </row>
    <row r="35" spans="1:24" x14ac:dyDescent="0.2">
      <c r="A35" t="s">
        <v>40</v>
      </c>
      <c r="B35">
        <v>39902</v>
      </c>
      <c r="C35">
        <v>51133</v>
      </c>
      <c r="D35">
        <v>5831</v>
      </c>
      <c r="E35">
        <v>6626</v>
      </c>
      <c r="F35">
        <v>67</v>
      </c>
      <c r="G35">
        <v>14658</v>
      </c>
      <c r="H35">
        <v>1785</v>
      </c>
      <c r="I35">
        <v>71524</v>
      </c>
      <c r="J35">
        <v>1139</v>
      </c>
      <c r="K35">
        <v>1536045</v>
      </c>
      <c r="L35">
        <v>36143</v>
      </c>
      <c r="M35">
        <v>192353</v>
      </c>
      <c r="N35">
        <v>79</v>
      </c>
      <c r="O35">
        <v>64894</v>
      </c>
      <c r="P35">
        <v>1209</v>
      </c>
      <c r="Q35">
        <v>3914</v>
      </c>
      <c r="R35">
        <v>70</v>
      </c>
      <c r="S35">
        <v>12742</v>
      </c>
      <c r="T35">
        <v>122</v>
      </c>
      <c r="U35">
        <v>9378</v>
      </c>
      <c r="V35">
        <v>356</v>
      </c>
      <c r="W35">
        <v>257</v>
      </c>
      <c r="X35">
        <v>14</v>
      </c>
    </row>
    <row r="36" spans="1:24" x14ac:dyDescent="0.2">
      <c r="A36" t="s">
        <v>45</v>
      </c>
      <c r="B36">
        <v>109093</v>
      </c>
      <c r="C36">
        <v>297676</v>
      </c>
      <c r="D36">
        <v>57269</v>
      </c>
      <c r="E36">
        <v>3737</v>
      </c>
      <c r="F36">
        <v>143</v>
      </c>
      <c r="G36">
        <v>94826</v>
      </c>
      <c r="H36">
        <v>18346</v>
      </c>
      <c r="I36">
        <v>115475</v>
      </c>
      <c r="J36">
        <v>4248</v>
      </c>
      <c r="K36">
        <v>2639652</v>
      </c>
      <c r="L36">
        <v>78228</v>
      </c>
      <c r="M36">
        <v>192026</v>
      </c>
      <c r="N36">
        <v>524</v>
      </c>
      <c r="O36">
        <v>153569</v>
      </c>
      <c r="P36">
        <v>2291</v>
      </c>
      <c r="Q36">
        <v>11695</v>
      </c>
      <c r="R36">
        <v>401</v>
      </c>
      <c r="S36">
        <v>35246</v>
      </c>
      <c r="T36">
        <v>658</v>
      </c>
      <c r="U36">
        <v>7087</v>
      </c>
      <c r="V36">
        <v>434</v>
      </c>
      <c r="W36">
        <v>281</v>
      </c>
      <c r="X36">
        <v>21</v>
      </c>
    </row>
    <row r="37" spans="1:24" x14ac:dyDescent="0.2">
      <c r="A37" t="s">
        <v>41</v>
      </c>
      <c r="B37">
        <v>32302</v>
      </c>
      <c r="C37">
        <v>63049</v>
      </c>
      <c r="D37">
        <v>9680</v>
      </c>
      <c r="E37">
        <v>0</v>
      </c>
      <c r="F37">
        <v>0</v>
      </c>
      <c r="G37">
        <v>16343</v>
      </c>
      <c r="H37">
        <v>2765</v>
      </c>
      <c r="I37">
        <v>125428</v>
      </c>
      <c r="J37">
        <v>1336</v>
      </c>
      <c r="K37">
        <v>1164308</v>
      </c>
      <c r="L37">
        <v>28397</v>
      </c>
      <c r="M37">
        <v>15447</v>
      </c>
      <c r="N37">
        <v>195</v>
      </c>
      <c r="O37">
        <v>629012</v>
      </c>
      <c r="P37">
        <v>990</v>
      </c>
      <c r="Q37">
        <v>7052</v>
      </c>
      <c r="R37">
        <v>154</v>
      </c>
      <c r="S37">
        <v>27455</v>
      </c>
      <c r="T37">
        <v>345</v>
      </c>
      <c r="U37">
        <v>8447</v>
      </c>
      <c r="V37">
        <v>359</v>
      </c>
      <c r="W37">
        <v>334</v>
      </c>
      <c r="X37">
        <v>15</v>
      </c>
    </row>
    <row r="38" spans="1:24" x14ac:dyDescent="0.2">
      <c r="A38" t="s">
        <v>37</v>
      </c>
      <c r="B38">
        <v>31804</v>
      </c>
      <c r="C38">
        <v>64524</v>
      </c>
      <c r="D38">
        <v>9118</v>
      </c>
      <c r="E38">
        <v>1728</v>
      </c>
      <c r="F38">
        <v>39</v>
      </c>
      <c r="G38">
        <v>19484</v>
      </c>
      <c r="H38">
        <v>3386</v>
      </c>
      <c r="I38">
        <v>48525</v>
      </c>
      <c r="J38">
        <v>1554</v>
      </c>
      <c r="K38">
        <v>1515999</v>
      </c>
      <c r="L38">
        <v>28040</v>
      </c>
      <c r="M38">
        <v>358730</v>
      </c>
      <c r="N38">
        <v>176</v>
      </c>
      <c r="O38">
        <v>52678</v>
      </c>
      <c r="P38">
        <v>512</v>
      </c>
      <c r="Q38">
        <v>5736</v>
      </c>
      <c r="R38">
        <v>83</v>
      </c>
      <c r="S38">
        <v>28679</v>
      </c>
      <c r="T38">
        <v>304</v>
      </c>
      <c r="U38">
        <v>11689</v>
      </c>
      <c r="V38">
        <v>508</v>
      </c>
      <c r="W38">
        <v>213</v>
      </c>
      <c r="X38">
        <v>8</v>
      </c>
    </row>
    <row r="39" spans="1:24" x14ac:dyDescent="0.2">
      <c r="A39" t="s">
        <v>39</v>
      </c>
      <c r="B39">
        <v>106282</v>
      </c>
      <c r="C39">
        <v>189367</v>
      </c>
      <c r="D39">
        <v>29983</v>
      </c>
      <c r="E39">
        <v>7344</v>
      </c>
      <c r="F39">
        <v>180</v>
      </c>
      <c r="G39">
        <v>69647</v>
      </c>
      <c r="H39">
        <v>13450</v>
      </c>
      <c r="I39">
        <v>226041</v>
      </c>
      <c r="J39">
        <v>3157</v>
      </c>
      <c r="K39">
        <v>4249917</v>
      </c>
      <c r="L39">
        <v>92532</v>
      </c>
      <c r="M39">
        <v>179924</v>
      </c>
      <c r="N39">
        <v>453</v>
      </c>
      <c r="O39">
        <v>214585</v>
      </c>
      <c r="P39">
        <v>3709</v>
      </c>
      <c r="Q39">
        <v>12466</v>
      </c>
      <c r="R39">
        <v>414</v>
      </c>
      <c r="S39">
        <v>53810</v>
      </c>
      <c r="T39">
        <v>1183</v>
      </c>
      <c r="U39">
        <v>16823</v>
      </c>
      <c r="V39">
        <v>792</v>
      </c>
      <c r="W39">
        <v>467</v>
      </c>
      <c r="X39">
        <v>31</v>
      </c>
    </row>
    <row r="40" spans="1:24" x14ac:dyDescent="0.2">
      <c r="A40" t="s">
        <v>54</v>
      </c>
      <c r="B40">
        <v>80058</v>
      </c>
      <c r="C40">
        <v>62771</v>
      </c>
      <c r="D40">
        <v>7401</v>
      </c>
      <c r="E40">
        <v>3425</v>
      </c>
      <c r="F40">
        <v>98</v>
      </c>
      <c r="G40">
        <v>20232</v>
      </c>
      <c r="H40">
        <v>2395</v>
      </c>
      <c r="I40">
        <v>97789</v>
      </c>
      <c r="J40">
        <v>4256</v>
      </c>
      <c r="K40">
        <v>3980928</v>
      </c>
      <c r="L40">
        <v>75905</v>
      </c>
      <c r="M40">
        <v>580121</v>
      </c>
      <c r="N40">
        <v>224</v>
      </c>
      <c r="O40">
        <v>1472165</v>
      </c>
      <c r="P40">
        <v>2981</v>
      </c>
      <c r="Q40">
        <v>6553</v>
      </c>
      <c r="R40">
        <v>209</v>
      </c>
      <c r="S40">
        <v>61521</v>
      </c>
      <c r="T40">
        <v>1004</v>
      </c>
      <c r="U40">
        <v>6135</v>
      </c>
      <c r="V40">
        <v>309</v>
      </c>
      <c r="W40">
        <v>600</v>
      </c>
      <c r="X40">
        <v>34</v>
      </c>
    </row>
    <row r="41" spans="1:24" x14ac:dyDescent="0.2">
      <c r="A41" t="s">
        <v>48</v>
      </c>
      <c r="B41">
        <v>74087</v>
      </c>
      <c r="C41">
        <v>181642</v>
      </c>
      <c r="D41">
        <v>17835</v>
      </c>
      <c r="E41">
        <v>43952</v>
      </c>
      <c r="F41">
        <v>805</v>
      </c>
      <c r="G41">
        <v>53901</v>
      </c>
      <c r="H41">
        <v>5754</v>
      </c>
      <c r="I41">
        <v>303080</v>
      </c>
      <c r="J41">
        <v>13581</v>
      </c>
      <c r="K41">
        <v>2724388</v>
      </c>
      <c r="L41">
        <v>62294</v>
      </c>
      <c r="M41">
        <v>1360534</v>
      </c>
      <c r="N41">
        <v>705</v>
      </c>
      <c r="O41">
        <v>2991941</v>
      </c>
      <c r="P41">
        <v>1933</v>
      </c>
      <c r="Q41">
        <v>5768</v>
      </c>
      <c r="R41">
        <v>179</v>
      </c>
      <c r="S41">
        <v>40705</v>
      </c>
      <c r="T41">
        <v>568</v>
      </c>
      <c r="U41">
        <v>7889</v>
      </c>
      <c r="V41">
        <v>495</v>
      </c>
      <c r="W41">
        <v>657</v>
      </c>
      <c r="X41">
        <v>61</v>
      </c>
    </row>
    <row r="42" spans="1:24" x14ac:dyDescent="0.2">
      <c r="A42" t="s">
        <v>52</v>
      </c>
      <c r="B42">
        <v>45031</v>
      </c>
      <c r="C42">
        <v>61367</v>
      </c>
      <c r="D42">
        <v>9472</v>
      </c>
      <c r="E42">
        <v>46</v>
      </c>
      <c r="F42">
        <v>3</v>
      </c>
      <c r="G42">
        <v>9893</v>
      </c>
      <c r="H42">
        <v>1632</v>
      </c>
      <c r="I42">
        <v>72556</v>
      </c>
      <c r="J42">
        <v>4775</v>
      </c>
      <c r="K42">
        <v>1821498</v>
      </c>
      <c r="L42">
        <v>41923</v>
      </c>
      <c r="M42">
        <v>47815</v>
      </c>
      <c r="N42">
        <v>131</v>
      </c>
      <c r="O42">
        <v>103329</v>
      </c>
      <c r="P42">
        <v>1110</v>
      </c>
      <c r="Q42">
        <v>1501</v>
      </c>
      <c r="R42">
        <v>99</v>
      </c>
      <c r="S42">
        <v>32573</v>
      </c>
      <c r="T42">
        <v>252</v>
      </c>
      <c r="U42">
        <v>3104</v>
      </c>
      <c r="V42">
        <v>273</v>
      </c>
      <c r="W42">
        <v>337</v>
      </c>
      <c r="X42">
        <v>15</v>
      </c>
    </row>
    <row r="43" spans="1:24" x14ac:dyDescent="0.2">
      <c r="A43" t="s">
        <v>53</v>
      </c>
      <c r="B43">
        <v>44185</v>
      </c>
      <c r="C43">
        <v>60309</v>
      </c>
      <c r="D43">
        <v>6505</v>
      </c>
      <c r="E43">
        <v>179</v>
      </c>
      <c r="F43">
        <v>11</v>
      </c>
      <c r="G43">
        <v>8107</v>
      </c>
      <c r="H43">
        <v>930</v>
      </c>
      <c r="I43">
        <v>16106</v>
      </c>
      <c r="J43">
        <v>483</v>
      </c>
      <c r="K43">
        <v>2320744</v>
      </c>
      <c r="L43">
        <v>42975</v>
      </c>
      <c r="M43">
        <v>85560</v>
      </c>
      <c r="N43">
        <v>143</v>
      </c>
      <c r="O43">
        <v>146425</v>
      </c>
      <c r="P43">
        <v>793</v>
      </c>
      <c r="Q43">
        <v>1995</v>
      </c>
      <c r="R43">
        <v>66</v>
      </c>
      <c r="S43">
        <v>47838</v>
      </c>
      <c r="T43">
        <v>234</v>
      </c>
      <c r="U43">
        <v>2144</v>
      </c>
      <c r="V43">
        <v>107</v>
      </c>
      <c r="W43">
        <v>217</v>
      </c>
      <c r="X43">
        <v>16</v>
      </c>
    </row>
    <row r="44" spans="1:24" x14ac:dyDescent="0.2">
      <c r="A44" t="s">
        <v>51</v>
      </c>
      <c r="B44">
        <v>26886</v>
      </c>
      <c r="C44">
        <v>51906</v>
      </c>
      <c r="D44">
        <v>4701</v>
      </c>
      <c r="E44">
        <v>272</v>
      </c>
      <c r="F44">
        <v>22</v>
      </c>
      <c r="G44">
        <v>12558</v>
      </c>
      <c r="H44">
        <v>1226</v>
      </c>
      <c r="I44">
        <v>56477</v>
      </c>
      <c r="J44">
        <v>1235</v>
      </c>
      <c r="K44">
        <v>1189513</v>
      </c>
      <c r="L44">
        <v>23762</v>
      </c>
      <c r="M44">
        <v>75215</v>
      </c>
      <c r="N44">
        <v>142</v>
      </c>
      <c r="O44">
        <v>397894</v>
      </c>
      <c r="P44">
        <v>687</v>
      </c>
      <c r="Q44">
        <v>2508</v>
      </c>
      <c r="R44">
        <v>62</v>
      </c>
      <c r="S44">
        <v>5791</v>
      </c>
      <c r="T44">
        <v>88</v>
      </c>
      <c r="U44">
        <v>2448</v>
      </c>
      <c r="V44">
        <v>90</v>
      </c>
      <c r="W44">
        <v>98</v>
      </c>
      <c r="X44">
        <v>6</v>
      </c>
    </row>
    <row r="45" spans="1:24" x14ac:dyDescent="0.2">
      <c r="A45" t="s">
        <v>55</v>
      </c>
      <c r="B45">
        <v>23445</v>
      </c>
      <c r="C45">
        <v>103989</v>
      </c>
      <c r="D45">
        <v>8686</v>
      </c>
      <c r="E45">
        <v>0</v>
      </c>
      <c r="F45">
        <v>0</v>
      </c>
      <c r="G45">
        <v>54240</v>
      </c>
      <c r="H45">
        <v>5330</v>
      </c>
      <c r="I45">
        <v>63140</v>
      </c>
      <c r="J45">
        <v>10128</v>
      </c>
      <c r="K45">
        <v>914116</v>
      </c>
      <c r="L45">
        <v>20233</v>
      </c>
      <c r="M45">
        <v>2</v>
      </c>
      <c r="N45">
        <v>1</v>
      </c>
      <c r="O45">
        <v>34134</v>
      </c>
      <c r="P45">
        <v>263</v>
      </c>
      <c r="Q45">
        <v>191</v>
      </c>
      <c r="R45">
        <v>18</v>
      </c>
      <c r="S45">
        <v>3788</v>
      </c>
      <c r="T45">
        <v>105</v>
      </c>
      <c r="U45">
        <v>3100</v>
      </c>
      <c r="V45">
        <v>294</v>
      </c>
      <c r="W45">
        <v>118</v>
      </c>
      <c r="X45">
        <v>11</v>
      </c>
    </row>
    <row r="46" spans="1:24" x14ac:dyDescent="0.2">
      <c r="A46" t="s">
        <v>50</v>
      </c>
      <c r="B46">
        <v>50440</v>
      </c>
      <c r="C46">
        <v>157923</v>
      </c>
      <c r="D46">
        <v>15539</v>
      </c>
      <c r="E46">
        <v>1976</v>
      </c>
      <c r="F46">
        <v>40</v>
      </c>
      <c r="G46">
        <v>16275</v>
      </c>
      <c r="H46">
        <v>1669</v>
      </c>
      <c r="I46">
        <v>165480</v>
      </c>
      <c r="J46">
        <v>2707</v>
      </c>
      <c r="K46">
        <v>1529576</v>
      </c>
      <c r="L46">
        <v>41695</v>
      </c>
      <c r="M46">
        <v>2613494</v>
      </c>
      <c r="N46">
        <v>241</v>
      </c>
      <c r="O46">
        <v>1163845</v>
      </c>
      <c r="P46">
        <v>1507</v>
      </c>
      <c r="Q46">
        <v>999</v>
      </c>
      <c r="R46">
        <v>63</v>
      </c>
      <c r="S46">
        <v>20782</v>
      </c>
      <c r="T46">
        <v>268</v>
      </c>
      <c r="U46">
        <v>7067</v>
      </c>
      <c r="V46">
        <v>271</v>
      </c>
      <c r="W46">
        <v>774</v>
      </c>
      <c r="X46">
        <v>29</v>
      </c>
    </row>
    <row r="47" spans="1:24" x14ac:dyDescent="0.2">
      <c r="A47" t="s">
        <v>49</v>
      </c>
      <c r="B47">
        <v>36689</v>
      </c>
      <c r="C47">
        <v>40369</v>
      </c>
      <c r="D47">
        <v>3815</v>
      </c>
      <c r="E47">
        <v>26242</v>
      </c>
      <c r="F47">
        <v>427</v>
      </c>
      <c r="G47">
        <v>7199</v>
      </c>
      <c r="H47">
        <v>602</v>
      </c>
      <c r="I47">
        <v>101179</v>
      </c>
      <c r="J47">
        <v>2509</v>
      </c>
      <c r="K47">
        <v>1872970</v>
      </c>
      <c r="L47">
        <v>34961</v>
      </c>
      <c r="M47">
        <v>1551794</v>
      </c>
      <c r="N47">
        <v>151</v>
      </c>
      <c r="O47">
        <v>738294</v>
      </c>
      <c r="P47">
        <v>684</v>
      </c>
      <c r="Q47">
        <v>941</v>
      </c>
      <c r="R47">
        <v>38</v>
      </c>
      <c r="S47">
        <v>16664</v>
      </c>
      <c r="T47">
        <v>229</v>
      </c>
      <c r="U47">
        <v>1045</v>
      </c>
      <c r="V47">
        <v>41</v>
      </c>
      <c r="W47">
        <v>126</v>
      </c>
      <c r="X47">
        <v>6</v>
      </c>
    </row>
    <row r="48" spans="1:24" x14ac:dyDescent="0.2">
      <c r="A48" t="s">
        <v>59</v>
      </c>
      <c r="B48">
        <v>41670</v>
      </c>
      <c r="C48">
        <v>34114</v>
      </c>
      <c r="D48">
        <v>2488</v>
      </c>
      <c r="E48">
        <v>164</v>
      </c>
      <c r="F48">
        <v>7</v>
      </c>
      <c r="G48">
        <v>13075</v>
      </c>
      <c r="H48">
        <v>1137</v>
      </c>
      <c r="I48">
        <v>236326</v>
      </c>
      <c r="J48">
        <v>3222</v>
      </c>
      <c r="K48">
        <v>1932598</v>
      </c>
      <c r="L48">
        <v>39236</v>
      </c>
      <c r="M48">
        <v>1540753</v>
      </c>
      <c r="N48">
        <v>313</v>
      </c>
      <c r="O48">
        <v>498339</v>
      </c>
      <c r="P48">
        <v>1768</v>
      </c>
      <c r="Q48">
        <v>9999</v>
      </c>
      <c r="R48">
        <v>199</v>
      </c>
      <c r="S48">
        <v>194672</v>
      </c>
      <c r="T48">
        <v>885</v>
      </c>
      <c r="U48">
        <v>11840</v>
      </c>
      <c r="V48">
        <v>383</v>
      </c>
      <c r="W48">
        <v>1220</v>
      </c>
      <c r="X48">
        <v>31</v>
      </c>
    </row>
    <row r="49" spans="1:24" x14ac:dyDescent="0.2">
      <c r="A49" t="s">
        <v>60</v>
      </c>
      <c r="B49">
        <v>36707</v>
      </c>
      <c r="C49">
        <v>281316</v>
      </c>
      <c r="D49">
        <v>18799</v>
      </c>
      <c r="E49">
        <v>6</v>
      </c>
      <c r="F49">
        <v>1</v>
      </c>
      <c r="G49">
        <v>30301</v>
      </c>
      <c r="H49">
        <v>2621</v>
      </c>
      <c r="I49">
        <v>77670</v>
      </c>
      <c r="J49">
        <v>2013</v>
      </c>
      <c r="K49">
        <v>1108506</v>
      </c>
      <c r="L49">
        <v>24496</v>
      </c>
      <c r="M49">
        <v>412566</v>
      </c>
      <c r="N49">
        <v>75</v>
      </c>
      <c r="O49">
        <v>36829</v>
      </c>
      <c r="P49">
        <v>525</v>
      </c>
      <c r="Q49">
        <v>1101</v>
      </c>
      <c r="R49">
        <v>90</v>
      </c>
      <c r="S49">
        <v>6997</v>
      </c>
      <c r="T49">
        <v>187</v>
      </c>
      <c r="U49">
        <v>18527</v>
      </c>
      <c r="V49">
        <v>579</v>
      </c>
      <c r="W49">
        <v>1504</v>
      </c>
      <c r="X49">
        <v>19</v>
      </c>
    </row>
    <row r="50" spans="1:24" x14ac:dyDescent="0.2">
      <c r="A50" t="s">
        <v>57</v>
      </c>
      <c r="B50">
        <v>41564</v>
      </c>
      <c r="C50">
        <v>88011</v>
      </c>
      <c r="D50">
        <v>4969</v>
      </c>
      <c r="E50">
        <v>1148</v>
      </c>
      <c r="F50">
        <v>34</v>
      </c>
      <c r="G50">
        <v>13236</v>
      </c>
      <c r="H50">
        <v>1097</v>
      </c>
      <c r="I50">
        <v>280571</v>
      </c>
      <c r="J50">
        <v>1170</v>
      </c>
      <c r="K50">
        <v>2010748</v>
      </c>
      <c r="L50">
        <v>36668</v>
      </c>
      <c r="M50">
        <v>6652645</v>
      </c>
      <c r="N50">
        <v>235</v>
      </c>
      <c r="O50">
        <v>1573944</v>
      </c>
      <c r="P50">
        <v>2896</v>
      </c>
      <c r="Q50">
        <v>23477</v>
      </c>
      <c r="R50">
        <v>220</v>
      </c>
      <c r="S50">
        <v>806908</v>
      </c>
      <c r="T50">
        <v>2216</v>
      </c>
      <c r="U50">
        <v>42879</v>
      </c>
      <c r="V50">
        <v>1196</v>
      </c>
      <c r="W50">
        <v>6467</v>
      </c>
      <c r="X50">
        <v>174</v>
      </c>
    </row>
    <row r="51" spans="1:24" x14ac:dyDescent="0.2">
      <c r="A51" t="s">
        <v>63</v>
      </c>
      <c r="B51">
        <v>28431</v>
      </c>
      <c r="C51">
        <v>16647</v>
      </c>
      <c r="D51">
        <v>1395</v>
      </c>
      <c r="E51">
        <v>409</v>
      </c>
      <c r="F51">
        <v>15</v>
      </c>
      <c r="G51">
        <v>10600</v>
      </c>
      <c r="H51">
        <v>812</v>
      </c>
      <c r="I51">
        <v>67237</v>
      </c>
      <c r="J51">
        <v>1139</v>
      </c>
      <c r="K51">
        <v>1560667</v>
      </c>
      <c r="L51">
        <v>26392</v>
      </c>
      <c r="M51">
        <v>2312482</v>
      </c>
      <c r="N51">
        <v>78</v>
      </c>
      <c r="O51">
        <v>498214</v>
      </c>
      <c r="P51">
        <v>1886</v>
      </c>
      <c r="Q51">
        <v>21748</v>
      </c>
      <c r="R51">
        <v>116</v>
      </c>
      <c r="S51">
        <v>896032</v>
      </c>
      <c r="T51">
        <v>1157</v>
      </c>
      <c r="U51">
        <v>10081</v>
      </c>
      <c r="V51">
        <v>336</v>
      </c>
      <c r="W51">
        <v>1330</v>
      </c>
      <c r="X51">
        <v>37</v>
      </c>
    </row>
    <row r="52" spans="1:24" x14ac:dyDescent="0.2">
      <c r="A52" t="s">
        <v>62</v>
      </c>
      <c r="B52">
        <v>43003</v>
      </c>
      <c r="C52">
        <v>64429</v>
      </c>
      <c r="D52">
        <v>5891</v>
      </c>
      <c r="E52">
        <v>324</v>
      </c>
      <c r="F52">
        <v>12</v>
      </c>
      <c r="G52">
        <v>32159</v>
      </c>
      <c r="H52">
        <v>3290</v>
      </c>
      <c r="I52">
        <v>326878</v>
      </c>
      <c r="J52">
        <v>3097</v>
      </c>
      <c r="K52">
        <v>2096171</v>
      </c>
      <c r="L52">
        <v>36933</v>
      </c>
      <c r="M52">
        <v>1199184</v>
      </c>
      <c r="N52">
        <v>464</v>
      </c>
      <c r="O52">
        <v>495750</v>
      </c>
      <c r="P52">
        <v>2283</v>
      </c>
      <c r="Q52">
        <v>17606</v>
      </c>
      <c r="R52">
        <v>201</v>
      </c>
      <c r="S52">
        <v>819413</v>
      </c>
      <c r="T52">
        <v>1147</v>
      </c>
      <c r="U52">
        <v>17543</v>
      </c>
      <c r="V52">
        <v>479</v>
      </c>
      <c r="W52">
        <v>2110</v>
      </c>
      <c r="X52">
        <v>90</v>
      </c>
    </row>
    <row r="53" spans="1:24" x14ac:dyDescent="0.2">
      <c r="A53" t="s">
        <v>64</v>
      </c>
      <c r="B53">
        <v>49481</v>
      </c>
      <c r="C53">
        <v>87452</v>
      </c>
      <c r="D53">
        <v>6288</v>
      </c>
      <c r="E53">
        <v>1823</v>
      </c>
      <c r="F53">
        <v>62</v>
      </c>
      <c r="G53">
        <v>10177</v>
      </c>
      <c r="H53">
        <v>1080</v>
      </c>
      <c r="I53">
        <v>160917</v>
      </c>
      <c r="J53">
        <v>1002</v>
      </c>
      <c r="K53">
        <v>2211056</v>
      </c>
      <c r="L53">
        <v>45975</v>
      </c>
      <c r="M53">
        <v>5706371</v>
      </c>
      <c r="N53">
        <v>215</v>
      </c>
      <c r="O53">
        <v>349799</v>
      </c>
      <c r="P53">
        <v>1262</v>
      </c>
      <c r="Q53">
        <v>747323</v>
      </c>
      <c r="R53">
        <v>212</v>
      </c>
      <c r="S53">
        <v>70968</v>
      </c>
      <c r="T53">
        <v>417</v>
      </c>
      <c r="U53">
        <v>54011</v>
      </c>
      <c r="V53">
        <v>1462</v>
      </c>
      <c r="W53">
        <v>7860</v>
      </c>
      <c r="X53">
        <v>204</v>
      </c>
    </row>
    <row r="54" spans="1:24" x14ac:dyDescent="0.2">
      <c r="A54" t="s">
        <v>61</v>
      </c>
      <c r="B54">
        <v>35157</v>
      </c>
      <c r="C54">
        <v>133438</v>
      </c>
      <c r="D54">
        <v>9960</v>
      </c>
      <c r="E54">
        <v>2590</v>
      </c>
      <c r="F54">
        <v>81</v>
      </c>
      <c r="G54">
        <v>10126</v>
      </c>
      <c r="H54">
        <v>1005</v>
      </c>
      <c r="I54">
        <v>101116</v>
      </c>
      <c r="J54">
        <v>2422</v>
      </c>
      <c r="K54">
        <v>1097934</v>
      </c>
      <c r="L54">
        <v>29485</v>
      </c>
      <c r="M54">
        <v>218973</v>
      </c>
      <c r="N54">
        <v>129</v>
      </c>
      <c r="O54">
        <v>173083</v>
      </c>
      <c r="P54">
        <v>1308</v>
      </c>
      <c r="Q54">
        <v>2155</v>
      </c>
      <c r="R54">
        <v>54</v>
      </c>
      <c r="S54">
        <v>167099</v>
      </c>
      <c r="T54">
        <v>566</v>
      </c>
      <c r="U54">
        <v>13412</v>
      </c>
      <c r="V54">
        <v>346</v>
      </c>
      <c r="W54">
        <v>1499</v>
      </c>
      <c r="X54">
        <v>39</v>
      </c>
    </row>
    <row r="55" spans="1:24" x14ac:dyDescent="0.2">
      <c r="A55" t="s">
        <v>56</v>
      </c>
      <c r="B55">
        <v>26555</v>
      </c>
      <c r="C55">
        <v>47272</v>
      </c>
      <c r="D55">
        <v>3635</v>
      </c>
      <c r="E55">
        <v>0</v>
      </c>
      <c r="F55">
        <v>0</v>
      </c>
      <c r="G55">
        <v>25719</v>
      </c>
      <c r="H55">
        <v>1956</v>
      </c>
      <c r="I55">
        <v>94647</v>
      </c>
      <c r="J55">
        <v>1160</v>
      </c>
      <c r="K55">
        <v>962924</v>
      </c>
      <c r="L55">
        <v>24684</v>
      </c>
      <c r="M55">
        <v>580345</v>
      </c>
      <c r="N55">
        <v>99</v>
      </c>
      <c r="O55">
        <v>2726397</v>
      </c>
      <c r="P55">
        <v>307</v>
      </c>
      <c r="Q55">
        <v>8380</v>
      </c>
      <c r="R55">
        <v>34</v>
      </c>
      <c r="S55">
        <v>104433</v>
      </c>
      <c r="T55">
        <v>125</v>
      </c>
      <c r="U55">
        <v>2693</v>
      </c>
      <c r="V55">
        <v>90</v>
      </c>
      <c r="W55">
        <v>221</v>
      </c>
      <c r="X55">
        <v>10</v>
      </c>
    </row>
    <row r="56" spans="1:24" x14ac:dyDescent="0.2">
      <c r="A56" t="s">
        <v>58</v>
      </c>
      <c r="B56">
        <v>24358</v>
      </c>
      <c r="C56">
        <v>15182</v>
      </c>
      <c r="D56">
        <v>1097</v>
      </c>
      <c r="E56">
        <v>51</v>
      </c>
      <c r="F56">
        <v>4</v>
      </c>
      <c r="G56">
        <v>35165</v>
      </c>
      <c r="H56">
        <v>3084</v>
      </c>
      <c r="I56">
        <v>56126</v>
      </c>
      <c r="J56">
        <v>972</v>
      </c>
      <c r="K56">
        <v>941270</v>
      </c>
      <c r="L56">
        <v>21595</v>
      </c>
      <c r="M56">
        <v>1301473</v>
      </c>
      <c r="N56">
        <v>100</v>
      </c>
      <c r="O56">
        <v>96585</v>
      </c>
      <c r="P56">
        <v>2271</v>
      </c>
      <c r="Q56">
        <v>12323</v>
      </c>
      <c r="R56">
        <v>127</v>
      </c>
      <c r="S56">
        <v>181148</v>
      </c>
      <c r="T56">
        <v>2259</v>
      </c>
      <c r="U56">
        <v>18082</v>
      </c>
      <c r="V56">
        <v>588</v>
      </c>
      <c r="W56">
        <v>2465</v>
      </c>
      <c r="X56">
        <v>67</v>
      </c>
    </row>
    <row r="57" spans="1:24" x14ac:dyDescent="0.2">
      <c r="A57" t="s">
        <v>66</v>
      </c>
      <c r="B57">
        <v>36599</v>
      </c>
      <c r="C57">
        <v>381869</v>
      </c>
      <c r="D57">
        <v>15087</v>
      </c>
      <c r="E57">
        <v>34056</v>
      </c>
      <c r="F57">
        <v>1149</v>
      </c>
      <c r="G57">
        <v>14630</v>
      </c>
      <c r="H57">
        <v>1013</v>
      </c>
      <c r="I57">
        <v>775875</v>
      </c>
      <c r="J57">
        <v>1693</v>
      </c>
      <c r="K57">
        <v>983272</v>
      </c>
      <c r="L57">
        <v>23749</v>
      </c>
      <c r="M57">
        <v>35428561</v>
      </c>
      <c r="N57">
        <v>573</v>
      </c>
      <c r="O57">
        <v>333525</v>
      </c>
      <c r="P57">
        <v>947</v>
      </c>
      <c r="Q57">
        <v>431069</v>
      </c>
      <c r="R57">
        <v>262</v>
      </c>
      <c r="S57">
        <v>310516</v>
      </c>
      <c r="T57">
        <v>637</v>
      </c>
      <c r="U57">
        <v>136158</v>
      </c>
      <c r="V57">
        <v>3510</v>
      </c>
      <c r="W57">
        <v>34845</v>
      </c>
      <c r="X57">
        <v>458</v>
      </c>
    </row>
    <row r="58" spans="1:24" x14ac:dyDescent="0.2">
      <c r="A58" t="s">
        <v>68</v>
      </c>
      <c r="B58">
        <v>14150</v>
      </c>
      <c r="C58">
        <v>46931</v>
      </c>
      <c r="D58">
        <v>2412</v>
      </c>
      <c r="E58">
        <v>25925</v>
      </c>
      <c r="F58">
        <v>835</v>
      </c>
      <c r="G58">
        <v>458</v>
      </c>
      <c r="H58">
        <v>56</v>
      </c>
      <c r="I58">
        <v>98985</v>
      </c>
      <c r="J58">
        <v>124</v>
      </c>
      <c r="K58">
        <v>630088</v>
      </c>
      <c r="L58">
        <v>11087</v>
      </c>
      <c r="M58">
        <v>4439012</v>
      </c>
      <c r="N58">
        <v>175</v>
      </c>
      <c r="O58">
        <v>2737222</v>
      </c>
      <c r="P58">
        <v>589</v>
      </c>
      <c r="Q58">
        <v>1030510</v>
      </c>
      <c r="R58">
        <v>218</v>
      </c>
      <c r="S58">
        <v>867260</v>
      </c>
      <c r="T58">
        <v>641</v>
      </c>
      <c r="U58">
        <v>14318</v>
      </c>
      <c r="V58">
        <v>330</v>
      </c>
      <c r="W58">
        <v>3060</v>
      </c>
      <c r="X58">
        <v>67</v>
      </c>
    </row>
    <row r="59" spans="1:24" x14ac:dyDescent="0.2">
      <c r="A59" t="s">
        <v>72</v>
      </c>
      <c r="B59">
        <v>25319</v>
      </c>
      <c r="C59">
        <v>210682</v>
      </c>
      <c r="D59">
        <v>15960</v>
      </c>
      <c r="E59">
        <v>31997</v>
      </c>
      <c r="F59">
        <v>776</v>
      </c>
      <c r="G59">
        <v>980</v>
      </c>
      <c r="H59">
        <v>138</v>
      </c>
      <c r="I59">
        <v>129505</v>
      </c>
      <c r="J59">
        <v>1616</v>
      </c>
      <c r="K59">
        <v>509630</v>
      </c>
      <c r="L59">
        <v>13668</v>
      </c>
      <c r="M59">
        <v>1541910</v>
      </c>
      <c r="N59">
        <v>150</v>
      </c>
      <c r="O59">
        <v>170224</v>
      </c>
      <c r="P59">
        <v>992</v>
      </c>
      <c r="Q59">
        <v>3915</v>
      </c>
      <c r="R59">
        <v>108</v>
      </c>
      <c r="S59">
        <v>53771</v>
      </c>
      <c r="T59">
        <v>413</v>
      </c>
      <c r="U59">
        <v>76841</v>
      </c>
      <c r="V59">
        <v>1225</v>
      </c>
      <c r="W59">
        <v>3179</v>
      </c>
      <c r="X59">
        <v>43</v>
      </c>
    </row>
    <row r="60" spans="1:24" x14ac:dyDescent="0.2">
      <c r="A60" t="s">
        <v>71</v>
      </c>
      <c r="B60">
        <v>20276</v>
      </c>
      <c r="C60">
        <v>251665</v>
      </c>
      <c r="D60">
        <v>14785</v>
      </c>
      <c r="E60">
        <v>14865</v>
      </c>
      <c r="F60">
        <v>432</v>
      </c>
      <c r="G60">
        <v>823</v>
      </c>
      <c r="H60">
        <v>129</v>
      </c>
      <c r="I60">
        <v>125840</v>
      </c>
      <c r="J60">
        <v>1157</v>
      </c>
      <c r="K60">
        <v>406351</v>
      </c>
      <c r="L60">
        <v>10088</v>
      </c>
      <c r="M60">
        <v>2627654</v>
      </c>
      <c r="N60">
        <v>224</v>
      </c>
      <c r="O60">
        <v>240573</v>
      </c>
      <c r="P60">
        <v>852</v>
      </c>
      <c r="Q60">
        <v>30220</v>
      </c>
      <c r="R60">
        <v>156</v>
      </c>
      <c r="S60">
        <v>295832</v>
      </c>
      <c r="T60">
        <v>566</v>
      </c>
      <c r="U60">
        <v>44100</v>
      </c>
      <c r="V60">
        <v>871</v>
      </c>
      <c r="W60">
        <v>1444</v>
      </c>
      <c r="X60">
        <v>42</v>
      </c>
    </row>
    <row r="61" spans="1:24" x14ac:dyDescent="0.2">
      <c r="A61" t="s">
        <v>65</v>
      </c>
      <c r="B61">
        <v>22943</v>
      </c>
      <c r="C61">
        <v>131365</v>
      </c>
      <c r="D61">
        <v>9166</v>
      </c>
      <c r="E61">
        <v>56196</v>
      </c>
      <c r="F61">
        <v>2154</v>
      </c>
      <c r="G61">
        <v>1091</v>
      </c>
      <c r="H61">
        <v>100</v>
      </c>
      <c r="I61">
        <v>1250964</v>
      </c>
      <c r="J61">
        <v>736</v>
      </c>
      <c r="K61">
        <v>653005</v>
      </c>
      <c r="L61">
        <v>15229</v>
      </c>
      <c r="M61">
        <v>10882409</v>
      </c>
      <c r="N61">
        <v>342</v>
      </c>
      <c r="O61">
        <v>1086155</v>
      </c>
      <c r="P61">
        <v>752</v>
      </c>
      <c r="Q61">
        <v>766959</v>
      </c>
      <c r="R61">
        <v>115</v>
      </c>
      <c r="S61">
        <v>242656</v>
      </c>
      <c r="T61">
        <v>540</v>
      </c>
      <c r="U61">
        <v>24128</v>
      </c>
      <c r="V61">
        <v>742</v>
      </c>
      <c r="W61">
        <v>1741</v>
      </c>
      <c r="X61">
        <v>65</v>
      </c>
    </row>
    <row r="62" spans="1:24" x14ac:dyDescent="0.2">
      <c r="A62" t="s">
        <v>70</v>
      </c>
      <c r="B62">
        <v>2226</v>
      </c>
      <c r="C62">
        <v>1427</v>
      </c>
      <c r="D62">
        <v>122</v>
      </c>
      <c r="E62">
        <v>0</v>
      </c>
      <c r="F62">
        <v>0</v>
      </c>
      <c r="G62">
        <v>18</v>
      </c>
      <c r="H62">
        <v>5</v>
      </c>
      <c r="I62">
        <v>773</v>
      </c>
      <c r="J62">
        <v>4</v>
      </c>
      <c r="K62">
        <v>32242</v>
      </c>
      <c r="L62">
        <v>1718</v>
      </c>
      <c r="M62">
        <v>166</v>
      </c>
      <c r="N62">
        <v>15</v>
      </c>
      <c r="O62">
        <v>39824</v>
      </c>
      <c r="P62">
        <v>358</v>
      </c>
      <c r="Q62">
        <v>152</v>
      </c>
      <c r="R62">
        <v>17</v>
      </c>
      <c r="S62">
        <v>3531</v>
      </c>
      <c r="T62">
        <v>190</v>
      </c>
      <c r="U62">
        <v>305</v>
      </c>
      <c r="V62">
        <v>17</v>
      </c>
      <c r="W62">
        <v>12</v>
      </c>
      <c r="X62">
        <v>1</v>
      </c>
    </row>
    <row r="63" spans="1:24" x14ac:dyDescent="0.2">
      <c r="A63" t="s">
        <v>69</v>
      </c>
      <c r="B63">
        <v>2810</v>
      </c>
      <c r="C63">
        <v>1149</v>
      </c>
      <c r="D63">
        <v>80</v>
      </c>
      <c r="E63">
        <v>0</v>
      </c>
      <c r="F63">
        <v>0</v>
      </c>
      <c r="G63">
        <v>74</v>
      </c>
      <c r="H63">
        <v>9</v>
      </c>
      <c r="I63">
        <v>49</v>
      </c>
      <c r="J63">
        <v>1</v>
      </c>
      <c r="K63">
        <v>65062</v>
      </c>
      <c r="L63">
        <v>2254</v>
      </c>
      <c r="M63">
        <v>30067</v>
      </c>
      <c r="N63">
        <v>7</v>
      </c>
      <c r="O63">
        <v>9940</v>
      </c>
      <c r="P63">
        <v>367</v>
      </c>
      <c r="Q63">
        <v>191</v>
      </c>
      <c r="R63">
        <v>8</v>
      </c>
      <c r="S63">
        <v>6931</v>
      </c>
      <c r="T63">
        <v>133</v>
      </c>
      <c r="U63">
        <v>657</v>
      </c>
      <c r="V63">
        <v>30</v>
      </c>
      <c r="W63">
        <v>8</v>
      </c>
      <c r="X63">
        <v>2</v>
      </c>
    </row>
    <row r="64" spans="1:24" x14ac:dyDescent="0.2">
      <c r="A64" t="s">
        <v>67</v>
      </c>
      <c r="B64">
        <v>33916</v>
      </c>
      <c r="C64">
        <v>230480</v>
      </c>
      <c r="D64">
        <v>9079</v>
      </c>
      <c r="E64">
        <v>1523</v>
      </c>
      <c r="F64">
        <v>24</v>
      </c>
      <c r="G64">
        <v>5620</v>
      </c>
      <c r="H64">
        <v>555</v>
      </c>
      <c r="I64">
        <v>600129</v>
      </c>
      <c r="J64">
        <v>1673</v>
      </c>
      <c r="K64">
        <v>1190784</v>
      </c>
      <c r="L64">
        <v>25549</v>
      </c>
      <c r="M64">
        <v>13873327</v>
      </c>
      <c r="N64">
        <v>336</v>
      </c>
      <c r="O64">
        <v>4037549</v>
      </c>
      <c r="P64">
        <v>1109</v>
      </c>
      <c r="Q64">
        <v>167126</v>
      </c>
      <c r="R64">
        <v>285</v>
      </c>
      <c r="S64">
        <v>3313394</v>
      </c>
      <c r="T64">
        <v>1764</v>
      </c>
      <c r="U64">
        <v>36501</v>
      </c>
      <c r="V64">
        <v>1097</v>
      </c>
      <c r="W64">
        <v>5632</v>
      </c>
      <c r="X64">
        <v>138</v>
      </c>
    </row>
    <row r="65" spans="1:24" x14ac:dyDescent="0.2">
      <c r="A65" t="s">
        <v>74</v>
      </c>
      <c r="B65">
        <v>15919</v>
      </c>
      <c r="C65">
        <v>65296</v>
      </c>
      <c r="D65">
        <v>9001</v>
      </c>
      <c r="E65">
        <v>0</v>
      </c>
      <c r="F65">
        <v>0</v>
      </c>
      <c r="G65">
        <v>887</v>
      </c>
      <c r="H65">
        <v>140</v>
      </c>
      <c r="I65">
        <v>102600</v>
      </c>
      <c r="J65">
        <v>673</v>
      </c>
      <c r="K65">
        <v>493512</v>
      </c>
      <c r="L65">
        <v>10983</v>
      </c>
      <c r="M65">
        <v>1888779</v>
      </c>
      <c r="N65">
        <v>347</v>
      </c>
      <c r="O65">
        <v>148749</v>
      </c>
      <c r="P65">
        <v>424</v>
      </c>
      <c r="Q65">
        <v>3835</v>
      </c>
      <c r="R65">
        <v>131</v>
      </c>
      <c r="S65">
        <v>10586</v>
      </c>
      <c r="T65">
        <v>263</v>
      </c>
      <c r="U65">
        <v>34836</v>
      </c>
      <c r="V65">
        <v>1496</v>
      </c>
      <c r="W65">
        <v>174</v>
      </c>
      <c r="X65">
        <v>24</v>
      </c>
    </row>
    <row r="66" spans="1:24" x14ac:dyDescent="0.2">
      <c r="A66" t="s">
        <v>79</v>
      </c>
      <c r="B66">
        <v>24218</v>
      </c>
      <c r="C66">
        <v>43344</v>
      </c>
      <c r="D66">
        <v>6908</v>
      </c>
      <c r="E66">
        <v>1084</v>
      </c>
      <c r="F66">
        <v>30</v>
      </c>
      <c r="G66">
        <v>565</v>
      </c>
      <c r="H66">
        <v>133</v>
      </c>
      <c r="I66">
        <v>94881</v>
      </c>
      <c r="J66">
        <v>1580</v>
      </c>
      <c r="K66">
        <v>669042</v>
      </c>
      <c r="L66">
        <v>20403</v>
      </c>
      <c r="M66">
        <v>501125</v>
      </c>
      <c r="N66">
        <v>140</v>
      </c>
      <c r="O66">
        <v>389468</v>
      </c>
      <c r="P66">
        <v>1160</v>
      </c>
      <c r="Q66">
        <v>4658</v>
      </c>
      <c r="R66">
        <v>112</v>
      </c>
      <c r="S66">
        <v>41824</v>
      </c>
      <c r="T66">
        <v>413</v>
      </c>
      <c r="U66">
        <v>7395</v>
      </c>
      <c r="V66">
        <v>299</v>
      </c>
      <c r="W66">
        <v>159</v>
      </c>
      <c r="X66">
        <v>13</v>
      </c>
    </row>
    <row r="67" spans="1:24" x14ac:dyDescent="0.2">
      <c r="A67" t="s">
        <v>80</v>
      </c>
      <c r="B67">
        <v>30295</v>
      </c>
      <c r="C67">
        <v>98880</v>
      </c>
      <c r="D67">
        <v>15406</v>
      </c>
      <c r="E67">
        <v>0</v>
      </c>
      <c r="F67">
        <v>0</v>
      </c>
      <c r="G67">
        <v>338</v>
      </c>
      <c r="H67">
        <v>101</v>
      </c>
      <c r="I67">
        <v>89918</v>
      </c>
      <c r="J67">
        <v>778</v>
      </c>
      <c r="K67">
        <v>768943</v>
      </c>
      <c r="L67">
        <v>22872</v>
      </c>
      <c r="M67">
        <v>1055189</v>
      </c>
      <c r="N67">
        <v>208</v>
      </c>
      <c r="O67">
        <v>691496</v>
      </c>
      <c r="P67">
        <v>765</v>
      </c>
      <c r="Q67">
        <v>6321</v>
      </c>
      <c r="R67">
        <v>195</v>
      </c>
      <c r="S67">
        <v>57605</v>
      </c>
      <c r="T67">
        <v>421</v>
      </c>
      <c r="U67">
        <v>18208</v>
      </c>
      <c r="V67">
        <v>1272</v>
      </c>
      <c r="W67">
        <v>107</v>
      </c>
      <c r="X67">
        <v>17</v>
      </c>
    </row>
    <row r="68" spans="1:24" x14ac:dyDescent="0.2">
      <c r="A68" t="s">
        <v>73</v>
      </c>
      <c r="B68">
        <v>91947</v>
      </c>
      <c r="C68">
        <v>215078</v>
      </c>
      <c r="D68">
        <v>39986</v>
      </c>
      <c r="E68">
        <v>114</v>
      </c>
      <c r="F68">
        <v>5</v>
      </c>
      <c r="G68">
        <v>2167</v>
      </c>
      <c r="H68">
        <v>198</v>
      </c>
      <c r="I68">
        <v>337013</v>
      </c>
      <c r="J68">
        <v>4270</v>
      </c>
      <c r="K68">
        <v>2527528</v>
      </c>
      <c r="L68">
        <v>66586</v>
      </c>
      <c r="M68">
        <v>2543948</v>
      </c>
      <c r="N68">
        <v>725</v>
      </c>
      <c r="O68">
        <v>825671</v>
      </c>
      <c r="P68">
        <v>4804</v>
      </c>
      <c r="Q68">
        <v>20207</v>
      </c>
      <c r="R68">
        <v>401</v>
      </c>
      <c r="S68">
        <v>338608</v>
      </c>
      <c r="T68">
        <v>3037</v>
      </c>
      <c r="U68">
        <v>49646</v>
      </c>
      <c r="V68">
        <v>2199</v>
      </c>
      <c r="W68">
        <v>990</v>
      </c>
      <c r="X68">
        <v>62</v>
      </c>
    </row>
    <row r="69" spans="1:24" x14ac:dyDescent="0.2">
      <c r="A69" t="s">
        <v>75</v>
      </c>
      <c r="B69">
        <v>10143</v>
      </c>
      <c r="C69">
        <v>11670</v>
      </c>
      <c r="D69">
        <v>1471</v>
      </c>
      <c r="E69">
        <v>0</v>
      </c>
      <c r="F69">
        <v>0</v>
      </c>
      <c r="G69">
        <v>1953</v>
      </c>
      <c r="H69">
        <v>229</v>
      </c>
      <c r="I69">
        <v>41366</v>
      </c>
      <c r="J69">
        <v>258</v>
      </c>
      <c r="K69">
        <v>292559</v>
      </c>
      <c r="L69">
        <v>8607</v>
      </c>
      <c r="M69">
        <v>505476</v>
      </c>
      <c r="N69">
        <v>74</v>
      </c>
      <c r="O69">
        <v>524552</v>
      </c>
      <c r="P69">
        <v>491</v>
      </c>
      <c r="Q69">
        <v>2311</v>
      </c>
      <c r="R69">
        <v>76</v>
      </c>
      <c r="S69">
        <v>12709</v>
      </c>
      <c r="T69">
        <v>191</v>
      </c>
      <c r="U69">
        <v>11713</v>
      </c>
      <c r="V69">
        <v>618</v>
      </c>
      <c r="W69">
        <v>261</v>
      </c>
      <c r="X69">
        <v>13</v>
      </c>
    </row>
    <row r="70" spans="1:24" x14ac:dyDescent="0.2">
      <c r="A70" t="s">
        <v>81</v>
      </c>
      <c r="B70">
        <v>55959</v>
      </c>
      <c r="C70">
        <v>155219</v>
      </c>
      <c r="D70">
        <v>29549</v>
      </c>
      <c r="E70">
        <v>3950</v>
      </c>
      <c r="F70">
        <v>147</v>
      </c>
      <c r="G70">
        <v>4529</v>
      </c>
      <c r="H70">
        <v>400</v>
      </c>
      <c r="I70">
        <v>459042</v>
      </c>
      <c r="J70">
        <v>3976</v>
      </c>
      <c r="K70">
        <v>1966496</v>
      </c>
      <c r="L70">
        <v>44584</v>
      </c>
      <c r="M70">
        <v>6800258</v>
      </c>
      <c r="N70">
        <v>800</v>
      </c>
      <c r="O70">
        <v>1081885</v>
      </c>
      <c r="P70">
        <v>2417</v>
      </c>
      <c r="Q70">
        <v>90931</v>
      </c>
      <c r="R70">
        <v>1135</v>
      </c>
      <c r="S70">
        <v>256919</v>
      </c>
      <c r="T70">
        <v>1653</v>
      </c>
      <c r="U70">
        <v>26589</v>
      </c>
      <c r="V70">
        <v>1616</v>
      </c>
      <c r="W70">
        <v>771</v>
      </c>
      <c r="X70">
        <v>40</v>
      </c>
    </row>
    <row r="71" spans="1:24" x14ac:dyDescent="0.2">
      <c r="A71" t="s">
        <v>76</v>
      </c>
      <c r="B71">
        <v>3059</v>
      </c>
      <c r="C71">
        <v>2586</v>
      </c>
      <c r="D71">
        <v>317</v>
      </c>
      <c r="E71">
        <v>0</v>
      </c>
      <c r="F71">
        <v>0</v>
      </c>
      <c r="G71">
        <v>627</v>
      </c>
      <c r="H71">
        <v>95</v>
      </c>
      <c r="I71">
        <v>1034</v>
      </c>
      <c r="J71">
        <v>14</v>
      </c>
      <c r="K71">
        <v>93111</v>
      </c>
      <c r="L71">
        <v>2523</v>
      </c>
      <c r="M71">
        <v>45013</v>
      </c>
      <c r="N71">
        <v>7</v>
      </c>
      <c r="O71">
        <v>150637</v>
      </c>
      <c r="P71">
        <v>74</v>
      </c>
      <c r="Q71">
        <v>7666</v>
      </c>
      <c r="R71">
        <v>7</v>
      </c>
      <c r="S71">
        <v>5302</v>
      </c>
      <c r="T71">
        <v>35</v>
      </c>
      <c r="U71">
        <v>2545</v>
      </c>
      <c r="V71">
        <v>94</v>
      </c>
      <c r="W71">
        <v>98</v>
      </c>
      <c r="X71">
        <v>6</v>
      </c>
    </row>
    <row r="72" spans="1:24" x14ac:dyDescent="0.2">
      <c r="A72" t="s">
        <v>78</v>
      </c>
      <c r="B72">
        <v>7182</v>
      </c>
      <c r="C72">
        <v>10548</v>
      </c>
      <c r="D72">
        <v>1236</v>
      </c>
      <c r="E72">
        <v>0</v>
      </c>
      <c r="F72">
        <v>0</v>
      </c>
      <c r="G72">
        <v>1720</v>
      </c>
      <c r="H72">
        <v>188</v>
      </c>
      <c r="I72">
        <v>13983</v>
      </c>
      <c r="J72">
        <v>224</v>
      </c>
      <c r="K72">
        <v>168582</v>
      </c>
      <c r="L72">
        <v>6080</v>
      </c>
      <c r="M72">
        <v>21837</v>
      </c>
      <c r="N72">
        <v>17</v>
      </c>
      <c r="O72">
        <v>138844</v>
      </c>
      <c r="P72">
        <v>670</v>
      </c>
      <c r="Q72">
        <v>351</v>
      </c>
      <c r="R72">
        <v>11</v>
      </c>
      <c r="S72">
        <v>15483</v>
      </c>
      <c r="T72">
        <v>117</v>
      </c>
      <c r="U72">
        <v>8248</v>
      </c>
      <c r="V72">
        <v>473</v>
      </c>
      <c r="W72">
        <v>134</v>
      </c>
      <c r="X72">
        <v>9</v>
      </c>
    </row>
    <row r="73" spans="1:24" x14ac:dyDescent="0.2">
      <c r="A73" t="s">
        <v>77</v>
      </c>
      <c r="B73">
        <v>53418</v>
      </c>
      <c r="C73">
        <v>82546</v>
      </c>
      <c r="D73">
        <v>13561</v>
      </c>
      <c r="E73">
        <v>0</v>
      </c>
      <c r="F73">
        <v>0</v>
      </c>
      <c r="G73">
        <v>2990</v>
      </c>
      <c r="H73">
        <v>350</v>
      </c>
      <c r="I73">
        <v>194830</v>
      </c>
      <c r="J73">
        <v>1587</v>
      </c>
      <c r="K73">
        <v>1785793</v>
      </c>
      <c r="L73">
        <v>44482</v>
      </c>
      <c r="M73">
        <v>2058929</v>
      </c>
      <c r="N73">
        <v>395</v>
      </c>
      <c r="O73">
        <v>678300</v>
      </c>
      <c r="P73">
        <v>2280</v>
      </c>
      <c r="Q73">
        <v>10129</v>
      </c>
      <c r="R73">
        <v>173</v>
      </c>
      <c r="S73">
        <v>201671</v>
      </c>
      <c r="T73">
        <v>1810</v>
      </c>
      <c r="U73">
        <v>21528</v>
      </c>
      <c r="V73">
        <v>813</v>
      </c>
      <c r="W73">
        <v>555</v>
      </c>
      <c r="X73">
        <v>41</v>
      </c>
    </row>
    <row r="74" spans="1:24" x14ac:dyDescent="0.2">
      <c r="A74" t="s">
        <v>86</v>
      </c>
      <c r="B74">
        <v>52841</v>
      </c>
      <c r="C74">
        <v>100181</v>
      </c>
      <c r="D74">
        <v>22776</v>
      </c>
      <c r="E74">
        <v>3</v>
      </c>
      <c r="F74">
        <v>1</v>
      </c>
      <c r="G74">
        <v>2524</v>
      </c>
      <c r="H74">
        <v>451</v>
      </c>
      <c r="I74">
        <v>7646</v>
      </c>
      <c r="J74">
        <v>147</v>
      </c>
      <c r="K74">
        <v>936975</v>
      </c>
      <c r="L74">
        <v>42858</v>
      </c>
      <c r="M74">
        <v>119981</v>
      </c>
      <c r="N74">
        <v>134</v>
      </c>
      <c r="O74">
        <v>38559</v>
      </c>
      <c r="P74">
        <v>716</v>
      </c>
      <c r="Q74">
        <v>6451</v>
      </c>
      <c r="R74">
        <v>226</v>
      </c>
      <c r="S74">
        <v>16646</v>
      </c>
      <c r="T74">
        <v>772</v>
      </c>
      <c r="U74">
        <v>49218</v>
      </c>
      <c r="V74">
        <v>9453</v>
      </c>
      <c r="W74">
        <v>3968</v>
      </c>
      <c r="X74">
        <v>599</v>
      </c>
    </row>
    <row r="75" spans="1:24" x14ac:dyDescent="0.2">
      <c r="A75" t="s">
        <v>84</v>
      </c>
      <c r="B75">
        <v>38686</v>
      </c>
      <c r="C75">
        <v>70674</v>
      </c>
      <c r="D75">
        <v>18567</v>
      </c>
      <c r="E75">
        <v>68</v>
      </c>
      <c r="F75">
        <v>1</v>
      </c>
      <c r="G75">
        <v>1146</v>
      </c>
      <c r="H75">
        <v>222</v>
      </c>
      <c r="I75">
        <v>4472</v>
      </c>
      <c r="J75">
        <v>93</v>
      </c>
      <c r="K75">
        <v>785198</v>
      </c>
      <c r="L75">
        <v>31074</v>
      </c>
      <c r="M75">
        <v>301242</v>
      </c>
      <c r="N75">
        <v>131</v>
      </c>
      <c r="O75">
        <v>29956</v>
      </c>
      <c r="P75">
        <v>663</v>
      </c>
      <c r="Q75">
        <v>16326</v>
      </c>
      <c r="R75">
        <v>462</v>
      </c>
      <c r="S75">
        <v>49170</v>
      </c>
      <c r="T75">
        <v>1315</v>
      </c>
      <c r="U75">
        <v>52169</v>
      </c>
      <c r="V75">
        <v>9909</v>
      </c>
      <c r="W75">
        <v>17480</v>
      </c>
      <c r="X75">
        <v>3644</v>
      </c>
    </row>
    <row r="76" spans="1:24" x14ac:dyDescent="0.2">
      <c r="A76" t="s">
        <v>85</v>
      </c>
      <c r="B76">
        <v>45696</v>
      </c>
      <c r="C76">
        <v>60519</v>
      </c>
      <c r="D76">
        <v>17738</v>
      </c>
      <c r="E76">
        <v>11</v>
      </c>
      <c r="F76">
        <v>1</v>
      </c>
      <c r="G76">
        <v>1826</v>
      </c>
      <c r="H76">
        <v>335</v>
      </c>
      <c r="I76">
        <v>5349</v>
      </c>
      <c r="J76">
        <v>109</v>
      </c>
      <c r="K76">
        <v>846533</v>
      </c>
      <c r="L76">
        <v>37571</v>
      </c>
      <c r="M76">
        <v>82276</v>
      </c>
      <c r="N76">
        <v>676</v>
      </c>
      <c r="O76">
        <v>78709</v>
      </c>
      <c r="P76">
        <v>505</v>
      </c>
      <c r="Q76">
        <v>14835</v>
      </c>
      <c r="R76">
        <v>910</v>
      </c>
      <c r="S76">
        <v>25240</v>
      </c>
      <c r="T76">
        <v>1263</v>
      </c>
      <c r="U76">
        <v>68627</v>
      </c>
      <c r="V76">
        <v>13638</v>
      </c>
      <c r="W76">
        <v>3825</v>
      </c>
      <c r="X76">
        <v>728</v>
      </c>
    </row>
    <row r="77" spans="1:24" x14ac:dyDescent="0.2">
      <c r="A77" t="s">
        <v>82</v>
      </c>
      <c r="B77">
        <v>61182</v>
      </c>
      <c r="C77">
        <v>181083</v>
      </c>
      <c r="D77">
        <v>28410</v>
      </c>
      <c r="E77">
        <v>1201</v>
      </c>
      <c r="F77">
        <v>13</v>
      </c>
      <c r="G77">
        <v>6425</v>
      </c>
      <c r="H77">
        <v>373</v>
      </c>
      <c r="I77">
        <v>82839</v>
      </c>
      <c r="J77">
        <v>875</v>
      </c>
      <c r="K77">
        <v>1721722</v>
      </c>
      <c r="L77">
        <v>45903</v>
      </c>
      <c r="M77">
        <v>3257143</v>
      </c>
      <c r="N77">
        <v>805</v>
      </c>
      <c r="O77">
        <v>2054036</v>
      </c>
      <c r="P77">
        <v>2186</v>
      </c>
      <c r="Q77">
        <v>63638</v>
      </c>
      <c r="R77">
        <v>806</v>
      </c>
      <c r="S77">
        <v>371492</v>
      </c>
      <c r="T77">
        <v>1831</v>
      </c>
      <c r="U77">
        <v>60373</v>
      </c>
      <c r="V77">
        <v>6013</v>
      </c>
      <c r="W77">
        <v>2277</v>
      </c>
      <c r="X77">
        <v>231</v>
      </c>
    </row>
    <row r="78" spans="1:24" x14ac:dyDescent="0.2">
      <c r="A78" t="s">
        <v>83</v>
      </c>
      <c r="B78">
        <v>23445</v>
      </c>
      <c r="C78">
        <v>35055</v>
      </c>
      <c r="D78">
        <v>8275</v>
      </c>
      <c r="E78">
        <v>0</v>
      </c>
      <c r="F78">
        <v>0</v>
      </c>
      <c r="G78">
        <v>117</v>
      </c>
      <c r="H78">
        <v>33</v>
      </c>
      <c r="I78">
        <v>14914</v>
      </c>
      <c r="J78">
        <v>76</v>
      </c>
      <c r="K78">
        <v>436437</v>
      </c>
      <c r="L78">
        <v>19131</v>
      </c>
      <c r="M78">
        <v>1064324</v>
      </c>
      <c r="N78">
        <v>56</v>
      </c>
      <c r="O78">
        <v>278611</v>
      </c>
      <c r="P78">
        <v>383</v>
      </c>
      <c r="Q78">
        <v>2977</v>
      </c>
      <c r="R78">
        <v>137</v>
      </c>
      <c r="S78">
        <v>14248</v>
      </c>
      <c r="T78">
        <v>477</v>
      </c>
      <c r="U78">
        <v>27556</v>
      </c>
      <c r="V78">
        <v>4988</v>
      </c>
      <c r="W78">
        <v>655</v>
      </c>
      <c r="X78">
        <v>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4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4.25" x14ac:dyDescent="0.2"/>
  <cols>
    <col min="1" max="1" width="13.75" style="2" customWidth="1"/>
    <col min="2" max="2" width="10.625" style="2" customWidth="1"/>
    <col min="3" max="3" width="8.875" style="2" bestFit="1" customWidth="1"/>
    <col min="4" max="4" width="8.75" style="2" bestFit="1" customWidth="1"/>
    <col min="5" max="5" width="7.625" style="2" bestFit="1" customWidth="1"/>
    <col min="6" max="6" width="6.75" style="2" bestFit="1" customWidth="1"/>
    <col min="7" max="7" width="9" style="2" bestFit="1" customWidth="1"/>
    <col min="8" max="8" width="7.625" style="2" bestFit="1" customWidth="1"/>
    <col min="9" max="9" width="9.875" style="2" bestFit="1" customWidth="1"/>
    <col min="10" max="10" width="7.5" style="2" bestFit="1" customWidth="1"/>
    <col min="11" max="11" width="10.75" style="2" bestFit="1" customWidth="1"/>
    <col min="12" max="12" width="8.75" style="2" bestFit="1" customWidth="1"/>
    <col min="13" max="13" width="10.5" style="2" bestFit="1" customWidth="1"/>
    <col min="14" max="14" width="6.75" style="2" bestFit="1" customWidth="1"/>
    <col min="15" max="15" width="9.75" style="2" bestFit="1" customWidth="1"/>
    <col min="16" max="16" width="7.5" style="2" bestFit="1" customWidth="1"/>
    <col min="17" max="17" width="9" style="2" bestFit="1" customWidth="1"/>
    <col min="18" max="18" width="6.75" style="2" bestFit="1" customWidth="1"/>
    <col min="19" max="19" width="9.75" style="2" bestFit="1" customWidth="1"/>
    <col min="20" max="20" width="6.875" style="2" bestFit="1" customWidth="1"/>
    <col min="21" max="21" width="8.75" style="2" bestFit="1" customWidth="1"/>
    <col min="22" max="22" width="6.75" style="2" bestFit="1" customWidth="1"/>
    <col min="23" max="23" width="7.5" style="2" bestFit="1" customWidth="1"/>
    <col min="24" max="24" width="6.75" style="2" bestFit="1" customWidth="1"/>
    <col min="25" max="16384" width="9" style="2"/>
  </cols>
  <sheetData>
    <row r="1" spans="1:24" ht="27.75" x14ac:dyDescent="0.2">
      <c r="A1" s="1" t="s">
        <v>129</v>
      </c>
      <c r="B1" s="1"/>
      <c r="C1" s="1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"/>
      <c r="U1" s="1"/>
      <c r="V1" s="1"/>
    </row>
    <row r="2" spans="1:24" ht="20.100000000000001" customHeight="1" x14ac:dyDescent="0.2">
      <c r="A2" s="1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6"/>
      <c r="X2" s="3" t="s">
        <v>130</v>
      </c>
    </row>
    <row r="3" spans="1:24" ht="24" x14ac:dyDescent="0.2">
      <c r="A3" s="18" t="s">
        <v>87</v>
      </c>
      <c r="B3" s="19" t="s">
        <v>88</v>
      </c>
      <c r="C3" s="17" t="s">
        <v>89</v>
      </c>
      <c r="D3" s="17"/>
      <c r="E3" s="17" t="s">
        <v>90</v>
      </c>
      <c r="F3" s="17"/>
      <c r="G3" s="17" t="s">
        <v>91</v>
      </c>
      <c r="H3" s="17"/>
      <c r="I3" s="17" t="s">
        <v>92</v>
      </c>
      <c r="J3" s="17"/>
      <c r="K3" s="17" t="s">
        <v>115</v>
      </c>
      <c r="L3" s="17"/>
      <c r="M3" s="17" t="s">
        <v>101</v>
      </c>
      <c r="N3" s="17"/>
      <c r="O3" s="17" t="s">
        <v>102</v>
      </c>
      <c r="P3" s="17"/>
      <c r="Q3" s="17" t="s">
        <v>104</v>
      </c>
      <c r="R3" s="17"/>
      <c r="S3" s="17" t="s">
        <v>103</v>
      </c>
      <c r="T3" s="17"/>
      <c r="U3" s="17" t="s">
        <v>93</v>
      </c>
      <c r="V3" s="17"/>
      <c r="W3" s="17" t="s">
        <v>94</v>
      </c>
      <c r="X3" s="17"/>
    </row>
    <row r="4" spans="1:24" s="4" customFormat="1" ht="43.5" customHeight="1" x14ac:dyDescent="0.2">
      <c r="A4" s="18"/>
      <c r="B4" s="19"/>
      <c r="C4" s="11" t="s">
        <v>95</v>
      </c>
      <c r="D4" s="11" t="s">
        <v>96</v>
      </c>
      <c r="E4" s="11" t="s">
        <v>95</v>
      </c>
      <c r="F4" s="11" t="s">
        <v>96</v>
      </c>
      <c r="G4" s="11" t="s">
        <v>95</v>
      </c>
      <c r="H4" s="11" t="s">
        <v>96</v>
      </c>
      <c r="I4" s="11" t="s">
        <v>95</v>
      </c>
      <c r="J4" s="11" t="s">
        <v>96</v>
      </c>
      <c r="K4" s="11" t="s">
        <v>95</v>
      </c>
      <c r="L4" s="11" t="s">
        <v>96</v>
      </c>
      <c r="M4" s="11" t="s">
        <v>95</v>
      </c>
      <c r="N4" s="11" t="s">
        <v>96</v>
      </c>
      <c r="O4" s="11" t="s">
        <v>95</v>
      </c>
      <c r="P4" s="11" t="s">
        <v>96</v>
      </c>
      <c r="Q4" s="11" t="s">
        <v>95</v>
      </c>
      <c r="R4" s="11" t="s">
        <v>96</v>
      </c>
      <c r="S4" s="11" t="s">
        <v>95</v>
      </c>
      <c r="T4" s="11" t="s">
        <v>96</v>
      </c>
      <c r="U4" s="11" t="s">
        <v>95</v>
      </c>
      <c r="V4" s="11" t="s">
        <v>96</v>
      </c>
      <c r="W4" s="11" t="s">
        <v>95</v>
      </c>
      <c r="X4" s="11" t="s">
        <v>96</v>
      </c>
    </row>
    <row r="5" spans="1:24" s="14" customFormat="1" ht="21.75" x14ac:dyDescent="0.2">
      <c r="A5" s="12" t="s">
        <v>0</v>
      </c>
      <c r="B5" s="13">
        <f>SUM(B6,B16,B26,B35,B48,B57,B67,B76,B86)</f>
        <v>3519637</v>
      </c>
      <c r="C5" s="13">
        <f t="shared" ref="C5:X5" si="0">SUM(C6,C16,C26,C35,C48,C57,C67,C76,C86)</f>
        <v>9739215</v>
      </c>
      <c r="D5" s="13">
        <f t="shared" si="0"/>
        <v>1422288</v>
      </c>
      <c r="E5" s="13">
        <f t="shared" si="0"/>
        <v>716888</v>
      </c>
      <c r="F5" s="13">
        <f t="shared" si="0"/>
        <v>20651</v>
      </c>
      <c r="G5" s="13">
        <f t="shared" si="0"/>
        <v>1794142</v>
      </c>
      <c r="H5" s="13">
        <f t="shared" si="0"/>
        <v>310162</v>
      </c>
      <c r="I5" s="13">
        <f t="shared" si="0"/>
        <v>11839770</v>
      </c>
      <c r="J5" s="13">
        <f t="shared" si="0"/>
        <v>151329</v>
      </c>
      <c r="K5" s="13">
        <f t="shared" ref="K5:L5" si="1">SUM(K6,K16,K26,K35,K48,K57,K67,K76,K86)</f>
        <v>114316758</v>
      </c>
      <c r="L5" s="13">
        <f t="shared" si="1"/>
        <v>2747495</v>
      </c>
      <c r="M5" s="13">
        <f t="shared" ref="M5:N5" si="2">SUM(M6,M16,M26,M35,M48,M57,M67,M76,M86)</f>
        <v>329833095</v>
      </c>
      <c r="N5" s="13">
        <f t="shared" si="2"/>
        <v>29286</v>
      </c>
      <c r="O5" s="13">
        <f t="shared" si="0"/>
        <v>70695514</v>
      </c>
      <c r="P5" s="13">
        <f t="shared" si="0"/>
        <v>131980</v>
      </c>
      <c r="Q5" s="13">
        <f t="shared" si="0"/>
        <v>8929137</v>
      </c>
      <c r="R5" s="13">
        <f t="shared" si="0"/>
        <v>28087</v>
      </c>
      <c r="S5" s="13">
        <f t="shared" ref="S5:T5" si="3">SUM(S6,S16,S26,S35,S48,S57,S67,S76,S86)</f>
        <v>17445915</v>
      </c>
      <c r="T5" s="13">
        <f t="shared" si="3"/>
        <v>78065</v>
      </c>
      <c r="U5" s="13">
        <f t="shared" si="0"/>
        <v>1531631</v>
      </c>
      <c r="V5" s="13">
        <f t="shared" si="0"/>
        <v>89728</v>
      </c>
      <c r="W5" s="13">
        <f t="shared" si="0"/>
        <v>142342</v>
      </c>
      <c r="X5" s="13">
        <f t="shared" si="0"/>
        <v>8681</v>
      </c>
    </row>
    <row r="6" spans="1:24" ht="21.75" x14ac:dyDescent="0.2">
      <c r="A6" s="9" t="s">
        <v>1</v>
      </c>
      <c r="B6" s="8">
        <f>SUM(B7:B15)</f>
        <v>114445</v>
      </c>
      <c r="C6" s="8">
        <f t="shared" ref="C6:X6" si="4">SUM(C7:C15)</f>
        <v>204561</v>
      </c>
      <c r="D6" s="8">
        <f t="shared" si="4"/>
        <v>14434</v>
      </c>
      <c r="E6" s="8">
        <f t="shared" si="4"/>
        <v>221470</v>
      </c>
      <c r="F6" s="8">
        <f t="shared" si="4"/>
        <v>6395</v>
      </c>
      <c r="G6" s="8">
        <f t="shared" si="4"/>
        <v>37848</v>
      </c>
      <c r="H6" s="8">
        <f t="shared" si="4"/>
        <v>2967</v>
      </c>
      <c r="I6" s="8">
        <f t="shared" si="4"/>
        <v>1142994</v>
      </c>
      <c r="J6" s="8">
        <f t="shared" si="4"/>
        <v>2690</v>
      </c>
      <c r="K6" s="8">
        <f t="shared" ref="K6:L6" si="5">SUM(K7:K15)</f>
        <v>4501423</v>
      </c>
      <c r="L6" s="8">
        <f t="shared" si="5"/>
        <v>90698</v>
      </c>
      <c r="M6" s="8">
        <f t="shared" ref="M6:N6" si="6">SUM(M7:M15)</f>
        <v>92220028</v>
      </c>
      <c r="N6" s="8">
        <f t="shared" si="6"/>
        <v>1165</v>
      </c>
      <c r="O6" s="8">
        <f t="shared" si="4"/>
        <v>6889155</v>
      </c>
      <c r="P6" s="8">
        <f t="shared" si="4"/>
        <v>8875</v>
      </c>
      <c r="Q6" s="8">
        <f t="shared" si="4"/>
        <v>1222042</v>
      </c>
      <c r="R6" s="8">
        <f t="shared" si="4"/>
        <v>1230</v>
      </c>
      <c r="S6" s="8">
        <f t="shared" ref="S6:T6" si="7">SUM(S7:S15)</f>
        <v>4197659</v>
      </c>
      <c r="T6" s="8">
        <f t="shared" si="7"/>
        <v>7312</v>
      </c>
      <c r="U6" s="8">
        <f t="shared" si="4"/>
        <v>182504</v>
      </c>
      <c r="V6" s="8">
        <f t="shared" si="4"/>
        <v>6008</v>
      </c>
      <c r="W6" s="8">
        <f t="shared" si="4"/>
        <v>14528</v>
      </c>
      <c r="X6" s="8">
        <f t="shared" si="4"/>
        <v>507</v>
      </c>
    </row>
    <row r="7" spans="1:24" ht="21.75" x14ac:dyDescent="0.2">
      <c r="A7" s="5" t="s">
        <v>10</v>
      </c>
      <c r="B7" s="6">
        <f>VLOOKUP($A$7:$A$91,dt!$A$2:$R$78,2,FALSE)</f>
        <v>4720</v>
      </c>
      <c r="C7" s="6">
        <f>VLOOKUP($A$7:$A$91,dt!$A$2:$R$78,3,FALSE)</f>
        <v>5928</v>
      </c>
      <c r="D7" s="6">
        <f>VLOOKUP($A$7:$A$91,dt!$A$2:$R$78,4,FALSE)</f>
        <v>686</v>
      </c>
      <c r="E7" s="6">
        <f>VLOOKUP($A$7:$A$91,dt!$A$2:$R$78,5,FALSE)</f>
        <v>95</v>
      </c>
      <c r="F7" s="6">
        <f>VLOOKUP($A$7:$A$91,dt!$A$2:$R$78,6,FALSE)</f>
        <v>6</v>
      </c>
      <c r="G7" s="6">
        <f>VLOOKUP($A$7:$A$91,dt!$A$2:$R$78,7,FALSE)</f>
        <v>304</v>
      </c>
      <c r="H7" s="6">
        <f>VLOOKUP($A$7:$A$91,dt!$A$2:$R$78,8,FALSE)</f>
        <v>55</v>
      </c>
      <c r="I7" s="6">
        <f>VLOOKUP($A$7:$A$91,dt!$A$2:$R$78,9,FALSE)</f>
        <v>68</v>
      </c>
      <c r="J7" s="6">
        <f>VLOOKUP($A$7:$A$91,dt!$A$2:$R$78,10,FALSE)</f>
        <v>7</v>
      </c>
      <c r="K7" s="6">
        <f>VLOOKUP($A$7:$A$91,dt!$A$2:$R$78,11,FALSE)</f>
        <v>115202</v>
      </c>
      <c r="L7" s="6">
        <f>VLOOKUP($A$7:$A$91,dt!$A$2:$R$78,12,FALSE)</f>
        <v>3695</v>
      </c>
      <c r="M7" s="6">
        <f>VLOOKUP($A$7:$A$91,dt!$A$2:$R$78,13,FALSE)</f>
        <v>34783</v>
      </c>
      <c r="N7" s="6">
        <f>VLOOKUP($A$7:$A$91,dt!$A$2:$R$78,14,FALSE)</f>
        <v>212</v>
      </c>
      <c r="O7" s="6">
        <f>VLOOKUP($A$7:$A$91,dt!$A$2:$R$78,15,FALSE)</f>
        <v>13608</v>
      </c>
      <c r="P7" s="6">
        <f>VLOOKUP($A$7:$A$91,dt!$A$2:$R$78,16,FALSE)</f>
        <v>208</v>
      </c>
      <c r="Q7" s="6">
        <f>VLOOKUP($A$7:$A$91,dt!$A$2:$R$78,17,FALSE)</f>
        <v>5980</v>
      </c>
      <c r="R7" s="6">
        <f>VLOOKUP($A$7:$A$91,dt!$A$2:$R$78,18,FALSE)</f>
        <v>121</v>
      </c>
      <c r="S7" s="6">
        <f>VLOOKUP($A$7:$A$91,dt!$A$2:$X$78,19,FALSE)</f>
        <v>72814</v>
      </c>
      <c r="T7" s="6">
        <f>VLOOKUP($A$7:$A$91,dt!$A$2:$X$78,20,FALSE)</f>
        <v>126</v>
      </c>
      <c r="U7" s="6">
        <f>VLOOKUP($A$7:$A$91,dt!$A$2:$X$78,21,FALSE)</f>
        <v>11798</v>
      </c>
      <c r="V7" s="6">
        <f>VLOOKUP($A$7:$A$91,dt!$A$2:$X$78,22,FALSE)</f>
        <v>507</v>
      </c>
      <c r="W7" s="6">
        <f>VLOOKUP($A$7:$A$91,dt!$A$2:$X$78,23,FALSE)</f>
        <v>1409</v>
      </c>
      <c r="X7" s="6">
        <f>VLOOKUP($A$7:$A$91,dt!$A$2:$X$78,24,FALSE)</f>
        <v>84</v>
      </c>
    </row>
    <row r="8" spans="1:24" ht="21.75" x14ac:dyDescent="0.2">
      <c r="A8" s="5" t="s">
        <v>11</v>
      </c>
      <c r="B8" s="6">
        <f>VLOOKUP($A$7:$A$91,dt!$A$2:$R$78,2,FALSE)</f>
        <v>3941</v>
      </c>
      <c r="C8" s="6">
        <f>VLOOKUP($A$7:$A$91,dt!$A$2:$R$78,3,FALSE)</f>
        <v>2275</v>
      </c>
      <c r="D8" s="6">
        <f>VLOOKUP($A$7:$A$91,dt!$A$2:$R$78,4,FALSE)</f>
        <v>321</v>
      </c>
      <c r="E8" s="6">
        <f>VLOOKUP($A$7:$A$91,dt!$A$2:$R$78,5,FALSE)</f>
        <v>5</v>
      </c>
      <c r="F8" s="6">
        <f>VLOOKUP($A$7:$A$91,dt!$A$2:$R$78,6,FALSE)</f>
        <v>1</v>
      </c>
      <c r="G8" s="6">
        <f>VLOOKUP($A$7:$A$91,dt!$A$2:$R$78,7,FALSE)</f>
        <v>189</v>
      </c>
      <c r="H8" s="6">
        <f>VLOOKUP($A$7:$A$91,dt!$A$2:$R$78,8,FALSE)</f>
        <v>38</v>
      </c>
      <c r="I8" s="6">
        <f>VLOOKUP($A$7:$A$91,dt!$A$2:$R$78,9,FALSE)</f>
        <v>0</v>
      </c>
      <c r="J8" s="6">
        <f>VLOOKUP($A$7:$A$91,dt!$A$2:$R$78,10,FALSE)</f>
        <v>0</v>
      </c>
      <c r="K8" s="6">
        <f>VLOOKUP($A$7:$A$91,dt!$A$2:$R$78,11,FALSE)</f>
        <v>98612</v>
      </c>
      <c r="L8" s="6">
        <f>VLOOKUP($A$7:$A$91,dt!$A$2:$R$78,12,FALSE)</f>
        <v>3467</v>
      </c>
      <c r="M8" s="6">
        <f>VLOOKUP($A$7:$A$91,dt!$A$2:$R$78,13,FALSE)</f>
        <v>17326</v>
      </c>
      <c r="N8" s="6">
        <f>VLOOKUP($A$7:$A$91,dt!$A$2:$R$78,14,FALSE)</f>
        <v>21</v>
      </c>
      <c r="O8" s="6">
        <f>VLOOKUP($A$7:$A$91,dt!$A$2:$R$78,15,FALSE)</f>
        <v>7838</v>
      </c>
      <c r="P8" s="6">
        <f>VLOOKUP($A$7:$A$91,dt!$A$2:$R$78,16,FALSE)</f>
        <v>186</v>
      </c>
      <c r="Q8" s="6">
        <f>VLOOKUP($A$7:$A$91,dt!$A$2:$R$78,17,FALSE)</f>
        <v>4613</v>
      </c>
      <c r="R8" s="6">
        <f>VLOOKUP($A$7:$A$91,dt!$A$2:$R$78,18,FALSE)</f>
        <v>66</v>
      </c>
      <c r="S8" s="6">
        <f>VLOOKUP($A$7:$A$91,dt!$A$2:$X$78,19,FALSE)</f>
        <v>146473</v>
      </c>
      <c r="T8" s="6">
        <f>VLOOKUP($A$7:$A$91,dt!$A$2:$X$78,20,FALSE)</f>
        <v>140</v>
      </c>
      <c r="U8" s="6">
        <f>VLOOKUP($A$7:$A$91,dt!$A$2:$X$78,21,FALSE)</f>
        <v>4727</v>
      </c>
      <c r="V8" s="6">
        <f>VLOOKUP($A$7:$A$91,dt!$A$2:$X$78,22,FALSE)</f>
        <v>277</v>
      </c>
      <c r="W8" s="6">
        <f>VLOOKUP($A$7:$A$91,dt!$A$2:$X$78,23,FALSE)</f>
        <v>172</v>
      </c>
      <c r="X8" s="6">
        <f>VLOOKUP($A$7:$A$91,dt!$A$2:$X$78,24,FALSE)</f>
        <v>19</v>
      </c>
    </row>
    <row r="9" spans="1:24" ht="21.75" x14ac:dyDescent="0.2">
      <c r="A9" s="5" t="s">
        <v>12</v>
      </c>
      <c r="B9" s="6">
        <f>VLOOKUP($A$7:$A$91,dt!$A$2:$R$78,2,FALSE)</f>
        <v>5980</v>
      </c>
      <c r="C9" s="6">
        <f>VLOOKUP($A$7:$A$91,dt!$A$2:$R$78,3,FALSE)</f>
        <v>4810</v>
      </c>
      <c r="D9" s="6">
        <f>VLOOKUP($A$7:$A$91,dt!$A$2:$R$78,4,FALSE)</f>
        <v>289</v>
      </c>
      <c r="E9" s="6">
        <f>VLOOKUP($A$7:$A$91,dt!$A$2:$R$78,5,FALSE)</f>
        <v>43</v>
      </c>
      <c r="F9" s="6">
        <f>VLOOKUP($A$7:$A$91,dt!$A$2:$R$78,6,FALSE)</f>
        <v>3</v>
      </c>
      <c r="G9" s="6">
        <f>VLOOKUP($A$7:$A$91,dt!$A$2:$R$78,7,FALSE)</f>
        <v>929</v>
      </c>
      <c r="H9" s="6">
        <f>VLOOKUP($A$7:$A$91,dt!$A$2:$R$78,8,FALSE)</f>
        <v>79</v>
      </c>
      <c r="I9" s="6">
        <f>VLOOKUP($A$7:$A$91,dt!$A$2:$R$78,9,FALSE)</f>
        <v>2</v>
      </c>
      <c r="J9" s="6">
        <f>VLOOKUP($A$7:$A$91,dt!$A$2:$R$78,10,FALSE)</f>
        <v>1</v>
      </c>
      <c r="K9" s="6">
        <f>VLOOKUP($A$7:$A$91,dt!$A$2:$R$78,11,FALSE)</f>
        <v>279378</v>
      </c>
      <c r="L9" s="6">
        <f>VLOOKUP($A$7:$A$91,dt!$A$2:$R$78,12,FALSE)</f>
        <v>4982</v>
      </c>
      <c r="M9" s="6">
        <f>VLOOKUP($A$7:$A$91,dt!$A$2:$R$78,13,FALSE)</f>
        <v>162507</v>
      </c>
      <c r="N9" s="6">
        <f>VLOOKUP($A$7:$A$91,dt!$A$2:$R$78,14,FALSE)</f>
        <v>69</v>
      </c>
      <c r="O9" s="6">
        <f>VLOOKUP($A$7:$A$91,dt!$A$2:$R$78,15,FALSE)</f>
        <v>173941</v>
      </c>
      <c r="P9" s="6">
        <f>VLOOKUP($A$7:$A$91,dt!$A$2:$R$78,16,FALSE)</f>
        <v>1521</v>
      </c>
      <c r="Q9" s="6">
        <f>VLOOKUP($A$7:$A$91,dt!$A$2:$R$78,17,FALSE)</f>
        <v>60466</v>
      </c>
      <c r="R9" s="6">
        <f>VLOOKUP($A$7:$A$91,dt!$A$2:$R$78,18,FALSE)</f>
        <v>113</v>
      </c>
      <c r="S9" s="6">
        <f>VLOOKUP($A$7:$A$91,dt!$A$2:$X$78,19,FALSE)</f>
        <v>310724</v>
      </c>
      <c r="T9" s="6">
        <f>VLOOKUP($A$7:$A$91,dt!$A$2:$X$78,20,FALSE)</f>
        <v>531</v>
      </c>
      <c r="U9" s="6">
        <f>VLOOKUP($A$7:$A$91,dt!$A$2:$X$78,21,FALSE)</f>
        <v>3283</v>
      </c>
      <c r="V9" s="6">
        <f>VLOOKUP($A$7:$A$91,dt!$A$2:$X$78,22,FALSE)</f>
        <v>120</v>
      </c>
      <c r="W9" s="6">
        <f>VLOOKUP($A$7:$A$91,dt!$A$2:$X$78,23,FALSE)</f>
        <v>411</v>
      </c>
      <c r="X9" s="6">
        <f>VLOOKUP($A$7:$A$91,dt!$A$2:$X$78,24,FALSE)</f>
        <v>16</v>
      </c>
    </row>
    <row r="10" spans="1:24" ht="21.75" x14ac:dyDescent="0.2">
      <c r="A10" s="5" t="s">
        <v>13</v>
      </c>
      <c r="B10" s="6">
        <f>VLOOKUP($A$7:$A$91,dt!$A$2:$R$78,2,FALSE)</f>
        <v>14207</v>
      </c>
      <c r="C10" s="6">
        <f>VLOOKUP($A$7:$A$91,dt!$A$2:$R$78,3,FALSE)</f>
        <v>10380</v>
      </c>
      <c r="D10" s="6">
        <f>VLOOKUP($A$7:$A$91,dt!$A$2:$R$78,4,FALSE)</f>
        <v>1105</v>
      </c>
      <c r="E10" s="6">
        <f>VLOOKUP($A$7:$A$91,dt!$A$2:$R$78,5,FALSE)</f>
        <v>2</v>
      </c>
      <c r="F10" s="6">
        <f>VLOOKUP($A$7:$A$91,dt!$A$2:$R$78,6,FALSE)</f>
        <v>2</v>
      </c>
      <c r="G10" s="6">
        <f>VLOOKUP($A$7:$A$91,dt!$A$2:$R$78,7,FALSE)</f>
        <v>2049</v>
      </c>
      <c r="H10" s="6">
        <f>VLOOKUP($A$7:$A$91,dt!$A$2:$R$78,8,FALSE)</f>
        <v>251</v>
      </c>
      <c r="I10" s="6">
        <f>VLOOKUP($A$7:$A$91,dt!$A$2:$R$78,9,FALSE)</f>
        <v>33723</v>
      </c>
      <c r="J10" s="6">
        <f>VLOOKUP($A$7:$A$91,dt!$A$2:$R$78,10,FALSE)</f>
        <v>35</v>
      </c>
      <c r="K10" s="6">
        <f>VLOOKUP($A$7:$A$91,dt!$A$2:$R$78,11,FALSE)</f>
        <v>585984</v>
      </c>
      <c r="L10" s="6">
        <f>VLOOKUP($A$7:$A$91,dt!$A$2:$R$78,12,FALSE)</f>
        <v>12243</v>
      </c>
      <c r="M10" s="6">
        <f>VLOOKUP($A$7:$A$91,dt!$A$2:$R$78,13,FALSE)</f>
        <v>2619192</v>
      </c>
      <c r="N10" s="6">
        <f>VLOOKUP($A$7:$A$91,dt!$A$2:$R$78,14,FALSE)</f>
        <v>77</v>
      </c>
      <c r="O10" s="6">
        <f>VLOOKUP($A$7:$A$91,dt!$A$2:$R$78,15,FALSE)</f>
        <v>2722090</v>
      </c>
      <c r="P10" s="6">
        <f>VLOOKUP($A$7:$A$91,dt!$A$2:$R$78,16,FALSE)</f>
        <v>1662</v>
      </c>
      <c r="Q10" s="6">
        <f>VLOOKUP($A$7:$A$91,dt!$A$2:$R$78,17,FALSE)</f>
        <v>46140</v>
      </c>
      <c r="R10" s="6">
        <f>VLOOKUP($A$7:$A$91,dt!$A$2:$R$78,18,FALSE)</f>
        <v>207</v>
      </c>
      <c r="S10" s="6">
        <f>VLOOKUP($A$7:$A$91,dt!$A$2:$X$78,19,FALSE)</f>
        <v>410800</v>
      </c>
      <c r="T10" s="6">
        <f>VLOOKUP($A$7:$A$91,dt!$A$2:$X$78,20,FALSE)</f>
        <v>1412</v>
      </c>
      <c r="U10" s="6">
        <f>VLOOKUP($A$7:$A$91,dt!$A$2:$X$78,21,FALSE)</f>
        <v>8641</v>
      </c>
      <c r="V10" s="6">
        <f>VLOOKUP($A$7:$A$91,dt!$A$2:$X$78,22,FALSE)</f>
        <v>382</v>
      </c>
      <c r="W10" s="6">
        <f>VLOOKUP($A$7:$A$91,dt!$A$2:$X$78,23,FALSE)</f>
        <v>312</v>
      </c>
      <c r="X10" s="6">
        <f>VLOOKUP($A$7:$A$91,dt!$A$2:$X$78,24,FALSE)</f>
        <v>21</v>
      </c>
    </row>
    <row r="11" spans="1:24" ht="21.75" x14ac:dyDescent="0.2">
      <c r="A11" s="5" t="s">
        <v>14</v>
      </c>
      <c r="B11" s="6">
        <f>VLOOKUP($A$7:$A$91,dt!$A$2:$R$78,2,FALSE)</f>
        <v>16068</v>
      </c>
      <c r="C11" s="6">
        <f>VLOOKUP($A$7:$A$91,dt!$A$2:$R$78,3,FALSE)</f>
        <v>11866</v>
      </c>
      <c r="D11" s="6">
        <f>VLOOKUP($A$7:$A$91,dt!$A$2:$R$78,4,FALSE)</f>
        <v>1433</v>
      </c>
      <c r="E11" s="6">
        <f>VLOOKUP($A$7:$A$91,dt!$A$2:$R$78,5,FALSE)</f>
        <v>0</v>
      </c>
      <c r="F11" s="6">
        <f>VLOOKUP($A$7:$A$91,dt!$A$2:$R$78,6,FALSE)</f>
        <v>0</v>
      </c>
      <c r="G11" s="6">
        <f>VLOOKUP($A$7:$A$91,dt!$A$2:$R$78,7,FALSE)</f>
        <v>930</v>
      </c>
      <c r="H11" s="6">
        <f>VLOOKUP($A$7:$A$91,dt!$A$2:$R$78,8,FALSE)</f>
        <v>77</v>
      </c>
      <c r="I11" s="6">
        <f>VLOOKUP($A$7:$A$91,dt!$A$2:$R$78,9,FALSE)</f>
        <v>70498</v>
      </c>
      <c r="J11" s="6">
        <f>VLOOKUP($A$7:$A$91,dt!$A$2:$R$78,10,FALSE)</f>
        <v>626</v>
      </c>
      <c r="K11" s="6">
        <f>VLOOKUP($A$7:$A$91,dt!$A$2:$R$78,11,FALSE)</f>
        <v>812096</v>
      </c>
      <c r="L11" s="6">
        <f>VLOOKUP($A$7:$A$91,dt!$A$2:$R$78,12,FALSE)</f>
        <v>13665</v>
      </c>
      <c r="M11" s="6">
        <f>VLOOKUP($A$7:$A$91,dt!$A$2:$R$78,13,FALSE)</f>
        <v>1298552</v>
      </c>
      <c r="N11" s="6">
        <f>VLOOKUP($A$7:$A$91,dt!$A$2:$R$78,14,FALSE)</f>
        <v>26</v>
      </c>
      <c r="O11" s="6">
        <f>VLOOKUP($A$7:$A$91,dt!$A$2:$R$78,15,FALSE)</f>
        <v>933431</v>
      </c>
      <c r="P11" s="6">
        <f>VLOOKUP($A$7:$A$91,dt!$A$2:$R$78,16,FALSE)</f>
        <v>634</v>
      </c>
      <c r="Q11" s="6">
        <f>VLOOKUP($A$7:$A$91,dt!$A$2:$R$78,17,FALSE)</f>
        <v>3821</v>
      </c>
      <c r="R11" s="6">
        <f>VLOOKUP($A$7:$A$91,dt!$A$2:$R$78,18,FALSE)</f>
        <v>35</v>
      </c>
      <c r="S11" s="6">
        <f>VLOOKUP($A$7:$A$91,dt!$A$2:$X$78,19,FALSE)</f>
        <v>1330545</v>
      </c>
      <c r="T11" s="6">
        <f>VLOOKUP($A$7:$A$91,dt!$A$2:$X$78,20,FALSE)</f>
        <v>1763</v>
      </c>
      <c r="U11" s="6">
        <f>VLOOKUP($A$7:$A$91,dt!$A$2:$X$78,21,FALSE)</f>
        <v>9113</v>
      </c>
      <c r="V11" s="6">
        <f>VLOOKUP($A$7:$A$91,dt!$A$2:$X$78,22,FALSE)</f>
        <v>327</v>
      </c>
      <c r="W11" s="6">
        <f>VLOOKUP($A$7:$A$91,dt!$A$2:$X$78,23,FALSE)</f>
        <v>316</v>
      </c>
      <c r="X11" s="6">
        <f>VLOOKUP($A$7:$A$91,dt!$A$2:$X$78,24,FALSE)</f>
        <v>17</v>
      </c>
    </row>
    <row r="12" spans="1:24" ht="21.75" x14ac:dyDescent="0.2">
      <c r="A12" s="5" t="s">
        <v>15</v>
      </c>
      <c r="B12" s="6">
        <f>VLOOKUP($A$7:$A$91,dt!$A$2:$R$78,2,FALSE)</f>
        <v>27218</v>
      </c>
      <c r="C12" s="6">
        <f>VLOOKUP($A$7:$A$91,dt!$A$2:$R$78,3,FALSE)</f>
        <v>76445</v>
      </c>
      <c r="D12" s="6">
        <f>VLOOKUP($A$7:$A$91,dt!$A$2:$R$78,4,FALSE)</f>
        <v>4437</v>
      </c>
      <c r="E12" s="6">
        <f>VLOOKUP($A$7:$A$91,dt!$A$2:$R$78,5,FALSE)</f>
        <v>73281</v>
      </c>
      <c r="F12" s="6">
        <f>VLOOKUP($A$7:$A$91,dt!$A$2:$R$78,6,FALSE)</f>
        <v>2166</v>
      </c>
      <c r="G12" s="6">
        <f>VLOOKUP($A$7:$A$91,dt!$A$2:$R$78,7,FALSE)</f>
        <v>4372</v>
      </c>
      <c r="H12" s="6">
        <f>VLOOKUP($A$7:$A$91,dt!$A$2:$R$78,8,FALSE)</f>
        <v>319</v>
      </c>
      <c r="I12" s="6">
        <f>VLOOKUP($A$7:$A$91,dt!$A$2:$R$78,9,FALSE)</f>
        <v>684386</v>
      </c>
      <c r="J12" s="6">
        <f>VLOOKUP($A$7:$A$91,dt!$A$2:$R$78,10,FALSE)</f>
        <v>1029</v>
      </c>
      <c r="K12" s="6">
        <f>VLOOKUP($A$7:$A$91,dt!$A$2:$R$78,11,FALSE)</f>
        <v>885871</v>
      </c>
      <c r="L12" s="6">
        <f>VLOOKUP($A$7:$A$91,dt!$A$2:$R$78,12,FALSE)</f>
        <v>20941</v>
      </c>
      <c r="M12" s="6">
        <f>VLOOKUP($A$7:$A$91,dt!$A$2:$R$78,13,FALSE)</f>
        <v>53591603</v>
      </c>
      <c r="N12" s="6">
        <f>VLOOKUP($A$7:$A$91,dt!$A$2:$R$78,14,FALSE)</f>
        <v>370</v>
      </c>
      <c r="O12" s="6">
        <f>VLOOKUP($A$7:$A$91,dt!$A$2:$R$78,15,FALSE)</f>
        <v>502920</v>
      </c>
      <c r="P12" s="6">
        <f>VLOOKUP($A$7:$A$91,dt!$A$2:$R$78,16,FALSE)</f>
        <v>1183</v>
      </c>
      <c r="Q12" s="6">
        <f>VLOOKUP($A$7:$A$91,dt!$A$2:$R$78,17,FALSE)</f>
        <v>412300</v>
      </c>
      <c r="R12" s="6">
        <f>VLOOKUP($A$7:$A$91,dt!$A$2:$R$78,18,FALSE)</f>
        <v>222</v>
      </c>
      <c r="S12" s="6">
        <f>VLOOKUP($A$7:$A$91,dt!$A$2:$X$78,19,FALSE)</f>
        <v>550009</v>
      </c>
      <c r="T12" s="6">
        <f>VLOOKUP($A$7:$A$91,dt!$A$2:$X$78,20,FALSE)</f>
        <v>928</v>
      </c>
      <c r="U12" s="6">
        <f>VLOOKUP($A$7:$A$91,dt!$A$2:$X$78,21,FALSE)</f>
        <v>60886</v>
      </c>
      <c r="V12" s="6">
        <f>VLOOKUP($A$7:$A$91,dt!$A$2:$X$78,22,FALSE)</f>
        <v>1961</v>
      </c>
      <c r="W12" s="6">
        <f>VLOOKUP($A$7:$A$91,dt!$A$2:$X$78,23,FALSE)</f>
        <v>5096</v>
      </c>
      <c r="X12" s="6">
        <f>VLOOKUP($A$7:$A$91,dt!$A$2:$X$78,24,FALSE)</f>
        <v>134</v>
      </c>
    </row>
    <row r="13" spans="1:24" ht="21.75" x14ac:dyDescent="0.2">
      <c r="A13" s="5" t="s">
        <v>16</v>
      </c>
      <c r="B13" s="6">
        <f>VLOOKUP($A$7:$A$91,dt!$A$2:$R$78,2,FALSE)</f>
        <v>4765</v>
      </c>
      <c r="C13" s="6">
        <f>VLOOKUP($A$7:$A$91,dt!$A$2:$R$78,3,FALSE)</f>
        <v>2867</v>
      </c>
      <c r="D13" s="6">
        <f>VLOOKUP($A$7:$A$91,dt!$A$2:$R$78,4,FALSE)</f>
        <v>395</v>
      </c>
      <c r="E13" s="6">
        <f>VLOOKUP($A$7:$A$91,dt!$A$2:$R$78,5,FALSE)</f>
        <v>117</v>
      </c>
      <c r="F13" s="6">
        <f>VLOOKUP($A$7:$A$91,dt!$A$2:$R$78,6,FALSE)</f>
        <v>5</v>
      </c>
      <c r="G13" s="6">
        <f>VLOOKUP($A$7:$A$91,dt!$A$2:$R$78,7,FALSE)</f>
        <v>404</v>
      </c>
      <c r="H13" s="6">
        <f>VLOOKUP($A$7:$A$91,dt!$A$2:$R$78,8,FALSE)</f>
        <v>82</v>
      </c>
      <c r="I13" s="6">
        <f>VLOOKUP($A$7:$A$91,dt!$A$2:$R$78,9,FALSE)</f>
        <v>17910</v>
      </c>
      <c r="J13" s="6">
        <f>VLOOKUP($A$7:$A$91,dt!$A$2:$R$78,10,FALSE)</f>
        <v>198</v>
      </c>
      <c r="K13" s="6">
        <f>VLOOKUP($A$7:$A$91,dt!$A$2:$R$78,11,FALSE)</f>
        <v>183335</v>
      </c>
      <c r="L13" s="6">
        <f>VLOOKUP($A$7:$A$91,dt!$A$2:$R$78,12,FALSE)</f>
        <v>3861</v>
      </c>
      <c r="M13" s="6">
        <f>VLOOKUP($A$7:$A$91,dt!$A$2:$R$78,13,FALSE)</f>
        <v>2081153</v>
      </c>
      <c r="N13" s="6">
        <f>VLOOKUP($A$7:$A$91,dt!$A$2:$R$78,14,FALSE)</f>
        <v>38</v>
      </c>
      <c r="O13" s="6">
        <f>VLOOKUP($A$7:$A$91,dt!$A$2:$R$78,15,FALSE)</f>
        <v>51880</v>
      </c>
      <c r="P13" s="6">
        <f>VLOOKUP($A$7:$A$91,dt!$A$2:$R$78,16,FALSE)</f>
        <v>301</v>
      </c>
      <c r="Q13" s="6">
        <f>VLOOKUP($A$7:$A$91,dt!$A$2:$R$78,17,FALSE)</f>
        <v>1208</v>
      </c>
      <c r="R13" s="6">
        <f>VLOOKUP($A$7:$A$91,dt!$A$2:$R$78,18,FALSE)</f>
        <v>43</v>
      </c>
      <c r="S13" s="6">
        <f>VLOOKUP($A$7:$A$91,dt!$A$2:$X$78,19,FALSE)</f>
        <v>117344</v>
      </c>
      <c r="T13" s="6">
        <f>VLOOKUP($A$7:$A$91,dt!$A$2:$X$78,20,FALSE)</f>
        <v>345</v>
      </c>
      <c r="U13" s="6">
        <f>VLOOKUP($A$7:$A$91,dt!$A$2:$X$78,21,FALSE)</f>
        <v>12779</v>
      </c>
      <c r="V13" s="6">
        <f>VLOOKUP($A$7:$A$91,dt!$A$2:$X$78,22,FALSE)</f>
        <v>410</v>
      </c>
      <c r="W13" s="6">
        <f>VLOOKUP($A$7:$A$91,dt!$A$2:$X$78,23,FALSE)</f>
        <v>451</v>
      </c>
      <c r="X13" s="6">
        <f>VLOOKUP($A$7:$A$91,dt!$A$2:$X$78,24,FALSE)</f>
        <v>16</v>
      </c>
    </row>
    <row r="14" spans="1:24" ht="21.75" x14ac:dyDescent="0.2">
      <c r="A14" s="5" t="s">
        <v>17</v>
      </c>
      <c r="B14" s="6">
        <f>VLOOKUP($A$7:$A$91,dt!$A$2:$R$78,2,FALSE)</f>
        <v>20465</v>
      </c>
      <c r="C14" s="6">
        <f>VLOOKUP($A$7:$A$91,dt!$A$2:$R$78,3,FALSE)</f>
        <v>59007</v>
      </c>
      <c r="D14" s="6">
        <f>VLOOKUP($A$7:$A$91,dt!$A$2:$R$78,4,FALSE)</f>
        <v>3603</v>
      </c>
      <c r="E14" s="6">
        <f>VLOOKUP($A$7:$A$91,dt!$A$2:$R$78,5,FALSE)</f>
        <v>910</v>
      </c>
      <c r="F14" s="6">
        <f>VLOOKUP($A$7:$A$91,dt!$A$2:$R$78,6,FALSE)</f>
        <v>48</v>
      </c>
      <c r="G14" s="6">
        <f>VLOOKUP($A$7:$A$91,dt!$A$2:$R$78,7,FALSE)</f>
        <v>18224</v>
      </c>
      <c r="H14" s="6">
        <f>VLOOKUP($A$7:$A$91,dt!$A$2:$R$78,8,FALSE)</f>
        <v>1348</v>
      </c>
      <c r="I14" s="6">
        <f>VLOOKUP($A$7:$A$91,dt!$A$2:$R$78,9,FALSE)</f>
        <v>203754</v>
      </c>
      <c r="J14" s="6">
        <f>VLOOKUP($A$7:$A$91,dt!$A$2:$R$78,10,FALSE)</f>
        <v>651</v>
      </c>
      <c r="K14" s="6">
        <f>VLOOKUP($A$7:$A$91,dt!$A$2:$R$78,11,FALSE)</f>
        <v>1020897</v>
      </c>
      <c r="L14" s="6">
        <f>VLOOKUP($A$7:$A$91,dt!$A$2:$R$78,12,FALSE)</f>
        <v>16414</v>
      </c>
      <c r="M14" s="6">
        <f>VLOOKUP($A$7:$A$91,dt!$A$2:$R$78,13,FALSE)</f>
        <v>6396890</v>
      </c>
      <c r="N14" s="6">
        <f>VLOOKUP($A$7:$A$91,dt!$A$2:$R$78,14,FALSE)</f>
        <v>149</v>
      </c>
      <c r="O14" s="6">
        <f>VLOOKUP($A$7:$A$91,dt!$A$2:$R$78,15,FALSE)</f>
        <v>71970</v>
      </c>
      <c r="P14" s="6">
        <f>VLOOKUP($A$7:$A$91,dt!$A$2:$R$78,16,FALSE)</f>
        <v>1975</v>
      </c>
      <c r="Q14" s="6">
        <f>VLOOKUP($A$7:$A$91,dt!$A$2:$R$78,17,FALSE)</f>
        <v>54187</v>
      </c>
      <c r="R14" s="6">
        <f>VLOOKUP($A$7:$A$91,dt!$A$2:$R$78,18,FALSE)</f>
        <v>287</v>
      </c>
      <c r="S14" s="6">
        <f>VLOOKUP($A$7:$A$91,dt!$A$2:$X$78,19,FALSE)</f>
        <v>1029557</v>
      </c>
      <c r="T14" s="6">
        <f>VLOOKUP($A$7:$A$91,dt!$A$2:$X$78,20,FALSE)</f>
        <v>1517</v>
      </c>
      <c r="U14" s="6">
        <f>VLOOKUP($A$7:$A$91,dt!$A$2:$X$78,21,FALSE)</f>
        <v>44118</v>
      </c>
      <c r="V14" s="6">
        <f>VLOOKUP($A$7:$A$91,dt!$A$2:$X$78,22,FALSE)</f>
        <v>1206</v>
      </c>
      <c r="W14" s="6">
        <f>VLOOKUP($A$7:$A$91,dt!$A$2:$X$78,23,FALSE)</f>
        <v>4255</v>
      </c>
      <c r="X14" s="6">
        <f>VLOOKUP($A$7:$A$91,dt!$A$2:$X$78,24,FALSE)</f>
        <v>137</v>
      </c>
    </row>
    <row r="15" spans="1:24" ht="21.75" x14ac:dyDescent="0.2">
      <c r="A15" s="5" t="s">
        <v>18</v>
      </c>
      <c r="B15" s="6">
        <f>VLOOKUP($A$7:$A$91,dt!$A$2:$R$78,2,FALSE)</f>
        <v>17081</v>
      </c>
      <c r="C15" s="6">
        <f>VLOOKUP($A$7:$A$91,dt!$A$2:$R$78,3,FALSE)</f>
        <v>30983</v>
      </c>
      <c r="D15" s="6">
        <f>VLOOKUP($A$7:$A$91,dt!$A$2:$R$78,4,FALSE)</f>
        <v>2165</v>
      </c>
      <c r="E15" s="6">
        <f>VLOOKUP($A$7:$A$91,dt!$A$2:$R$78,5,FALSE)</f>
        <v>147017</v>
      </c>
      <c r="F15" s="6">
        <f>VLOOKUP($A$7:$A$91,dt!$A$2:$R$78,6,FALSE)</f>
        <v>4164</v>
      </c>
      <c r="G15" s="6">
        <f>VLOOKUP($A$7:$A$91,dt!$A$2:$R$78,7,FALSE)</f>
        <v>10447</v>
      </c>
      <c r="H15" s="6">
        <f>VLOOKUP($A$7:$A$91,dt!$A$2:$R$78,8,FALSE)</f>
        <v>718</v>
      </c>
      <c r="I15" s="6">
        <f>VLOOKUP($A$7:$A$91,dt!$A$2:$R$78,9,FALSE)</f>
        <v>132653</v>
      </c>
      <c r="J15" s="6">
        <f>VLOOKUP($A$7:$A$91,dt!$A$2:$R$78,10,FALSE)</f>
        <v>143</v>
      </c>
      <c r="K15" s="6">
        <f>VLOOKUP($A$7:$A$91,dt!$A$2:$R$78,11,FALSE)</f>
        <v>520048</v>
      </c>
      <c r="L15" s="6">
        <f>VLOOKUP($A$7:$A$91,dt!$A$2:$R$78,12,FALSE)</f>
        <v>11430</v>
      </c>
      <c r="M15" s="6">
        <f>VLOOKUP($A$7:$A$91,dt!$A$2:$R$78,13,FALSE)</f>
        <v>26018022</v>
      </c>
      <c r="N15" s="6">
        <f>VLOOKUP($A$7:$A$91,dt!$A$2:$R$78,14,FALSE)</f>
        <v>203</v>
      </c>
      <c r="O15" s="6">
        <f>VLOOKUP($A$7:$A$91,dt!$A$2:$R$78,15,FALSE)</f>
        <v>2411477</v>
      </c>
      <c r="P15" s="6">
        <f>VLOOKUP($A$7:$A$91,dt!$A$2:$R$78,16,FALSE)</f>
        <v>1205</v>
      </c>
      <c r="Q15" s="6">
        <f>VLOOKUP($A$7:$A$91,dt!$A$2:$R$78,17,FALSE)</f>
        <v>633327</v>
      </c>
      <c r="R15" s="6">
        <f>VLOOKUP($A$7:$A$91,dt!$A$2:$R$78,18,FALSE)</f>
        <v>136</v>
      </c>
      <c r="S15" s="6">
        <f>VLOOKUP($A$7:$A$91,dt!$A$2:$X$78,19,FALSE)</f>
        <v>229393</v>
      </c>
      <c r="T15" s="6">
        <f>VLOOKUP($A$7:$A$91,dt!$A$2:$X$78,20,FALSE)</f>
        <v>550</v>
      </c>
      <c r="U15" s="6">
        <f>VLOOKUP($A$7:$A$91,dt!$A$2:$X$78,21,FALSE)</f>
        <v>27159</v>
      </c>
      <c r="V15" s="6">
        <f>VLOOKUP($A$7:$A$91,dt!$A$2:$X$78,22,FALSE)</f>
        <v>818</v>
      </c>
      <c r="W15" s="6">
        <f>VLOOKUP($A$7:$A$91,dt!$A$2:$X$78,23,FALSE)</f>
        <v>2106</v>
      </c>
      <c r="X15" s="6">
        <f>VLOOKUP($A$7:$A$91,dt!$A$2:$X$78,24,FALSE)</f>
        <v>63</v>
      </c>
    </row>
    <row r="16" spans="1:24" ht="21.75" x14ac:dyDescent="0.2">
      <c r="A16" s="9" t="s">
        <v>2</v>
      </c>
      <c r="B16" s="8">
        <f t="shared" ref="B16:X16" si="8">SUM(B17:B25)</f>
        <v>119860</v>
      </c>
      <c r="C16" s="8">
        <f t="shared" si="8"/>
        <v>223329</v>
      </c>
      <c r="D16" s="8">
        <f t="shared" si="8"/>
        <v>21185</v>
      </c>
      <c r="E16" s="8">
        <f t="shared" si="8"/>
        <v>34083</v>
      </c>
      <c r="F16" s="8">
        <f t="shared" si="8"/>
        <v>760</v>
      </c>
      <c r="G16" s="8">
        <f t="shared" si="8"/>
        <v>56242</v>
      </c>
      <c r="H16" s="8">
        <f t="shared" si="8"/>
        <v>4972</v>
      </c>
      <c r="I16" s="8">
        <f t="shared" si="8"/>
        <v>1336325</v>
      </c>
      <c r="J16" s="8">
        <f t="shared" si="8"/>
        <v>1903</v>
      </c>
      <c r="K16" s="8">
        <f t="shared" ref="K16:L16" si="9">SUM(K17:K25)</f>
        <v>4221440</v>
      </c>
      <c r="L16" s="8">
        <f t="shared" si="9"/>
        <v>101330</v>
      </c>
      <c r="M16" s="8">
        <f t="shared" ref="M16:N16" si="10">SUM(M17:M25)</f>
        <v>82027074</v>
      </c>
      <c r="N16" s="8">
        <f t="shared" si="10"/>
        <v>2856</v>
      </c>
      <c r="O16" s="8">
        <f t="shared" si="8"/>
        <v>26135528</v>
      </c>
      <c r="P16" s="8">
        <f t="shared" si="8"/>
        <v>7737</v>
      </c>
      <c r="Q16" s="8">
        <f t="shared" si="8"/>
        <v>2985768</v>
      </c>
      <c r="R16" s="8">
        <f t="shared" si="8"/>
        <v>1851</v>
      </c>
      <c r="S16" s="8">
        <f t="shared" ref="S16:T16" si="11">SUM(S17:S25)</f>
        <v>828456</v>
      </c>
      <c r="T16" s="8">
        <f t="shared" si="11"/>
        <v>3954</v>
      </c>
      <c r="U16" s="8">
        <f t="shared" si="8"/>
        <v>41664</v>
      </c>
      <c r="V16" s="8">
        <f t="shared" si="8"/>
        <v>1776</v>
      </c>
      <c r="W16" s="8">
        <f t="shared" si="8"/>
        <v>6336</v>
      </c>
      <c r="X16" s="8">
        <f t="shared" si="8"/>
        <v>317</v>
      </c>
    </row>
    <row r="17" spans="1:24" ht="21.75" x14ac:dyDescent="0.2">
      <c r="A17" s="5" t="s">
        <v>19</v>
      </c>
      <c r="B17" s="6">
        <f>VLOOKUP($A$7:$A$91,dt!$A$2:$R$78,2,FALSE)</f>
        <v>2204</v>
      </c>
      <c r="C17" s="6">
        <f>VLOOKUP($A$7:$A$91,dt!$A$2:$R$78,3,FALSE)</f>
        <v>515</v>
      </c>
      <c r="D17" s="6">
        <f>VLOOKUP($A$7:$A$91,dt!$A$2:$R$78,4,FALSE)</f>
        <v>53</v>
      </c>
      <c r="E17" s="6">
        <f>VLOOKUP($A$7:$A$91,dt!$A$2:$R$78,5,FALSE)</f>
        <v>0</v>
      </c>
      <c r="F17" s="6">
        <f>VLOOKUP($A$7:$A$91,dt!$A$2:$R$78,6,FALSE)</f>
        <v>0</v>
      </c>
      <c r="G17" s="6">
        <f>VLOOKUP($A$7:$A$91,dt!$A$2:$R$78,7,FALSE)</f>
        <v>80</v>
      </c>
      <c r="H17" s="6">
        <f>VLOOKUP($A$7:$A$91,dt!$A$2:$R$78,8,FALSE)</f>
        <v>10</v>
      </c>
      <c r="I17" s="6">
        <f>VLOOKUP($A$7:$A$91,dt!$A$2:$R$78,9,FALSE)</f>
        <v>0</v>
      </c>
      <c r="J17" s="6">
        <f>VLOOKUP($A$7:$A$91,dt!$A$2:$R$78,10,FALSE)</f>
        <v>0</v>
      </c>
      <c r="K17" s="6">
        <f>VLOOKUP($A$7:$A$91,dt!$A$2:$R$78,11,FALSE)</f>
        <v>48445</v>
      </c>
      <c r="L17" s="6">
        <f>VLOOKUP($A$7:$A$91,dt!$A$2:$R$78,12,FALSE)</f>
        <v>1913</v>
      </c>
      <c r="M17" s="6">
        <f>VLOOKUP($A$7:$A$91,dt!$A$2:$R$78,13,FALSE)</f>
        <v>244</v>
      </c>
      <c r="N17" s="6">
        <f>VLOOKUP($A$7:$A$91,dt!$A$2:$R$78,14,FALSE)</f>
        <v>12</v>
      </c>
      <c r="O17" s="6">
        <f>VLOOKUP($A$7:$A$91,dt!$A$2:$R$78,15,FALSE)</f>
        <v>2118</v>
      </c>
      <c r="P17" s="6">
        <f>VLOOKUP($A$7:$A$91,dt!$A$2:$R$78,16,FALSE)</f>
        <v>79</v>
      </c>
      <c r="Q17" s="6">
        <f>VLOOKUP($A$7:$A$91,dt!$A$2:$R$78,17,FALSE)</f>
        <v>1419</v>
      </c>
      <c r="R17" s="6">
        <f>VLOOKUP($A$7:$A$91,dt!$A$2:$R$78,18,FALSE)</f>
        <v>101</v>
      </c>
      <c r="S17" s="6">
        <f>VLOOKUP($A$7:$A$91,dt!$A$2:$X$78,19,FALSE)</f>
        <v>6249</v>
      </c>
      <c r="T17" s="6">
        <f>VLOOKUP($A$7:$A$91,dt!$A$2:$X$78,20,FALSE)</f>
        <v>204</v>
      </c>
      <c r="U17" s="6">
        <f>VLOOKUP($A$7:$A$91,dt!$A$2:$X$78,21,FALSE)</f>
        <v>516</v>
      </c>
      <c r="V17" s="6">
        <f>VLOOKUP($A$7:$A$91,dt!$A$2:$X$78,22,FALSE)</f>
        <v>30</v>
      </c>
      <c r="W17" s="6">
        <f>VLOOKUP($A$7:$A$91,dt!$A$2:$X$78,23,FALSE)</f>
        <v>376</v>
      </c>
      <c r="X17" s="6">
        <f>VLOOKUP($A$7:$A$91,dt!$A$2:$X$78,24,FALSE)</f>
        <v>10</v>
      </c>
    </row>
    <row r="18" spans="1:24" ht="21.75" x14ac:dyDescent="0.2">
      <c r="A18" s="5" t="s">
        <v>20</v>
      </c>
      <c r="B18" s="6">
        <f>VLOOKUP($A$7:$A$91,dt!$A$2:$R$78,2,FALSE)</f>
        <v>13104</v>
      </c>
      <c r="C18" s="6">
        <f>VLOOKUP($A$7:$A$91,dt!$A$2:$R$78,3,FALSE)</f>
        <v>22967</v>
      </c>
      <c r="D18" s="6">
        <f>VLOOKUP($A$7:$A$91,dt!$A$2:$R$78,4,FALSE)</f>
        <v>1666</v>
      </c>
      <c r="E18" s="6">
        <f>VLOOKUP($A$7:$A$91,dt!$A$2:$R$78,5,FALSE)</f>
        <v>1436</v>
      </c>
      <c r="F18" s="6">
        <f>VLOOKUP($A$7:$A$91,dt!$A$2:$R$78,6,FALSE)</f>
        <v>28</v>
      </c>
      <c r="G18" s="6">
        <f>VLOOKUP($A$7:$A$91,dt!$A$2:$R$78,7,FALSE)</f>
        <v>9544</v>
      </c>
      <c r="H18" s="6">
        <f>VLOOKUP($A$7:$A$91,dt!$A$2:$R$78,8,FALSE)</f>
        <v>934</v>
      </c>
      <c r="I18" s="6">
        <f>VLOOKUP($A$7:$A$91,dt!$A$2:$R$78,9,FALSE)</f>
        <v>280667</v>
      </c>
      <c r="J18" s="6">
        <f>VLOOKUP($A$7:$A$91,dt!$A$2:$R$78,10,FALSE)</f>
        <v>165</v>
      </c>
      <c r="K18" s="6">
        <f>VLOOKUP($A$7:$A$91,dt!$A$2:$R$78,11,FALSE)</f>
        <v>444721</v>
      </c>
      <c r="L18" s="6">
        <f>VLOOKUP($A$7:$A$91,dt!$A$2:$R$78,12,FALSE)</f>
        <v>10930</v>
      </c>
      <c r="M18" s="6">
        <f>VLOOKUP($A$7:$A$91,dt!$A$2:$R$78,13,FALSE)</f>
        <v>37758206</v>
      </c>
      <c r="N18" s="6">
        <f>VLOOKUP($A$7:$A$91,dt!$A$2:$R$78,14,FALSE)</f>
        <v>361</v>
      </c>
      <c r="O18" s="6">
        <f>VLOOKUP($A$7:$A$91,dt!$A$2:$R$78,15,FALSE)</f>
        <v>5983379</v>
      </c>
      <c r="P18" s="6">
        <f>VLOOKUP($A$7:$A$91,dt!$A$2:$R$78,16,FALSE)</f>
        <v>534</v>
      </c>
      <c r="Q18" s="6">
        <f>VLOOKUP($A$7:$A$91,dt!$A$2:$R$78,17,FALSE)</f>
        <v>136857</v>
      </c>
      <c r="R18" s="6">
        <f>VLOOKUP($A$7:$A$91,dt!$A$2:$R$78,18,FALSE)</f>
        <v>77</v>
      </c>
      <c r="S18" s="6">
        <f>VLOOKUP($A$7:$A$91,dt!$A$2:$X$78,19,FALSE)</f>
        <v>167662</v>
      </c>
      <c r="T18" s="6">
        <f>VLOOKUP($A$7:$A$91,dt!$A$2:$X$78,20,FALSE)</f>
        <v>174</v>
      </c>
      <c r="U18" s="6">
        <f>VLOOKUP($A$7:$A$91,dt!$A$2:$X$78,21,FALSE)</f>
        <v>7397</v>
      </c>
      <c r="V18" s="6">
        <f>VLOOKUP($A$7:$A$91,dt!$A$2:$X$78,22,FALSE)</f>
        <v>332</v>
      </c>
      <c r="W18" s="6">
        <f>VLOOKUP($A$7:$A$91,dt!$A$2:$X$78,23,FALSE)</f>
        <v>1983</v>
      </c>
      <c r="X18" s="6">
        <f>VLOOKUP($A$7:$A$91,dt!$A$2:$X$78,24,FALSE)</f>
        <v>89</v>
      </c>
    </row>
    <row r="19" spans="1:24" ht="21.75" x14ac:dyDescent="0.2">
      <c r="A19" s="5" t="s">
        <v>21</v>
      </c>
      <c r="B19" s="6">
        <f>VLOOKUP($A$7:$A$91,dt!$A$2:$R$78,2,FALSE)</f>
        <v>10294</v>
      </c>
      <c r="C19" s="6">
        <f>VLOOKUP($A$7:$A$91,dt!$A$2:$R$78,3,FALSE)</f>
        <v>18537</v>
      </c>
      <c r="D19" s="6">
        <f>VLOOKUP($A$7:$A$91,dt!$A$2:$R$78,4,FALSE)</f>
        <v>1763</v>
      </c>
      <c r="E19" s="6">
        <f>VLOOKUP($A$7:$A$91,dt!$A$2:$R$78,5,FALSE)</f>
        <v>0</v>
      </c>
      <c r="F19" s="6">
        <f>VLOOKUP($A$7:$A$91,dt!$A$2:$R$78,6,FALSE)</f>
        <v>0</v>
      </c>
      <c r="G19" s="6">
        <f>VLOOKUP($A$7:$A$91,dt!$A$2:$R$78,7,FALSE)</f>
        <v>1016</v>
      </c>
      <c r="H19" s="6">
        <f>VLOOKUP($A$7:$A$91,dt!$A$2:$R$78,8,FALSE)</f>
        <v>102</v>
      </c>
      <c r="I19" s="6">
        <f>VLOOKUP($A$7:$A$91,dt!$A$2:$R$78,9,FALSE)</f>
        <v>174112</v>
      </c>
      <c r="J19" s="6">
        <f>VLOOKUP($A$7:$A$91,dt!$A$2:$R$78,10,FALSE)</f>
        <v>106</v>
      </c>
      <c r="K19" s="6">
        <f>VLOOKUP($A$7:$A$91,dt!$A$2:$R$78,11,FALSE)</f>
        <v>443517</v>
      </c>
      <c r="L19" s="6">
        <f>VLOOKUP($A$7:$A$91,dt!$A$2:$R$78,12,FALSE)</f>
        <v>8885</v>
      </c>
      <c r="M19" s="6">
        <f>VLOOKUP($A$7:$A$91,dt!$A$2:$R$78,13,FALSE)</f>
        <v>4339017</v>
      </c>
      <c r="N19" s="6">
        <f>VLOOKUP($A$7:$A$91,dt!$A$2:$R$78,14,FALSE)</f>
        <v>194</v>
      </c>
      <c r="O19" s="6">
        <f>VLOOKUP($A$7:$A$91,dt!$A$2:$R$78,15,FALSE)</f>
        <v>372012</v>
      </c>
      <c r="P19" s="6">
        <f>VLOOKUP($A$7:$A$91,dt!$A$2:$R$78,16,FALSE)</f>
        <v>322</v>
      </c>
      <c r="Q19" s="6">
        <f>VLOOKUP($A$7:$A$91,dt!$A$2:$R$78,17,FALSE)</f>
        <v>371132</v>
      </c>
      <c r="R19" s="6">
        <f>VLOOKUP($A$7:$A$91,dt!$A$2:$R$78,18,FALSE)</f>
        <v>64</v>
      </c>
      <c r="S19" s="6">
        <f>VLOOKUP($A$7:$A$91,dt!$A$2:$X$78,19,FALSE)</f>
        <v>18468</v>
      </c>
      <c r="T19" s="6">
        <f>VLOOKUP($A$7:$A$91,dt!$A$2:$X$78,20,FALSE)</f>
        <v>122</v>
      </c>
      <c r="U19" s="6">
        <f>VLOOKUP($A$7:$A$91,dt!$A$2:$X$78,21,FALSE)</f>
        <v>1215</v>
      </c>
      <c r="V19" s="6">
        <f>VLOOKUP($A$7:$A$91,dt!$A$2:$X$78,22,FALSE)</f>
        <v>47</v>
      </c>
      <c r="W19" s="6">
        <f>VLOOKUP($A$7:$A$91,dt!$A$2:$X$78,23,FALSE)</f>
        <v>185</v>
      </c>
      <c r="X19" s="6">
        <f>VLOOKUP($A$7:$A$91,dt!$A$2:$X$78,24,FALSE)</f>
        <v>9</v>
      </c>
    </row>
    <row r="20" spans="1:24" ht="21.75" x14ac:dyDescent="0.2">
      <c r="A20" s="5" t="s">
        <v>22</v>
      </c>
      <c r="B20" s="6">
        <f>VLOOKUP($A$7:$A$91,dt!$A$2:$R$78,2,FALSE)</f>
        <v>9401</v>
      </c>
      <c r="C20" s="6">
        <f>VLOOKUP($A$7:$A$91,dt!$A$2:$R$78,3,FALSE)</f>
        <v>2961</v>
      </c>
      <c r="D20" s="6">
        <f>VLOOKUP($A$7:$A$91,dt!$A$2:$R$78,4,FALSE)</f>
        <v>373</v>
      </c>
      <c r="E20" s="6">
        <f>VLOOKUP($A$7:$A$91,dt!$A$2:$R$78,5,FALSE)</f>
        <v>3088</v>
      </c>
      <c r="F20" s="6">
        <f>VLOOKUP($A$7:$A$91,dt!$A$2:$R$78,6,FALSE)</f>
        <v>58</v>
      </c>
      <c r="G20" s="6">
        <f>VLOOKUP($A$7:$A$91,dt!$A$2:$R$78,7,FALSE)</f>
        <v>524</v>
      </c>
      <c r="H20" s="6">
        <f>VLOOKUP($A$7:$A$91,dt!$A$2:$R$78,8,FALSE)</f>
        <v>35</v>
      </c>
      <c r="I20" s="6">
        <f>VLOOKUP($A$7:$A$91,dt!$A$2:$R$78,9,FALSE)</f>
        <v>80324</v>
      </c>
      <c r="J20" s="6">
        <f>VLOOKUP($A$7:$A$91,dt!$A$2:$R$78,10,FALSE)</f>
        <v>120</v>
      </c>
      <c r="K20" s="6">
        <f>VLOOKUP($A$7:$A$91,dt!$A$2:$R$78,11,FALSE)</f>
        <v>252654</v>
      </c>
      <c r="L20" s="6">
        <f>VLOOKUP($A$7:$A$91,dt!$A$2:$R$78,12,FALSE)</f>
        <v>8031</v>
      </c>
      <c r="M20" s="6">
        <f>VLOOKUP($A$7:$A$91,dt!$A$2:$R$78,13,FALSE)</f>
        <v>3568288</v>
      </c>
      <c r="N20" s="6">
        <f>VLOOKUP($A$7:$A$91,dt!$A$2:$R$78,14,FALSE)</f>
        <v>269</v>
      </c>
      <c r="O20" s="6">
        <f>VLOOKUP($A$7:$A$91,dt!$A$2:$R$78,15,FALSE)</f>
        <v>749314</v>
      </c>
      <c r="P20" s="6">
        <f>VLOOKUP($A$7:$A$91,dt!$A$2:$R$78,16,FALSE)</f>
        <v>736</v>
      </c>
      <c r="Q20" s="6">
        <f>VLOOKUP($A$7:$A$91,dt!$A$2:$R$78,17,FALSE)</f>
        <v>19507</v>
      </c>
      <c r="R20" s="6">
        <f>VLOOKUP($A$7:$A$91,dt!$A$2:$R$78,18,FALSE)</f>
        <v>145</v>
      </c>
      <c r="S20" s="6">
        <f>VLOOKUP($A$7:$A$91,dt!$A$2:$X$78,19,FALSE)</f>
        <v>11595</v>
      </c>
      <c r="T20" s="6">
        <f>VLOOKUP($A$7:$A$91,dt!$A$2:$X$78,20,FALSE)</f>
        <v>121</v>
      </c>
      <c r="U20" s="6">
        <f>VLOOKUP($A$7:$A$91,dt!$A$2:$X$78,21,FALSE)</f>
        <v>403</v>
      </c>
      <c r="V20" s="6">
        <f>VLOOKUP($A$7:$A$91,dt!$A$2:$X$78,22,FALSE)</f>
        <v>34</v>
      </c>
      <c r="W20" s="6">
        <f>VLOOKUP($A$7:$A$91,dt!$A$2:$X$78,23,FALSE)</f>
        <v>69</v>
      </c>
      <c r="X20" s="6">
        <f>VLOOKUP($A$7:$A$91,dt!$A$2:$X$78,24,FALSE)</f>
        <v>5</v>
      </c>
    </row>
    <row r="21" spans="1:24" ht="21.75" x14ac:dyDescent="0.2">
      <c r="A21" s="5" t="s">
        <v>23</v>
      </c>
      <c r="B21" s="6">
        <f>VLOOKUP($A$7:$A$91,dt!$A$2:$R$78,2,FALSE)</f>
        <v>4293</v>
      </c>
      <c r="C21" s="6">
        <f>VLOOKUP($A$7:$A$91,dt!$A$2:$R$78,3,FALSE)</f>
        <v>1674</v>
      </c>
      <c r="D21" s="6">
        <f>VLOOKUP($A$7:$A$91,dt!$A$2:$R$78,4,FALSE)</f>
        <v>172</v>
      </c>
      <c r="E21" s="6">
        <f>VLOOKUP($A$7:$A$91,dt!$A$2:$R$78,5,FALSE)</f>
        <v>0</v>
      </c>
      <c r="F21" s="6">
        <f>VLOOKUP($A$7:$A$91,dt!$A$2:$R$78,6,FALSE)</f>
        <v>0</v>
      </c>
      <c r="G21" s="6">
        <f>VLOOKUP($A$7:$A$91,dt!$A$2:$R$78,7,FALSE)</f>
        <v>538</v>
      </c>
      <c r="H21" s="6">
        <f>VLOOKUP($A$7:$A$91,dt!$A$2:$R$78,8,FALSE)</f>
        <v>63</v>
      </c>
      <c r="I21" s="6">
        <f>VLOOKUP($A$7:$A$91,dt!$A$2:$R$78,9,FALSE)</f>
        <v>90123</v>
      </c>
      <c r="J21" s="6">
        <f>VLOOKUP($A$7:$A$91,dt!$A$2:$R$78,10,FALSE)</f>
        <v>71</v>
      </c>
      <c r="K21" s="6">
        <f>VLOOKUP($A$7:$A$91,dt!$A$2:$R$78,11,FALSE)</f>
        <v>102769</v>
      </c>
      <c r="L21" s="6">
        <f>VLOOKUP($A$7:$A$91,dt!$A$2:$R$78,12,FALSE)</f>
        <v>3720</v>
      </c>
      <c r="M21" s="6">
        <f>VLOOKUP($A$7:$A$91,dt!$A$2:$R$78,13,FALSE)</f>
        <v>406516</v>
      </c>
      <c r="N21" s="6">
        <f>VLOOKUP($A$7:$A$91,dt!$A$2:$R$78,14,FALSE)</f>
        <v>9</v>
      </c>
      <c r="O21" s="6">
        <f>VLOOKUP($A$7:$A$91,dt!$A$2:$R$78,15,FALSE)</f>
        <v>28342</v>
      </c>
      <c r="P21" s="6">
        <f>VLOOKUP($A$7:$A$91,dt!$A$2:$R$78,16,FALSE)</f>
        <v>60</v>
      </c>
      <c r="Q21" s="6">
        <f>VLOOKUP($A$7:$A$91,dt!$A$2:$R$78,17,FALSE)</f>
        <v>518</v>
      </c>
      <c r="R21" s="6">
        <f>VLOOKUP($A$7:$A$91,dt!$A$2:$R$78,18,FALSE)</f>
        <v>24</v>
      </c>
      <c r="S21" s="6">
        <f>VLOOKUP($A$7:$A$91,dt!$A$2:$X$78,19,FALSE)</f>
        <v>4609</v>
      </c>
      <c r="T21" s="6">
        <f>VLOOKUP($A$7:$A$91,dt!$A$2:$X$78,20,FALSE)</f>
        <v>40</v>
      </c>
      <c r="U21" s="6">
        <f>VLOOKUP($A$7:$A$91,dt!$A$2:$X$78,21,FALSE)</f>
        <v>491</v>
      </c>
      <c r="V21" s="6">
        <f>VLOOKUP($A$7:$A$91,dt!$A$2:$X$78,22,FALSE)</f>
        <v>24</v>
      </c>
      <c r="W21" s="6">
        <f>VLOOKUP($A$7:$A$91,dt!$A$2:$X$78,23,FALSE)</f>
        <v>70</v>
      </c>
      <c r="X21" s="6">
        <f>VLOOKUP($A$7:$A$91,dt!$A$2:$X$78,24,FALSE)</f>
        <v>4</v>
      </c>
    </row>
    <row r="22" spans="1:24" ht="21.75" x14ac:dyDescent="0.2">
      <c r="A22" s="5" t="s">
        <v>24</v>
      </c>
      <c r="B22" s="6">
        <f>VLOOKUP($A$7:$A$91,dt!$A$2:$R$78,2,FALSE)</f>
        <v>16896</v>
      </c>
      <c r="C22" s="6">
        <f>VLOOKUP($A$7:$A$91,dt!$A$2:$R$78,3,FALSE)</f>
        <v>22803</v>
      </c>
      <c r="D22" s="6">
        <f>VLOOKUP($A$7:$A$91,dt!$A$2:$R$78,4,FALSE)</f>
        <v>2955</v>
      </c>
      <c r="E22" s="6">
        <f>VLOOKUP($A$7:$A$91,dt!$A$2:$R$78,5,FALSE)</f>
        <v>142</v>
      </c>
      <c r="F22" s="6">
        <f>VLOOKUP($A$7:$A$91,dt!$A$2:$R$78,6,FALSE)</f>
        <v>3</v>
      </c>
      <c r="G22" s="6">
        <f>VLOOKUP($A$7:$A$91,dt!$A$2:$R$78,7,FALSE)</f>
        <v>3499</v>
      </c>
      <c r="H22" s="6">
        <f>VLOOKUP($A$7:$A$91,dt!$A$2:$R$78,8,FALSE)</f>
        <v>314</v>
      </c>
      <c r="I22" s="6">
        <f>VLOOKUP($A$7:$A$91,dt!$A$2:$R$78,9,FALSE)</f>
        <v>216435</v>
      </c>
      <c r="J22" s="6">
        <f>VLOOKUP($A$7:$A$91,dt!$A$2:$R$78,10,FALSE)</f>
        <v>280</v>
      </c>
      <c r="K22" s="6">
        <f>VLOOKUP($A$7:$A$91,dt!$A$2:$R$78,11,FALSE)</f>
        <v>487357</v>
      </c>
      <c r="L22" s="6">
        <f>VLOOKUP($A$7:$A$91,dt!$A$2:$R$78,12,FALSE)</f>
        <v>12765</v>
      </c>
      <c r="M22" s="6">
        <f>VLOOKUP($A$7:$A$91,dt!$A$2:$R$78,13,FALSE)</f>
        <v>4462928</v>
      </c>
      <c r="N22" s="6">
        <f>VLOOKUP($A$7:$A$91,dt!$A$2:$R$78,14,FALSE)</f>
        <v>285</v>
      </c>
      <c r="O22" s="6">
        <f>VLOOKUP($A$7:$A$91,dt!$A$2:$R$78,15,FALSE)</f>
        <v>7816386</v>
      </c>
      <c r="P22" s="6">
        <f>VLOOKUP($A$7:$A$91,dt!$A$2:$R$78,16,FALSE)</f>
        <v>1055</v>
      </c>
      <c r="Q22" s="6">
        <f>VLOOKUP($A$7:$A$91,dt!$A$2:$R$78,17,FALSE)</f>
        <v>755545</v>
      </c>
      <c r="R22" s="6">
        <f>VLOOKUP($A$7:$A$91,dt!$A$2:$R$78,18,FALSE)</f>
        <v>596</v>
      </c>
      <c r="S22" s="6">
        <f>VLOOKUP($A$7:$A$91,dt!$A$2:$X$78,19,FALSE)</f>
        <v>484961</v>
      </c>
      <c r="T22" s="6">
        <f>VLOOKUP($A$7:$A$91,dt!$A$2:$X$78,20,FALSE)</f>
        <v>1620</v>
      </c>
      <c r="U22" s="6">
        <f>VLOOKUP($A$7:$A$91,dt!$A$2:$X$78,21,FALSE)</f>
        <v>8719</v>
      </c>
      <c r="V22" s="6">
        <f>VLOOKUP($A$7:$A$91,dt!$A$2:$X$78,22,FALSE)</f>
        <v>440</v>
      </c>
      <c r="W22" s="6">
        <f>VLOOKUP($A$7:$A$91,dt!$A$2:$X$78,23,FALSE)</f>
        <v>1463</v>
      </c>
      <c r="X22" s="6">
        <f>VLOOKUP($A$7:$A$91,dt!$A$2:$X$78,24,FALSE)</f>
        <v>104</v>
      </c>
    </row>
    <row r="23" spans="1:24" ht="21.75" x14ac:dyDescent="0.2">
      <c r="A23" s="5" t="s">
        <v>25</v>
      </c>
      <c r="B23" s="6">
        <f>VLOOKUP($A$7:$A$91,dt!$A$2:$R$78,2,FALSE)</f>
        <v>19618</v>
      </c>
      <c r="C23" s="6">
        <f>VLOOKUP($A$7:$A$91,dt!$A$2:$R$78,3,FALSE)</f>
        <v>20160</v>
      </c>
      <c r="D23" s="6">
        <f>VLOOKUP($A$7:$A$91,dt!$A$2:$R$78,4,FALSE)</f>
        <v>2150</v>
      </c>
      <c r="E23" s="6">
        <f>VLOOKUP($A$7:$A$91,dt!$A$2:$R$78,5,FALSE)</f>
        <v>44</v>
      </c>
      <c r="F23" s="6">
        <f>VLOOKUP($A$7:$A$91,dt!$A$2:$R$78,6,FALSE)</f>
        <v>2</v>
      </c>
      <c r="G23" s="6">
        <f>VLOOKUP($A$7:$A$91,dt!$A$2:$R$78,7,FALSE)</f>
        <v>12933</v>
      </c>
      <c r="H23" s="6">
        <f>VLOOKUP($A$7:$A$91,dt!$A$2:$R$78,8,FALSE)</f>
        <v>1124</v>
      </c>
      <c r="I23" s="6">
        <f>VLOOKUP($A$7:$A$91,dt!$A$2:$R$78,9,FALSE)</f>
        <v>375105</v>
      </c>
      <c r="J23" s="6">
        <f>VLOOKUP($A$7:$A$91,dt!$A$2:$R$78,10,FALSE)</f>
        <v>500</v>
      </c>
      <c r="K23" s="6">
        <f>VLOOKUP($A$7:$A$91,dt!$A$2:$R$78,11,FALSE)</f>
        <v>750177</v>
      </c>
      <c r="L23" s="6">
        <f>VLOOKUP($A$7:$A$91,dt!$A$2:$R$78,12,FALSE)</f>
        <v>16820</v>
      </c>
      <c r="M23" s="6">
        <f>VLOOKUP($A$7:$A$91,dt!$A$2:$R$78,13,FALSE)</f>
        <v>28258118</v>
      </c>
      <c r="N23" s="6">
        <f>VLOOKUP($A$7:$A$91,dt!$A$2:$R$78,14,FALSE)</f>
        <v>721</v>
      </c>
      <c r="O23" s="6">
        <f>VLOOKUP($A$7:$A$91,dt!$A$2:$R$78,15,FALSE)</f>
        <v>2446009</v>
      </c>
      <c r="P23" s="6">
        <f>VLOOKUP($A$7:$A$91,dt!$A$2:$R$78,16,FALSE)</f>
        <v>723</v>
      </c>
      <c r="Q23" s="6">
        <f>VLOOKUP($A$7:$A$91,dt!$A$2:$R$78,17,FALSE)</f>
        <v>1013734</v>
      </c>
      <c r="R23" s="6">
        <f>VLOOKUP($A$7:$A$91,dt!$A$2:$R$78,18,FALSE)</f>
        <v>142</v>
      </c>
      <c r="S23" s="6">
        <f>VLOOKUP($A$7:$A$91,dt!$A$2:$X$78,19,FALSE)</f>
        <v>50638</v>
      </c>
      <c r="T23" s="6">
        <f>VLOOKUP($A$7:$A$91,dt!$A$2:$X$78,20,FALSE)</f>
        <v>421</v>
      </c>
      <c r="U23" s="6">
        <f>VLOOKUP($A$7:$A$91,dt!$A$2:$X$78,21,FALSE)</f>
        <v>1996</v>
      </c>
      <c r="V23" s="6">
        <f>VLOOKUP($A$7:$A$91,dt!$A$2:$X$78,22,FALSE)</f>
        <v>110</v>
      </c>
      <c r="W23" s="6">
        <f>VLOOKUP($A$7:$A$91,dt!$A$2:$X$78,23,FALSE)</f>
        <v>555</v>
      </c>
      <c r="X23" s="6">
        <f>VLOOKUP($A$7:$A$91,dt!$A$2:$X$78,24,FALSE)</f>
        <v>32</v>
      </c>
    </row>
    <row r="24" spans="1:24" ht="21.75" x14ac:dyDescent="0.2">
      <c r="A24" s="5" t="s">
        <v>26</v>
      </c>
      <c r="B24" s="6">
        <f>VLOOKUP($A$7:$A$91,dt!$A$2:$R$78,2,FALSE)</f>
        <v>10264</v>
      </c>
      <c r="C24" s="6">
        <f>VLOOKUP($A$7:$A$91,dt!$A$2:$R$78,3,FALSE)</f>
        <v>11936</v>
      </c>
      <c r="D24" s="6">
        <f>VLOOKUP($A$7:$A$91,dt!$A$2:$R$78,4,FALSE)</f>
        <v>1001</v>
      </c>
      <c r="E24" s="6">
        <f>VLOOKUP($A$7:$A$91,dt!$A$2:$R$78,5,FALSE)</f>
        <v>86</v>
      </c>
      <c r="F24" s="6">
        <f>VLOOKUP($A$7:$A$91,dt!$A$2:$R$78,6,FALSE)</f>
        <v>3</v>
      </c>
      <c r="G24" s="6">
        <f>VLOOKUP($A$7:$A$91,dt!$A$2:$R$78,7,FALSE)</f>
        <v>13636</v>
      </c>
      <c r="H24" s="6">
        <f>VLOOKUP($A$7:$A$91,dt!$A$2:$R$78,8,FALSE)</f>
        <v>1094</v>
      </c>
      <c r="I24" s="6">
        <f>VLOOKUP($A$7:$A$91,dt!$A$2:$R$78,9,FALSE)</f>
        <v>92293</v>
      </c>
      <c r="J24" s="6">
        <f>VLOOKUP($A$7:$A$91,dt!$A$2:$R$78,10,FALSE)</f>
        <v>54</v>
      </c>
      <c r="K24" s="6">
        <f>VLOOKUP($A$7:$A$91,dt!$A$2:$R$78,11,FALSE)</f>
        <v>291759</v>
      </c>
      <c r="L24" s="6">
        <f>VLOOKUP($A$7:$A$91,dt!$A$2:$R$78,12,FALSE)</f>
        <v>8295</v>
      </c>
      <c r="M24" s="6">
        <f>VLOOKUP($A$7:$A$91,dt!$A$2:$R$78,13,FALSE)</f>
        <v>2829029</v>
      </c>
      <c r="N24" s="6">
        <f>VLOOKUP($A$7:$A$91,dt!$A$2:$R$78,14,FALSE)</f>
        <v>268</v>
      </c>
      <c r="O24" s="6">
        <f>VLOOKUP($A$7:$A$91,dt!$A$2:$R$78,15,FALSE)</f>
        <v>8371206</v>
      </c>
      <c r="P24" s="6">
        <f>VLOOKUP($A$7:$A$91,dt!$A$2:$R$78,16,FALSE)</f>
        <v>867</v>
      </c>
      <c r="Q24" s="6">
        <f>VLOOKUP($A$7:$A$91,dt!$A$2:$R$78,17,FALSE)</f>
        <v>545634</v>
      </c>
      <c r="R24" s="6">
        <f>VLOOKUP($A$7:$A$91,dt!$A$2:$R$78,18,FALSE)</f>
        <v>291</v>
      </c>
      <c r="S24" s="6">
        <f>VLOOKUP($A$7:$A$91,dt!$A$2:$X$78,19,FALSE)</f>
        <v>62705</v>
      </c>
      <c r="T24" s="6">
        <f>VLOOKUP($A$7:$A$91,dt!$A$2:$X$78,20,FALSE)</f>
        <v>344</v>
      </c>
      <c r="U24" s="6">
        <f>VLOOKUP($A$7:$A$91,dt!$A$2:$X$78,21,FALSE)</f>
        <v>3071</v>
      </c>
      <c r="V24" s="6">
        <f>VLOOKUP($A$7:$A$91,dt!$A$2:$X$78,22,FALSE)</f>
        <v>112</v>
      </c>
      <c r="W24" s="6">
        <f>VLOOKUP($A$7:$A$91,dt!$A$2:$X$78,23,FALSE)</f>
        <v>555</v>
      </c>
      <c r="X24" s="6">
        <f>VLOOKUP($A$7:$A$91,dt!$A$2:$X$78,24,FALSE)</f>
        <v>21</v>
      </c>
    </row>
    <row r="25" spans="1:24" ht="21.75" x14ac:dyDescent="0.2">
      <c r="A25" s="5" t="s">
        <v>27</v>
      </c>
      <c r="B25" s="6">
        <f>VLOOKUP($A$7:$A$91,dt!$A$2:$R$78,2,FALSE)</f>
        <v>33786</v>
      </c>
      <c r="C25" s="6">
        <f>VLOOKUP($A$7:$A$91,dt!$A$2:$R$78,3,FALSE)</f>
        <v>121776</v>
      </c>
      <c r="D25" s="6">
        <f>VLOOKUP($A$7:$A$91,dt!$A$2:$R$78,4,FALSE)</f>
        <v>11052</v>
      </c>
      <c r="E25" s="6">
        <f>VLOOKUP($A$7:$A$91,dt!$A$2:$R$78,5,FALSE)</f>
        <v>29287</v>
      </c>
      <c r="F25" s="6">
        <f>VLOOKUP($A$7:$A$91,dt!$A$2:$R$78,6,FALSE)</f>
        <v>666</v>
      </c>
      <c r="G25" s="6">
        <f>VLOOKUP($A$7:$A$91,dt!$A$2:$R$78,7,FALSE)</f>
        <v>14472</v>
      </c>
      <c r="H25" s="6">
        <f>VLOOKUP($A$7:$A$91,dt!$A$2:$R$78,8,FALSE)</f>
        <v>1296</v>
      </c>
      <c r="I25" s="6">
        <f>VLOOKUP($A$7:$A$91,dt!$A$2:$R$78,9,FALSE)</f>
        <v>27266</v>
      </c>
      <c r="J25" s="6">
        <f>VLOOKUP($A$7:$A$91,dt!$A$2:$R$78,10,FALSE)</f>
        <v>607</v>
      </c>
      <c r="K25" s="6">
        <f>VLOOKUP($A$7:$A$91,dt!$A$2:$R$78,11,FALSE)</f>
        <v>1400041</v>
      </c>
      <c r="L25" s="6">
        <f>VLOOKUP($A$7:$A$91,dt!$A$2:$R$78,12,FALSE)</f>
        <v>29971</v>
      </c>
      <c r="M25" s="6">
        <f>VLOOKUP($A$7:$A$91,dt!$A$2:$R$78,13,FALSE)</f>
        <v>404728</v>
      </c>
      <c r="N25" s="6">
        <f>VLOOKUP($A$7:$A$91,dt!$A$2:$R$78,14,FALSE)</f>
        <v>737</v>
      </c>
      <c r="O25" s="6">
        <f>VLOOKUP($A$7:$A$91,dt!$A$2:$R$78,15,FALSE)</f>
        <v>366762</v>
      </c>
      <c r="P25" s="6">
        <f>VLOOKUP($A$7:$A$91,dt!$A$2:$R$78,16,FALSE)</f>
        <v>3361</v>
      </c>
      <c r="Q25" s="6">
        <f>VLOOKUP($A$7:$A$91,dt!$A$2:$R$78,17,FALSE)</f>
        <v>141422</v>
      </c>
      <c r="R25" s="6">
        <f>VLOOKUP($A$7:$A$91,dt!$A$2:$R$78,18,FALSE)</f>
        <v>411</v>
      </c>
      <c r="S25" s="6">
        <f>VLOOKUP($A$7:$A$91,dt!$A$2:$X$78,19,FALSE)</f>
        <v>21569</v>
      </c>
      <c r="T25" s="6">
        <f>VLOOKUP($A$7:$A$91,dt!$A$2:$X$78,20,FALSE)</f>
        <v>908</v>
      </c>
      <c r="U25" s="6">
        <f>VLOOKUP($A$7:$A$91,dt!$A$2:$X$78,21,FALSE)</f>
        <v>17856</v>
      </c>
      <c r="V25" s="6">
        <f>VLOOKUP($A$7:$A$91,dt!$A$2:$X$78,22,FALSE)</f>
        <v>647</v>
      </c>
      <c r="W25" s="6">
        <f>VLOOKUP($A$7:$A$91,dt!$A$2:$X$78,23,FALSE)</f>
        <v>1080</v>
      </c>
      <c r="X25" s="6">
        <f>VLOOKUP($A$7:$A$91,dt!$A$2:$X$78,24,FALSE)</f>
        <v>43</v>
      </c>
    </row>
    <row r="26" spans="1:24" ht="21.75" x14ac:dyDescent="0.2">
      <c r="A26" s="9" t="s">
        <v>3</v>
      </c>
      <c r="B26" s="8">
        <f>SUM(B27:B34)</f>
        <v>1032156</v>
      </c>
      <c r="C26" s="8">
        <f t="shared" ref="C26:X26" si="12">SUM(C27:C34)</f>
        <v>3248981</v>
      </c>
      <c r="D26" s="8">
        <f t="shared" si="12"/>
        <v>571942</v>
      </c>
      <c r="E26" s="8">
        <f t="shared" si="12"/>
        <v>148960</v>
      </c>
      <c r="F26" s="8">
        <f t="shared" si="12"/>
        <v>4790</v>
      </c>
      <c r="G26" s="8">
        <f t="shared" si="12"/>
        <v>713748</v>
      </c>
      <c r="H26" s="8">
        <f t="shared" si="12"/>
        <v>148020</v>
      </c>
      <c r="I26" s="8">
        <f t="shared" si="12"/>
        <v>1350177</v>
      </c>
      <c r="J26" s="8">
        <f t="shared" si="12"/>
        <v>36107</v>
      </c>
      <c r="K26" s="8">
        <f t="shared" ref="K26:L26" si="13">SUM(K27:K34)</f>
        <v>28941321</v>
      </c>
      <c r="L26" s="8">
        <f t="shared" si="13"/>
        <v>744222</v>
      </c>
      <c r="M26" s="8">
        <f t="shared" ref="M26:N26" si="14">SUM(M27:M34)</f>
        <v>36102802</v>
      </c>
      <c r="N26" s="8">
        <f t="shared" si="14"/>
        <v>8967</v>
      </c>
      <c r="O26" s="8">
        <f t="shared" si="12"/>
        <v>4390357</v>
      </c>
      <c r="P26" s="8">
        <f t="shared" si="12"/>
        <v>37581</v>
      </c>
      <c r="Q26" s="8">
        <f t="shared" si="12"/>
        <v>767308</v>
      </c>
      <c r="R26" s="8">
        <f t="shared" si="12"/>
        <v>8106</v>
      </c>
      <c r="S26" s="8">
        <f t="shared" ref="S26:T26" si="15">SUM(S27:S34)</f>
        <v>1559337</v>
      </c>
      <c r="T26" s="8">
        <f t="shared" si="15"/>
        <v>25239</v>
      </c>
      <c r="U26" s="8">
        <f t="shared" si="12"/>
        <v>199433</v>
      </c>
      <c r="V26" s="8">
        <f t="shared" si="12"/>
        <v>8548</v>
      </c>
      <c r="W26" s="8">
        <f t="shared" si="12"/>
        <v>9426</v>
      </c>
      <c r="X26" s="8">
        <f t="shared" si="12"/>
        <v>470</v>
      </c>
    </row>
    <row r="27" spans="1:24" ht="21.75" x14ac:dyDescent="0.2">
      <c r="A27" s="5" t="s">
        <v>28</v>
      </c>
      <c r="B27" s="6">
        <f>VLOOKUP($A$7:$A$91,dt!$A$2:$R$78,2,FALSE)</f>
        <v>192909</v>
      </c>
      <c r="C27" s="6">
        <f>VLOOKUP($A$7:$A$91,dt!$A$2:$R$78,3,FALSE)</f>
        <v>570172</v>
      </c>
      <c r="D27" s="6">
        <f>VLOOKUP($A$7:$A$91,dt!$A$2:$R$78,4,FALSE)</f>
        <v>69620</v>
      </c>
      <c r="E27" s="6">
        <f>VLOOKUP($A$7:$A$91,dt!$A$2:$R$78,5,FALSE)</f>
        <v>132017</v>
      </c>
      <c r="F27" s="6">
        <f>VLOOKUP($A$7:$A$91,dt!$A$2:$R$78,6,FALSE)</f>
        <v>4250</v>
      </c>
      <c r="G27" s="6">
        <f>VLOOKUP($A$7:$A$91,dt!$A$2:$R$78,7,FALSE)</f>
        <v>85774</v>
      </c>
      <c r="H27" s="6">
        <f>VLOOKUP($A$7:$A$91,dt!$A$2:$R$78,8,FALSE)</f>
        <v>12401</v>
      </c>
      <c r="I27" s="6">
        <f>VLOOKUP($A$7:$A$91,dt!$A$2:$R$78,9,FALSE)</f>
        <v>410242</v>
      </c>
      <c r="J27" s="6">
        <f>VLOOKUP($A$7:$A$91,dt!$A$2:$R$78,10,FALSE)</f>
        <v>6136</v>
      </c>
      <c r="K27" s="6">
        <f>VLOOKUP($A$7:$A$91,dt!$A$2:$R$78,11,FALSE)</f>
        <v>5649526</v>
      </c>
      <c r="L27" s="6">
        <f>VLOOKUP($A$7:$A$91,dt!$A$2:$R$78,12,FALSE)</f>
        <v>158896</v>
      </c>
      <c r="M27" s="6">
        <f>VLOOKUP($A$7:$A$91,dt!$A$2:$R$78,13,FALSE)</f>
        <v>19311691</v>
      </c>
      <c r="N27" s="6">
        <f>VLOOKUP($A$7:$A$91,dt!$A$2:$R$78,14,FALSE)</f>
        <v>2959</v>
      </c>
      <c r="O27" s="6">
        <f>VLOOKUP($A$7:$A$91,dt!$A$2:$R$78,15,FALSE)</f>
        <v>1015396</v>
      </c>
      <c r="P27" s="6">
        <f>VLOOKUP($A$7:$A$91,dt!$A$2:$R$78,16,FALSE)</f>
        <v>10352</v>
      </c>
      <c r="Q27" s="6">
        <f>VLOOKUP($A$7:$A$91,dt!$A$2:$R$78,17,FALSE)</f>
        <v>376812</v>
      </c>
      <c r="R27" s="6">
        <f>VLOOKUP($A$7:$A$91,dt!$A$2:$R$78,18,FALSE)</f>
        <v>2527</v>
      </c>
      <c r="S27" s="6">
        <f>VLOOKUP($A$7:$A$91,dt!$A$2:$X$78,19,FALSE)</f>
        <v>677367</v>
      </c>
      <c r="T27" s="6">
        <f>VLOOKUP($A$7:$A$91,dt!$A$2:$X$78,20,FALSE)</f>
        <v>6023</v>
      </c>
      <c r="U27" s="6">
        <f>VLOOKUP($A$7:$A$91,dt!$A$2:$X$78,21,FALSE)</f>
        <v>120379</v>
      </c>
      <c r="V27" s="6">
        <f>VLOOKUP($A$7:$A$91,dt!$A$2:$X$78,22,FALSE)</f>
        <v>4390</v>
      </c>
      <c r="W27" s="6">
        <f>VLOOKUP($A$7:$A$91,dt!$A$2:$X$78,23,FALSE)</f>
        <v>4094</v>
      </c>
      <c r="X27" s="6">
        <f>VLOOKUP($A$7:$A$91,dt!$A$2:$X$78,24,FALSE)</f>
        <v>166</v>
      </c>
    </row>
    <row r="28" spans="1:24" ht="21.75" x14ac:dyDescent="0.2">
      <c r="A28" s="5" t="s">
        <v>29</v>
      </c>
      <c r="B28" s="6">
        <f>VLOOKUP($A$7:$A$91,dt!$A$2:$R$78,2,FALSE)</f>
        <v>159916</v>
      </c>
      <c r="C28" s="6">
        <f>VLOOKUP($A$7:$A$91,dt!$A$2:$R$78,3,FALSE)</f>
        <v>563123</v>
      </c>
      <c r="D28" s="6">
        <f>VLOOKUP($A$7:$A$91,dt!$A$2:$R$78,4,FALSE)</f>
        <v>87583</v>
      </c>
      <c r="E28" s="6">
        <f>VLOOKUP($A$7:$A$91,dt!$A$2:$R$78,5,FALSE)</f>
        <v>4965</v>
      </c>
      <c r="F28" s="6">
        <f>VLOOKUP($A$7:$A$91,dt!$A$2:$R$78,6,FALSE)</f>
        <v>137</v>
      </c>
      <c r="G28" s="6">
        <f>VLOOKUP($A$7:$A$91,dt!$A$2:$R$78,7,FALSE)</f>
        <v>162459</v>
      </c>
      <c r="H28" s="6">
        <f>VLOOKUP($A$7:$A$91,dt!$A$2:$R$78,8,FALSE)</f>
        <v>27373</v>
      </c>
      <c r="I28" s="6">
        <f>VLOOKUP($A$7:$A$91,dt!$A$2:$R$78,9,FALSE)</f>
        <v>260461</v>
      </c>
      <c r="J28" s="6">
        <f>VLOOKUP($A$7:$A$91,dt!$A$2:$R$78,10,FALSE)</f>
        <v>9176</v>
      </c>
      <c r="K28" s="6">
        <f>VLOOKUP($A$7:$A$91,dt!$A$2:$R$78,11,FALSE)</f>
        <v>5091979</v>
      </c>
      <c r="L28" s="6">
        <f>VLOOKUP($A$7:$A$91,dt!$A$2:$R$78,12,FALSE)</f>
        <v>119592</v>
      </c>
      <c r="M28" s="6">
        <f>VLOOKUP($A$7:$A$91,dt!$A$2:$R$78,13,FALSE)</f>
        <v>6776203</v>
      </c>
      <c r="N28" s="6">
        <f>VLOOKUP($A$7:$A$91,dt!$A$2:$R$78,14,FALSE)</f>
        <v>1206</v>
      </c>
      <c r="O28" s="6">
        <f>VLOOKUP($A$7:$A$91,dt!$A$2:$R$78,15,FALSE)</f>
        <v>313266</v>
      </c>
      <c r="P28" s="6">
        <f>VLOOKUP($A$7:$A$91,dt!$A$2:$R$78,16,FALSE)</f>
        <v>5745</v>
      </c>
      <c r="Q28" s="6">
        <f>VLOOKUP($A$7:$A$91,dt!$A$2:$R$78,17,FALSE)</f>
        <v>60333</v>
      </c>
      <c r="R28" s="6">
        <f>VLOOKUP($A$7:$A$91,dt!$A$2:$R$78,18,FALSE)</f>
        <v>876</v>
      </c>
      <c r="S28" s="6">
        <f>VLOOKUP($A$7:$A$91,dt!$A$2:$X$78,19,FALSE)</f>
        <v>239450</v>
      </c>
      <c r="T28" s="6">
        <f>VLOOKUP($A$7:$A$91,dt!$A$2:$X$78,20,FALSE)</f>
        <v>6882</v>
      </c>
      <c r="U28" s="6">
        <f>VLOOKUP($A$7:$A$91,dt!$A$2:$X$78,21,FALSE)</f>
        <v>21451</v>
      </c>
      <c r="V28" s="6">
        <f>VLOOKUP($A$7:$A$91,dt!$A$2:$X$78,22,FALSE)</f>
        <v>1143</v>
      </c>
      <c r="W28" s="6">
        <f>VLOOKUP($A$7:$A$91,dt!$A$2:$X$78,23,FALSE)</f>
        <v>1768</v>
      </c>
      <c r="X28" s="6">
        <f>VLOOKUP($A$7:$A$91,dt!$A$2:$X$78,24,FALSE)</f>
        <v>112</v>
      </c>
    </row>
    <row r="29" spans="1:24" ht="21.75" x14ac:dyDescent="0.2">
      <c r="A29" s="5" t="s">
        <v>30</v>
      </c>
      <c r="B29" s="6">
        <f>VLOOKUP($A$7:$A$91,dt!$A$2:$R$78,2,FALSE)</f>
        <v>170640</v>
      </c>
      <c r="C29" s="6">
        <f>VLOOKUP($A$7:$A$91,dt!$A$2:$R$78,3,FALSE)</f>
        <v>615287</v>
      </c>
      <c r="D29" s="6">
        <f>VLOOKUP($A$7:$A$91,dt!$A$2:$R$78,4,FALSE)</f>
        <v>108392</v>
      </c>
      <c r="E29" s="6">
        <f>VLOOKUP($A$7:$A$91,dt!$A$2:$R$78,5,FALSE)</f>
        <v>614</v>
      </c>
      <c r="F29" s="6">
        <f>VLOOKUP($A$7:$A$91,dt!$A$2:$R$78,6,FALSE)</f>
        <v>23</v>
      </c>
      <c r="G29" s="6">
        <f>VLOOKUP($A$7:$A$91,dt!$A$2:$R$78,7,FALSE)</f>
        <v>154936</v>
      </c>
      <c r="H29" s="6">
        <f>VLOOKUP($A$7:$A$91,dt!$A$2:$R$78,8,FALSE)</f>
        <v>32662</v>
      </c>
      <c r="I29" s="6">
        <f>VLOOKUP($A$7:$A$91,dt!$A$2:$R$78,9,FALSE)</f>
        <v>140310</v>
      </c>
      <c r="J29" s="6">
        <f>VLOOKUP($A$7:$A$91,dt!$A$2:$R$78,10,FALSE)</f>
        <v>7430</v>
      </c>
      <c r="K29" s="6">
        <f>VLOOKUP($A$7:$A$91,dt!$A$2:$R$78,11,FALSE)</f>
        <v>4481780</v>
      </c>
      <c r="L29" s="6">
        <f>VLOOKUP($A$7:$A$91,dt!$A$2:$R$78,12,FALSE)</f>
        <v>119233</v>
      </c>
      <c r="M29" s="6">
        <f>VLOOKUP($A$7:$A$91,dt!$A$2:$R$78,13,FALSE)</f>
        <v>558247</v>
      </c>
      <c r="N29" s="6">
        <f>VLOOKUP($A$7:$A$91,dt!$A$2:$R$78,14,FALSE)</f>
        <v>1314</v>
      </c>
      <c r="O29" s="6">
        <f>VLOOKUP($A$7:$A$91,dt!$A$2:$R$78,15,FALSE)</f>
        <v>259085</v>
      </c>
      <c r="P29" s="6">
        <f>VLOOKUP($A$7:$A$91,dt!$A$2:$R$78,16,FALSE)</f>
        <v>7192</v>
      </c>
      <c r="Q29" s="6">
        <f>VLOOKUP($A$7:$A$91,dt!$A$2:$R$78,17,FALSE)</f>
        <v>52527</v>
      </c>
      <c r="R29" s="6">
        <f>VLOOKUP($A$7:$A$91,dt!$A$2:$R$78,18,FALSE)</f>
        <v>934</v>
      </c>
      <c r="S29" s="6">
        <f>VLOOKUP($A$7:$A$91,dt!$A$2:$X$78,19,FALSE)</f>
        <v>189946</v>
      </c>
      <c r="T29" s="6">
        <f>VLOOKUP($A$7:$A$91,dt!$A$2:$X$78,20,FALSE)</f>
        <v>6406</v>
      </c>
      <c r="U29" s="6">
        <f>VLOOKUP($A$7:$A$91,dt!$A$2:$X$78,21,FALSE)</f>
        <v>7475</v>
      </c>
      <c r="V29" s="6">
        <f>VLOOKUP($A$7:$A$91,dt!$A$2:$X$78,22,FALSE)</f>
        <v>472</v>
      </c>
      <c r="W29" s="6">
        <f>VLOOKUP($A$7:$A$91,dt!$A$2:$X$78,23,FALSE)</f>
        <v>786</v>
      </c>
      <c r="X29" s="6">
        <f>VLOOKUP($A$7:$A$91,dt!$A$2:$X$78,24,FALSE)</f>
        <v>50</v>
      </c>
    </row>
    <row r="30" spans="1:24" ht="21.75" x14ac:dyDescent="0.2">
      <c r="A30" s="5" t="s">
        <v>31</v>
      </c>
      <c r="B30" s="6">
        <f>VLOOKUP($A$7:$A$91,dt!$A$2:$R$78,2,FALSE)</f>
        <v>149727</v>
      </c>
      <c r="C30" s="6">
        <f>VLOOKUP($A$7:$A$91,dt!$A$2:$R$78,3,FALSE)</f>
        <v>540400</v>
      </c>
      <c r="D30" s="6">
        <f>VLOOKUP($A$7:$A$91,dt!$A$2:$R$78,4,FALSE)</f>
        <v>105343</v>
      </c>
      <c r="E30" s="6">
        <f>VLOOKUP($A$7:$A$91,dt!$A$2:$R$78,5,FALSE)</f>
        <v>4460</v>
      </c>
      <c r="F30" s="6">
        <f>VLOOKUP($A$7:$A$91,dt!$A$2:$R$78,6,FALSE)</f>
        <v>162</v>
      </c>
      <c r="G30" s="6">
        <f>VLOOKUP($A$7:$A$91,dt!$A$2:$R$78,7,FALSE)</f>
        <v>102200</v>
      </c>
      <c r="H30" s="6">
        <f>VLOOKUP($A$7:$A$91,dt!$A$2:$R$78,8,FALSE)</f>
        <v>24270</v>
      </c>
      <c r="I30" s="6">
        <f>VLOOKUP($A$7:$A$91,dt!$A$2:$R$78,9,FALSE)</f>
        <v>98747</v>
      </c>
      <c r="J30" s="6">
        <f>VLOOKUP($A$7:$A$91,dt!$A$2:$R$78,10,FALSE)</f>
        <v>3987</v>
      </c>
      <c r="K30" s="6">
        <f>VLOOKUP($A$7:$A$91,dt!$A$2:$R$78,11,FALSE)</f>
        <v>3379332</v>
      </c>
      <c r="L30" s="6">
        <f>VLOOKUP($A$7:$A$91,dt!$A$2:$R$78,12,FALSE)</f>
        <v>95623</v>
      </c>
      <c r="M30" s="6">
        <f>VLOOKUP($A$7:$A$91,dt!$A$2:$R$78,13,FALSE)</f>
        <v>1057526</v>
      </c>
      <c r="N30" s="6">
        <f>VLOOKUP($A$7:$A$91,dt!$A$2:$R$78,14,FALSE)</f>
        <v>1743</v>
      </c>
      <c r="O30" s="6">
        <f>VLOOKUP($A$7:$A$91,dt!$A$2:$R$78,15,FALSE)</f>
        <v>75079</v>
      </c>
      <c r="P30" s="6">
        <f>VLOOKUP($A$7:$A$91,dt!$A$2:$R$78,16,FALSE)</f>
        <v>2520</v>
      </c>
      <c r="Q30" s="6">
        <f>VLOOKUP($A$7:$A$91,dt!$A$2:$R$78,17,FALSE)</f>
        <v>29953</v>
      </c>
      <c r="R30" s="6">
        <f>VLOOKUP($A$7:$A$91,dt!$A$2:$R$78,18,FALSE)</f>
        <v>1942</v>
      </c>
      <c r="S30" s="6">
        <f>VLOOKUP($A$7:$A$91,dt!$A$2:$X$78,19,FALSE)</f>
        <v>54632</v>
      </c>
      <c r="T30" s="6">
        <f>VLOOKUP($A$7:$A$91,dt!$A$2:$X$78,20,FALSE)</f>
        <v>1993</v>
      </c>
      <c r="U30" s="6">
        <f>VLOOKUP($A$7:$A$91,dt!$A$2:$X$78,21,FALSE)</f>
        <v>4948</v>
      </c>
      <c r="V30" s="6">
        <f>VLOOKUP($A$7:$A$91,dt!$A$2:$X$78,22,FALSE)</f>
        <v>297</v>
      </c>
      <c r="W30" s="6">
        <f>VLOOKUP($A$7:$A$91,dt!$A$2:$X$78,23,FALSE)</f>
        <v>862</v>
      </c>
      <c r="X30" s="6">
        <f>VLOOKUP($A$7:$A$91,dt!$A$2:$X$78,24,FALSE)</f>
        <v>24</v>
      </c>
    </row>
    <row r="31" spans="1:24" ht="21.75" x14ac:dyDescent="0.2">
      <c r="A31" s="5" t="s">
        <v>32</v>
      </c>
      <c r="B31" s="6">
        <f>VLOOKUP($A$7:$A$91,dt!$A$2:$R$78,2,FALSE)</f>
        <v>185352</v>
      </c>
      <c r="C31" s="6">
        <f>VLOOKUP($A$7:$A$91,dt!$A$2:$R$78,3,FALSE)</f>
        <v>549651</v>
      </c>
      <c r="D31" s="6">
        <f>VLOOKUP($A$7:$A$91,dt!$A$2:$R$78,4,FALSE)</f>
        <v>120081</v>
      </c>
      <c r="E31" s="6">
        <f>VLOOKUP($A$7:$A$91,dt!$A$2:$R$78,5,FALSE)</f>
        <v>114</v>
      </c>
      <c r="F31" s="6">
        <f>VLOOKUP($A$7:$A$91,dt!$A$2:$R$78,6,FALSE)</f>
        <v>6</v>
      </c>
      <c r="G31" s="6">
        <f>VLOOKUP($A$7:$A$91,dt!$A$2:$R$78,7,FALSE)</f>
        <v>139108</v>
      </c>
      <c r="H31" s="6">
        <f>VLOOKUP($A$7:$A$91,dt!$A$2:$R$78,8,FALSE)</f>
        <v>36306</v>
      </c>
      <c r="I31" s="6">
        <f>VLOOKUP($A$7:$A$91,dt!$A$2:$R$78,9,FALSE)</f>
        <v>155347</v>
      </c>
      <c r="J31" s="6">
        <f>VLOOKUP($A$7:$A$91,dt!$A$2:$R$78,10,FALSE)</f>
        <v>4828</v>
      </c>
      <c r="K31" s="6">
        <f>VLOOKUP($A$7:$A$91,dt!$A$2:$R$78,11,FALSE)</f>
        <v>4526197</v>
      </c>
      <c r="L31" s="6">
        <f>VLOOKUP($A$7:$A$91,dt!$A$2:$R$78,12,FALSE)</f>
        <v>112013</v>
      </c>
      <c r="M31" s="6">
        <f>VLOOKUP($A$7:$A$91,dt!$A$2:$R$78,13,FALSE)</f>
        <v>2335877</v>
      </c>
      <c r="N31" s="6">
        <f>VLOOKUP($A$7:$A$91,dt!$A$2:$R$78,14,FALSE)</f>
        <v>1104</v>
      </c>
      <c r="O31" s="6">
        <f>VLOOKUP($A$7:$A$91,dt!$A$2:$R$78,15,FALSE)</f>
        <v>1309109</v>
      </c>
      <c r="P31" s="6">
        <f>VLOOKUP($A$7:$A$91,dt!$A$2:$R$78,16,FALSE)</f>
        <v>5443</v>
      </c>
      <c r="Q31" s="6">
        <f>VLOOKUP($A$7:$A$91,dt!$A$2:$R$78,17,FALSE)</f>
        <v>31041</v>
      </c>
      <c r="R31" s="6">
        <f>VLOOKUP($A$7:$A$91,dt!$A$2:$R$78,18,FALSE)</f>
        <v>946</v>
      </c>
      <c r="S31" s="6">
        <f>VLOOKUP($A$7:$A$91,dt!$A$2:$X$78,19,FALSE)</f>
        <v>69502</v>
      </c>
      <c r="T31" s="6">
        <f>VLOOKUP($A$7:$A$91,dt!$A$2:$X$78,20,FALSE)</f>
        <v>1271</v>
      </c>
      <c r="U31" s="6">
        <f>VLOOKUP($A$7:$A$91,dt!$A$2:$X$78,21,FALSE)</f>
        <v>9513</v>
      </c>
      <c r="V31" s="6">
        <f>VLOOKUP($A$7:$A$91,dt!$A$2:$X$78,22,FALSE)</f>
        <v>726</v>
      </c>
      <c r="W31" s="6">
        <f>VLOOKUP($A$7:$A$91,dt!$A$2:$X$78,23,FALSE)</f>
        <v>755</v>
      </c>
      <c r="X31" s="6">
        <f>VLOOKUP($A$7:$A$91,dt!$A$2:$X$78,24,FALSE)</f>
        <v>50</v>
      </c>
    </row>
    <row r="32" spans="1:24" ht="21.75" x14ac:dyDescent="0.2">
      <c r="A32" s="5" t="s">
        <v>33</v>
      </c>
      <c r="B32" s="6">
        <f>VLOOKUP($A$7:$A$91,dt!$A$2:$R$78,2,FALSE)</f>
        <v>53839</v>
      </c>
      <c r="C32" s="6">
        <f>VLOOKUP($A$7:$A$91,dt!$A$2:$R$78,3,FALSE)</f>
        <v>173320</v>
      </c>
      <c r="D32" s="6">
        <f>VLOOKUP($A$7:$A$91,dt!$A$2:$R$78,4,FALSE)</f>
        <v>37290</v>
      </c>
      <c r="E32" s="6">
        <f>VLOOKUP($A$7:$A$91,dt!$A$2:$R$78,5,FALSE)</f>
        <v>0</v>
      </c>
      <c r="F32" s="6">
        <f>VLOOKUP($A$7:$A$91,dt!$A$2:$R$78,6,FALSE)</f>
        <v>0</v>
      </c>
      <c r="G32" s="6">
        <f>VLOOKUP($A$7:$A$91,dt!$A$2:$R$78,7,FALSE)</f>
        <v>31819</v>
      </c>
      <c r="H32" s="6">
        <f>VLOOKUP($A$7:$A$91,dt!$A$2:$R$78,8,FALSE)</f>
        <v>7523</v>
      </c>
      <c r="I32" s="6">
        <f>VLOOKUP($A$7:$A$91,dt!$A$2:$R$78,9,FALSE)</f>
        <v>63664</v>
      </c>
      <c r="J32" s="6">
        <f>VLOOKUP($A$7:$A$91,dt!$A$2:$R$78,10,FALSE)</f>
        <v>983</v>
      </c>
      <c r="K32" s="6">
        <f>VLOOKUP($A$7:$A$91,dt!$A$2:$R$78,11,FALSE)</f>
        <v>1815473</v>
      </c>
      <c r="L32" s="6">
        <f>VLOOKUP($A$7:$A$91,dt!$A$2:$R$78,12,FALSE)</f>
        <v>38443</v>
      </c>
      <c r="M32" s="6">
        <f>VLOOKUP($A$7:$A$91,dt!$A$2:$R$78,13,FALSE)</f>
        <v>295438</v>
      </c>
      <c r="N32" s="6">
        <f>VLOOKUP($A$7:$A$91,dt!$A$2:$R$78,14,FALSE)</f>
        <v>239</v>
      </c>
      <c r="O32" s="6">
        <f>VLOOKUP($A$7:$A$91,dt!$A$2:$R$78,15,FALSE)</f>
        <v>46173</v>
      </c>
      <c r="P32" s="6">
        <f>VLOOKUP($A$7:$A$91,dt!$A$2:$R$78,16,FALSE)</f>
        <v>2474</v>
      </c>
      <c r="Q32" s="6">
        <f>VLOOKUP($A$7:$A$91,dt!$A$2:$R$78,17,FALSE)</f>
        <v>8285</v>
      </c>
      <c r="R32" s="6">
        <f>VLOOKUP($A$7:$A$91,dt!$A$2:$R$78,18,FALSE)</f>
        <v>182</v>
      </c>
      <c r="S32" s="6">
        <f>VLOOKUP($A$7:$A$91,dt!$A$2:$X$78,19,FALSE)</f>
        <v>23700</v>
      </c>
      <c r="T32" s="6">
        <f>VLOOKUP($A$7:$A$91,dt!$A$2:$X$78,20,FALSE)</f>
        <v>748</v>
      </c>
      <c r="U32" s="6">
        <f>VLOOKUP($A$7:$A$91,dt!$A$2:$X$78,21,FALSE)</f>
        <v>1831</v>
      </c>
      <c r="V32" s="6">
        <f>VLOOKUP($A$7:$A$91,dt!$A$2:$X$78,22,FALSE)</f>
        <v>126</v>
      </c>
      <c r="W32" s="6">
        <f>VLOOKUP($A$7:$A$91,dt!$A$2:$X$78,23,FALSE)</f>
        <v>96</v>
      </c>
      <c r="X32" s="6">
        <f>VLOOKUP($A$7:$A$91,dt!$A$2:$X$78,24,FALSE)</f>
        <v>4</v>
      </c>
    </row>
    <row r="33" spans="1:24" ht="21.75" x14ac:dyDescent="0.2">
      <c r="A33" s="5" t="s">
        <v>34</v>
      </c>
      <c r="B33" s="6">
        <f>VLOOKUP($A$7:$A$91,dt!$A$2:$R$78,2,FALSE)</f>
        <v>82274</v>
      </c>
      <c r="C33" s="6">
        <f>VLOOKUP($A$7:$A$91,dt!$A$2:$R$78,3,FALSE)</f>
        <v>123553</v>
      </c>
      <c r="D33" s="6">
        <f>VLOOKUP($A$7:$A$91,dt!$A$2:$R$78,4,FALSE)</f>
        <v>17253</v>
      </c>
      <c r="E33" s="6">
        <f>VLOOKUP($A$7:$A$91,dt!$A$2:$R$78,5,FALSE)</f>
        <v>6790</v>
      </c>
      <c r="F33" s="6">
        <f>VLOOKUP($A$7:$A$91,dt!$A$2:$R$78,6,FALSE)</f>
        <v>212</v>
      </c>
      <c r="G33" s="6">
        <f>VLOOKUP($A$7:$A$91,dt!$A$2:$R$78,7,FALSE)</f>
        <v>19975</v>
      </c>
      <c r="H33" s="6">
        <f>VLOOKUP($A$7:$A$91,dt!$A$2:$R$78,8,FALSE)</f>
        <v>3133</v>
      </c>
      <c r="I33" s="6">
        <f>VLOOKUP($A$7:$A$91,dt!$A$2:$R$78,9,FALSE)</f>
        <v>169438</v>
      </c>
      <c r="J33" s="6">
        <f>VLOOKUP($A$7:$A$91,dt!$A$2:$R$78,10,FALSE)</f>
        <v>2655</v>
      </c>
      <c r="K33" s="6">
        <f>VLOOKUP($A$7:$A$91,dt!$A$2:$R$78,11,FALSE)</f>
        <v>2860783</v>
      </c>
      <c r="L33" s="6">
        <f>VLOOKUP($A$7:$A$91,dt!$A$2:$R$78,12,FALSE)</f>
        <v>74906</v>
      </c>
      <c r="M33" s="6">
        <f>VLOOKUP($A$7:$A$91,dt!$A$2:$R$78,13,FALSE)</f>
        <v>5301474</v>
      </c>
      <c r="N33" s="6">
        <f>VLOOKUP($A$7:$A$91,dt!$A$2:$R$78,14,FALSE)</f>
        <v>320</v>
      </c>
      <c r="O33" s="6">
        <f>VLOOKUP($A$7:$A$91,dt!$A$2:$R$78,15,FALSE)</f>
        <v>1336189</v>
      </c>
      <c r="P33" s="6">
        <f>VLOOKUP($A$7:$A$91,dt!$A$2:$R$78,16,FALSE)</f>
        <v>2297</v>
      </c>
      <c r="Q33" s="6">
        <f>VLOOKUP($A$7:$A$91,dt!$A$2:$R$78,17,FALSE)</f>
        <v>205032</v>
      </c>
      <c r="R33" s="6">
        <f>VLOOKUP($A$7:$A$91,dt!$A$2:$R$78,18,FALSE)</f>
        <v>557</v>
      </c>
      <c r="S33" s="6">
        <f>VLOOKUP($A$7:$A$91,dt!$A$2:$X$78,19,FALSE)</f>
        <v>291291</v>
      </c>
      <c r="T33" s="6">
        <f>VLOOKUP($A$7:$A$91,dt!$A$2:$X$78,20,FALSE)</f>
        <v>1743</v>
      </c>
      <c r="U33" s="6">
        <f>VLOOKUP($A$7:$A$91,dt!$A$2:$X$78,21,FALSE)</f>
        <v>32005</v>
      </c>
      <c r="V33" s="6">
        <f>VLOOKUP($A$7:$A$91,dt!$A$2:$X$78,22,FALSE)</f>
        <v>1296</v>
      </c>
      <c r="W33" s="6">
        <f>VLOOKUP($A$7:$A$91,dt!$A$2:$X$78,23,FALSE)</f>
        <v>1043</v>
      </c>
      <c r="X33" s="6">
        <f>VLOOKUP($A$7:$A$91,dt!$A$2:$X$78,24,FALSE)</f>
        <v>61</v>
      </c>
    </row>
    <row r="34" spans="1:24" ht="21.75" x14ac:dyDescent="0.2">
      <c r="A34" s="5" t="s">
        <v>35</v>
      </c>
      <c r="B34" s="6">
        <f>VLOOKUP($A$7:$A$91,dt!$A$2:$R$78,2,FALSE)</f>
        <v>37499</v>
      </c>
      <c r="C34" s="6">
        <f>VLOOKUP($A$7:$A$91,dt!$A$2:$R$78,3,FALSE)</f>
        <v>113475</v>
      </c>
      <c r="D34" s="6">
        <f>VLOOKUP($A$7:$A$91,dt!$A$2:$R$78,4,FALSE)</f>
        <v>26380</v>
      </c>
      <c r="E34" s="6">
        <f>VLOOKUP($A$7:$A$91,dt!$A$2:$R$78,5,FALSE)</f>
        <v>0</v>
      </c>
      <c r="F34" s="6">
        <f>VLOOKUP($A$7:$A$91,dt!$A$2:$R$78,6,FALSE)</f>
        <v>0</v>
      </c>
      <c r="G34" s="6">
        <f>VLOOKUP($A$7:$A$91,dt!$A$2:$R$78,7,FALSE)</f>
        <v>17477</v>
      </c>
      <c r="H34" s="6">
        <f>VLOOKUP($A$7:$A$91,dt!$A$2:$R$78,8,FALSE)</f>
        <v>4352</v>
      </c>
      <c r="I34" s="6">
        <f>VLOOKUP($A$7:$A$91,dt!$A$2:$R$78,9,FALSE)</f>
        <v>51968</v>
      </c>
      <c r="J34" s="6">
        <f>VLOOKUP($A$7:$A$91,dt!$A$2:$R$78,10,FALSE)</f>
        <v>912</v>
      </c>
      <c r="K34" s="6">
        <f>VLOOKUP($A$7:$A$91,dt!$A$2:$R$78,11,FALSE)</f>
        <v>1136251</v>
      </c>
      <c r="L34" s="6">
        <f>VLOOKUP($A$7:$A$91,dt!$A$2:$R$78,12,FALSE)</f>
        <v>25516</v>
      </c>
      <c r="M34" s="6">
        <f>VLOOKUP($A$7:$A$91,dt!$A$2:$R$78,13,FALSE)</f>
        <v>466346</v>
      </c>
      <c r="N34" s="6">
        <f>VLOOKUP($A$7:$A$91,dt!$A$2:$R$78,14,FALSE)</f>
        <v>82</v>
      </c>
      <c r="O34" s="6">
        <f>VLOOKUP($A$7:$A$91,dt!$A$2:$R$78,15,FALSE)</f>
        <v>36060</v>
      </c>
      <c r="P34" s="6">
        <f>VLOOKUP($A$7:$A$91,dt!$A$2:$R$78,16,FALSE)</f>
        <v>1558</v>
      </c>
      <c r="Q34" s="6">
        <f>VLOOKUP($A$7:$A$91,dt!$A$2:$R$78,17,FALSE)</f>
        <v>3325</v>
      </c>
      <c r="R34" s="6">
        <f>VLOOKUP($A$7:$A$91,dt!$A$2:$R$78,18,FALSE)</f>
        <v>142</v>
      </c>
      <c r="S34" s="6">
        <f>VLOOKUP($A$7:$A$91,dt!$A$2:$X$78,19,FALSE)</f>
        <v>13449</v>
      </c>
      <c r="T34" s="6">
        <f>VLOOKUP($A$7:$A$91,dt!$A$2:$X$78,20,FALSE)</f>
        <v>173</v>
      </c>
      <c r="U34" s="6">
        <f>VLOOKUP($A$7:$A$91,dt!$A$2:$X$78,21,FALSE)</f>
        <v>1831</v>
      </c>
      <c r="V34" s="6">
        <f>VLOOKUP($A$7:$A$91,dt!$A$2:$X$78,22,FALSE)</f>
        <v>98</v>
      </c>
      <c r="W34" s="6">
        <f>VLOOKUP($A$7:$A$91,dt!$A$2:$X$78,23,FALSE)</f>
        <v>22</v>
      </c>
      <c r="X34" s="6">
        <f>VLOOKUP($A$7:$A$91,dt!$A$2:$X$78,24,FALSE)</f>
        <v>3</v>
      </c>
    </row>
    <row r="35" spans="1:24" ht="21.75" x14ac:dyDescent="0.2">
      <c r="A35" s="9" t="s">
        <v>4</v>
      </c>
      <c r="B35" s="8">
        <f>SUM(B36:B47)</f>
        <v>873200</v>
      </c>
      <c r="C35" s="8">
        <f t="shared" ref="C35:X35" si="16">SUM(C36:C47)</f>
        <v>2185960</v>
      </c>
      <c r="D35" s="8">
        <f t="shared" si="16"/>
        <v>406359</v>
      </c>
      <c r="E35" s="8">
        <f t="shared" si="16"/>
        <v>58775</v>
      </c>
      <c r="F35" s="8">
        <f t="shared" si="16"/>
        <v>1516</v>
      </c>
      <c r="G35" s="8">
        <f t="shared" si="16"/>
        <v>571833</v>
      </c>
      <c r="H35" s="8">
        <f t="shared" si="16"/>
        <v>113330</v>
      </c>
      <c r="I35" s="8">
        <f t="shared" si="16"/>
        <v>1300972</v>
      </c>
      <c r="J35" s="8">
        <f t="shared" si="16"/>
        <v>33094</v>
      </c>
      <c r="K35" s="8">
        <f t="shared" ref="K35:L35" si="17">SUM(K36:K47)</f>
        <v>28414102</v>
      </c>
      <c r="L35" s="8">
        <f t="shared" si="17"/>
        <v>675034</v>
      </c>
      <c r="M35" s="8">
        <f t="shared" ref="M35:N35" si="18">SUM(M36:M47)</f>
        <v>4175238</v>
      </c>
      <c r="N35" s="8">
        <f t="shared" si="18"/>
        <v>6515</v>
      </c>
      <c r="O35" s="8">
        <f t="shared" si="16"/>
        <v>4019022</v>
      </c>
      <c r="P35" s="8">
        <f t="shared" si="16"/>
        <v>29819</v>
      </c>
      <c r="Q35" s="8">
        <f t="shared" si="16"/>
        <v>408673</v>
      </c>
      <c r="R35" s="8">
        <f t="shared" si="16"/>
        <v>8962</v>
      </c>
      <c r="S35" s="8">
        <f t="shared" ref="S35:T35" si="19">SUM(S36:S47)</f>
        <v>871737</v>
      </c>
      <c r="T35" s="8">
        <f t="shared" si="19"/>
        <v>11371</v>
      </c>
      <c r="U35" s="8">
        <f t="shared" si="16"/>
        <v>114371</v>
      </c>
      <c r="V35" s="8">
        <f t="shared" si="16"/>
        <v>5354</v>
      </c>
      <c r="W35" s="8">
        <f t="shared" si="16"/>
        <v>3074</v>
      </c>
      <c r="X35" s="8">
        <f t="shared" si="16"/>
        <v>211</v>
      </c>
    </row>
    <row r="36" spans="1:24" ht="21.75" x14ac:dyDescent="0.2">
      <c r="A36" s="5" t="s">
        <v>36</v>
      </c>
      <c r="B36" s="6">
        <f>VLOOKUP($A$7:$A$91,dt!$A$2:$R$78,2,FALSE)</f>
        <v>26060</v>
      </c>
      <c r="C36" s="6">
        <f>VLOOKUP($A$7:$A$91,dt!$A$2:$R$78,3,FALSE)</f>
        <v>51924</v>
      </c>
      <c r="D36" s="6">
        <f>VLOOKUP($A$7:$A$91,dt!$A$2:$R$78,4,FALSE)</f>
        <v>6720</v>
      </c>
      <c r="E36" s="6">
        <f>VLOOKUP($A$7:$A$91,dt!$A$2:$R$78,5,FALSE)</f>
        <v>1483</v>
      </c>
      <c r="F36" s="6">
        <f>VLOOKUP($A$7:$A$91,dt!$A$2:$R$78,6,FALSE)</f>
        <v>3</v>
      </c>
      <c r="G36" s="6">
        <f>VLOOKUP($A$7:$A$91,dt!$A$2:$R$78,7,FALSE)</f>
        <v>24840</v>
      </c>
      <c r="H36" s="6">
        <f>VLOOKUP($A$7:$A$91,dt!$A$2:$R$78,8,FALSE)</f>
        <v>3057</v>
      </c>
      <c r="I36" s="6">
        <f>VLOOKUP($A$7:$A$91,dt!$A$2:$R$78,9,FALSE)</f>
        <v>27547</v>
      </c>
      <c r="J36" s="6">
        <f>VLOOKUP($A$7:$A$91,dt!$A$2:$R$78,10,FALSE)</f>
        <v>1111</v>
      </c>
      <c r="K36" s="6">
        <f>VLOOKUP($A$7:$A$91,dt!$A$2:$R$78,11,FALSE)</f>
        <v>1639124</v>
      </c>
      <c r="L36" s="6">
        <f>VLOOKUP($A$7:$A$91,dt!$A$2:$R$78,12,FALSE)</f>
        <v>21638</v>
      </c>
      <c r="M36" s="6">
        <f>VLOOKUP($A$7:$A$91,dt!$A$2:$R$78,13,FALSE)</f>
        <v>15831</v>
      </c>
      <c r="N36" s="6">
        <f>VLOOKUP($A$7:$A$91,dt!$A$2:$R$78,14,FALSE)</f>
        <v>147</v>
      </c>
      <c r="O36" s="6">
        <f>VLOOKUP($A$7:$A$91,dt!$A$2:$R$78,15,FALSE)</f>
        <v>55378</v>
      </c>
      <c r="P36" s="6">
        <f>VLOOKUP($A$7:$A$91,dt!$A$2:$R$78,16,FALSE)</f>
        <v>822</v>
      </c>
      <c r="Q36" s="6">
        <f>VLOOKUP($A$7:$A$91,dt!$A$2:$R$78,17,FALSE)</f>
        <v>23777</v>
      </c>
      <c r="R36" s="6">
        <f>VLOOKUP($A$7:$A$91,dt!$A$2:$R$78,18,FALSE)</f>
        <v>155</v>
      </c>
      <c r="S36" s="6">
        <f>VLOOKUP($A$7:$A$91,dt!$A$2:$X$78,19,FALSE)</f>
        <v>26064</v>
      </c>
      <c r="T36" s="6">
        <f>VLOOKUP($A$7:$A$91,dt!$A$2:$X$78,20,FALSE)</f>
        <v>207</v>
      </c>
      <c r="U36" s="6">
        <f>VLOOKUP($A$7:$A$91,dt!$A$2:$X$78,21,FALSE)</f>
        <v>5262</v>
      </c>
      <c r="V36" s="6">
        <f>VLOOKUP($A$7:$A$91,dt!$A$2:$X$78,22,FALSE)</f>
        <v>221</v>
      </c>
      <c r="W36" s="6">
        <f>VLOOKUP($A$7:$A$91,dt!$A$2:$X$78,23,FALSE)</f>
        <v>97</v>
      </c>
      <c r="X36" s="6">
        <f>VLOOKUP($A$7:$A$91,dt!$A$2:$X$78,24,FALSE)</f>
        <v>4</v>
      </c>
    </row>
    <row r="37" spans="1:24" ht="21.75" x14ac:dyDescent="0.2">
      <c r="A37" s="5" t="s">
        <v>37</v>
      </c>
      <c r="B37" s="6">
        <f>VLOOKUP($A$7:$A$91,dt!$A$2:$R$78,2,FALSE)</f>
        <v>31804</v>
      </c>
      <c r="C37" s="6">
        <f>VLOOKUP($A$7:$A$91,dt!$A$2:$R$78,3,FALSE)</f>
        <v>64524</v>
      </c>
      <c r="D37" s="6">
        <f>VLOOKUP($A$7:$A$91,dt!$A$2:$R$78,4,FALSE)</f>
        <v>9118</v>
      </c>
      <c r="E37" s="6">
        <f>VLOOKUP($A$7:$A$91,dt!$A$2:$R$78,5,FALSE)</f>
        <v>1728</v>
      </c>
      <c r="F37" s="6">
        <f>VLOOKUP($A$7:$A$91,dt!$A$2:$R$78,6,FALSE)</f>
        <v>39</v>
      </c>
      <c r="G37" s="6">
        <f>VLOOKUP($A$7:$A$91,dt!$A$2:$R$78,7,FALSE)</f>
        <v>19484</v>
      </c>
      <c r="H37" s="6">
        <f>VLOOKUP($A$7:$A$91,dt!$A$2:$R$78,8,FALSE)</f>
        <v>3386</v>
      </c>
      <c r="I37" s="6">
        <f>VLOOKUP($A$7:$A$91,dt!$A$2:$R$78,9,FALSE)</f>
        <v>48525</v>
      </c>
      <c r="J37" s="6">
        <f>VLOOKUP($A$7:$A$91,dt!$A$2:$R$78,10,FALSE)</f>
        <v>1554</v>
      </c>
      <c r="K37" s="6">
        <f>VLOOKUP($A$7:$A$91,dt!$A$2:$R$78,11,FALSE)</f>
        <v>1515999</v>
      </c>
      <c r="L37" s="6">
        <f>VLOOKUP($A$7:$A$91,dt!$A$2:$R$78,12,FALSE)</f>
        <v>28040</v>
      </c>
      <c r="M37" s="6">
        <f>VLOOKUP($A$7:$A$91,dt!$A$2:$R$78,13,FALSE)</f>
        <v>358730</v>
      </c>
      <c r="N37" s="6">
        <f>VLOOKUP($A$7:$A$91,dt!$A$2:$R$78,14,FALSE)</f>
        <v>176</v>
      </c>
      <c r="O37" s="6">
        <f>VLOOKUP($A$7:$A$91,dt!$A$2:$R$78,15,FALSE)</f>
        <v>52678</v>
      </c>
      <c r="P37" s="6">
        <f>VLOOKUP($A$7:$A$91,dt!$A$2:$R$78,16,FALSE)</f>
        <v>512</v>
      </c>
      <c r="Q37" s="6">
        <f>VLOOKUP($A$7:$A$91,dt!$A$2:$R$78,17,FALSE)</f>
        <v>5736</v>
      </c>
      <c r="R37" s="6">
        <f>VLOOKUP($A$7:$A$91,dt!$A$2:$R$78,18,FALSE)</f>
        <v>83</v>
      </c>
      <c r="S37" s="6">
        <f>VLOOKUP($A$7:$A$91,dt!$A$2:$X$78,19,FALSE)</f>
        <v>28679</v>
      </c>
      <c r="T37" s="6">
        <f>VLOOKUP($A$7:$A$91,dt!$A$2:$X$78,20,FALSE)</f>
        <v>304</v>
      </c>
      <c r="U37" s="6">
        <f>VLOOKUP($A$7:$A$91,dt!$A$2:$X$78,21,FALSE)</f>
        <v>11689</v>
      </c>
      <c r="V37" s="6">
        <f>VLOOKUP($A$7:$A$91,dt!$A$2:$X$78,22,FALSE)</f>
        <v>508</v>
      </c>
      <c r="W37" s="6">
        <f>VLOOKUP($A$7:$A$91,dt!$A$2:$X$78,23,FALSE)</f>
        <v>213</v>
      </c>
      <c r="X37" s="6">
        <f>VLOOKUP($A$7:$A$91,dt!$A$2:$X$78,24,FALSE)</f>
        <v>8</v>
      </c>
    </row>
    <row r="38" spans="1:24" ht="21.75" x14ac:dyDescent="0.2">
      <c r="A38" s="5" t="s">
        <v>38</v>
      </c>
      <c r="B38" s="6">
        <f>VLOOKUP($A$7:$A$91,dt!$A$2:$R$78,2,FALSE)</f>
        <v>104343</v>
      </c>
      <c r="C38" s="6">
        <f>VLOOKUP($A$7:$A$91,dt!$A$2:$R$78,3,FALSE)</f>
        <v>308841</v>
      </c>
      <c r="D38" s="6">
        <f>VLOOKUP($A$7:$A$91,dt!$A$2:$R$78,4,FALSE)</f>
        <v>53356</v>
      </c>
      <c r="E38" s="6">
        <f>VLOOKUP($A$7:$A$91,dt!$A$2:$R$78,5,FALSE)</f>
        <v>29695</v>
      </c>
      <c r="F38" s="6">
        <f>VLOOKUP($A$7:$A$91,dt!$A$2:$R$78,6,FALSE)</f>
        <v>804</v>
      </c>
      <c r="G38" s="6">
        <f>VLOOKUP($A$7:$A$91,dt!$A$2:$R$78,7,FALSE)</f>
        <v>47484</v>
      </c>
      <c r="H38" s="6">
        <f>VLOOKUP($A$7:$A$91,dt!$A$2:$R$78,8,FALSE)</f>
        <v>8552</v>
      </c>
      <c r="I38" s="6">
        <f>VLOOKUP($A$7:$A$91,dt!$A$2:$R$78,9,FALSE)</f>
        <v>139677</v>
      </c>
      <c r="J38" s="6">
        <f>VLOOKUP($A$7:$A$91,dt!$A$2:$R$78,10,FALSE)</f>
        <v>3937</v>
      </c>
      <c r="K38" s="6">
        <f>VLOOKUP($A$7:$A$91,dt!$A$2:$R$78,11,FALSE)</f>
        <v>3438270</v>
      </c>
      <c r="L38" s="6">
        <f>VLOOKUP($A$7:$A$91,dt!$A$2:$R$78,12,FALSE)</f>
        <v>73097</v>
      </c>
      <c r="M38" s="6">
        <f>VLOOKUP($A$7:$A$91,dt!$A$2:$R$78,13,FALSE)</f>
        <v>2160946</v>
      </c>
      <c r="N38" s="6">
        <f>VLOOKUP($A$7:$A$91,dt!$A$2:$R$78,14,FALSE)</f>
        <v>1759</v>
      </c>
      <c r="O38" s="6">
        <f>VLOOKUP($A$7:$A$91,dt!$A$2:$R$78,15,FALSE)</f>
        <v>1071368</v>
      </c>
      <c r="P38" s="6">
        <f>VLOOKUP($A$7:$A$91,dt!$A$2:$R$78,16,FALSE)</f>
        <v>4155</v>
      </c>
      <c r="Q38" s="6">
        <f>VLOOKUP($A$7:$A$91,dt!$A$2:$R$78,17,FALSE)</f>
        <v>153199</v>
      </c>
      <c r="R38" s="6">
        <f>VLOOKUP($A$7:$A$91,dt!$A$2:$R$78,18,FALSE)</f>
        <v>2170</v>
      </c>
      <c r="S38" s="6">
        <f>VLOOKUP($A$7:$A$91,dt!$A$2:$X$78,19,FALSE)</f>
        <v>307972</v>
      </c>
      <c r="T38" s="6">
        <f>VLOOKUP($A$7:$A$91,dt!$A$2:$X$78,20,FALSE)</f>
        <v>2042</v>
      </c>
      <c r="U38" s="6">
        <f>VLOOKUP($A$7:$A$91,dt!$A$2:$X$78,21,FALSE)</f>
        <v>22457</v>
      </c>
      <c r="V38" s="6">
        <f>VLOOKUP($A$7:$A$91,dt!$A$2:$X$78,22,FALSE)</f>
        <v>972</v>
      </c>
      <c r="W38" s="6">
        <f>VLOOKUP($A$7:$A$91,dt!$A$2:$X$78,23,FALSE)</f>
        <v>256</v>
      </c>
      <c r="X38" s="6">
        <f>VLOOKUP($A$7:$A$91,dt!$A$2:$X$78,24,FALSE)</f>
        <v>31</v>
      </c>
    </row>
    <row r="39" spans="1:24" ht="21.75" x14ac:dyDescent="0.2">
      <c r="A39" s="5" t="s">
        <v>39</v>
      </c>
      <c r="B39" s="6">
        <f>VLOOKUP($A$7:$A$91,dt!$A$2:$R$78,2,FALSE)</f>
        <v>106282</v>
      </c>
      <c r="C39" s="6">
        <f>VLOOKUP($A$7:$A$91,dt!$A$2:$R$78,3,FALSE)</f>
        <v>189367</v>
      </c>
      <c r="D39" s="6">
        <f>VLOOKUP($A$7:$A$91,dt!$A$2:$R$78,4,FALSE)</f>
        <v>29983</v>
      </c>
      <c r="E39" s="6">
        <f>VLOOKUP($A$7:$A$91,dt!$A$2:$R$78,5,FALSE)</f>
        <v>7344</v>
      </c>
      <c r="F39" s="6">
        <f>VLOOKUP($A$7:$A$91,dt!$A$2:$R$78,6,FALSE)</f>
        <v>180</v>
      </c>
      <c r="G39" s="6">
        <f>VLOOKUP($A$7:$A$91,dt!$A$2:$R$78,7,FALSE)</f>
        <v>69647</v>
      </c>
      <c r="H39" s="6">
        <f>VLOOKUP($A$7:$A$91,dt!$A$2:$R$78,8,FALSE)</f>
        <v>13450</v>
      </c>
      <c r="I39" s="6">
        <f>VLOOKUP($A$7:$A$91,dt!$A$2:$R$78,9,FALSE)</f>
        <v>226041</v>
      </c>
      <c r="J39" s="6">
        <f>VLOOKUP($A$7:$A$91,dt!$A$2:$R$78,10,FALSE)</f>
        <v>3157</v>
      </c>
      <c r="K39" s="6">
        <f>VLOOKUP($A$7:$A$91,dt!$A$2:$R$78,11,FALSE)</f>
        <v>4249917</v>
      </c>
      <c r="L39" s="6">
        <f>VLOOKUP($A$7:$A$91,dt!$A$2:$R$78,12,FALSE)</f>
        <v>92532</v>
      </c>
      <c r="M39" s="6">
        <f>VLOOKUP($A$7:$A$91,dt!$A$2:$R$78,13,FALSE)</f>
        <v>179924</v>
      </c>
      <c r="N39" s="6">
        <f>VLOOKUP($A$7:$A$91,dt!$A$2:$R$78,14,FALSE)</f>
        <v>453</v>
      </c>
      <c r="O39" s="6">
        <f>VLOOKUP($A$7:$A$91,dt!$A$2:$R$78,15,FALSE)</f>
        <v>214585</v>
      </c>
      <c r="P39" s="6">
        <f>VLOOKUP($A$7:$A$91,dt!$A$2:$R$78,16,FALSE)</f>
        <v>3709</v>
      </c>
      <c r="Q39" s="6">
        <f>VLOOKUP($A$7:$A$91,dt!$A$2:$R$78,17,FALSE)</f>
        <v>12466</v>
      </c>
      <c r="R39" s="6">
        <f>VLOOKUP($A$7:$A$91,dt!$A$2:$R$78,18,FALSE)</f>
        <v>414</v>
      </c>
      <c r="S39" s="6">
        <f>VLOOKUP($A$7:$A$91,dt!$A$2:$X$78,19,FALSE)</f>
        <v>53810</v>
      </c>
      <c r="T39" s="6">
        <f>VLOOKUP($A$7:$A$91,dt!$A$2:$X$78,20,FALSE)</f>
        <v>1183</v>
      </c>
      <c r="U39" s="6">
        <f>VLOOKUP($A$7:$A$91,dt!$A$2:$X$78,21,FALSE)</f>
        <v>16823</v>
      </c>
      <c r="V39" s="6">
        <f>VLOOKUP($A$7:$A$91,dt!$A$2:$X$78,22,FALSE)</f>
        <v>792</v>
      </c>
      <c r="W39" s="6">
        <f>VLOOKUP($A$7:$A$91,dt!$A$2:$X$78,23,FALSE)</f>
        <v>467</v>
      </c>
      <c r="X39" s="6">
        <f>VLOOKUP($A$7:$A$91,dt!$A$2:$X$78,24,FALSE)</f>
        <v>31</v>
      </c>
    </row>
    <row r="40" spans="1:24" ht="21.75" x14ac:dyDescent="0.2">
      <c r="A40" s="5" t="s">
        <v>40</v>
      </c>
      <c r="B40" s="6">
        <f>VLOOKUP($A$7:$A$91,dt!$A$2:$R$78,2,FALSE)</f>
        <v>39902</v>
      </c>
      <c r="C40" s="6">
        <f>VLOOKUP($A$7:$A$91,dt!$A$2:$R$78,3,FALSE)</f>
        <v>51133</v>
      </c>
      <c r="D40" s="6">
        <f>VLOOKUP($A$7:$A$91,dt!$A$2:$R$78,4,FALSE)</f>
        <v>5831</v>
      </c>
      <c r="E40" s="6">
        <f>VLOOKUP($A$7:$A$91,dt!$A$2:$R$78,5,FALSE)</f>
        <v>6626</v>
      </c>
      <c r="F40" s="6">
        <f>VLOOKUP($A$7:$A$91,dt!$A$2:$R$78,6,FALSE)</f>
        <v>67</v>
      </c>
      <c r="G40" s="6">
        <f>VLOOKUP($A$7:$A$91,dt!$A$2:$R$78,7,FALSE)</f>
        <v>14658</v>
      </c>
      <c r="H40" s="6">
        <f>VLOOKUP($A$7:$A$91,dt!$A$2:$R$78,8,FALSE)</f>
        <v>1785</v>
      </c>
      <c r="I40" s="6">
        <f>VLOOKUP($A$7:$A$91,dt!$A$2:$R$78,9,FALSE)</f>
        <v>71524</v>
      </c>
      <c r="J40" s="6">
        <f>VLOOKUP($A$7:$A$91,dt!$A$2:$R$78,10,FALSE)</f>
        <v>1139</v>
      </c>
      <c r="K40" s="6">
        <f>VLOOKUP($A$7:$A$91,dt!$A$2:$R$78,11,FALSE)</f>
        <v>1536045</v>
      </c>
      <c r="L40" s="6">
        <f>VLOOKUP($A$7:$A$91,dt!$A$2:$R$78,12,FALSE)</f>
        <v>36143</v>
      </c>
      <c r="M40" s="6">
        <f>VLOOKUP($A$7:$A$91,dt!$A$2:$R$78,13,FALSE)</f>
        <v>192353</v>
      </c>
      <c r="N40" s="6">
        <f>VLOOKUP($A$7:$A$91,dt!$A$2:$R$78,14,FALSE)</f>
        <v>79</v>
      </c>
      <c r="O40" s="6">
        <f>VLOOKUP($A$7:$A$91,dt!$A$2:$R$78,15,FALSE)</f>
        <v>64894</v>
      </c>
      <c r="P40" s="6">
        <f>VLOOKUP($A$7:$A$91,dt!$A$2:$R$78,16,FALSE)</f>
        <v>1209</v>
      </c>
      <c r="Q40" s="6">
        <f>VLOOKUP($A$7:$A$91,dt!$A$2:$R$78,17,FALSE)</f>
        <v>3914</v>
      </c>
      <c r="R40" s="6">
        <f>VLOOKUP($A$7:$A$91,dt!$A$2:$R$78,18,FALSE)</f>
        <v>70</v>
      </c>
      <c r="S40" s="6">
        <f>VLOOKUP($A$7:$A$91,dt!$A$2:$X$78,19,FALSE)</f>
        <v>12742</v>
      </c>
      <c r="T40" s="6">
        <f>VLOOKUP($A$7:$A$91,dt!$A$2:$X$78,20,FALSE)</f>
        <v>122</v>
      </c>
      <c r="U40" s="6">
        <f>VLOOKUP($A$7:$A$91,dt!$A$2:$X$78,21,FALSE)</f>
        <v>9378</v>
      </c>
      <c r="V40" s="6">
        <f>VLOOKUP($A$7:$A$91,dt!$A$2:$X$78,22,FALSE)</f>
        <v>356</v>
      </c>
      <c r="W40" s="6">
        <f>VLOOKUP($A$7:$A$91,dt!$A$2:$X$78,23,FALSE)</f>
        <v>257</v>
      </c>
      <c r="X40" s="6">
        <f>VLOOKUP($A$7:$A$91,dt!$A$2:$X$78,24,FALSE)</f>
        <v>14</v>
      </c>
    </row>
    <row r="41" spans="1:24" ht="21.75" x14ac:dyDescent="0.2">
      <c r="A41" s="5" t="s">
        <v>41</v>
      </c>
      <c r="B41" s="6">
        <f>VLOOKUP($A$7:$A$91,dt!$A$2:$R$78,2,FALSE)</f>
        <v>32302</v>
      </c>
      <c r="C41" s="6">
        <f>VLOOKUP($A$7:$A$91,dt!$A$2:$R$78,3,FALSE)</f>
        <v>63049</v>
      </c>
      <c r="D41" s="6">
        <f>VLOOKUP($A$7:$A$91,dt!$A$2:$R$78,4,FALSE)</f>
        <v>9680</v>
      </c>
      <c r="E41" s="6">
        <f>VLOOKUP($A$7:$A$91,dt!$A$2:$R$78,5,FALSE)</f>
        <v>0</v>
      </c>
      <c r="F41" s="6">
        <f>VLOOKUP($A$7:$A$91,dt!$A$2:$R$78,6,FALSE)</f>
        <v>0</v>
      </c>
      <c r="G41" s="6">
        <f>VLOOKUP($A$7:$A$91,dt!$A$2:$R$78,7,FALSE)</f>
        <v>16343</v>
      </c>
      <c r="H41" s="6">
        <f>VLOOKUP($A$7:$A$91,dt!$A$2:$R$78,8,FALSE)</f>
        <v>2765</v>
      </c>
      <c r="I41" s="6">
        <f>VLOOKUP($A$7:$A$91,dt!$A$2:$R$78,9,FALSE)</f>
        <v>125428</v>
      </c>
      <c r="J41" s="6">
        <f>VLOOKUP($A$7:$A$91,dt!$A$2:$R$78,10,FALSE)</f>
        <v>1336</v>
      </c>
      <c r="K41" s="6">
        <f>VLOOKUP($A$7:$A$91,dt!$A$2:$R$78,11,FALSE)</f>
        <v>1164308</v>
      </c>
      <c r="L41" s="6">
        <f>VLOOKUP($A$7:$A$91,dt!$A$2:$R$78,12,FALSE)</f>
        <v>28397</v>
      </c>
      <c r="M41" s="6">
        <f>VLOOKUP($A$7:$A$91,dt!$A$2:$R$78,13,FALSE)</f>
        <v>15447</v>
      </c>
      <c r="N41" s="6">
        <f>VLOOKUP($A$7:$A$91,dt!$A$2:$R$78,14,FALSE)</f>
        <v>195</v>
      </c>
      <c r="O41" s="6">
        <f>VLOOKUP($A$7:$A$91,dt!$A$2:$R$78,15,FALSE)</f>
        <v>629012</v>
      </c>
      <c r="P41" s="6">
        <f>VLOOKUP($A$7:$A$91,dt!$A$2:$R$78,16,FALSE)</f>
        <v>990</v>
      </c>
      <c r="Q41" s="6">
        <f>VLOOKUP($A$7:$A$91,dt!$A$2:$R$78,17,FALSE)</f>
        <v>7052</v>
      </c>
      <c r="R41" s="6">
        <f>VLOOKUP($A$7:$A$91,dt!$A$2:$R$78,18,FALSE)</f>
        <v>154</v>
      </c>
      <c r="S41" s="6">
        <f>VLOOKUP($A$7:$A$91,dt!$A$2:$X$78,19,FALSE)</f>
        <v>27455</v>
      </c>
      <c r="T41" s="6">
        <f>VLOOKUP($A$7:$A$91,dt!$A$2:$X$78,20,FALSE)</f>
        <v>345</v>
      </c>
      <c r="U41" s="6">
        <f>VLOOKUP($A$7:$A$91,dt!$A$2:$X$78,21,FALSE)</f>
        <v>8447</v>
      </c>
      <c r="V41" s="6">
        <f>VLOOKUP($A$7:$A$91,dt!$A$2:$X$78,22,FALSE)</f>
        <v>359</v>
      </c>
      <c r="W41" s="6">
        <f>VLOOKUP($A$7:$A$91,dt!$A$2:$X$78,23,FALSE)</f>
        <v>334</v>
      </c>
      <c r="X41" s="6">
        <f>VLOOKUP($A$7:$A$91,dt!$A$2:$X$78,24,FALSE)</f>
        <v>15</v>
      </c>
    </row>
    <row r="42" spans="1:24" ht="21.75" x14ac:dyDescent="0.2">
      <c r="A42" s="5" t="s">
        <v>42</v>
      </c>
      <c r="B42" s="6">
        <f>VLOOKUP($A$7:$A$91,dt!$A$2:$R$78,2,FALSE)</f>
        <v>100793</v>
      </c>
      <c r="C42" s="6">
        <f>VLOOKUP($A$7:$A$91,dt!$A$2:$R$78,3,FALSE)</f>
        <v>355743</v>
      </c>
      <c r="D42" s="6">
        <f>VLOOKUP($A$7:$A$91,dt!$A$2:$R$78,4,FALSE)</f>
        <v>63268</v>
      </c>
      <c r="E42" s="6">
        <f>VLOOKUP($A$7:$A$91,dt!$A$2:$R$78,5,FALSE)</f>
        <v>7376</v>
      </c>
      <c r="F42" s="6">
        <f>VLOOKUP($A$7:$A$91,dt!$A$2:$R$78,6,FALSE)</f>
        <v>227</v>
      </c>
      <c r="G42" s="6">
        <f>VLOOKUP($A$7:$A$91,dt!$A$2:$R$78,7,FALSE)</f>
        <v>70665</v>
      </c>
      <c r="H42" s="6">
        <f>VLOOKUP($A$7:$A$91,dt!$A$2:$R$78,8,FALSE)</f>
        <v>13976</v>
      </c>
      <c r="I42" s="6">
        <f>VLOOKUP($A$7:$A$91,dt!$A$2:$R$78,9,FALSE)</f>
        <v>138848</v>
      </c>
      <c r="J42" s="6">
        <f>VLOOKUP($A$7:$A$91,dt!$A$2:$R$78,10,FALSE)</f>
        <v>2901</v>
      </c>
      <c r="K42" s="6">
        <f>VLOOKUP($A$7:$A$91,dt!$A$2:$R$78,11,FALSE)</f>
        <v>3475479</v>
      </c>
      <c r="L42" s="6">
        <f>VLOOKUP($A$7:$A$91,dt!$A$2:$R$78,12,FALSE)</f>
        <v>74197</v>
      </c>
      <c r="M42" s="6">
        <f>VLOOKUP($A$7:$A$91,dt!$A$2:$R$78,13,FALSE)</f>
        <v>711770</v>
      </c>
      <c r="N42" s="6">
        <f>VLOOKUP($A$7:$A$91,dt!$A$2:$R$78,14,FALSE)</f>
        <v>1406</v>
      </c>
      <c r="O42" s="6">
        <f>VLOOKUP($A$7:$A$91,dt!$A$2:$R$78,15,FALSE)</f>
        <v>471406</v>
      </c>
      <c r="P42" s="6">
        <f>VLOOKUP($A$7:$A$91,dt!$A$2:$R$78,16,FALSE)</f>
        <v>4028</v>
      </c>
      <c r="Q42" s="6">
        <f>VLOOKUP($A$7:$A$91,dt!$A$2:$R$78,17,FALSE)</f>
        <v>78777</v>
      </c>
      <c r="R42" s="6">
        <f>VLOOKUP($A$7:$A$91,dt!$A$2:$R$78,18,FALSE)</f>
        <v>2907</v>
      </c>
      <c r="S42" s="6">
        <f>VLOOKUP($A$7:$A$91,dt!$A$2:$X$78,19,FALSE)</f>
        <v>143626</v>
      </c>
      <c r="T42" s="6">
        <f>VLOOKUP($A$7:$A$91,dt!$A$2:$X$78,20,FALSE)</f>
        <v>2386</v>
      </c>
      <c r="U42" s="6">
        <f>VLOOKUP($A$7:$A$91,dt!$A$2:$X$78,21,FALSE)</f>
        <v>9019</v>
      </c>
      <c r="V42" s="6">
        <f>VLOOKUP($A$7:$A$91,dt!$A$2:$X$78,22,FALSE)</f>
        <v>405</v>
      </c>
      <c r="W42" s="6">
        <f>VLOOKUP($A$7:$A$91,dt!$A$2:$X$78,23,FALSE)</f>
        <v>519</v>
      </c>
      <c r="X42" s="6">
        <f>VLOOKUP($A$7:$A$91,dt!$A$2:$X$78,24,FALSE)</f>
        <v>23</v>
      </c>
    </row>
    <row r="43" spans="1:24" ht="21.75" x14ac:dyDescent="0.2">
      <c r="A43" s="5" t="s">
        <v>43</v>
      </c>
      <c r="B43" s="6">
        <f>VLOOKUP($A$7:$A$91,dt!$A$2:$R$78,2,FALSE)</f>
        <v>132700</v>
      </c>
      <c r="C43" s="6">
        <f>VLOOKUP($A$7:$A$91,dt!$A$2:$R$78,3,FALSE)</f>
        <v>395231</v>
      </c>
      <c r="D43" s="6">
        <f>VLOOKUP($A$7:$A$91,dt!$A$2:$R$78,4,FALSE)</f>
        <v>87306</v>
      </c>
      <c r="E43" s="6">
        <f>VLOOKUP($A$7:$A$91,dt!$A$2:$R$78,5,FALSE)</f>
        <v>370</v>
      </c>
      <c r="F43" s="6">
        <f>VLOOKUP($A$7:$A$91,dt!$A$2:$R$78,6,FALSE)</f>
        <v>31</v>
      </c>
      <c r="G43" s="6">
        <f>VLOOKUP($A$7:$A$91,dt!$A$2:$R$78,7,FALSE)</f>
        <v>74925</v>
      </c>
      <c r="H43" s="6">
        <f>VLOOKUP($A$7:$A$91,dt!$A$2:$R$78,8,FALSE)</f>
        <v>19989</v>
      </c>
      <c r="I43" s="6">
        <f>VLOOKUP($A$7:$A$91,dt!$A$2:$R$78,9,FALSE)</f>
        <v>147752</v>
      </c>
      <c r="J43" s="6">
        <f>VLOOKUP($A$7:$A$91,dt!$A$2:$R$78,10,FALSE)</f>
        <v>4299</v>
      </c>
      <c r="K43" s="6">
        <f>VLOOKUP($A$7:$A$91,dt!$A$2:$R$78,11,FALSE)</f>
        <v>3069735</v>
      </c>
      <c r="L43" s="6">
        <f>VLOOKUP($A$7:$A$91,dt!$A$2:$R$78,12,FALSE)</f>
        <v>91919</v>
      </c>
      <c r="M43" s="6">
        <f>VLOOKUP($A$7:$A$91,dt!$A$2:$R$78,13,FALSE)</f>
        <v>187545</v>
      </c>
      <c r="N43" s="6">
        <f>VLOOKUP($A$7:$A$91,dt!$A$2:$R$78,14,FALSE)</f>
        <v>1157</v>
      </c>
      <c r="O43" s="6">
        <f>VLOOKUP($A$7:$A$91,dt!$A$2:$R$78,15,FALSE)</f>
        <v>938428</v>
      </c>
      <c r="P43" s="6">
        <f>VLOOKUP($A$7:$A$91,dt!$A$2:$R$78,16,FALSE)</f>
        <v>8722</v>
      </c>
      <c r="Q43" s="6">
        <f>VLOOKUP($A$7:$A$91,dt!$A$2:$R$78,17,FALSE)</f>
        <v>96517</v>
      </c>
      <c r="R43" s="6">
        <f>VLOOKUP($A$7:$A$91,dt!$A$2:$R$78,18,FALSE)</f>
        <v>2078</v>
      </c>
      <c r="S43" s="6">
        <f>VLOOKUP($A$7:$A$91,dt!$A$2:$X$78,19,FALSE)</f>
        <v>187790</v>
      </c>
      <c r="T43" s="6">
        <f>VLOOKUP($A$7:$A$91,dt!$A$2:$X$78,20,FALSE)</f>
        <v>3700</v>
      </c>
      <c r="U43" s="6">
        <f>VLOOKUP($A$7:$A$91,dt!$A$2:$X$78,21,FALSE)</f>
        <v>6256</v>
      </c>
      <c r="V43" s="6">
        <f>VLOOKUP($A$7:$A$91,dt!$A$2:$X$78,22,FALSE)</f>
        <v>373</v>
      </c>
      <c r="W43" s="6">
        <f>VLOOKUP($A$7:$A$91,dt!$A$2:$X$78,23,FALSE)</f>
        <v>321</v>
      </c>
      <c r="X43" s="6">
        <f>VLOOKUP($A$7:$A$91,dt!$A$2:$X$78,24,FALSE)</f>
        <v>37</v>
      </c>
    </row>
    <row r="44" spans="1:24" ht="21.75" x14ac:dyDescent="0.2">
      <c r="A44" s="5" t="s">
        <v>44</v>
      </c>
      <c r="B44" s="6">
        <f>VLOOKUP($A$7:$A$91,dt!$A$2:$R$78,2,FALSE)</f>
        <v>89491</v>
      </c>
      <c r="C44" s="6">
        <f>VLOOKUP($A$7:$A$91,dt!$A$2:$R$78,3,FALSE)</f>
        <v>164653</v>
      </c>
      <c r="D44" s="6">
        <f>VLOOKUP($A$7:$A$91,dt!$A$2:$R$78,4,FALSE)</f>
        <v>32454</v>
      </c>
      <c r="E44" s="6">
        <f>VLOOKUP($A$7:$A$91,dt!$A$2:$R$78,5,FALSE)</f>
        <v>404</v>
      </c>
      <c r="F44" s="6">
        <f>VLOOKUP($A$7:$A$91,dt!$A$2:$R$78,6,FALSE)</f>
        <v>21</v>
      </c>
      <c r="G44" s="6">
        <f>VLOOKUP($A$7:$A$91,dt!$A$2:$R$78,7,FALSE)</f>
        <v>40737</v>
      </c>
      <c r="H44" s="6">
        <f>VLOOKUP($A$7:$A$91,dt!$A$2:$R$78,8,FALSE)</f>
        <v>8516</v>
      </c>
      <c r="I44" s="6">
        <f>VLOOKUP($A$7:$A$91,dt!$A$2:$R$78,9,FALSE)</f>
        <v>103057</v>
      </c>
      <c r="J44" s="6">
        <f>VLOOKUP($A$7:$A$91,dt!$A$2:$R$78,10,FALSE)</f>
        <v>4089</v>
      </c>
      <c r="K44" s="6">
        <f>VLOOKUP($A$7:$A$91,dt!$A$2:$R$78,11,FALSE)</f>
        <v>2885537</v>
      </c>
      <c r="L44" s="6">
        <f>VLOOKUP($A$7:$A$91,dt!$A$2:$R$78,12,FALSE)</f>
        <v>76582</v>
      </c>
      <c r="M44" s="6">
        <f>VLOOKUP($A$7:$A$91,dt!$A$2:$R$78,13,FALSE)</f>
        <v>35</v>
      </c>
      <c r="N44" s="6">
        <f>VLOOKUP($A$7:$A$91,dt!$A$2:$R$78,14,FALSE)</f>
        <v>2</v>
      </c>
      <c r="O44" s="6">
        <f>VLOOKUP($A$7:$A$91,dt!$A$2:$R$78,15,FALSE)</f>
        <v>57165</v>
      </c>
      <c r="P44" s="6">
        <f>VLOOKUP($A$7:$A$91,dt!$A$2:$R$78,16,FALSE)</f>
        <v>7</v>
      </c>
      <c r="Q44" s="6">
        <f>VLOOKUP($A$7:$A$91,dt!$A$2:$R$78,17,FALSE)</f>
        <v>87</v>
      </c>
      <c r="R44" s="6">
        <f>VLOOKUP($A$7:$A$91,dt!$A$2:$R$78,18,FALSE)</f>
        <v>2</v>
      </c>
      <c r="S44" s="6">
        <f>VLOOKUP($A$7:$A$91,dt!$A$2:$X$78,19,FALSE)</f>
        <v>32162</v>
      </c>
      <c r="T44" s="6">
        <f>VLOOKUP($A$7:$A$91,dt!$A$2:$X$78,20,FALSE)</f>
        <v>8</v>
      </c>
      <c r="U44" s="6">
        <f>VLOOKUP($A$7:$A$91,dt!$A$2:$X$78,21,FALSE)</f>
        <v>6032</v>
      </c>
      <c r="V44" s="6">
        <f>VLOOKUP($A$7:$A$91,dt!$A$2:$X$78,22,FALSE)</f>
        <v>368</v>
      </c>
      <c r="W44" s="6">
        <f>VLOOKUP($A$7:$A$91,dt!$A$2:$X$78,23,FALSE)</f>
        <v>129</v>
      </c>
      <c r="X44" s="6">
        <f>VLOOKUP($A$7:$A$91,dt!$A$2:$X$78,24,FALSE)</f>
        <v>17</v>
      </c>
    </row>
    <row r="45" spans="1:24" ht="21.75" x14ac:dyDescent="0.2">
      <c r="A45" s="5" t="s">
        <v>45</v>
      </c>
      <c r="B45" s="6">
        <f>VLOOKUP($A$7:$A$91,dt!$A$2:$R$78,2,FALSE)</f>
        <v>109093</v>
      </c>
      <c r="C45" s="6">
        <f>VLOOKUP($A$7:$A$91,dt!$A$2:$R$78,3,FALSE)</f>
        <v>297676</v>
      </c>
      <c r="D45" s="6">
        <f>VLOOKUP($A$7:$A$91,dt!$A$2:$R$78,4,FALSE)</f>
        <v>57269</v>
      </c>
      <c r="E45" s="6">
        <f>VLOOKUP($A$7:$A$91,dt!$A$2:$R$78,5,FALSE)</f>
        <v>3737</v>
      </c>
      <c r="F45" s="6">
        <f>VLOOKUP($A$7:$A$91,dt!$A$2:$R$78,6,FALSE)</f>
        <v>143</v>
      </c>
      <c r="G45" s="6">
        <f>VLOOKUP($A$7:$A$91,dt!$A$2:$R$78,7,FALSE)</f>
        <v>94826</v>
      </c>
      <c r="H45" s="6">
        <f>VLOOKUP($A$7:$A$91,dt!$A$2:$R$78,8,FALSE)</f>
        <v>18346</v>
      </c>
      <c r="I45" s="6">
        <f>VLOOKUP($A$7:$A$91,dt!$A$2:$R$78,9,FALSE)</f>
        <v>115475</v>
      </c>
      <c r="J45" s="6">
        <f>VLOOKUP($A$7:$A$91,dt!$A$2:$R$78,10,FALSE)</f>
        <v>4248</v>
      </c>
      <c r="K45" s="6">
        <f>VLOOKUP($A$7:$A$91,dt!$A$2:$R$78,11,FALSE)</f>
        <v>2639652</v>
      </c>
      <c r="L45" s="6">
        <f>VLOOKUP($A$7:$A$91,dt!$A$2:$R$78,12,FALSE)</f>
        <v>78228</v>
      </c>
      <c r="M45" s="6">
        <f>VLOOKUP($A$7:$A$91,dt!$A$2:$R$78,13,FALSE)</f>
        <v>192026</v>
      </c>
      <c r="N45" s="6">
        <f>VLOOKUP($A$7:$A$91,dt!$A$2:$R$78,14,FALSE)</f>
        <v>524</v>
      </c>
      <c r="O45" s="6">
        <f>VLOOKUP($A$7:$A$91,dt!$A$2:$R$78,15,FALSE)</f>
        <v>153569</v>
      </c>
      <c r="P45" s="6">
        <f>VLOOKUP($A$7:$A$91,dt!$A$2:$R$78,16,FALSE)</f>
        <v>2291</v>
      </c>
      <c r="Q45" s="6">
        <f>VLOOKUP($A$7:$A$91,dt!$A$2:$R$78,17,FALSE)</f>
        <v>11695</v>
      </c>
      <c r="R45" s="6">
        <f>VLOOKUP($A$7:$A$91,dt!$A$2:$R$78,18,FALSE)</f>
        <v>401</v>
      </c>
      <c r="S45" s="6">
        <f>VLOOKUP($A$7:$A$91,dt!$A$2:$X$78,19,FALSE)</f>
        <v>35246</v>
      </c>
      <c r="T45" s="6">
        <f>VLOOKUP($A$7:$A$91,dt!$A$2:$X$78,20,FALSE)</f>
        <v>658</v>
      </c>
      <c r="U45" s="6">
        <f>VLOOKUP($A$7:$A$91,dt!$A$2:$X$78,21,FALSE)</f>
        <v>7087</v>
      </c>
      <c r="V45" s="6">
        <f>VLOOKUP($A$7:$A$91,dt!$A$2:$X$78,22,FALSE)</f>
        <v>434</v>
      </c>
      <c r="W45" s="6">
        <f>VLOOKUP($A$7:$A$91,dt!$A$2:$X$78,23,FALSE)</f>
        <v>281</v>
      </c>
      <c r="X45" s="6">
        <f>VLOOKUP($A$7:$A$91,dt!$A$2:$X$78,24,FALSE)</f>
        <v>21</v>
      </c>
    </row>
    <row r="46" spans="1:24" ht="21.75" x14ac:dyDescent="0.2">
      <c r="A46" s="5" t="s">
        <v>46</v>
      </c>
      <c r="B46" s="6">
        <f>VLOOKUP($A$7:$A$91,dt!$A$2:$R$78,2,FALSE)</f>
        <v>71228</v>
      </c>
      <c r="C46" s="6">
        <f>VLOOKUP($A$7:$A$91,dt!$A$2:$R$78,3,FALSE)</f>
        <v>156795</v>
      </c>
      <c r="D46" s="6">
        <f>VLOOKUP($A$7:$A$91,dt!$A$2:$R$78,4,FALSE)</f>
        <v>31207</v>
      </c>
      <c r="E46" s="6">
        <f>VLOOKUP($A$7:$A$91,dt!$A$2:$R$78,5,FALSE)</f>
        <v>12</v>
      </c>
      <c r="F46" s="6">
        <f>VLOOKUP($A$7:$A$91,dt!$A$2:$R$78,6,FALSE)</f>
        <v>1</v>
      </c>
      <c r="G46" s="6">
        <f>VLOOKUP($A$7:$A$91,dt!$A$2:$R$78,7,FALSE)</f>
        <v>80658</v>
      </c>
      <c r="H46" s="6">
        <f>VLOOKUP($A$7:$A$91,dt!$A$2:$R$78,8,FALSE)</f>
        <v>15169</v>
      </c>
      <c r="I46" s="6">
        <f>VLOOKUP($A$7:$A$91,dt!$A$2:$R$78,9,FALSE)</f>
        <v>114141</v>
      </c>
      <c r="J46" s="6">
        <f>VLOOKUP($A$7:$A$91,dt!$A$2:$R$78,10,FALSE)</f>
        <v>3482</v>
      </c>
      <c r="K46" s="6">
        <f>VLOOKUP($A$7:$A$91,dt!$A$2:$R$78,11,FALSE)</f>
        <v>1864077</v>
      </c>
      <c r="L46" s="6">
        <f>VLOOKUP($A$7:$A$91,dt!$A$2:$R$78,12,FALSE)</f>
        <v>52621</v>
      </c>
      <c r="M46" s="6">
        <f>VLOOKUP($A$7:$A$91,dt!$A$2:$R$78,13,FALSE)</f>
        <v>16138</v>
      </c>
      <c r="N46" s="6">
        <f>VLOOKUP($A$7:$A$91,dt!$A$2:$R$78,14,FALSE)</f>
        <v>450</v>
      </c>
      <c r="O46" s="6">
        <f>VLOOKUP($A$7:$A$91,dt!$A$2:$R$78,15,FALSE)</f>
        <v>296326</v>
      </c>
      <c r="P46" s="6">
        <f>VLOOKUP($A$7:$A$91,dt!$A$2:$R$78,16,FALSE)</f>
        <v>2762</v>
      </c>
      <c r="Q46" s="6">
        <f>VLOOKUP($A$7:$A$91,dt!$A$2:$R$78,17,FALSE)</f>
        <v>12537</v>
      </c>
      <c r="R46" s="6">
        <f>VLOOKUP($A$7:$A$91,dt!$A$2:$R$78,18,FALSE)</f>
        <v>404</v>
      </c>
      <c r="S46" s="6">
        <f>VLOOKUP($A$7:$A$91,dt!$A$2:$X$78,19,FALSE)</f>
        <v>11931</v>
      </c>
      <c r="T46" s="6">
        <f>VLOOKUP($A$7:$A$91,dt!$A$2:$X$78,20,FALSE)</f>
        <v>265</v>
      </c>
      <c r="U46" s="6">
        <f>VLOOKUP($A$7:$A$91,dt!$A$2:$X$78,21,FALSE)</f>
        <v>9024</v>
      </c>
      <c r="V46" s="6">
        <f>VLOOKUP($A$7:$A$91,dt!$A$2:$X$78,22,FALSE)</f>
        <v>403</v>
      </c>
      <c r="W46" s="6">
        <f>VLOOKUP($A$7:$A$91,dt!$A$2:$X$78,23,FALSE)</f>
        <v>156</v>
      </c>
      <c r="X46" s="6">
        <f>VLOOKUP($A$7:$A$91,dt!$A$2:$X$78,24,FALSE)</f>
        <v>6</v>
      </c>
    </row>
    <row r="47" spans="1:24" ht="21.75" x14ac:dyDescent="0.2">
      <c r="A47" s="5" t="s">
        <v>47</v>
      </c>
      <c r="B47" s="6">
        <f>VLOOKUP($A$7:$A$91,dt!$A$2:$R$78,2,FALSE)</f>
        <v>29202</v>
      </c>
      <c r="C47" s="6">
        <f>VLOOKUP($A$7:$A$91,dt!$A$2:$R$78,3,FALSE)</f>
        <v>87024</v>
      </c>
      <c r="D47" s="6">
        <f>VLOOKUP($A$7:$A$91,dt!$A$2:$R$78,4,FALSE)</f>
        <v>20167</v>
      </c>
      <c r="E47" s="6">
        <f>VLOOKUP($A$7:$A$91,dt!$A$2:$R$78,5,FALSE)</f>
        <v>0</v>
      </c>
      <c r="F47" s="6">
        <f>VLOOKUP($A$7:$A$91,dt!$A$2:$R$78,6,FALSE)</f>
        <v>0</v>
      </c>
      <c r="G47" s="6">
        <f>VLOOKUP($A$7:$A$91,dt!$A$2:$R$78,7,FALSE)</f>
        <v>17566</v>
      </c>
      <c r="H47" s="6">
        <f>VLOOKUP($A$7:$A$91,dt!$A$2:$R$78,8,FALSE)</f>
        <v>4339</v>
      </c>
      <c r="I47" s="6">
        <f>VLOOKUP($A$7:$A$91,dt!$A$2:$R$78,9,FALSE)</f>
        <v>42957</v>
      </c>
      <c r="J47" s="6">
        <f>VLOOKUP($A$7:$A$91,dt!$A$2:$R$78,10,FALSE)</f>
        <v>1841</v>
      </c>
      <c r="K47" s="6">
        <f>VLOOKUP($A$7:$A$91,dt!$A$2:$R$78,11,FALSE)</f>
        <v>935959</v>
      </c>
      <c r="L47" s="6">
        <f>VLOOKUP($A$7:$A$91,dt!$A$2:$R$78,12,FALSE)</f>
        <v>21640</v>
      </c>
      <c r="M47" s="6">
        <f>VLOOKUP($A$7:$A$91,dt!$A$2:$R$78,13,FALSE)</f>
        <v>144493</v>
      </c>
      <c r="N47" s="6">
        <f>VLOOKUP($A$7:$A$91,dt!$A$2:$R$78,14,FALSE)</f>
        <v>167</v>
      </c>
      <c r="O47" s="6">
        <f>VLOOKUP($A$7:$A$91,dt!$A$2:$R$78,15,FALSE)</f>
        <v>14213</v>
      </c>
      <c r="P47" s="6">
        <f>VLOOKUP($A$7:$A$91,dt!$A$2:$R$78,16,FALSE)</f>
        <v>612</v>
      </c>
      <c r="Q47" s="6">
        <f>VLOOKUP($A$7:$A$91,dt!$A$2:$R$78,17,FALSE)</f>
        <v>2916</v>
      </c>
      <c r="R47" s="6">
        <f>VLOOKUP($A$7:$A$91,dt!$A$2:$R$78,18,FALSE)</f>
        <v>124</v>
      </c>
      <c r="S47" s="6">
        <f>VLOOKUP($A$7:$A$91,dt!$A$2:$X$78,19,FALSE)</f>
        <v>4260</v>
      </c>
      <c r="T47" s="6">
        <f>VLOOKUP($A$7:$A$91,dt!$A$2:$X$78,20,FALSE)</f>
        <v>151</v>
      </c>
      <c r="U47" s="6">
        <f>VLOOKUP($A$7:$A$91,dt!$A$2:$X$78,21,FALSE)</f>
        <v>2897</v>
      </c>
      <c r="V47" s="6">
        <f>VLOOKUP($A$7:$A$91,dt!$A$2:$X$78,22,FALSE)</f>
        <v>163</v>
      </c>
      <c r="W47" s="6">
        <f>VLOOKUP($A$7:$A$91,dt!$A$2:$X$78,23,FALSE)</f>
        <v>44</v>
      </c>
      <c r="X47" s="6">
        <f>VLOOKUP($A$7:$A$91,dt!$A$2:$X$78,24,FALSE)</f>
        <v>4</v>
      </c>
    </row>
    <row r="48" spans="1:24" ht="21.75" x14ac:dyDescent="0.2">
      <c r="A48" s="9" t="s">
        <v>5</v>
      </c>
      <c r="B48" s="8">
        <f>SUM(B49:B56)</f>
        <v>380821</v>
      </c>
      <c r="C48" s="8">
        <f t="shared" ref="C48:X48" si="20">SUM(C49:C56)</f>
        <v>720276</v>
      </c>
      <c r="D48" s="8">
        <f t="shared" si="20"/>
        <v>73954</v>
      </c>
      <c r="E48" s="8">
        <f t="shared" si="20"/>
        <v>76092</v>
      </c>
      <c r="F48" s="8">
        <f t="shared" si="20"/>
        <v>1406</v>
      </c>
      <c r="G48" s="8">
        <f t="shared" si="20"/>
        <v>182405</v>
      </c>
      <c r="H48" s="8">
        <f t="shared" si="20"/>
        <v>19538</v>
      </c>
      <c r="I48" s="8">
        <f t="shared" si="20"/>
        <v>875807</v>
      </c>
      <c r="J48" s="8">
        <f t="shared" si="20"/>
        <v>39674</v>
      </c>
      <c r="K48" s="8">
        <f t="shared" ref="K48:L48" si="21">SUM(K49:K56)</f>
        <v>16353733</v>
      </c>
      <c r="L48" s="8">
        <f t="shared" si="21"/>
        <v>343748</v>
      </c>
      <c r="M48" s="8">
        <f t="shared" ref="M48:N48" si="22">SUM(M49:M56)</f>
        <v>6314535</v>
      </c>
      <c r="N48" s="8">
        <f t="shared" si="22"/>
        <v>1738</v>
      </c>
      <c r="O48" s="8">
        <f t="shared" si="20"/>
        <v>7048027</v>
      </c>
      <c r="P48" s="8">
        <f t="shared" si="20"/>
        <v>9958</v>
      </c>
      <c r="Q48" s="8">
        <f t="shared" si="20"/>
        <v>20456</v>
      </c>
      <c r="R48" s="8">
        <f t="shared" si="20"/>
        <v>734</v>
      </c>
      <c r="S48" s="8">
        <f t="shared" ref="S48:T48" si="23">SUM(S49:S56)</f>
        <v>229662</v>
      </c>
      <c r="T48" s="8">
        <f t="shared" si="23"/>
        <v>2748</v>
      </c>
      <c r="U48" s="8">
        <f t="shared" si="20"/>
        <v>32932</v>
      </c>
      <c r="V48" s="8">
        <f t="shared" si="20"/>
        <v>1880</v>
      </c>
      <c r="W48" s="8">
        <f t="shared" si="20"/>
        <v>2927</v>
      </c>
      <c r="X48" s="8">
        <f t="shared" si="20"/>
        <v>178</v>
      </c>
    </row>
    <row r="49" spans="1:24" ht="21.75" x14ac:dyDescent="0.2">
      <c r="A49" s="5" t="s">
        <v>48</v>
      </c>
      <c r="B49" s="6">
        <f>VLOOKUP($A$7:$A$91,dt!$A$2:$R$78,2,FALSE)</f>
        <v>74087</v>
      </c>
      <c r="C49" s="6">
        <f>VLOOKUP($A$7:$A$91,dt!$A$2:$R$78,3,FALSE)</f>
        <v>181642</v>
      </c>
      <c r="D49" s="6">
        <f>VLOOKUP($A$7:$A$91,dt!$A$2:$R$78,4,FALSE)</f>
        <v>17835</v>
      </c>
      <c r="E49" s="6">
        <f>VLOOKUP($A$7:$A$91,dt!$A$2:$R$78,5,FALSE)</f>
        <v>43952</v>
      </c>
      <c r="F49" s="6">
        <f>VLOOKUP($A$7:$A$91,dt!$A$2:$R$78,6,FALSE)</f>
        <v>805</v>
      </c>
      <c r="G49" s="6">
        <f>VLOOKUP($A$7:$A$91,dt!$A$2:$R$78,7,FALSE)</f>
        <v>53901</v>
      </c>
      <c r="H49" s="6">
        <f>VLOOKUP($A$7:$A$91,dt!$A$2:$R$78,8,FALSE)</f>
        <v>5754</v>
      </c>
      <c r="I49" s="6">
        <f>VLOOKUP($A$7:$A$91,dt!$A$2:$R$78,9,FALSE)</f>
        <v>303080</v>
      </c>
      <c r="J49" s="6">
        <f>VLOOKUP($A$7:$A$91,dt!$A$2:$R$78,10,FALSE)</f>
        <v>13581</v>
      </c>
      <c r="K49" s="6">
        <f>VLOOKUP($A$7:$A$91,dt!$A$2:$R$78,11,FALSE)</f>
        <v>2724388</v>
      </c>
      <c r="L49" s="6">
        <f>VLOOKUP($A$7:$A$91,dt!$A$2:$R$78,12,FALSE)</f>
        <v>62294</v>
      </c>
      <c r="M49" s="6">
        <f>VLOOKUP($A$7:$A$91,dt!$A$2:$R$78,13,FALSE)</f>
        <v>1360534</v>
      </c>
      <c r="N49" s="6">
        <f>VLOOKUP($A$7:$A$91,dt!$A$2:$R$78,14,FALSE)</f>
        <v>705</v>
      </c>
      <c r="O49" s="6">
        <f>VLOOKUP($A$7:$A$91,dt!$A$2:$R$78,15,FALSE)</f>
        <v>2991941</v>
      </c>
      <c r="P49" s="6">
        <f>VLOOKUP($A$7:$A$91,dt!$A$2:$R$78,16,FALSE)</f>
        <v>1933</v>
      </c>
      <c r="Q49" s="6">
        <f>VLOOKUP($A$7:$A$91,dt!$A$2:$R$78,17,FALSE)</f>
        <v>5768</v>
      </c>
      <c r="R49" s="6">
        <f>VLOOKUP($A$7:$A$91,dt!$A$2:$R$78,18,FALSE)</f>
        <v>179</v>
      </c>
      <c r="S49" s="6">
        <f>VLOOKUP($A$7:$A$91,dt!$A$2:$X$78,19,FALSE)</f>
        <v>40705</v>
      </c>
      <c r="T49" s="6">
        <f>VLOOKUP($A$7:$A$91,dt!$A$2:$X$78,20,FALSE)</f>
        <v>568</v>
      </c>
      <c r="U49" s="6">
        <f>VLOOKUP($A$7:$A$91,dt!$A$2:$X$78,21,FALSE)</f>
        <v>7889</v>
      </c>
      <c r="V49" s="6">
        <f>VLOOKUP($A$7:$A$91,dt!$A$2:$X$78,22,FALSE)</f>
        <v>495</v>
      </c>
      <c r="W49" s="6">
        <f>VLOOKUP($A$7:$A$91,dt!$A$2:$X$78,23,FALSE)</f>
        <v>657</v>
      </c>
      <c r="X49" s="6">
        <f>VLOOKUP($A$7:$A$91,dt!$A$2:$X$78,24,FALSE)</f>
        <v>61</v>
      </c>
    </row>
    <row r="50" spans="1:24" ht="21.75" x14ac:dyDescent="0.2">
      <c r="A50" s="5" t="s">
        <v>49</v>
      </c>
      <c r="B50" s="6">
        <f>VLOOKUP($A$7:$A$91,dt!$A$2:$R$78,2,FALSE)</f>
        <v>36689</v>
      </c>
      <c r="C50" s="6">
        <f>VLOOKUP($A$7:$A$91,dt!$A$2:$R$78,3,FALSE)</f>
        <v>40369</v>
      </c>
      <c r="D50" s="6">
        <f>VLOOKUP($A$7:$A$91,dt!$A$2:$R$78,4,FALSE)</f>
        <v>3815</v>
      </c>
      <c r="E50" s="6">
        <f>VLOOKUP($A$7:$A$91,dt!$A$2:$R$78,5,FALSE)</f>
        <v>26242</v>
      </c>
      <c r="F50" s="6">
        <f>VLOOKUP($A$7:$A$91,dt!$A$2:$R$78,6,FALSE)</f>
        <v>427</v>
      </c>
      <c r="G50" s="6">
        <f>VLOOKUP($A$7:$A$91,dt!$A$2:$R$78,7,FALSE)</f>
        <v>7199</v>
      </c>
      <c r="H50" s="6">
        <f>VLOOKUP($A$7:$A$91,dt!$A$2:$R$78,8,FALSE)</f>
        <v>602</v>
      </c>
      <c r="I50" s="6">
        <f>VLOOKUP($A$7:$A$91,dt!$A$2:$R$78,9,FALSE)</f>
        <v>101179</v>
      </c>
      <c r="J50" s="6">
        <f>VLOOKUP($A$7:$A$91,dt!$A$2:$R$78,10,FALSE)</f>
        <v>2509</v>
      </c>
      <c r="K50" s="6">
        <f>VLOOKUP($A$7:$A$91,dt!$A$2:$R$78,11,FALSE)</f>
        <v>1872970</v>
      </c>
      <c r="L50" s="6">
        <f>VLOOKUP($A$7:$A$91,dt!$A$2:$R$78,12,FALSE)</f>
        <v>34961</v>
      </c>
      <c r="M50" s="6">
        <f>VLOOKUP($A$7:$A$91,dt!$A$2:$R$78,13,FALSE)</f>
        <v>1551794</v>
      </c>
      <c r="N50" s="6">
        <f>VLOOKUP($A$7:$A$91,dt!$A$2:$R$78,14,FALSE)</f>
        <v>151</v>
      </c>
      <c r="O50" s="6">
        <f>VLOOKUP($A$7:$A$91,dt!$A$2:$R$78,15,FALSE)</f>
        <v>738294</v>
      </c>
      <c r="P50" s="6">
        <f>VLOOKUP($A$7:$A$91,dt!$A$2:$R$78,16,FALSE)</f>
        <v>684</v>
      </c>
      <c r="Q50" s="6">
        <f>VLOOKUP($A$7:$A$91,dt!$A$2:$R$78,17,FALSE)</f>
        <v>941</v>
      </c>
      <c r="R50" s="6">
        <f>VLOOKUP($A$7:$A$91,dt!$A$2:$R$78,18,FALSE)</f>
        <v>38</v>
      </c>
      <c r="S50" s="6">
        <f>VLOOKUP($A$7:$A$91,dt!$A$2:$X$78,19,FALSE)</f>
        <v>16664</v>
      </c>
      <c r="T50" s="6">
        <f>VLOOKUP($A$7:$A$91,dt!$A$2:$X$78,20,FALSE)</f>
        <v>229</v>
      </c>
      <c r="U50" s="6">
        <f>VLOOKUP($A$7:$A$91,dt!$A$2:$X$78,21,FALSE)</f>
        <v>1045</v>
      </c>
      <c r="V50" s="6">
        <f>VLOOKUP($A$7:$A$91,dt!$A$2:$X$78,22,FALSE)</f>
        <v>41</v>
      </c>
      <c r="W50" s="6">
        <f>VLOOKUP($A$7:$A$91,dt!$A$2:$X$78,23,FALSE)</f>
        <v>126</v>
      </c>
      <c r="X50" s="6">
        <f>VLOOKUP($A$7:$A$91,dt!$A$2:$X$78,24,FALSE)</f>
        <v>6</v>
      </c>
    </row>
    <row r="51" spans="1:24" ht="21.75" x14ac:dyDescent="0.2">
      <c r="A51" s="5" t="s">
        <v>50</v>
      </c>
      <c r="B51" s="6">
        <f>VLOOKUP($A$7:$A$91,dt!$A$2:$R$78,2,FALSE)</f>
        <v>50440</v>
      </c>
      <c r="C51" s="6">
        <f>VLOOKUP($A$7:$A$91,dt!$A$2:$R$78,3,FALSE)</f>
        <v>157923</v>
      </c>
      <c r="D51" s="6">
        <f>VLOOKUP($A$7:$A$91,dt!$A$2:$R$78,4,FALSE)</f>
        <v>15539</v>
      </c>
      <c r="E51" s="6">
        <f>VLOOKUP($A$7:$A$91,dt!$A$2:$R$78,5,FALSE)</f>
        <v>1976</v>
      </c>
      <c r="F51" s="6">
        <f>VLOOKUP($A$7:$A$91,dt!$A$2:$R$78,6,FALSE)</f>
        <v>40</v>
      </c>
      <c r="G51" s="6">
        <f>VLOOKUP($A$7:$A$91,dt!$A$2:$R$78,7,FALSE)</f>
        <v>16275</v>
      </c>
      <c r="H51" s="6">
        <f>VLOOKUP($A$7:$A$91,dt!$A$2:$R$78,8,FALSE)</f>
        <v>1669</v>
      </c>
      <c r="I51" s="6">
        <f>VLOOKUP($A$7:$A$91,dt!$A$2:$R$78,9,FALSE)</f>
        <v>165480</v>
      </c>
      <c r="J51" s="6">
        <f>VLOOKUP($A$7:$A$91,dt!$A$2:$R$78,10,FALSE)</f>
        <v>2707</v>
      </c>
      <c r="K51" s="6">
        <f>VLOOKUP($A$7:$A$91,dt!$A$2:$R$78,11,FALSE)</f>
        <v>1529576</v>
      </c>
      <c r="L51" s="6">
        <f>VLOOKUP($A$7:$A$91,dt!$A$2:$R$78,12,FALSE)</f>
        <v>41695</v>
      </c>
      <c r="M51" s="6">
        <f>VLOOKUP($A$7:$A$91,dt!$A$2:$R$78,13,FALSE)</f>
        <v>2613494</v>
      </c>
      <c r="N51" s="6">
        <f>VLOOKUP($A$7:$A$91,dt!$A$2:$R$78,14,FALSE)</f>
        <v>241</v>
      </c>
      <c r="O51" s="6">
        <f>VLOOKUP($A$7:$A$91,dt!$A$2:$R$78,15,FALSE)</f>
        <v>1163845</v>
      </c>
      <c r="P51" s="6">
        <f>VLOOKUP($A$7:$A$91,dt!$A$2:$R$78,16,FALSE)</f>
        <v>1507</v>
      </c>
      <c r="Q51" s="6">
        <f>VLOOKUP($A$7:$A$91,dt!$A$2:$R$78,17,FALSE)</f>
        <v>999</v>
      </c>
      <c r="R51" s="6">
        <f>VLOOKUP($A$7:$A$91,dt!$A$2:$R$78,18,FALSE)</f>
        <v>63</v>
      </c>
      <c r="S51" s="6">
        <f>VLOOKUP($A$7:$A$91,dt!$A$2:$X$78,19,FALSE)</f>
        <v>20782</v>
      </c>
      <c r="T51" s="6">
        <f>VLOOKUP($A$7:$A$91,dt!$A$2:$X$78,20,FALSE)</f>
        <v>268</v>
      </c>
      <c r="U51" s="6">
        <f>VLOOKUP($A$7:$A$91,dt!$A$2:$X$78,21,FALSE)</f>
        <v>7067</v>
      </c>
      <c r="V51" s="6">
        <f>VLOOKUP($A$7:$A$91,dt!$A$2:$X$78,22,FALSE)</f>
        <v>271</v>
      </c>
      <c r="W51" s="6">
        <f>VLOOKUP($A$7:$A$91,dt!$A$2:$X$78,23,FALSE)</f>
        <v>774</v>
      </c>
      <c r="X51" s="6">
        <f>VLOOKUP($A$7:$A$91,dt!$A$2:$X$78,24,FALSE)</f>
        <v>29</v>
      </c>
    </row>
    <row r="52" spans="1:24" ht="21.75" x14ac:dyDescent="0.2">
      <c r="A52" s="5" t="s">
        <v>51</v>
      </c>
      <c r="B52" s="6">
        <f>VLOOKUP($A$7:$A$91,dt!$A$2:$R$78,2,FALSE)</f>
        <v>26886</v>
      </c>
      <c r="C52" s="6">
        <f>VLOOKUP($A$7:$A$91,dt!$A$2:$R$78,3,FALSE)</f>
        <v>51906</v>
      </c>
      <c r="D52" s="6">
        <f>VLOOKUP($A$7:$A$91,dt!$A$2:$R$78,4,FALSE)</f>
        <v>4701</v>
      </c>
      <c r="E52" s="6">
        <f>VLOOKUP($A$7:$A$91,dt!$A$2:$R$78,5,FALSE)</f>
        <v>272</v>
      </c>
      <c r="F52" s="6">
        <f>VLOOKUP($A$7:$A$91,dt!$A$2:$R$78,6,FALSE)</f>
        <v>22</v>
      </c>
      <c r="G52" s="6">
        <f>VLOOKUP($A$7:$A$91,dt!$A$2:$R$78,7,FALSE)</f>
        <v>12558</v>
      </c>
      <c r="H52" s="6">
        <f>VLOOKUP($A$7:$A$91,dt!$A$2:$R$78,8,FALSE)</f>
        <v>1226</v>
      </c>
      <c r="I52" s="6">
        <f>VLOOKUP($A$7:$A$91,dt!$A$2:$R$78,9,FALSE)</f>
        <v>56477</v>
      </c>
      <c r="J52" s="6">
        <f>VLOOKUP($A$7:$A$91,dt!$A$2:$R$78,10,FALSE)</f>
        <v>1235</v>
      </c>
      <c r="K52" s="6">
        <f>VLOOKUP($A$7:$A$91,dt!$A$2:$R$78,11,FALSE)</f>
        <v>1189513</v>
      </c>
      <c r="L52" s="6">
        <f>VLOOKUP($A$7:$A$91,dt!$A$2:$R$78,12,FALSE)</f>
        <v>23762</v>
      </c>
      <c r="M52" s="6">
        <f>VLOOKUP($A$7:$A$91,dt!$A$2:$R$78,13,FALSE)</f>
        <v>75215</v>
      </c>
      <c r="N52" s="6">
        <f>VLOOKUP($A$7:$A$91,dt!$A$2:$R$78,14,FALSE)</f>
        <v>142</v>
      </c>
      <c r="O52" s="6">
        <f>VLOOKUP($A$7:$A$91,dt!$A$2:$R$78,15,FALSE)</f>
        <v>397894</v>
      </c>
      <c r="P52" s="6">
        <f>VLOOKUP($A$7:$A$91,dt!$A$2:$R$78,16,FALSE)</f>
        <v>687</v>
      </c>
      <c r="Q52" s="6">
        <f>VLOOKUP($A$7:$A$91,dt!$A$2:$R$78,17,FALSE)</f>
        <v>2508</v>
      </c>
      <c r="R52" s="6">
        <f>VLOOKUP($A$7:$A$91,dt!$A$2:$R$78,18,FALSE)</f>
        <v>62</v>
      </c>
      <c r="S52" s="6">
        <f>VLOOKUP($A$7:$A$91,dt!$A$2:$X$78,19,FALSE)</f>
        <v>5791</v>
      </c>
      <c r="T52" s="6">
        <f>VLOOKUP($A$7:$A$91,dt!$A$2:$X$78,20,FALSE)</f>
        <v>88</v>
      </c>
      <c r="U52" s="6">
        <f>VLOOKUP($A$7:$A$91,dt!$A$2:$X$78,21,FALSE)</f>
        <v>2448</v>
      </c>
      <c r="V52" s="6">
        <f>VLOOKUP($A$7:$A$91,dt!$A$2:$X$78,22,FALSE)</f>
        <v>90</v>
      </c>
      <c r="W52" s="6">
        <f>VLOOKUP($A$7:$A$91,dt!$A$2:$X$78,23,FALSE)</f>
        <v>98</v>
      </c>
      <c r="X52" s="6">
        <f>VLOOKUP($A$7:$A$91,dt!$A$2:$X$78,24,FALSE)</f>
        <v>6</v>
      </c>
    </row>
    <row r="53" spans="1:24" ht="21.75" x14ac:dyDescent="0.2">
      <c r="A53" s="5" t="s">
        <v>52</v>
      </c>
      <c r="B53" s="6">
        <f>VLOOKUP($A$7:$A$91,dt!$A$2:$R$78,2,FALSE)</f>
        <v>45031</v>
      </c>
      <c r="C53" s="6">
        <f>VLOOKUP($A$7:$A$91,dt!$A$2:$R$78,3,FALSE)</f>
        <v>61367</v>
      </c>
      <c r="D53" s="6">
        <f>VLOOKUP($A$7:$A$91,dt!$A$2:$R$78,4,FALSE)</f>
        <v>9472</v>
      </c>
      <c r="E53" s="6">
        <f>VLOOKUP($A$7:$A$91,dt!$A$2:$R$78,5,FALSE)</f>
        <v>46</v>
      </c>
      <c r="F53" s="6">
        <f>VLOOKUP($A$7:$A$91,dt!$A$2:$R$78,6,FALSE)</f>
        <v>3</v>
      </c>
      <c r="G53" s="6">
        <f>VLOOKUP($A$7:$A$91,dt!$A$2:$R$78,7,FALSE)</f>
        <v>9893</v>
      </c>
      <c r="H53" s="6">
        <f>VLOOKUP($A$7:$A$91,dt!$A$2:$R$78,8,FALSE)</f>
        <v>1632</v>
      </c>
      <c r="I53" s="6">
        <f>VLOOKUP($A$7:$A$91,dt!$A$2:$R$78,9,FALSE)</f>
        <v>72556</v>
      </c>
      <c r="J53" s="6">
        <f>VLOOKUP($A$7:$A$91,dt!$A$2:$R$78,10,FALSE)</f>
        <v>4775</v>
      </c>
      <c r="K53" s="6">
        <f>VLOOKUP($A$7:$A$91,dt!$A$2:$R$78,11,FALSE)</f>
        <v>1821498</v>
      </c>
      <c r="L53" s="6">
        <f>VLOOKUP($A$7:$A$91,dt!$A$2:$R$78,12,FALSE)</f>
        <v>41923</v>
      </c>
      <c r="M53" s="6">
        <f>VLOOKUP($A$7:$A$91,dt!$A$2:$R$78,13,FALSE)</f>
        <v>47815</v>
      </c>
      <c r="N53" s="6">
        <f>VLOOKUP($A$7:$A$91,dt!$A$2:$R$78,14,FALSE)</f>
        <v>131</v>
      </c>
      <c r="O53" s="6">
        <f>VLOOKUP($A$7:$A$91,dt!$A$2:$R$78,15,FALSE)</f>
        <v>103329</v>
      </c>
      <c r="P53" s="6">
        <f>VLOOKUP($A$7:$A$91,dt!$A$2:$R$78,16,FALSE)</f>
        <v>1110</v>
      </c>
      <c r="Q53" s="6">
        <f>VLOOKUP($A$7:$A$91,dt!$A$2:$R$78,17,FALSE)</f>
        <v>1501</v>
      </c>
      <c r="R53" s="6">
        <f>VLOOKUP($A$7:$A$91,dt!$A$2:$R$78,18,FALSE)</f>
        <v>99</v>
      </c>
      <c r="S53" s="6">
        <f>VLOOKUP($A$7:$A$91,dt!$A$2:$X$78,19,FALSE)</f>
        <v>32573</v>
      </c>
      <c r="T53" s="6">
        <f>VLOOKUP($A$7:$A$91,dt!$A$2:$X$78,20,FALSE)</f>
        <v>252</v>
      </c>
      <c r="U53" s="6">
        <f>VLOOKUP($A$7:$A$91,dt!$A$2:$X$78,21,FALSE)</f>
        <v>3104</v>
      </c>
      <c r="V53" s="6">
        <f>VLOOKUP($A$7:$A$91,dt!$A$2:$X$78,22,FALSE)</f>
        <v>273</v>
      </c>
      <c r="W53" s="6">
        <f>VLOOKUP($A$7:$A$91,dt!$A$2:$X$78,23,FALSE)</f>
        <v>337</v>
      </c>
      <c r="X53" s="6">
        <f>VLOOKUP($A$7:$A$91,dt!$A$2:$X$78,24,FALSE)</f>
        <v>15</v>
      </c>
    </row>
    <row r="54" spans="1:24" ht="21.75" x14ac:dyDescent="0.2">
      <c r="A54" s="5" t="s">
        <v>53</v>
      </c>
      <c r="B54" s="6">
        <f>VLOOKUP($A$7:$A$91,dt!$A$2:$R$78,2,FALSE)</f>
        <v>44185</v>
      </c>
      <c r="C54" s="6">
        <f>VLOOKUP($A$7:$A$91,dt!$A$2:$R$78,3,FALSE)</f>
        <v>60309</v>
      </c>
      <c r="D54" s="6">
        <f>VLOOKUP($A$7:$A$91,dt!$A$2:$R$78,4,FALSE)</f>
        <v>6505</v>
      </c>
      <c r="E54" s="6">
        <f>VLOOKUP($A$7:$A$91,dt!$A$2:$R$78,5,FALSE)</f>
        <v>179</v>
      </c>
      <c r="F54" s="6">
        <f>VLOOKUP($A$7:$A$91,dt!$A$2:$R$78,6,FALSE)</f>
        <v>11</v>
      </c>
      <c r="G54" s="6">
        <f>VLOOKUP($A$7:$A$91,dt!$A$2:$R$78,7,FALSE)</f>
        <v>8107</v>
      </c>
      <c r="H54" s="6">
        <f>VLOOKUP($A$7:$A$91,dt!$A$2:$R$78,8,FALSE)</f>
        <v>930</v>
      </c>
      <c r="I54" s="6">
        <f>VLOOKUP($A$7:$A$91,dt!$A$2:$R$78,9,FALSE)</f>
        <v>16106</v>
      </c>
      <c r="J54" s="6">
        <f>VLOOKUP($A$7:$A$91,dt!$A$2:$R$78,10,FALSE)</f>
        <v>483</v>
      </c>
      <c r="K54" s="6">
        <f>VLOOKUP($A$7:$A$91,dt!$A$2:$R$78,11,FALSE)</f>
        <v>2320744</v>
      </c>
      <c r="L54" s="6">
        <f>VLOOKUP($A$7:$A$91,dt!$A$2:$R$78,12,FALSE)</f>
        <v>42975</v>
      </c>
      <c r="M54" s="6">
        <f>VLOOKUP($A$7:$A$91,dt!$A$2:$R$78,13,FALSE)</f>
        <v>85560</v>
      </c>
      <c r="N54" s="6">
        <f>VLOOKUP($A$7:$A$91,dt!$A$2:$R$78,14,FALSE)</f>
        <v>143</v>
      </c>
      <c r="O54" s="6">
        <f>VLOOKUP($A$7:$A$91,dt!$A$2:$R$78,15,FALSE)</f>
        <v>146425</v>
      </c>
      <c r="P54" s="6">
        <f>VLOOKUP($A$7:$A$91,dt!$A$2:$R$78,16,FALSE)</f>
        <v>793</v>
      </c>
      <c r="Q54" s="6">
        <f>VLOOKUP($A$7:$A$91,dt!$A$2:$R$78,17,FALSE)</f>
        <v>1995</v>
      </c>
      <c r="R54" s="6">
        <f>VLOOKUP($A$7:$A$91,dt!$A$2:$R$78,18,FALSE)</f>
        <v>66</v>
      </c>
      <c r="S54" s="6">
        <f>VLOOKUP($A$7:$A$91,dt!$A$2:$X$78,19,FALSE)</f>
        <v>47838</v>
      </c>
      <c r="T54" s="6">
        <f>VLOOKUP($A$7:$A$91,dt!$A$2:$X$78,20,FALSE)</f>
        <v>234</v>
      </c>
      <c r="U54" s="6">
        <f>VLOOKUP($A$7:$A$91,dt!$A$2:$X$78,21,FALSE)</f>
        <v>2144</v>
      </c>
      <c r="V54" s="6">
        <f>VLOOKUP($A$7:$A$91,dt!$A$2:$X$78,22,FALSE)</f>
        <v>107</v>
      </c>
      <c r="W54" s="6">
        <f>VLOOKUP($A$7:$A$91,dt!$A$2:$X$78,23,FALSE)</f>
        <v>217</v>
      </c>
      <c r="X54" s="6">
        <f>VLOOKUP($A$7:$A$91,dt!$A$2:$X$78,24,FALSE)</f>
        <v>16</v>
      </c>
    </row>
    <row r="55" spans="1:24" ht="21.75" x14ac:dyDescent="0.2">
      <c r="A55" s="5" t="s">
        <v>54</v>
      </c>
      <c r="B55" s="6">
        <f>VLOOKUP($A$7:$A$91,dt!$A$2:$R$78,2,FALSE)</f>
        <v>80058</v>
      </c>
      <c r="C55" s="6">
        <f>VLOOKUP($A$7:$A$91,dt!$A$2:$R$78,3,FALSE)</f>
        <v>62771</v>
      </c>
      <c r="D55" s="6">
        <f>VLOOKUP($A$7:$A$91,dt!$A$2:$R$78,4,FALSE)</f>
        <v>7401</v>
      </c>
      <c r="E55" s="6">
        <f>VLOOKUP($A$7:$A$91,dt!$A$2:$R$78,5,FALSE)</f>
        <v>3425</v>
      </c>
      <c r="F55" s="6">
        <f>VLOOKUP($A$7:$A$91,dt!$A$2:$R$78,6,FALSE)</f>
        <v>98</v>
      </c>
      <c r="G55" s="6">
        <f>VLOOKUP($A$7:$A$91,dt!$A$2:$R$78,7,FALSE)</f>
        <v>20232</v>
      </c>
      <c r="H55" s="6">
        <f>VLOOKUP($A$7:$A$91,dt!$A$2:$R$78,8,FALSE)</f>
        <v>2395</v>
      </c>
      <c r="I55" s="6">
        <f>VLOOKUP($A$7:$A$91,dt!$A$2:$R$78,9,FALSE)</f>
        <v>97789</v>
      </c>
      <c r="J55" s="6">
        <f>VLOOKUP($A$7:$A$91,dt!$A$2:$R$78,10,FALSE)</f>
        <v>4256</v>
      </c>
      <c r="K55" s="6">
        <f>VLOOKUP($A$7:$A$91,dt!$A$2:$R$78,11,FALSE)</f>
        <v>3980928</v>
      </c>
      <c r="L55" s="6">
        <f>VLOOKUP($A$7:$A$91,dt!$A$2:$R$78,12,FALSE)</f>
        <v>75905</v>
      </c>
      <c r="M55" s="6">
        <f>VLOOKUP($A$7:$A$91,dt!$A$2:$R$78,13,FALSE)</f>
        <v>580121</v>
      </c>
      <c r="N55" s="6">
        <f>VLOOKUP($A$7:$A$91,dt!$A$2:$R$78,14,FALSE)</f>
        <v>224</v>
      </c>
      <c r="O55" s="6">
        <f>VLOOKUP($A$7:$A$91,dt!$A$2:$R$78,15,FALSE)</f>
        <v>1472165</v>
      </c>
      <c r="P55" s="6">
        <f>VLOOKUP($A$7:$A$91,dt!$A$2:$R$78,16,FALSE)</f>
        <v>2981</v>
      </c>
      <c r="Q55" s="6">
        <f>VLOOKUP($A$7:$A$91,dt!$A$2:$R$78,17,FALSE)</f>
        <v>6553</v>
      </c>
      <c r="R55" s="6">
        <f>VLOOKUP($A$7:$A$91,dt!$A$2:$R$78,18,FALSE)</f>
        <v>209</v>
      </c>
      <c r="S55" s="6">
        <f>VLOOKUP($A$7:$A$91,dt!$A$2:$X$78,19,FALSE)</f>
        <v>61521</v>
      </c>
      <c r="T55" s="6">
        <f>VLOOKUP($A$7:$A$91,dt!$A$2:$X$78,20,FALSE)</f>
        <v>1004</v>
      </c>
      <c r="U55" s="6">
        <f>VLOOKUP($A$7:$A$91,dt!$A$2:$X$78,21,FALSE)</f>
        <v>6135</v>
      </c>
      <c r="V55" s="6">
        <f>VLOOKUP($A$7:$A$91,dt!$A$2:$X$78,22,FALSE)</f>
        <v>309</v>
      </c>
      <c r="W55" s="6">
        <f>VLOOKUP($A$7:$A$91,dt!$A$2:$X$78,23,FALSE)</f>
        <v>600</v>
      </c>
      <c r="X55" s="6">
        <f>VLOOKUP($A$7:$A$91,dt!$A$2:$X$78,24,FALSE)</f>
        <v>34</v>
      </c>
    </row>
    <row r="56" spans="1:24" ht="21.75" x14ac:dyDescent="0.2">
      <c r="A56" s="5" t="s">
        <v>55</v>
      </c>
      <c r="B56" s="6">
        <f>VLOOKUP($A$7:$A$91,dt!$A$2:$R$78,2,FALSE)</f>
        <v>23445</v>
      </c>
      <c r="C56" s="6">
        <f>VLOOKUP($A$7:$A$91,dt!$A$2:$R$78,3,FALSE)</f>
        <v>103989</v>
      </c>
      <c r="D56" s="6">
        <f>VLOOKUP($A$7:$A$91,dt!$A$2:$R$78,4,FALSE)</f>
        <v>8686</v>
      </c>
      <c r="E56" s="6">
        <f>VLOOKUP($A$7:$A$91,dt!$A$2:$R$78,5,FALSE)</f>
        <v>0</v>
      </c>
      <c r="F56" s="6">
        <f>VLOOKUP($A$7:$A$91,dt!$A$2:$R$78,6,FALSE)</f>
        <v>0</v>
      </c>
      <c r="G56" s="6">
        <f>VLOOKUP($A$7:$A$91,dt!$A$2:$R$78,7,FALSE)</f>
        <v>54240</v>
      </c>
      <c r="H56" s="6">
        <f>VLOOKUP($A$7:$A$91,dt!$A$2:$R$78,8,FALSE)</f>
        <v>5330</v>
      </c>
      <c r="I56" s="6">
        <f>VLOOKUP($A$7:$A$91,dt!$A$2:$R$78,9,FALSE)</f>
        <v>63140</v>
      </c>
      <c r="J56" s="6">
        <f>VLOOKUP($A$7:$A$91,dt!$A$2:$R$78,10,FALSE)</f>
        <v>10128</v>
      </c>
      <c r="K56" s="6">
        <f>VLOOKUP($A$7:$A$91,dt!$A$2:$R$78,11,FALSE)</f>
        <v>914116</v>
      </c>
      <c r="L56" s="6">
        <f>VLOOKUP($A$7:$A$91,dt!$A$2:$R$78,12,FALSE)</f>
        <v>20233</v>
      </c>
      <c r="M56" s="6">
        <f>VLOOKUP($A$7:$A$91,dt!$A$2:$R$78,13,FALSE)</f>
        <v>2</v>
      </c>
      <c r="N56" s="6">
        <f>VLOOKUP($A$7:$A$91,dt!$A$2:$R$78,14,FALSE)</f>
        <v>1</v>
      </c>
      <c r="O56" s="6">
        <f>VLOOKUP($A$7:$A$91,dt!$A$2:$R$78,15,FALSE)</f>
        <v>34134</v>
      </c>
      <c r="P56" s="6">
        <f>VLOOKUP($A$7:$A$91,dt!$A$2:$R$78,16,FALSE)</f>
        <v>263</v>
      </c>
      <c r="Q56" s="6">
        <f>VLOOKUP($A$7:$A$91,dt!$A$2:$R$78,17,FALSE)</f>
        <v>191</v>
      </c>
      <c r="R56" s="6">
        <f>VLOOKUP($A$7:$A$91,dt!$A$2:$R$78,18,FALSE)</f>
        <v>18</v>
      </c>
      <c r="S56" s="6">
        <f>VLOOKUP($A$7:$A$91,dt!$A$2:$X$78,19,FALSE)</f>
        <v>3788</v>
      </c>
      <c r="T56" s="6">
        <f>VLOOKUP($A$7:$A$91,dt!$A$2:$X$78,20,FALSE)</f>
        <v>105</v>
      </c>
      <c r="U56" s="6">
        <f>VLOOKUP($A$7:$A$91,dt!$A$2:$X$78,21,FALSE)</f>
        <v>3100</v>
      </c>
      <c r="V56" s="6">
        <f>VLOOKUP($A$7:$A$91,dt!$A$2:$X$78,22,FALSE)</f>
        <v>294</v>
      </c>
      <c r="W56" s="6">
        <f>VLOOKUP($A$7:$A$91,dt!$A$2:$X$78,23,FALSE)</f>
        <v>118</v>
      </c>
      <c r="X56" s="6">
        <f>VLOOKUP($A$7:$A$91,dt!$A$2:$X$78,24,FALSE)</f>
        <v>11</v>
      </c>
    </row>
    <row r="57" spans="1:24" ht="21.75" x14ac:dyDescent="0.2">
      <c r="A57" s="9" t="s">
        <v>6</v>
      </c>
      <c r="B57" s="8">
        <f>SUM(B58:B66)</f>
        <v>326926</v>
      </c>
      <c r="C57" s="8">
        <f t="shared" ref="C57:X57" si="24">SUM(C58:C66)</f>
        <v>767861</v>
      </c>
      <c r="D57" s="8">
        <f t="shared" si="24"/>
        <v>54522</v>
      </c>
      <c r="E57" s="8">
        <f t="shared" si="24"/>
        <v>6515</v>
      </c>
      <c r="F57" s="8">
        <f t="shared" si="24"/>
        <v>216</v>
      </c>
      <c r="G57" s="8">
        <f t="shared" si="24"/>
        <v>180558</v>
      </c>
      <c r="H57" s="8">
        <f t="shared" si="24"/>
        <v>16082</v>
      </c>
      <c r="I57" s="8">
        <f t="shared" si="24"/>
        <v>1401488</v>
      </c>
      <c r="J57" s="8">
        <f t="shared" si="24"/>
        <v>16197</v>
      </c>
      <c r="K57" s="8">
        <f t="shared" ref="K57:L57" si="25">SUM(K58:K66)</f>
        <v>13921874</v>
      </c>
      <c r="L57" s="8">
        <f t="shared" si="25"/>
        <v>285464</v>
      </c>
      <c r="M57" s="8">
        <f t="shared" ref="M57:N57" si="26">SUM(M58:M66)</f>
        <v>19924792</v>
      </c>
      <c r="N57" s="8">
        <f t="shared" si="26"/>
        <v>1708</v>
      </c>
      <c r="O57" s="8">
        <f t="shared" si="24"/>
        <v>6448940</v>
      </c>
      <c r="P57" s="8">
        <f t="shared" si="24"/>
        <v>14506</v>
      </c>
      <c r="Q57" s="8">
        <f t="shared" si="24"/>
        <v>844112</v>
      </c>
      <c r="R57" s="8">
        <f t="shared" si="24"/>
        <v>1253</v>
      </c>
      <c r="S57" s="8">
        <f t="shared" ref="S57:T57" si="27">SUM(S58:S66)</f>
        <v>3247670</v>
      </c>
      <c r="T57" s="8">
        <f t="shared" si="27"/>
        <v>8959</v>
      </c>
      <c r="U57" s="8">
        <f t="shared" si="24"/>
        <v>189068</v>
      </c>
      <c r="V57" s="8">
        <f t="shared" si="24"/>
        <v>5459</v>
      </c>
      <c r="W57" s="8">
        <f t="shared" si="24"/>
        <v>24676</v>
      </c>
      <c r="X57" s="8">
        <f t="shared" si="24"/>
        <v>671</v>
      </c>
    </row>
    <row r="58" spans="1:24" ht="21.75" x14ac:dyDescent="0.2">
      <c r="A58" s="5" t="s">
        <v>56</v>
      </c>
      <c r="B58" s="6">
        <f>VLOOKUP($A$7:$A$91,dt!$A$2:$R$78,2,FALSE)</f>
        <v>26555</v>
      </c>
      <c r="C58" s="6">
        <f>VLOOKUP($A$7:$A$91,dt!$A$2:$R$78,3,FALSE)</f>
        <v>47272</v>
      </c>
      <c r="D58" s="6">
        <f>VLOOKUP($A$7:$A$91,dt!$A$2:$R$78,4,FALSE)</f>
        <v>3635</v>
      </c>
      <c r="E58" s="6">
        <f>VLOOKUP($A$7:$A$91,dt!$A$2:$R$78,5,FALSE)</f>
        <v>0</v>
      </c>
      <c r="F58" s="6">
        <f>VLOOKUP($A$7:$A$91,dt!$A$2:$R$78,6,FALSE)</f>
        <v>0</v>
      </c>
      <c r="G58" s="6">
        <f>VLOOKUP($A$7:$A$91,dt!$A$2:$R$78,7,FALSE)</f>
        <v>25719</v>
      </c>
      <c r="H58" s="6">
        <f>VLOOKUP($A$7:$A$91,dt!$A$2:$R$78,8,FALSE)</f>
        <v>1956</v>
      </c>
      <c r="I58" s="6">
        <f>VLOOKUP($A$7:$A$91,dt!$A$2:$R$78,9,FALSE)</f>
        <v>94647</v>
      </c>
      <c r="J58" s="6">
        <f>VLOOKUP($A$7:$A$91,dt!$A$2:$R$78,10,FALSE)</f>
        <v>1160</v>
      </c>
      <c r="K58" s="6">
        <f>VLOOKUP($A$7:$A$91,dt!$A$2:$R$78,11,FALSE)</f>
        <v>962924</v>
      </c>
      <c r="L58" s="6">
        <f>VLOOKUP($A$7:$A$91,dt!$A$2:$R$78,12,FALSE)</f>
        <v>24684</v>
      </c>
      <c r="M58" s="6">
        <f>VLOOKUP($A$7:$A$91,dt!$A$2:$R$78,13,FALSE)</f>
        <v>580345</v>
      </c>
      <c r="N58" s="6">
        <f>VLOOKUP($A$7:$A$91,dt!$A$2:$R$78,14,FALSE)</f>
        <v>99</v>
      </c>
      <c r="O58" s="6">
        <f>VLOOKUP($A$7:$A$91,dt!$A$2:$R$78,15,FALSE)</f>
        <v>2726397</v>
      </c>
      <c r="P58" s="6">
        <f>VLOOKUP($A$7:$A$91,dt!$A$2:$R$78,16,FALSE)</f>
        <v>307</v>
      </c>
      <c r="Q58" s="6">
        <f>VLOOKUP($A$7:$A$91,dt!$A$2:$R$78,17,FALSE)</f>
        <v>8380</v>
      </c>
      <c r="R58" s="6">
        <f>VLOOKUP($A$7:$A$91,dt!$A$2:$R$78,18,FALSE)</f>
        <v>34</v>
      </c>
      <c r="S58" s="6">
        <f>VLOOKUP($A$7:$A$91,dt!$A$2:$X$78,19,FALSE)</f>
        <v>104433</v>
      </c>
      <c r="T58" s="6">
        <f>VLOOKUP($A$7:$A$91,dt!$A$2:$X$78,20,FALSE)</f>
        <v>125</v>
      </c>
      <c r="U58" s="6">
        <f>VLOOKUP($A$7:$A$91,dt!$A$2:$X$78,21,FALSE)</f>
        <v>2693</v>
      </c>
      <c r="V58" s="6">
        <f>VLOOKUP($A$7:$A$91,dt!$A$2:$X$78,22,FALSE)</f>
        <v>90</v>
      </c>
      <c r="W58" s="6">
        <f>VLOOKUP($A$7:$A$91,dt!$A$2:$X$78,23,FALSE)</f>
        <v>221</v>
      </c>
      <c r="X58" s="6">
        <f>VLOOKUP($A$7:$A$91,dt!$A$2:$X$78,24,FALSE)</f>
        <v>10</v>
      </c>
    </row>
    <row r="59" spans="1:24" ht="21.75" x14ac:dyDescent="0.2">
      <c r="A59" s="5" t="s">
        <v>57</v>
      </c>
      <c r="B59" s="6">
        <f>VLOOKUP($A$7:$A$91,dt!$A$2:$R$78,2,FALSE)</f>
        <v>41564</v>
      </c>
      <c r="C59" s="6">
        <f>VLOOKUP($A$7:$A$91,dt!$A$2:$R$78,3,FALSE)</f>
        <v>88011</v>
      </c>
      <c r="D59" s="6">
        <f>VLOOKUP($A$7:$A$91,dt!$A$2:$R$78,4,FALSE)</f>
        <v>4969</v>
      </c>
      <c r="E59" s="6">
        <f>VLOOKUP($A$7:$A$91,dt!$A$2:$R$78,5,FALSE)</f>
        <v>1148</v>
      </c>
      <c r="F59" s="6">
        <f>VLOOKUP($A$7:$A$91,dt!$A$2:$R$78,6,FALSE)</f>
        <v>34</v>
      </c>
      <c r="G59" s="6">
        <f>VLOOKUP($A$7:$A$91,dt!$A$2:$R$78,7,FALSE)</f>
        <v>13236</v>
      </c>
      <c r="H59" s="6">
        <f>VLOOKUP($A$7:$A$91,dt!$A$2:$R$78,8,FALSE)</f>
        <v>1097</v>
      </c>
      <c r="I59" s="6">
        <f>VLOOKUP($A$7:$A$91,dt!$A$2:$R$78,9,FALSE)</f>
        <v>280571</v>
      </c>
      <c r="J59" s="6">
        <f>VLOOKUP($A$7:$A$91,dt!$A$2:$R$78,10,FALSE)</f>
        <v>1170</v>
      </c>
      <c r="K59" s="6">
        <f>VLOOKUP($A$7:$A$91,dt!$A$2:$R$78,11,FALSE)</f>
        <v>2010748</v>
      </c>
      <c r="L59" s="6">
        <f>VLOOKUP($A$7:$A$91,dt!$A$2:$R$78,12,FALSE)</f>
        <v>36668</v>
      </c>
      <c r="M59" s="6">
        <f>VLOOKUP($A$7:$A$91,dt!$A$2:$R$78,13,FALSE)</f>
        <v>6652645</v>
      </c>
      <c r="N59" s="6">
        <f>VLOOKUP($A$7:$A$91,dt!$A$2:$R$78,14,FALSE)</f>
        <v>235</v>
      </c>
      <c r="O59" s="6">
        <f>VLOOKUP($A$7:$A$91,dt!$A$2:$R$78,15,FALSE)</f>
        <v>1573944</v>
      </c>
      <c r="P59" s="6">
        <f>VLOOKUP($A$7:$A$91,dt!$A$2:$R$78,16,FALSE)</f>
        <v>2896</v>
      </c>
      <c r="Q59" s="6">
        <f>VLOOKUP($A$7:$A$91,dt!$A$2:$R$78,17,FALSE)</f>
        <v>23477</v>
      </c>
      <c r="R59" s="6">
        <f>VLOOKUP($A$7:$A$91,dt!$A$2:$R$78,18,FALSE)</f>
        <v>220</v>
      </c>
      <c r="S59" s="6">
        <f>VLOOKUP($A$7:$A$91,dt!$A$2:$X$78,19,FALSE)</f>
        <v>806908</v>
      </c>
      <c r="T59" s="6">
        <f>VLOOKUP($A$7:$A$91,dt!$A$2:$X$78,20,FALSE)</f>
        <v>2216</v>
      </c>
      <c r="U59" s="6">
        <f>VLOOKUP($A$7:$A$91,dt!$A$2:$X$78,21,FALSE)</f>
        <v>42879</v>
      </c>
      <c r="V59" s="6">
        <f>VLOOKUP($A$7:$A$91,dt!$A$2:$X$78,22,FALSE)</f>
        <v>1196</v>
      </c>
      <c r="W59" s="6">
        <f>VLOOKUP($A$7:$A$91,dt!$A$2:$X$78,23,FALSE)</f>
        <v>6467</v>
      </c>
      <c r="X59" s="6">
        <f>VLOOKUP($A$7:$A$91,dt!$A$2:$X$78,24,FALSE)</f>
        <v>174</v>
      </c>
    </row>
    <row r="60" spans="1:24" ht="21.75" x14ac:dyDescent="0.2">
      <c r="A60" s="5" t="s">
        <v>58</v>
      </c>
      <c r="B60" s="6">
        <f>VLOOKUP($A$7:$A$91,dt!$A$2:$R$78,2,FALSE)</f>
        <v>24358</v>
      </c>
      <c r="C60" s="6">
        <f>VLOOKUP($A$7:$A$91,dt!$A$2:$R$78,3,FALSE)</f>
        <v>15182</v>
      </c>
      <c r="D60" s="6">
        <f>VLOOKUP($A$7:$A$91,dt!$A$2:$R$78,4,FALSE)</f>
        <v>1097</v>
      </c>
      <c r="E60" s="6">
        <f>VLOOKUP($A$7:$A$91,dt!$A$2:$R$78,5,FALSE)</f>
        <v>51</v>
      </c>
      <c r="F60" s="6">
        <f>VLOOKUP($A$7:$A$91,dt!$A$2:$R$78,6,FALSE)</f>
        <v>4</v>
      </c>
      <c r="G60" s="6">
        <f>VLOOKUP($A$7:$A$91,dt!$A$2:$R$78,7,FALSE)</f>
        <v>35165</v>
      </c>
      <c r="H60" s="6">
        <f>VLOOKUP($A$7:$A$91,dt!$A$2:$R$78,8,FALSE)</f>
        <v>3084</v>
      </c>
      <c r="I60" s="6">
        <f>VLOOKUP($A$7:$A$91,dt!$A$2:$R$78,9,FALSE)</f>
        <v>56126</v>
      </c>
      <c r="J60" s="6">
        <f>VLOOKUP($A$7:$A$91,dt!$A$2:$R$78,10,FALSE)</f>
        <v>972</v>
      </c>
      <c r="K60" s="6">
        <f>VLOOKUP($A$7:$A$91,dt!$A$2:$R$78,11,FALSE)</f>
        <v>941270</v>
      </c>
      <c r="L60" s="6">
        <f>VLOOKUP($A$7:$A$91,dt!$A$2:$R$78,12,FALSE)</f>
        <v>21595</v>
      </c>
      <c r="M60" s="6">
        <f>VLOOKUP($A$7:$A$91,dt!$A$2:$R$78,13,FALSE)</f>
        <v>1301473</v>
      </c>
      <c r="N60" s="6">
        <f>VLOOKUP($A$7:$A$91,dt!$A$2:$R$78,14,FALSE)</f>
        <v>100</v>
      </c>
      <c r="O60" s="6">
        <f>VLOOKUP($A$7:$A$91,dt!$A$2:$R$78,15,FALSE)</f>
        <v>96585</v>
      </c>
      <c r="P60" s="6">
        <f>VLOOKUP($A$7:$A$91,dt!$A$2:$R$78,16,FALSE)</f>
        <v>2271</v>
      </c>
      <c r="Q60" s="6">
        <f>VLOOKUP($A$7:$A$91,dt!$A$2:$R$78,17,FALSE)</f>
        <v>12323</v>
      </c>
      <c r="R60" s="6">
        <f>VLOOKUP($A$7:$A$91,dt!$A$2:$R$78,18,FALSE)</f>
        <v>127</v>
      </c>
      <c r="S60" s="6">
        <f>VLOOKUP($A$7:$A$91,dt!$A$2:$X$78,19,FALSE)</f>
        <v>181148</v>
      </c>
      <c r="T60" s="6">
        <f>VLOOKUP($A$7:$A$91,dt!$A$2:$X$78,20,FALSE)</f>
        <v>2259</v>
      </c>
      <c r="U60" s="6">
        <f>VLOOKUP($A$7:$A$91,dt!$A$2:$X$78,21,FALSE)</f>
        <v>18082</v>
      </c>
      <c r="V60" s="6">
        <f>VLOOKUP($A$7:$A$91,dt!$A$2:$X$78,22,FALSE)</f>
        <v>588</v>
      </c>
      <c r="W60" s="6">
        <f>VLOOKUP($A$7:$A$91,dt!$A$2:$X$78,23,FALSE)</f>
        <v>2465</v>
      </c>
      <c r="X60" s="6">
        <f>VLOOKUP($A$7:$A$91,dt!$A$2:$X$78,24,FALSE)</f>
        <v>67</v>
      </c>
    </row>
    <row r="61" spans="1:24" ht="21.75" x14ac:dyDescent="0.2">
      <c r="A61" s="5" t="s">
        <v>59</v>
      </c>
      <c r="B61" s="6">
        <f>VLOOKUP($A$7:$A$91,dt!$A$2:$R$78,2,FALSE)</f>
        <v>41670</v>
      </c>
      <c r="C61" s="6">
        <f>VLOOKUP($A$7:$A$91,dt!$A$2:$R$78,3,FALSE)</f>
        <v>34114</v>
      </c>
      <c r="D61" s="6">
        <f>VLOOKUP($A$7:$A$91,dt!$A$2:$R$78,4,FALSE)</f>
        <v>2488</v>
      </c>
      <c r="E61" s="6">
        <f>VLOOKUP($A$7:$A$91,dt!$A$2:$R$78,5,FALSE)</f>
        <v>164</v>
      </c>
      <c r="F61" s="6">
        <f>VLOOKUP($A$7:$A$91,dt!$A$2:$R$78,6,FALSE)</f>
        <v>7</v>
      </c>
      <c r="G61" s="6">
        <f>VLOOKUP($A$7:$A$91,dt!$A$2:$R$78,7,FALSE)</f>
        <v>13075</v>
      </c>
      <c r="H61" s="6">
        <f>VLOOKUP($A$7:$A$91,dt!$A$2:$R$78,8,FALSE)</f>
        <v>1137</v>
      </c>
      <c r="I61" s="6">
        <f>VLOOKUP($A$7:$A$91,dt!$A$2:$R$78,9,FALSE)</f>
        <v>236326</v>
      </c>
      <c r="J61" s="6">
        <f>VLOOKUP($A$7:$A$91,dt!$A$2:$R$78,10,FALSE)</f>
        <v>3222</v>
      </c>
      <c r="K61" s="6">
        <f>VLOOKUP($A$7:$A$91,dt!$A$2:$R$78,11,FALSE)</f>
        <v>1932598</v>
      </c>
      <c r="L61" s="6">
        <f>VLOOKUP($A$7:$A$91,dt!$A$2:$R$78,12,FALSE)</f>
        <v>39236</v>
      </c>
      <c r="M61" s="6">
        <f>VLOOKUP($A$7:$A$91,dt!$A$2:$R$78,13,FALSE)</f>
        <v>1540753</v>
      </c>
      <c r="N61" s="6">
        <f>VLOOKUP($A$7:$A$91,dt!$A$2:$R$78,14,FALSE)</f>
        <v>313</v>
      </c>
      <c r="O61" s="6">
        <f>VLOOKUP($A$7:$A$91,dt!$A$2:$R$78,15,FALSE)</f>
        <v>498339</v>
      </c>
      <c r="P61" s="6">
        <f>VLOOKUP($A$7:$A$91,dt!$A$2:$R$78,16,FALSE)</f>
        <v>1768</v>
      </c>
      <c r="Q61" s="6">
        <f>VLOOKUP($A$7:$A$91,dt!$A$2:$R$78,17,FALSE)</f>
        <v>9999</v>
      </c>
      <c r="R61" s="6">
        <f>VLOOKUP($A$7:$A$91,dt!$A$2:$R$78,18,FALSE)</f>
        <v>199</v>
      </c>
      <c r="S61" s="6">
        <f>VLOOKUP($A$7:$A$91,dt!$A$2:$X$78,19,FALSE)</f>
        <v>194672</v>
      </c>
      <c r="T61" s="6">
        <f>VLOOKUP($A$7:$A$91,dt!$A$2:$X$78,20,FALSE)</f>
        <v>885</v>
      </c>
      <c r="U61" s="6">
        <f>VLOOKUP($A$7:$A$91,dt!$A$2:$X$78,21,FALSE)</f>
        <v>11840</v>
      </c>
      <c r="V61" s="6">
        <f>VLOOKUP($A$7:$A$91,dt!$A$2:$X$78,22,FALSE)</f>
        <v>383</v>
      </c>
      <c r="W61" s="6">
        <f>VLOOKUP($A$7:$A$91,dt!$A$2:$X$78,23,FALSE)</f>
        <v>1220</v>
      </c>
      <c r="X61" s="6">
        <f>VLOOKUP($A$7:$A$91,dt!$A$2:$X$78,24,FALSE)</f>
        <v>31</v>
      </c>
    </row>
    <row r="62" spans="1:24" ht="21.75" x14ac:dyDescent="0.2">
      <c r="A62" s="5" t="s">
        <v>60</v>
      </c>
      <c r="B62" s="6">
        <f>VLOOKUP($A$7:$A$91,dt!$A$2:$R$78,2,FALSE)</f>
        <v>36707</v>
      </c>
      <c r="C62" s="6">
        <f>VLOOKUP($A$7:$A$91,dt!$A$2:$R$78,3,FALSE)</f>
        <v>281316</v>
      </c>
      <c r="D62" s="6">
        <f>VLOOKUP($A$7:$A$91,dt!$A$2:$R$78,4,FALSE)</f>
        <v>18799</v>
      </c>
      <c r="E62" s="6">
        <f>VLOOKUP($A$7:$A$91,dt!$A$2:$R$78,5,FALSE)</f>
        <v>6</v>
      </c>
      <c r="F62" s="6">
        <f>VLOOKUP($A$7:$A$91,dt!$A$2:$R$78,6,FALSE)</f>
        <v>1</v>
      </c>
      <c r="G62" s="6">
        <f>VLOOKUP($A$7:$A$91,dt!$A$2:$R$78,7,FALSE)</f>
        <v>30301</v>
      </c>
      <c r="H62" s="6">
        <f>VLOOKUP($A$7:$A$91,dt!$A$2:$R$78,8,FALSE)</f>
        <v>2621</v>
      </c>
      <c r="I62" s="6">
        <f>VLOOKUP($A$7:$A$91,dt!$A$2:$R$78,9,FALSE)</f>
        <v>77670</v>
      </c>
      <c r="J62" s="6">
        <f>VLOOKUP($A$7:$A$91,dt!$A$2:$R$78,10,FALSE)</f>
        <v>2013</v>
      </c>
      <c r="K62" s="6">
        <f>VLOOKUP($A$7:$A$91,dt!$A$2:$R$78,11,FALSE)</f>
        <v>1108506</v>
      </c>
      <c r="L62" s="6">
        <f>VLOOKUP($A$7:$A$91,dt!$A$2:$R$78,12,FALSE)</f>
        <v>24496</v>
      </c>
      <c r="M62" s="6">
        <f>VLOOKUP($A$7:$A$91,dt!$A$2:$R$78,13,FALSE)</f>
        <v>412566</v>
      </c>
      <c r="N62" s="6">
        <f>VLOOKUP($A$7:$A$91,dt!$A$2:$R$78,14,FALSE)</f>
        <v>75</v>
      </c>
      <c r="O62" s="6">
        <f>VLOOKUP($A$7:$A$91,dt!$A$2:$R$78,15,FALSE)</f>
        <v>36829</v>
      </c>
      <c r="P62" s="6">
        <f>VLOOKUP($A$7:$A$91,dt!$A$2:$R$78,16,FALSE)</f>
        <v>525</v>
      </c>
      <c r="Q62" s="6">
        <f>VLOOKUP($A$7:$A$91,dt!$A$2:$R$78,17,FALSE)</f>
        <v>1101</v>
      </c>
      <c r="R62" s="6">
        <f>VLOOKUP($A$7:$A$91,dt!$A$2:$R$78,18,FALSE)</f>
        <v>90</v>
      </c>
      <c r="S62" s="6">
        <f>VLOOKUP($A$7:$A$91,dt!$A$2:$X$78,19,FALSE)</f>
        <v>6997</v>
      </c>
      <c r="T62" s="6">
        <f>VLOOKUP($A$7:$A$91,dt!$A$2:$X$78,20,FALSE)</f>
        <v>187</v>
      </c>
      <c r="U62" s="6">
        <f>VLOOKUP($A$7:$A$91,dt!$A$2:$X$78,21,FALSE)</f>
        <v>18527</v>
      </c>
      <c r="V62" s="6">
        <f>VLOOKUP($A$7:$A$91,dt!$A$2:$X$78,22,FALSE)</f>
        <v>579</v>
      </c>
      <c r="W62" s="6">
        <f>VLOOKUP($A$7:$A$91,dt!$A$2:$X$78,23,FALSE)</f>
        <v>1504</v>
      </c>
      <c r="X62" s="6">
        <f>VLOOKUP($A$7:$A$91,dt!$A$2:$X$78,24,FALSE)</f>
        <v>19</v>
      </c>
    </row>
    <row r="63" spans="1:24" ht="21.75" x14ac:dyDescent="0.2">
      <c r="A63" s="5" t="s">
        <v>61</v>
      </c>
      <c r="B63" s="6">
        <f>VLOOKUP($A$7:$A$91,dt!$A$2:$R$78,2,FALSE)</f>
        <v>35157</v>
      </c>
      <c r="C63" s="6">
        <f>VLOOKUP($A$7:$A$91,dt!$A$2:$R$78,3,FALSE)</f>
        <v>133438</v>
      </c>
      <c r="D63" s="6">
        <f>VLOOKUP($A$7:$A$91,dt!$A$2:$R$78,4,FALSE)</f>
        <v>9960</v>
      </c>
      <c r="E63" s="6">
        <f>VLOOKUP($A$7:$A$91,dt!$A$2:$R$78,5,FALSE)</f>
        <v>2590</v>
      </c>
      <c r="F63" s="6">
        <f>VLOOKUP($A$7:$A$91,dt!$A$2:$R$78,6,FALSE)</f>
        <v>81</v>
      </c>
      <c r="G63" s="6">
        <f>VLOOKUP($A$7:$A$91,dt!$A$2:$R$78,7,FALSE)</f>
        <v>10126</v>
      </c>
      <c r="H63" s="6">
        <f>VLOOKUP($A$7:$A$91,dt!$A$2:$R$78,8,FALSE)</f>
        <v>1005</v>
      </c>
      <c r="I63" s="6">
        <f>VLOOKUP($A$7:$A$91,dt!$A$2:$R$78,9,FALSE)</f>
        <v>101116</v>
      </c>
      <c r="J63" s="6">
        <f>VLOOKUP($A$7:$A$91,dt!$A$2:$R$78,10,FALSE)</f>
        <v>2422</v>
      </c>
      <c r="K63" s="6">
        <f>VLOOKUP($A$7:$A$91,dt!$A$2:$R$78,11,FALSE)</f>
        <v>1097934</v>
      </c>
      <c r="L63" s="6">
        <f>VLOOKUP($A$7:$A$91,dt!$A$2:$R$78,12,FALSE)</f>
        <v>29485</v>
      </c>
      <c r="M63" s="6">
        <f>VLOOKUP($A$7:$A$91,dt!$A$2:$R$78,13,FALSE)</f>
        <v>218973</v>
      </c>
      <c r="N63" s="6">
        <f>VLOOKUP($A$7:$A$91,dt!$A$2:$R$78,14,FALSE)</f>
        <v>129</v>
      </c>
      <c r="O63" s="6">
        <f>VLOOKUP($A$7:$A$91,dt!$A$2:$R$78,15,FALSE)</f>
        <v>173083</v>
      </c>
      <c r="P63" s="6">
        <f>VLOOKUP($A$7:$A$91,dt!$A$2:$R$78,16,FALSE)</f>
        <v>1308</v>
      </c>
      <c r="Q63" s="6">
        <f>VLOOKUP($A$7:$A$91,dt!$A$2:$R$78,17,FALSE)</f>
        <v>2155</v>
      </c>
      <c r="R63" s="6">
        <f>VLOOKUP($A$7:$A$91,dt!$A$2:$R$78,18,FALSE)</f>
        <v>54</v>
      </c>
      <c r="S63" s="6">
        <f>VLOOKUP($A$7:$A$91,dt!$A$2:$X$78,19,FALSE)</f>
        <v>167099</v>
      </c>
      <c r="T63" s="6">
        <f>VLOOKUP($A$7:$A$91,dt!$A$2:$X$78,20,FALSE)</f>
        <v>566</v>
      </c>
      <c r="U63" s="6">
        <f>VLOOKUP($A$7:$A$91,dt!$A$2:$X$78,21,FALSE)</f>
        <v>13412</v>
      </c>
      <c r="V63" s="6">
        <f>VLOOKUP($A$7:$A$91,dt!$A$2:$X$78,22,FALSE)</f>
        <v>346</v>
      </c>
      <c r="W63" s="6">
        <f>VLOOKUP($A$7:$A$91,dt!$A$2:$X$78,23,FALSE)</f>
        <v>1499</v>
      </c>
      <c r="X63" s="6">
        <f>VLOOKUP($A$7:$A$91,dt!$A$2:$X$78,24,FALSE)</f>
        <v>39</v>
      </c>
    </row>
    <row r="64" spans="1:24" ht="21.75" x14ac:dyDescent="0.2">
      <c r="A64" s="5" t="s">
        <v>62</v>
      </c>
      <c r="B64" s="6">
        <f>VLOOKUP($A$7:$A$91,dt!$A$2:$R$78,2,FALSE)</f>
        <v>43003</v>
      </c>
      <c r="C64" s="6">
        <f>VLOOKUP($A$7:$A$91,dt!$A$2:$R$78,3,FALSE)</f>
        <v>64429</v>
      </c>
      <c r="D64" s="6">
        <f>VLOOKUP($A$7:$A$91,dt!$A$2:$R$78,4,FALSE)</f>
        <v>5891</v>
      </c>
      <c r="E64" s="6">
        <f>VLOOKUP($A$7:$A$91,dt!$A$2:$R$78,5,FALSE)</f>
        <v>324</v>
      </c>
      <c r="F64" s="6">
        <f>VLOOKUP($A$7:$A$91,dt!$A$2:$R$78,6,FALSE)</f>
        <v>12</v>
      </c>
      <c r="G64" s="6">
        <f>VLOOKUP($A$7:$A$91,dt!$A$2:$R$78,7,FALSE)</f>
        <v>32159</v>
      </c>
      <c r="H64" s="6">
        <f>VLOOKUP($A$7:$A$91,dt!$A$2:$R$78,8,FALSE)</f>
        <v>3290</v>
      </c>
      <c r="I64" s="6">
        <f>VLOOKUP($A$7:$A$91,dt!$A$2:$R$78,9,FALSE)</f>
        <v>326878</v>
      </c>
      <c r="J64" s="6">
        <f>VLOOKUP($A$7:$A$91,dt!$A$2:$R$78,10,FALSE)</f>
        <v>3097</v>
      </c>
      <c r="K64" s="6">
        <f>VLOOKUP($A$7:$A$91,dt!$A$2:$R$78,11,FALSE)</f>
        <v>2096171</v>
      </c>
      <c r="L64" s="6">
        <f>VLOOKUP($A$7:$A$91,dt!$A$2:$R$78,12,FALSE)</f>
        <v>36933</v>
      </c>
      <c r="M64" s="6">
        <f>VLOOKUP($A$7:$A$91,dt!$A$2:$R$78,13,FALSE)</f>
        <v>1199184</v>
      </c>
      <c r="N64" s="6">
        <f>VLOOKUP($A$7:$A$91,dt!$A$2:$R$78,14,FALSE)</f>
        <v>464</v>
      </c>
      <c r="O64" s="6">
        <f>VLOOKUP($A$7:$A$91,dt!$A$2:$R$78,15,FALSE)</f>
        <v>495750</v>
      </c>
      <c r="P64" s="6">
        <f>VLOOKUP($A$7:$A$91,dt!$A$2:$R$78,16,FALSE)</f>
        <v>2283</v>
      </c>
      <c r="Q64" s="6">
        <f>VLOOKUP($A$7:$A$91,dt!$A$2:$R$78,17,FALSE)</f>
        <v>17606</v>
      </c>
      <c r="R64" s="6">
        <f>VLOOKUP($A$7:$A$91,dt!$A$2:$R$78,18,FALSE)</f>
        <v>201</v>
      </c>
      <c r="S64" s="6">
        <f>VLOOKUP($A$7:$A$91,dt!$A$2:$X$78,19,FALSE)</f>
        <v>819413</v>
      </c>
      <c r="T64" s="6">
        <f>VLOOKUP($A$7:$A$91,dt!$A$2:$X$78,20,FALSE)</f>
        <v>1147</v>
      </c>
      <c r="U64" s="6">
        <f>VLOOKUP($A$7:$A$91,dt!$A$2:$X$78,21,FALSE)</f>
        <v>17543</v>
      </c>
      <c r="V64" s="6">
        <f>VLOOKUP($A$7:$A$91,dt!$A$2:$X$78,22,FALSE)</f>
        <v>479</v>
      </c>
      <c r="W64" s="6">
        <f>VLOOKUP($A$7:$A$91,dt!$A$2:$X$78,23,FALSE)</f>
        <v>2110</v>
      </c>
      <c r="X64" s="6">
        <f>VLOOKUP($A$7:$A$91,dt!$A$2:$X$78,24,FALSE)</f>
        <v>90</v>
      </c>
    </row>
    <row r="65" spans="1:24" ht="21.75" x14ac:dyDescent="0.2">
      <c r="A65" s="5" t="s">
        <v>63</v>
      </c>
      <c r="B65" s="6">
        <f>VLOOKUP($A$7:$A$91,dt!$A$2:$R$78,2,FALSE)</f>
        <v>28431</v>
      </c>
      <c r="C65" s="6">
        <f>VLOOKUP($A$7:$A$91,dt!$A$2:$R$78,3,FALSE)</f>
        <v>16647</v>
      </c>
      <c r="D65" s="6">
        <f>VLOOKUP($A$7:$A$91,dt!$A$2:$R$78,4,FALSE)</f>
        <v>1395</v>
      </c>
      <c r="E65" s="6">
        <f>VLOOKUP($A$7:$A$91,dt!$A$2:$R$78,5,FALSE)</f>
        <v>409</v>
      </c>
      <c r="F65" s="6">
        <f>VLOOKUP($A$7:$A$91,dt!$A$2:$R$78,6,FALSE)</f>
        <v>15</v>
      </c>
      <c r="G65" s="6">
        <f>VLOOKUP($A$7:$A$91,dt!$A$2:$R$78,7,FALSE)</f>
        <v>10600</v>
      </c>
      <c r="H65" s="6">
        <f>VLOOKUP($A$7:$A$91,dt!$A$2:$R$78,8,FALSE)</f>
        <v>812</v>
      </c>
      <c r="I65" s="6">
        <f>VLOOKUP($A$7:$A$91,dt!$A$2:$R$78,9,FALSE)</f>
        <v>67237</v>
      </c>
      <c r="J65" s="6">
        <f>VLOOKUP($A$7:$A$91,dt!$A$2:$R$78,10,FALSE)</f>
        <v>1139</v>
      </c>
      <c r="K65" s="6">
        <f>VLOOKUP($A$7:$A$91,dt!$A$2:$R$78,11,FALSE)</f>
        <v>1560667</v>
      </c>
      <c r="L65" s="6">
        <f>VLOOKUP($A$7:$A$91,dt!$A$2:$R$78,12,FALSE)</f>
        <v>26392</v>
      </c>
      <c r="M65" s="6">
        <f>VLOOKUP($A$7:$A$91,dt!$A$2:$R$78,13,FALSE)</f>
        <v>2312482</v>
      </c>
      <c r="N65" s="6">
        <f>VLOOKUP($A$7:$A$91,dt!$A$2:$R$78,14,FALSE)</f>
        <v>78</v>
      </c>
      <c r="O65" s="6">
        <f>VLOOKUP($A$7:$A$91,dt!$A$2:$R$78,15,FALSE)</f>
        <v>498214</v>
      </c>
      <c r="P65" s="6">
        <f>VLOOKUP($A$7:$A$91,dt!$A$2:$R$78,16,FALSE)</f>
        <v>1886</v>
      </c>
      <c r="Q65" s="6">
        <f>VLOOKUP($A$7:$A$91,dt!$A$2:$R$78,17,FALSE)</f>
        <v>21748</v>
      </c>
      <c r="R65" s="6">
        <f>VLOOKUP($A$7:$A$91,dt!$A$2:$R$78,18,FALSE)</f>
        <v>116</v>
      </c>
      <c r="S65" s="6">
        <f>VLOOKUP($A$7:$A$91,dt!$A$2:$X$78,19,FALSE)</f>
        <v>896032</v>
      </c>
      <c r="T65" s="6">
        <f>VLOOKUP($A$7:$A$91,dt!$A$2:$X$78,20,FALSE)</f>
        <v>1157</v>
      </c>
      <c r="U65" s="6">
        <f>VLOOKUP($A$7:$A$91,dt!$A$2:$X$78,21,FALSE)</f>
        <v>10081</v>
      </c>
      <c r="V65" s="6">
        <f>VLOOKUP($A$7:$A$91,dt!$A$2:$X$78,22,FALSE)</f>
        <v>336</v>
      </c>
      <c r="W65" s="6">
        <f>VLOOKUP($A$7:$A$91,dt!$A$2:$X$78,23,FALSE)</f>
        <v>1330</v>
      </c>
      <c r="X65" s="6">
        <f>VLOOKUP($A$7:$A$91,dt!$A$2:$X$78,24,FALSE)</f>
        <v>37</v>
      </c>
    </row>
    <row r="66" spans="1:24" ht="21.75" x14ac:dyDescent="0.2">
      <c r="A66" s="5" t="s">
        <v>64</v>
      </c>
      <c r="B66" s="6">
        <f>VLOOKUP($A$7:$A$91,dt!$A$2:$R$78,2,FALSE)</f>
        <v>49481</v>
      </c>
      <c r="C66" s="6">
        <f>VLOOKUP($A$7:$A$91,dt!$A$2:$R$78,3,FALSE)</f>
        <v>87452</v>
      </c>
      <c r="D66" s="6">
        <f>VLOOKUP($A$7:$A$91,dt!$A$2:$R$78,4,FALSE)</f>
        <v>6288</v>
      </c>
      <c r="E66" s="6">
        <f>VLOOKUP($A$7:$A$91,dt!$A$2:$R$78,5,FALSE)</f>
        <v>1823</v>
      </c>
      <c r="F66" s="6">
        <f>VLOOKUP($A$7:$A$91,dt!$A$2:$R$78,6,FALSE)</f>
        <v>62</v>
      </c>
      <c r="G66" s="6">
        <f>VLOOKUP($A$7:$A$91,dt!$A$2:$R$78,7,FALSE)</f>
        <v>10177</v>
      </c>
      <c r="H66" s="6">
        <f>VLOOKUP($A$7:$A$91,dt!$A$2:$R$78,8,FALSE)</f>
        <v>1080</v>
      </c>
      <c r="I66" s="6">
        <f>VLOOKUP($A$7:$A$91,dt!$A$2:$R$78,9,FALSE)</f>
        <v>160917</v>
      </c>
      <c r="J66" s="6">
        <f>VLOOKUP($A$7:$A$91,dt!$A$2:$R$78,10,FALSE)</f>
        <v>1002</v>
      </c>
      <c r="K66" s="6">
        <f>VLOOKUP($A$7:$A$91,dt!$A$2:$R$78,11,FALSE)</f>
        <v>2211056</v>
      </c>
      <c r="L66" s="6">
        <f>VLOOKUP($A$7:$A$91,dt!$A$2:$R$78,12,FALSE)</f>
        <v>45975</v>
      </c>
      <c r="M66" s="6">
        <f>VLOOKUP($A$7:$A$91,dt!$A$2:$R$78,13,FALSE)</f>
        <v>5706371</v>
      </c>
      <c r="N66" s="6">
        <f>VLOOKUP($A$7:$A$91,dt!$A$2:$R$78,14,FALSE)</f>
        <v>215</v>
      </c>
      <c r="O66" s="6">
        <f>VLOOKUP($A$7:$A$91,dt!$A$2:$R$78,15,FALSE)</f>
        <v>349799</v>
      </c>
      <c r="P66" s="6">
        <f>VLOOKUP($A$7:$A$91,dt!$A$2:$R$78,16,FALSE)</f>
        <v>1262</v>
      </c>
      <c r="Q66" s="6">
        <f>VLOOKUP($A$7:$A$91,dt!$A$2:$R$78,17,FALSE)</f>
        <v>747323</v>
      </c>
      <c r="R66" s="6">
        <f>VLOOKUP($A$7:$A$91,dt!$A$2:$R$78,18,FALSE)</f>
        <v>212</v>
      </c>
      <c r="S66" s="6">
        <f>VLOOKUP($A$7:$A$91,dt!$A$2:$X$78,19,FALSE)</f>
        <v>70968</v>
      </c>
      <c r="T66" s="6">
        <f>VLOOKUP($A$7:$A$91,dt!$A$2:$X$78,20,FALSE)</f>
        <v>417</v>
      </c>
      <c r="U66" s="6">
        <f>VLOOKUP($A$7:$A$91,dt!$A$2:$X$78,21,FALSE)</f>
        <v>54011</v>
      </c>
      <c r="V66" s="6">
        <f>VLOOKUP($A$7:$A$91,dt!$A$2:$X$78,22,FALSE)</f>
        <v>1462</v>
      </c>
      <c r="W66" s="6">
        <f>VLOOKUP($A$7:$A$91,dt!$A$2:$X$78,23,FALSE)</f>
        <v>7860</v>
      </c>
      <c r="X66" s="6">
        <f>VLOOKUP($A$7:$A$91,dt!$A$2:$X$78,24,FALSE)</f>
        <v>204</v>
      </c>
    </row>
    <row r="67" spans="1:24" ht="21.75" x14ac:dyDescent="0.2">
      <c r="A67" s="9" t="s">
        <v>7</v>
      </c>
      <c r="B67" s="8">
        <f>SUM(B68:B75)</f>
        <v>158239</v>
      </c>
      <c r="C67" s="8">
        <f t="shared" ref="C67:X67" si="28">SUM(C68:C75)</f>
        <v>1255568</v>
      </c>
      <c r="D67" s="8">
        <f t="shared" si="28"/>
        <v>66691</v>
      </c>
      <c r="E67" s="8">
        <f t="shared" si="28"/>
        <v>164562</v>
      </c>
      <c r="F67" s="8">
        <f t="shared" si="28"/>
        <v>5370</v>
      </c>
      <c r="G67" s="8">
        <f t="shared" si="28"/>
        <v>23694</v>
      </c>
      <c r="H67" s="8">
        <f t="shared" si="28"/>
        <v>2005</v>
      </c>
      <c r="I67" s="8">
        <f t="shared" si="28"/>
        <v>2982120</v>
      </c>
      <c r="J67" s="8">
        <f t="shared" si="28"/>
        <v>7004</v>
      </c>
      <c r="K67" s="8">
        <f t="shared" ref="K67:L67" si="29">SUM(K68:K75)</f>
        <v>4470434</v>
      </c>
      <c r="L67" s="8">
        <f t="shared" si="29"/>
        <v>103342</v>
      </c>
      <c r="M67" s="8">
        <f t="shared" ref="M67:N67" si="30">SUM(M68:M75)</f>
        <v>68823106</v>
      </c>
      <c r="N67" s="8">
        <f t="shared" si="30"/>
        <v>1822</v>
      </c>
      <c r="O67" s="8">
        <f t="shared" si="28"/>
        <v>8655012</v>
      </c>
      <c r="P67" s="8">
        <f t="shared" si="28"/>
        <v>5966</v>
      </c>
      <c r="Q67" s="8">
        <f t="shared" si="28"/>
        <v>2430142</v>
      </c>
      <c r="R67" s="8">
        <f t="shared" si="28"/>
        <v>1169</v>
      </c>
      <c r="S67" s="8">
        <f t="shared" ref="S67:T67" si="31">SUM(S68:S75)</f>
        <v>5093891</v>
      </c>
      <c r="T67" s="8">
        <f t="shared" si="31"/>
        <v>4884</v>
      </c>
      <c r="U67" s="8">
        <f t="shared" si="28"/>
        <v>333008</v>
      </c>
      <c r="V67" s="8">
        <f t="shared" si="28"/>
        <v>7822</v>
      </c>
      <c r="W67" s="8">
        <f t="shared" si="28"/>
        <v>49921</v>
      </c>
      <c r="X67" s="8">
        <f t="shared" si="28"/>
        <v>816</v>
      </c>
    </row>
    <row r="68" spans="1:24" ht="21.75" x14ac:dyDescent="0.2">
      <c r="A68" s="5" t="s">
        <v>65</v>
      </c>
      <c r="B68" s="6">
        <f>VLOOKUP($A$7:$A$91,dt!$A$2:$R$78,2,FALSE)</f>
        <v>22943</v>
      </c>
      <c r="C68" s="6">
        <f>VLOOKUP($A$7:$A$91,dt!$A$2:$R$78,3,FALSE)</f>
        <v>131365</v>
      </c>
      <c r="D68" s="6">
        <f>VLOOKUP($A$7:$A$91,dt!$A$2:$R$78,4,FALSE)</f>
        <v>9166</v>
      </c>
      <c r="E68" s="6">
        <f>VLOOKUP($A$7:$A$91,dt!$A$2:$R$78,5,FALSE)</f>
        <v>56196</v>
      </c>
      <c r="F68" s="6">
        <f>VLOOKUP($A$7:$A$91,dt!$A$2:$R$78,6,FALSE)</f>
        <v>2154</v>
      </c>
      <c r="G68" s="6">
        <f>VLOOKUP($A$7:$A$91,dt!$A$2:$R$78,7,FALSE)</f>
        <v>1091</v>
      </c>
      <c r="H68" s="6">
        <f>VLOOKUP($A$7:$A$91,dt!$A$2:$R$78,8,FALSE)</f>
        <v>100</v>
      </c>
      <c r="I68" s="6">
        <f>VLOOKUP($A$7:$A$91,dt!$A$2:$R$78,9,FALSE)</f>
        <v>1250964</v>
      </c>
      <c r="J68" s="6">
        <f>VLOOKUP($A$7:$A$91,dt!$A$2:$R$78,10,FALSE)</f>
        <v>736</v>
      </c>
      <c r="K68" s="6">
        <f>VLOOKUP($A$7:$A$91,dt!$A$2:$R$78,11,FALSE)</f>
        <v>653005</v>
      </c>
      <c r="L68" s="6">
        <f>VLOOKUP($A$7:$A$91,dt!$A$2:$R$78,12,FALSE)</f>
        <v>15229</v>
      </c>
      <c r="M68" s="6">
        <f>VLOOKUP($A$7:$A$91,dt!$A$2:$R$78,13,FALSE)</f>
        <v>10882409</v>
      </c>
      <c r="N68" s="6">
        <f>VLOOKUP($A$7:$A$91,dt!$A$2:$R$78,14,FALSE)</f>
        <v>342</v>
      </c>
      <c r="O68" s="6">
        <f>VLOOKUP($A$7:$A$91,dt!$A$2:$R$78,15,FALSE)</f>
        <v>1086155</v>
      </c>
      <c r="P68" s="6">
        <f>VLOOKUP($A$7:$A$91,dt!$A$2:$R$78,16,FALSE)</f>
        <v>752</v>
      </c>
      <c r="Q68" s="6">
        <f>VLOOKUP($A$7:$A$91,dt!$A$2:$R$78,17,FALSE)</f>
        <v>766959</v>
      </c>
      <c r="R68" s="6">
        <f>VLOOKUP($A$7:$A$91,dt!$A$2:$R$78,18,FALSE)</f>
        <v>115</v>
      </c>
      <c r="S68" s="6">
        <f>VLOOKUP($A$7:$A$91,dt!$A$2:$X$78,19,FALSE)</f>
        <v>242656</v>
      </c>
      <c r="T68" s="6">
        <f>VLOOKUP($A$7:$A$91,dt!$A$2:$X$78,20,FALSE)</f>
        <v>540</v>
      </c>
      <c r="U68" s="6">
        <f>VLOOKUP($A$7:$A$91,dt!$A$2:$X$78,21,FALSE)</f>
        <v>24128</v>
      </c>
      <c r="V68" s="6">
        <f>VLOOKUP($A$7:$A$91,dt!$A$2:$X$78,22,FALSE)</f>
        <v>742</v>
      </c>
      <c r="W68" s="6">
        <f>VLOOKUP($A$7:$A$91,dt!$A$2:$X$78,23,FALSE)</f>
        <v>1741</v>
      </c>
      <c r="X68" s="6">
        <f>VLOOKUP($A$7:$A$91,dt!$A$2:$X$78,24,FALSE)</f>
        <v>65</v>
      </c>
    </row>
    <row r="69" spans="1:24" ht="21.75" x14ac:dyDescent="0.2">
      <c r="A69" s="5" t="s">
        <v>66</v>
      </c>
      <c r="B69" s="6">
        <f>VLOOKUP($A$7:$A$91,dt!$A$2:$R$78,2,FALSE)</f>
        <v>36599</v>
      </c>
      <c r="C69" s="6">
        <f>VLOOKUP($A$7:$A$91,dt!$A$2:$R$78,3,FALSE)</f>
        <v>381869</v>
      </c>
      <c r="D69" s="6">
        <f>VLOOKUP($A$7:$A$91,dt!$A$2:$R$78,4,FALSE)</f>
        <v>15087</v>
      </c>
      <c r="E69" s="6">
        <f>VLOOKUP($A$7:$A$91,dt!$A$2:$R$78,5,FALSE)</f>
        <v>34056</v>
      </c>
      <c r="F69" s="6">
        <f>VLOOKUP($A$7:$A$91,dt!$A$2:$R$78,6,FALSE)</f>
        <v>1149</v>
      </c>
      <c r="G69" s="6">
        <f>VLOOKUP($A$7:$A$91,dt!$A$2:$R$78,7,FALSE)</f>
        <v>14630</v>
      </c>
      <c r="H69" s="6">
        <f>VLOOKUP($A$7:$A$91,dt!$A$2:$R$78,8,FALSE)</f>
        <v>1013</v>
      </c>
      <c r="I69" s="6">
        <f>VLOOKUP($A$7:$A$91,dt!$A$2:$R$78,9,FALSE)</f>
        <v>775875</v>
      </c>
      <c r="J69" s="6">
        <f>VLOOKUP($A$7:$A$91,dt!$A$2:$R$78,10,FALSE)</f>
        <v>1693</v>
      </c>
      <c r="K69" s="6">
        <f>VLOOKUP($A$7:$A$91,dt!$A$2:$R$78,11,FALSE)</f>
        <v>983272</v>
      </c>
      <c r="L69" s="6">
        <f>VLOOKUP($A$7:$A$91,dt!$A$2:$R$78,12,FALSE)</f>
        <v>23749</v>
      </c>
      <c r="M69" s="6">
        <f>VLOOKUP($A$7:$A$91,dt!$A$2:$R$78,13,FALSE)</f>
        <v>35428561</v>
      </c>
      <c r="N69" s="6">
        <f>VLOOKUP($A$7:$A$91,dt!$A$2:$R$78,14,FALSE)</f>
        <v>573</v>
      </c>
      <c r="O69" s="6">
        <f>VLOOKUP($A$7:$A$91,dt!$A$2:$R$78,15,FALSE)</f>
        <v>333525</v>
      </c>
      <c r="P69" s="6">
        <f>VLOOKUP($A$7:$A$91,dt!$A$2:$R$78,16,FALSE)</f>
        <v>947</v>
      </c>
      <c r="Q69" s="6">
        <f>VLOOKUP($A$7:$A$91,dt!$A$2:$R$78,17,FALSE)</f>
        <v>431069</v>
      </c>
      <c r="R69" s="6">
        <f>VLOOKUP($A$7:$A$91,dt!$A$2:$R$78,18,FALSE)</f>
        <v>262</v>
      </c>
      <c r="S69" s="6">
        <f>VLOOKUP($A$7:$A$91,dt!$A$2:$X$78,19,FALSE)</f>
        <v>310516</v>
      </c>
      <c r="T69" s="6">
        <f>VLOOKUP($A$7:$A$91,dt!$A$2:$X$78,20,FALSE)</f>
        <v>637</v>
      </c>
      <c r="U69" s="6">
        <f>VLOOKUP($A$7:$A$91,dt!$A$2:$X$78,21,FALSE)</f>
        <v>136158</v>
      </c>
      <c r="V69" s="6">
        <f>VLOOKUP($A$7:$A$91,dt!$A$2:$X$78,22,FALSE)</f>
        <v>3510</v>
      </c>
      <c r="W69" s="6">
        <f>VLOOKUP($A$7:$A$91,dt!$A$2:$X$78,23,FALSE)</f>
        <v>34845</v>
      </c>
      <c r="X69" s="6">
        <f>VLOOKUP($A$7:$A$91,dt!$A$2:$X$78,24,FALSE)</f>
        <v>458</v>
      </c>
    </row>
    <row r="70" spans="1:24" ht="21.75" x14ac:dyDescent="0.2">
      <c r="A70" s="5" t="s">
        <v>67</v>
      </c>
      <c r="B70" s="6">
        <f>VLOOKUP($A$7:$A$91,dt!$A$2:$R$78,2,FALSE)</f>
        <v>33916</v>
      </c>
      <c r="C70" s="6">
        <f>VLOOKUP($A$7:$A$91,dt!$A$2:$R$78,3,FALSE)</f>
        <v>230480</v>
      </c>
      <c r="D70" s="6">
        <f>VLOOKUP($A$7:$A$91,dt!$A$2:$R$78,4,FALSE)</f>
        <v>9079</v>
      </c>
      <c r="E70" s="6">
        <f>VLOOKUP($A$7:$A$91,dt!$A$2:$R$78,5,FALSE)</f>
        <v>1523</v>
      </c>
      <c r="F70" s="6">
        <f>VLOOKUP($A$7:$A$91,dt!$A$2:$R$78,6,FALSE)</f>
        <v>24</v>
      </c>
      <c r="G70" s="6">
        <f>VLOOKUP($A$7:$A$91,dt!$A$2:$R$78,7,FALSE)</f>
        <v>5620</v>
      </c>
      <c r="H70" s="6">
        <f>VLOOKUP($A$7:$A$91,dt!$A$2:$R$78,8,FALSE)</f>
        <v>555</v>
      </c>
      <c r="I70" s="6">
        <f>VLOOKUP($A$7:$A$91,dt!$A$2:$R$78,9,FALSE)</f>
        <v>600129</v>
      </c>
      <c r="J70" s="6">
        <f>VLOOKUP($A$7:$A$91,dt!$A$2:$R$78,10,FALSE)</f>
        <v>1673</v>
      </c>
      <c r="K70" s="6">
        <f>VLOOKUP($A$7:$A$91,dt!$A$2:$R$78,11,FALSE)</f>
        <v>1190784</v>
      </c>
      <c r="L70" s="6">
        <f>VLOOKUP($A$7:$A$91,dt!$A$2:$R$78,12,FALSE)</f>
        <v>25549</v>
      </c>
      <c r="M70" s="6">
        <f>VLOOKUP($A$7:$A$91,dt!$A$2:$R$78,13,FALSE)</f>
        <v>13873327</v>
      </c>
      <c r="N70" s="6">
        <f>VLOOKUP($A$7:$A$91,dt!$A$2:$R$78,14,FALSE)</f>
        <v>336</v>
      </c>
      <c r="O70" s="6">
        <f>VLOOKUP($A$7:$A$91,dt!$A$2:$R$78,15,FALSE)</f>
        <v>4037549</v>
      </c>
      <c r="P70" s="6">
        <f>VLOOKUP($A$7:$A$91,dt!$A$2:$R$78,16,FALSE)</f>
        <v>1109</v>
      </c>
      <c r="Q70" s="6">
        <f>VLOOKUP($A$7:$A$91,dt!$A$2:$R$78,17,FALSE)</f>
        <v>167126</v>
      </c>
      <c r="R70" s="6">
        <f>VLOOKUP($A$7:$A$91,dt!$A$2:$R$78,18,FALSE)</f>
        <v>285</v>
      </c>
      <c r="S70" s="6">
        <f>VLOOKUP($A$7:$A$91,dt!$A$2:$X$78,19,FALSE)</f>
        <v>3313394</v>
      </c>
      <c r="T70" s="6">
        <f>VLOOKUP($A$7:$A$91,dt!$A$2:$X$78,20,FALSE)</f>
        <v>1764</v>
      </c>
      <c r="U70" s="6">
        <f>VLOOKUP($A$7:$A$91,dt!$A$2:$X$78,21,FALSE)</f>
        <v>36501</v>
      </c>
      <c r="V70" s="6">
        <f>VLOOKUP($A$7:$A$91,dt!$A$2:$X$78,22,FALSE)</f>
        <v>1097</v>
      </c>
      <c r="W70" s="6">
        <f>VLOOKUP($A$7:$A$91,dt!$A$2:$X$78,23,FALSE)</f>
        <v>5632</v>
      </c>
      <c r="X70" s="6">
        <f>VLOOKUP($A$7:$A$91,dt!$A$2:$X$78,24,FALSE)</f>
        <v>138</v>
      </c>
    </row>
    <row r="71" spans="1:24" ht="21.75" x14ac:dyDescent="0.2">
      <c r="A71" s="5" t="s">
        <v>68</v>
      </c>
      <c r="B71" s="6">
        <f>VLOOKUP($A$7:$A$91,dt!$A$2:$R$78,2,FALSE)</f>
        <v>14150</v>
      </c>
      <c r="C71" s="6">
        <f>VLOOKUP($A$7:$A$91,dt!$A$2:$R$78,3,FALSE)</f>
        <v>46931</v>
      </c>
      <c r="D71" s="6">
        <f>VLOOKUP($A$7:$A$91,dt!$A$2:$R$78,4,FALSE)</f>
        <v>2412</v>
      </c>
      <c r="E71" s="6">
        <f>VLOOKUP($A$7:$A$91,dt!$A$2:$R$78,5,FALSE)</f>
        <v>25925</v>
      </c>
      <c r="F71" s="6">
        <f>VLOOKUP($A$7:$A$91,dt!$A$2:$R$78,6,FALSE)</f>
        <v>835</v>
      </c>
      <c r="G71" s="6">
        <f>VLOOKUP($A$7:$A$91,dt!$A$2:$R$78,7,FALSE)</f>
        <v>458</v>
      </c>
      <c r="H71" s="6">
        <f>VLOOKUP($A$7:$A$91,dt!$A$2:$R$78,8,FALSE)</f>
        <v>56</v>
      </c>
      <c r="I71" s="6">
        <f>VLOOKUP($A$7:$A$91,dt!$A$2:$R$78,9,FALSE)</f>
        <v>98985</v>
      </c>
      <c r="J71" s="6">
        <f>VLOOKUP($A$7:$A$91,dt!$A$2:$R$78,10,FALSE)</f>
        <v>124</v>
      </c>
      <c r="K71" s="6">
        <f>VLOOKUP($A$7:$A$91,dt!$A$2:$R$78,11,FALSE)</f>
        <v>630088</v>
      </c>
      <c r="L71" s="6">
        <f>VLOOKUP($A$7:$A$91,dt!$A$2:$R$78,12,FALSE)</f>
        <v>11087</v>
      </c>
      <c r="M71" s="6">
        <f>VLOOKUP($A$7:$A$91,dt!$A$2:$R$78,13,FALSE)</f>
        <v>4439012</v>
      </c>
      <c r="N71" s="6">
        <f>VLOOKUP($A$7:$A$91,dt!$A$2:$R$78,14,FALSE)</f>
        <v>175</v>
      </c>
      <c r="O71" s="6">
        <f>VLOOKUP($A$7:$A$91,dt!$A$2:$R$78,15,FALSE)</f>
        <v>2737222</v>
      </c>
      <c r="P71" s="6">
        <f>VLOOKUP($A$7:$A$91,dt!$A$2:$R$78,16,FALSE)</f>
        <v>589</v>
      </c>
      <c r="Q71" s="6">
        <f>VLOOKUP($A$7:$A$91,dt!$A$2:$R$78,17,FALSE)</f>
        <v>1030510</v>
      </c>
      <c r="R71" s="6">
        <f>VLOOKUP($A$7:$A$91,dt!$A$2:$R$78,18,FALSE)</f>
        <v>218</v>
      </c>
      <c r="S71" s="6">
        <f>VLOOKUP($A$7:$A$91,dt!$A$2:$X$78,19,FALSE)</f>
        <v>867260</v>
      </c>
      <c r="T71" s="6">
        <f>VLOOKUP($A$7:$A$91,dt!$A$2:$X$78,20,FALSE)</f>
        <v>641</v>
      </c>
      <c r="U71" s="6">
        <f>VLOOKUP($A$7:$A$91,dt!$A$2:$X$78,21,FALSE)</f>
        <v>14318</v>
      </c>
      <c r="V71" s="6">
        <f>VLOOKUP($A$7:$A$91,dt!$A$2:$X$78,22,FALSE)</f>
        <v>330</v>
      </c>
      <c r="W71" s="6">
        <f>VLOOKUP($A$7:$A$91,dt!$A$2:$X$78,23,FALSE)</f>
        <v>3060</v>
      </c>
      <c r="X71" s="6">
        <f>VLOOKUP($A$7:$A$91,dt!$A$2:$X$78,24,FALSE)</f>
        <v>67</v>
      </c>
    </row>
    <row r="72" spans="1:24" ht="21.75" x14ac:dyDescent="0.2">
      <c r="A72" s="5" t="s">
        <v>69</v>
      </c>
      <c r="B72" s="6">
        <f>VLOOKUP($A$7:$A$91,dt!$A$2:$R$78,2,FALSE)</f>
        <v>2810</v>
      </c>
      <c r="C72" s="6">
        <f>VLOOKUP($A$7:$A$91,dt!$A$2:$R$78,3,FALSE)</f>
        <v>1149</v>
      </c>
      <c r="D72" s="6">
        <f>VLOOKUP($A$7:$A$91,dt!$A$2:$R$78,4,FALSE)</f>
        <v>80</v>
      </c>
      <c r="E72" s="6">
        <f>VLOOKUP($A$7:$A$91,dt!$A$2:$R$78,5,FALSE)</f>
        <v>0</v>
      </c>
      <c r="F72" s="6">
        <f>VLOOKUP($A$7:$A$91,dt!$A$2:$R$78,6,FALSE)</f>
        <v>0</v>
      </c>
      <c r="G72" s="6">
        <f>VLOOKUP($A$7:$A$91,dt!$A$2:$R$78,7,FALSE)</f>
        <v>74</v>
      </c>
      <c r="H72" s="6">
        <f>VLOOKUP($A$7:$A$91,dt!$A$2:$R$78,8,FALSE)</f>
        <v>9</v>
      </c>
      <c r="I72" s="6">
        <f>VLOOKUP($A$7:$A$91,dt!$A$2:$R$78,9,FALSE)</f>
        <v>49</v>
      </c>
      <c r="J72" s="6">
        <f>VLOOKUP($A$7:$A$91,dt!$A$2:$R$78,10,FALSE)</f>
        <v>1</v>
      </c>
      <c r="K72" s="6">
        <f>VLOOKUP($A$7:$A$91,dt!$A$2:$R$78,11,FALSE)</f>
        <v>65062</v>
      </c>
      <c r="L72" s="6">
        <f>VLOOKUP($A$7:$A$91,dt!$A$2:$R$78,12,FALSE)</f>
        <v>2254</v>
      </c>
      <c r="M72" s="6">
        <f>VLOOKUP($A$7:$A$91,dt!$A$2:$R$78,13,FALSE)</f>
        <v>30067</v>
      </c>
      <c r="N72" s="6">
        <f>VLOOKUP($A$7:$A$91,dt!$A$2:$R$78,14,FALSE)</f>
        <v>7</v>
      </c>
      <c r="O72" s="6">
        <f>VLOOKUP($A$7:$A$91,dt!$A$2:$R$78,15,FALSE)</f>
        <v>9940</v>
      </c>
      <c r="P72" s="6">
        <f>VLOOKUP($A$7:$A$91,dt!$A$2:$R$78,16,FALSE)</f>
        <v>367</v>
      </c>
      <c r="Q72" s="6">
        <f>VLOOKUP($A$7:$A$91,dt!$A$2:$R$78,17,FALSE)</f>
        <v>191</v>
      </c>
      <c r="R72" s="6">
        <f>VLOOKUP($A$7:$A$91,dt!$A$2:$R$78,18,FALSE)</f>
        <v>8</v>
      </c>
      <c r="S72" s="6">
        <f>VLOOKUP($A$7:$A$91,dt!$A$2:$X$78,19,FALSE)</f>
        <v>6931</v>
      </c>
      <c r="T72" s="6">
        <f>VLOOKUP($A$7:$A$91,dt!$A$2:$X$78,20,FALSE)</f>
        <v>133</v>
      </c>
      <c r="U72" s="6">
        <f>VLOOKUP($A$7:$A$91,dt!$A$2:$X$78,21,FALSE)</f>
        <v>657</v>
      </c>
      <c r="V72" s="6">
        <f>VLOOKUP($A$7:$A$91,dt!$A$2:$X$78,22,FALSE)</f>
        <v>30</v>
      </c>
      <c r="W72" s="6">
        <f>VLOOKUP($A$7:$A$91,dt!$A$2:$X$78,23,FALSE)</f>
        <v>8</v>
      </c>
      <c r="X72" s="6">
        <f>VLOOKUP($A$7:$A$91,dt!$A$2:$X$78,24,FALSE)</f>
        <v>2</v>
      </c>
    </row>
    <row r="73" spans="1:24" ht="21.75" x14ac:dyDescent="0.2">
      <c r="A73" s="5" t="s">
        <v>70</v>
      </c>
      <c r="B73" s="6">
        <f>VLOOKUP($A$7:$A$91,dt!$A$2:$R$78,2,FALSE)</f>
        <v>2226</v>
      </c>
      <c r="C73" s="6">
        <f>VLOOKUP($A$7:$A$91,dt!$A$2:$R$78,3,FALSE)</f>
        <v>1427</v>
      </c>
      <c r="D73" s="6">
        <f>VLOOKUP($A$7:$A$91,dt!$A$2:$R$78,4,FALSE)</f>
        <v>122</v>
      </c>
      <c r="E73" s="6">
        <f>VLOOKUP($A$7:$A$91,dt!$A$2:$R$78,5,FALSE)</f>
        <v>0</v>
      </c>
      <c r="F73" s="6">
        <f>VLOOKUP($A$7:$A$91,dt!$A$2:$R$78,6,FALSE)</f>
        <v>0</v>
      </c>
      <c r="G73" s="6">
        <f>VLOOKUP($A$7:$A$91,dt!$A$2:$R$78,7,FALSE)</f>
        <v>18</v>
      </c>
      <c r="H73" s="6">
        <f>VLOOKUP($A$7:$A$91,dt!$A$2:$R$78,8,FALSE)</f>
        <v>5</v>
      </c>
      <c r="I73" s="6">
        <f>VLOOKUP($A$7:$A$91,dt!$A$2:$R$78,9,FALSE)</f>
        <v>773</v>
      </c>
      <c r="J73" s="6">
        <f>VLOOKUP($A$7:$A$91,dt!$A$2:$R$78,10,FALSE)</f>
        <v>4</v>
      </c>
      <c r="K73" s="6">
        <f>VLOOKUP($A$7:$A$91,dt!$A$2:$R$78,11,FALSE)</f>
        <v>32242</v>
      </c>
      <c r="L73" s="6">
        <f>VLOOKUP($A$7:$A$91,dt!$A$2:$R$78,12,FALSE)</f>
        <v>1718</v>
      </c>
      <c r="M73" s="6">
        <f>VLOOKUP($A$7:$A$91,dt!$A$2:$R$78,13,FALSE)</f>
        <v>166</v>
      </c>
      <c r="N73" s="6">
        <f>VLOOKUP($A$7:$A$91,dt!$A$2:$R$78,14,FALSE)</f>
        <v>15</v>
      </c>
      <c r="O73" s="6">
        <f>VLOOKUP($A$7:$A$91,dt!$A$2:$R$78,15,FALSE)</f>
        <v>39824</v>
      </c>
      <c r="P73" s="6">
        <f>VLOOKUP($A$7:$A$91,dt!$A$2:$R$78,16,FALSE)</f>
        <v>358</v>
      </c>
      <c r="Q73" s="6">
        <f>VLOOKUP($A$7:$A$91,dt!$A$2:$R$78,17,FALSE)</f>
        <v>152</v>
      </c>
      <c r="R73" s="6">
        <f>VLOOKUP($A$7:$A$91,dt!$A$2:$R$78,18,FALSE)</f>
        <v>17</v>
      </c>
      <c r="S73" s="6">
        <f>VLOOKUP($A$7:$A$91,dt!$A$2:$X$78,19,FALSE)</f>
        <v>3531</v>
      </c>
      <c r="T73" s="6">
        <f>VLOOKUP($A$7:$A$91,dt!$A$2:$X$78,20,FALSE)</f>
        <v>190</v>
      </c>
      <c r="U73" s="6">
        <f>VLOOKUP($A$7:$A$91,dt!$A$2:$X$78,21,FALSE)</f>
        <v>305</v>
      </c>
      <c r="V73" s="6">
        <f>VLOOKUP($A$7:$A$91,dt!$A$2:$X$78,22,FALSE)</f>
        <v>17</v>
      </c>
      <c r="W73" s="6">
        <f>VLOOKUP($A$7:$A$91,dt!$A$2:$X$78,23,FALSE)</f>
        <v>12</v>
      </c>
      <c r="X73" s="6">
        <f>VLOOKUP($A$7:$A$91,dt!$A$2:$X$78,24,FALSE)</f>
        <v>1</v>
      </c>
    </row>
    <row r="74" spans="1:24" ht="21.75" x14ac:dyDescent="0.2">
      <c r="A74" s="5" t="s">
        <v>71</v>
      </c>
      <c r="B74" s="6">
        <f>VLOOKUP($A$7:$A$91,dt!$A$2:$R$78,2,FALSE)</f>
        <v>20276</v>
      </c>
      <c r="C74" s="6">
        <f>VLOOKUP($A$7:$A$91,dt!$A$2:$R$78,3,FALSE)</f>
        <v>251665</v>
      </c>
      <c r="D74" s="6">
        <f>VLOOKUP($A$7:$A$91,dt!$A$2:$R$78,4,FALSE)</f>
        <v>14785</v>
      </c>
      <c r="E74" s="6">
        <f>VLOOKUP($A$7:$A$91,dt!$A$2:$R$78,5,FALSE)</f>
        <v>14865</v>
      </c>
      <c r="F74" s="6">
        <f>VLOOKUP($A$7:$A$91,dt!$A$2:$R$78,6,FALSE)</f>
        <v>432</v>
      </c>
      <c r="G74" s="6">
        <f>VLOOKUP($A$7:$A$91,dt!$A$2:$R$78,7,FALSE)</f>
        <v>823</v>
      </c>
      <c r="H74" s="6">
        <f>VLOOKUP($A$7:$A$91,dt!$A$2:$R$78,8,FALSE)</f>
        <v>129</v>
      </c>
      <c r="I74" s="6">
        <f>VLOOKUP($A$7:$A$91,dt!$A$2:$R$78,9,FALSE)</f>
        <v>125840</v>
      </c>
      <c r="J74" s="6">
        <f>VLOOKUP($A$7:$A$91,dt!$A$2:$R$78,10,FALSE)</f>
        <v>1157</v>
      </c>
      <c r="K74" s="6">
        <f>VLOOKUP($A$7:$A$91,dt!$A$2:$R$78,11,FALSE)</f>
        <v>406351</v>
      </c>
      <c r="L74" s="6">
        <f>VLOOKUP($A$7:$A$91,dt!$A$2:$R$78,12,FALSE)</f>
        <v>10088</v>
      </c>
      <c r="M74" s="6">
        <f>VLOOKUP($A$7:$A$91,dt!$A$2:$R$78,13,FALSE)</f>
        <v>2627654</v>
      </c>
      <c r="N74" s="6">
        <f>VLOOKUP($A$7:$A$91,dt!$A$2:$R$78,14,FALSE)</f>
        <v>224</v>
      </c>
      <c r="O74" s="6">
        <f>VLOOKUP($A$7:$A$91,dt!$A$2:$R$78,15,FALSE)</f>
        <v>240573</v>
      </c>
      <c r="P74" s="6">
        <f>VLOOKUP($A$7:$A$91,dt!$A$2:$R$78,16,FALSE)</f>
        <v>852</v>
      </c>
      <c r="Q74" s="6">
        <f>VLOOKUP($A$7:$A$91,dt!$A$2:$R$78,17,FALSE)</f>
        <v>30220</v>
      </c>
      <c r="R74" s="6">
        <f>VLOOKUP($A$7:$A$91,dt!$A$2:$R$78,18,FALSE)</f>
        <v>156</v>
      </c>
      <c r="S74" s="6">
        <f>VLOOKUP($A$7:$A$91,dt!$A$2:$X$78,19,FALSE)</f>
        <v>295832</v>
      </c>
      <c r="T74" s="6">
        <f>VLOOKUP($A$7:$A$91,dt!$A$2:$X$78,20,FALSE)</f>
        <v>566</v>
      </c>
      <c r="U74" s="6">
        <f>VLOOKUP($A$7:$A$91,dt!$A$2:$X$78,21,FALSE)</f>
        <v>44100</v>
      </c>
      <c r="V74" s="6">
        <f>VLOOKUP($A$7:$A$91,dt!$A$2:$X$78,22,FALSE)</f>
        <v>871</v>
      </c>
      <c r="W74" s="6">
        <f>VLOOKUP($A$7:$A$91,dt!$A$2:$X$78,23,FALSE)</f>
        <v>1444</v>
      </c>
      <c r="X74" s="6">
        <f>VLOOKUP($A$7:$A$91,dt!$A$2:$X$78,24,FALSE)</f>
        <v>42</v>
      </c>
    </row>
    <row r="75" spans="1:24" ht="21.75" x14ac:dyDescent="0.2">
      <c r="A75" s="5" t="s">
        <v>72</v>
      </c>
      <c r="B75" s="6">
        <f>VLOOKUP($A$7:$A$91,dt!$A$2:$R$78,2,FALSE)</f>
        <v>25319</v>
      </c>
      <c r="C75" s="6">
        <f>VLOOKUP($A$7:$A$91,dt!$A$2:$R$78,3,FALSE)</f>
        <v>210682</v>
      </c>
      <c r="D75" s="6">
        <f>VLOOKUP($A$7:$A$91,dt!$A$2:$R$78,4,FALSE)</f>
        <v>15960</v>
      </c>
      <c r="E75" s="6">
        <f>VLOOKUP($A$7:$A$91,dt!$A$2:$R$78,5,FALSE)</f>
        <v>31997</v>
      </c>
      <c r="F75" s="6">
        <f>VLOOKUP($A$7:$A$91,dt!$A$2:$R$78,6,FALSE)</f>
        <v>776</v>
      </c>
      <c r="G75" s="6">
        <f>VLOOKUP($A$7:$A$91,dt!$A$2:$R$78,7,FALSE)</f>
        <v>980</v>
      </c>
      <c r="H75" s="6">
        <f>VLOOKUP($A$7:$A$91,dt!$A$2:$R$78,8,FALSE)</f>
        <v>138</v>
      </c>
      <c r="I75" s="6">
        <f>VLOOKUP($A$7:$A$91,dt!$A$2:$R$78,9,FALSE)</f>
        <v>129505</v>
      </c>
      <c r="J75" s="6">
        <f>VLOOKUP($A$7:$A$91,dt!$A$2:$R$78,10,FALSE)</f>
        <v>1616</v>
      </c>
      <c r="K75" s="6">
        <f>VLOOKUP($A$7:$A$91,dt!$A$2:$R$78,11,FALSE)</f>
        <v>509630</v>
      </c>
      <c r="L75" s="6">
        <f>VLOOKUP($A$7:$A$91,dt!$A$2:$R$78,12,FALSE)</f>
        <v>13668</v>
      </c>
      <c r="M75" s="6">
        <f>VLOOKUP($A$7:$A$91,dt!$A$2:$R$78,13,FALSE)</f>
        <v>1541910</v>
      </c>
      <c r="N75" s="6">
        <f>VLOOKUP($A$7:$A$91,dt!$A$2:$R$78,14,FALSE)</f>
        <v>150</v>
      </c>
      <c r="O75" s="6">
        <f>VLOOKUP($A$7:$A$91,dt!$A$2:$R$78,15,FALSE)</f>
        <v>170224</v>
      </c>
      <c r="P75" s="6">
        <f>VLOOKUP($A$7:$A$91,dt!$A$2:$R$78,16,FALSE)</f>
        <v>992</v>
      </c>
      <c r="Q75" s="6">
        <f>VLOOKUP($A$7:$A$91,dt!$A$2:$R$78,17,FALSE)</f>
        <v>3915</v>
      </c>
      <c r="R75" s="6">
        <f>VLOOKUP($A$7:$A$91,dt!$A$2:$R$78,18,FALSE)</f>
        <v>108</v>
      </c>
      <c r="S75" s="6">
        <f>VLOOKUP($A$7:$A$91,dt!$A$2:$X$78,19,FALSE)</f>
        <v>53771</v>
      </c>
      <c r="T75" s="6">
        <f>VLOOKUP($A$7:$A$91,dt!$A$2:$X$78,20,FALSE)</f>
        <v>413</v>
      </c>
      <c r="U75" s="6">
        <f>VLOOKUP($A$7:$A$91,dt!$A$2:$X$78,21,FALSE)</f>
        <v>76841</v>
      </c>
      <c r="V75" s="6">
        <f>VLOOKUP($A$7:$A$91,dt!$A$2:$X$78,22,FALSE)</f>
        <v>1225</v>
      </c>
      <c r="W75" s="6">
        <f>VLOOKUP($A$7:$A$91,dt!$A$2:$X$78,23,FALSE)</f>
        <v>3179</v>
      </c>
      <c r="X75" s="6">
        <f>VLOOKUP($A$7:$A$91,dt!$A$2:$X$78,24,FALSE)</f>
        <v>43</v>
      </c>
    </row>
    <row r="76" spans="1:24" ht="21.75" x14ac:dyDescent="0.2">
      <c r="A76" s="9" t="s">
        <v>8</v>
      </c>
      <c r="B76" s="8">
        <f>SUM(B77:B85)</f>
        <v>292140</v>
      </c>
      <c r="C76" s="8">
        <f t="shared" ref="C76:X76" si="32">SUM(C77:C85)</f>
        <v>685167</v>
      </c>
      <c r="D76" s="8">
        <f t="shared" si="32"/>
        <v>117435</v>
      </c>
      <c r="E76" s="8">
        <f t="shared" si="32"/>
        <v>5148</v>
      </c>
      <c r="F76" s="8">
        <f t="shared" si="32"/>
        <v>182</v>
      </c>
      <c r="G76" s="8">
        <f t="shared" si="32"/>
        <v>15776</v>
      </c>
      <c r="H76" s="8">
        <f t="shared" si="32"/>
        <v>1834</v>
      </c>
      <c r="I76" s="8">
        <f t="shared" si="32"/>
        <v>1334667</v>
      </c>
      <c r="J76" s="8">
        <f t="shared" si="32"/>
        <v>13360</v>
      </c>
      <c r="K76" s="8">
        <f t="shared" ref="K76:L76" si="33">SUM(K77:K85)</f>
        <v>8765566</v>
      </c>
      <c r="L76" s="8">
        <f t="shared" si="33"/>
        <v>227120</v>
      </c>
      <c r="M76" s="8">
        <f t="shared" ref="M76:N76" si="34">SUM(M77:M85)</f>
        <v>15420554</v>
      </c>
      <c r="N76" s="8">
        <f t="shared" si="34"/>
        <v>2713</v>
      </c>
      <c r="O76" s="8">
        <f t="shared" si="32"/>
        <v>4629602</v>
      </c>
      <c r="P76" s="8">
        <f t="shared" si="32"/>
        <v>13085</v>
      </c>
      <c r="Q76" s="8">
        <f t="shared" si="32"/>
        <v>146409</v>
      </c>
      <c r="R76" s="8">
        <f t="shared" si="32"/>
        <v>2241</v>
      </c>
      <c r="S76" s="8">
        <f t="shared" ref="S76:T76" si="35">SUM(S77:S85)</f>
        <v>940707</v>
      </c>
      <c r="T76" s="8">
        <f t="shared" si="35"/>
        <v>7940</v>
      </c>
      <c r="U76" s="8">
        <f t="shared" si="32"/>
        <v>180708</v>
      </c>
      <c r="V76" s="8">
        <f t="shared" si="32"/>
        <v>8880</v>
      </c>
      <c r="W76" s="8">
        <f t="shared" si="32"/>
        <v>3249</v>
      </c>
      <c r="X76" s="8">
        <f t="shared" si="32"/>
        <v>225</v>
      </c>
    </row>
    <row r="77" spans="1:24" ht="21.75" x14ac:dyDescent="0.2">
      <c r="A77" s="5" t="s">
        <v>73</v>
      </c>
      <c r="B77" s="6">
        <f>VLOOKUP($A$7:$A$91,dt!$A$2:$R$78,2,FALSE)</f>
        <v>91947</v>
      </c>
      <c r="C77" s="6">
        <f>VLOOKUP($A$7:$A$91,dt!$A$2:$R$78,3,FALSE)</f>
        <v>215078</v>
      </c>
      <c r="D77" s="6">
        <f>VLOOKUP($A$7:$A$91,dt!$A$2:$R$78,4,FALSE)</f>
        <v>39986</v>
      </c>
      <c r="E77" s="6">
        <f>VLOOKUP($A$7:$A$91,dt!$A$2:$R$78,5,FALSE)</f>
        <v>114</v>
      </c>
      <c r="F77" s="6">
        <f>VLOOKUP($A$7:$A$91,dt!$A$2:$R$78,6,FALSE)</f>
        <v>5</v>
      </c>
      <c r="G77" s="6">
        <f>VLOOKUP($A$7:$A$91,dt!$A$2:$R$78,7,FALSE)</f>
        <v>2167</v>
      </c>
      <c r="H77" s="6">
        <f>VLOOKUP($A$7:$A$91,dt!$A$2:$R$78,8,FALSE)</f>
        <v>198</v>
      </c>
      <c r="I77" s="6">
        <f>VLOOKUP($A$7:$A$91,dt!$A$2:$R$78,9,FALSE)</f>
        <v>337013</v>
      </c>
      <c r="J77" s="6">
        <f>VLOOKUP($A$7:$A$91,dt!$A$2:$R$78,10,FALSE)</f>
        <v>4270</v>
      </c>
      <c r="K77" s="6">
        <f>VLOOKUP($A$7:$A$91,dt!$A$2:$R$78,11,FALSE)</f>
        <v>2527528</v>
      </c>
      <c r="L77" s="6">
        <f>VLOOKUP($A$7:$A$91,dt!$A$2:$R$78,12,FALSE)</f>
        <v>66586</v>
      </c>
      <c r="M77" s="6">
        <f>VLOOKUP($A$7:$A$91,dt!$A$2:$R$78,13,FALSE)</f>
        <v>2543948</v>
      </c>
      <c r="N77" s="6">
        <f>VLOOKUP($A$7:$A$91,dt!$A$2:$R$78,14,FALSE)</f>
        <v>725</v>
      </c>
      <c r="O77" s="6">
        <f>VLOOKUP($A$7:$A$91,dt!$A$2:$R$78,15,FALSE)</f>
        <v>825671</v>
      </c>
      <c r="P77" s="6">
        <f>VLOOKUP($A$7:$A$91,dt!$A$2:$R$78,16,FALSE)</f>
        <v>4804</v>
      </c>
      <c r="Q77" s="6">
        <f>VLOOKUP($A$7:$A$91,dt!$A$2:$R$78,17,FALSE)</f>
        <v>20207</v>
      </c>
      <c r="R77" s="6">
        <f>VLOOKUP($A$7:$A$91,dt!$A$2:$R$78,18,FALSE)</f>
        <v>401</v>
      </c>
      <c r="S77" s="6">
        <f>VLOOKUP($A$7:$A$91,dt!$A$2:$X$78,19,FALSE)</f>
        <v>338608</v>
      </c>
      <c r="T77" s="6">
        <f>VLOOKUP($A$7:$A$91,dt!$A$2:$X$78,20,FALSE)</f>
        <v>3037</v>
      </c>
      <c r="U77" s="6">
        <f>VLOOKUP($A$7:$A$91,dt!$A$2:$X$78,21,FALSE)</f>
        <v>49646</v>
      </c>
      <c r="V77" s="6">
        <f>VLOOKUP($A$7:$A$91,dt!$A$2:$X$78,22,FALSE)</f>
        <v>2199</v>
      </c>
      <c r="W77" s="6">
        <f>VLOOKUP($A$7:$A$91,dt!$A$2:$X$78,23,FALSE)</f>
        <v>990</v>
      </c>
      <c r="X77" s="6">
        <f>VLOOKUP($A$7:$A$91,dt!$A$2:$X$78,24,FALSE)</f>
        <v>62</v>
      </c>
    </row>
    <row r="78" spans="1:24" ht="21.75" x14ac:dyDescent="0.2">
      <c r="A78" s="5" t="s">
        <v>74</v>
      </c>
      <c r="B78" s="6">
        <f>VLOOKUP($A$7:$A$91,dt!$A$2:$R$78,2,FALSE)</f>
        <v>15919</v>
      </c>
      <c r="C78" s="6">
        <f>VLOOKUP($A$7:$A$91,dt!$A$2:$R$78,3,FALSE)</f>
        <v>65296</v>
      </c>
      <c r="D78" s="6">
        <f>VLOOKUP($A$7:$A$91,dt!$A$2:$R$78,4,FALSE)</f>
        <v>9001</v>
      </c>
      <c r="E78" s="6">
        <f>VLOOKUP($A$7:$A$91,dt!$A$2:$R$78,5,FALSE)</f>
        <v>0</v>
      </c>
      <c r="F78" s="6">
        <f>VLOOKUP($A$7:$A$91,dt!$A$2:$R$78,6,FALSE)</f>
        <v>0</v>
      </c>
      <c r="G78" s="6">
        <f>VLOOKUP($A$7:$A$91,dt!$A$2:$R$78,7,FALSE)</f>
        <v>887</v>
      </c>
      <c r="H78" s="6">
        <f>VLOOKUP($A$7:$A$91,dt!$A$2:$R$78,8,FALSE)</f>
        <v>140</v>
      </c>
      <c r="I78" s="6">
        <f>VLOOKUP($A$7:$A$91,dt!$A$2:$R$78,9,FALSE)</f>
        <v>102600</v>
      </c>
      <c r="J78" s="6">
        <f>VLOOKUP($A$7:$A$91,dt!$A$2:$R$78,10,FALSE)</f>
        <v>673</v>
      </c>
      <c r="K78" s="6">
        <f>VLOOKUP($A$7:$A$91,dt!$A$2:$R$78,11,FALSE)</f>
        <v>493512</v>
      </c>
      <c r="L78" s="6">
        <f>VLOOKUP($A$7:$A$91,dt!$A$2:$R$78,12,FALSE)</f>
        <v>10983</v>
      </c>
      <c r="M78" s="6">
        <f>VLOOKUP($A$7:$A$91,dt!$A$2:$R$78,13,FALSE)</f>
        <v>1888779</v>
      </c>
      <c r="N78" s="6">
        <f>VLOOKUP($A$7:$A$91,dt!$A$2:$R$78,14,FALSE)</f>
        <v>347</v>
      </c>
      <c r="O78" s="6">
        <f>VLOOKUP($A$7:$A$91,dt!$A$2:$R$78,15,FALSE)</f>
        <v>148749</v>
      </c>
      <c r="P78" s="6">
        <f>VLOOKUP($A$7:$A$91,dt!$A$2:$R$78,16,FALSE)</f>
        <v>424</v>
      </c>
      <c r="Q78" s="6">
        <f>VLOOKUP($A$7:$A$91,dt!$A$2:$R$78,17,FALSE)</f>
        <v>3835</v>
      </c>
      <c r="R78" s="6">
        <f>VLOOKUP($A$7:$A$91,dt!$A$2:$R$78,18,FALSE)</f>
        <v>131</v>
      </c>
      <c r="S78" s="6">
        <f>VLOOKUP($A$7:$A$91,dt!$A$2:$X$78,19,FALSE)</f>
        <v>10586</v>
      </c>
      <c r="T78" s="6">
        <f>VLOOKUP($A$7:$A$91,dt!$A$2:$X$78,20,FALSE)</f>
        <v>263</v>
      </c>
      <c r="U78" s="6">
        <f>VLOOKUP($A$7:$A$91,dt!$A$2:$X$78,21,FALSE)</f>
        <v>34836</v>
      </c>
      <c r="V78" s="6">
        <f>VLOOKUP($A$7:$A$91,dt!$A$2:$X$78,22,FALSE)</f>
        <v>1496</v>
      </c>
      <c r="W78" s="6">
        <f>VLOOKUP($A$7:$A$91,dt!$A$2:$X$78,23,FALSE)</f>
        <v>174</v>
      </c>
      <c r="X78" s="6">
        <f>VLOOKUP($A$7:$A$91,dt!$A$2:$X$78,24,FALSE)</f>
        <v>24</v>
      </c>
    </row>
    <row r="79" spans="1:24" ht="21.75" x14ac:dyDescent="0.2">
      <c r="A79" s="5" t="s">
        <v>75</v>
      </c>
      <c r="B79" s="6">
        <f>VLOOKUP($A$7:$A$91,dt!$A$2:$R$78,2,FALSE)</f>
        <v>10143</v>
      </c>
      <c r="C79" s="6">
        <f>VLOOKUP($A$7:$A$91,dt!$A$2:$R$78,3,FALSE)</f>
        <v>11670</v>
      </c>
      <c r="D79" s="6">
        <f>VLOOKUP($A$7:$A$91,dt!$A$2:$R$78,4,FALSE)</f>
        <v>1471</v>
      </c>
      <c r="E79" s="6">
        <f>VLOOKUP($A$7:$A$91,dt!$A$2:$R$78,5,FALSE)</f>
        <v>0</v>
      </c>
      <c r="F79" s="6">
        <f>VLOOKUP($A$7:$A$91,dt!$A$2:$R$78,6,FALSE)</f>
        <v>0</v>
      </c>
      <c r="G79" s="6">
        <f>VLOOKUP($A$7:$A$91,dt!$A$2:$R$78,7,FALSE)</f>
        <v>1953</v>
      </c>
      <c r="H79" s="6">
        <f>VLOOKUP($A$7:$A$91,dt!$A$2:$R$78,8,FALSE)</f>
        <v>229</v>
      </c>
      <c r="I79" s="6">
        <f>VLOOKUP($A$7:$A$91,dt!$A$2:$R$78,9,FALSE)</f>
        <v>41366</v>
      </c>
      <c r="J79" s="6">
        <f>VLOOKUP($A$7:$A$91,dt!$A$2:$R$78,10,FALSE)</f>
        <v>258</v>
      </c>
      <c r="K79" s="6">
        <f>VLOOKUP($A$7:$A$91,dt!$A$2:$R$78,11,FALSE)</f>
        <v>292559</v>
      </c>
      <c r="L79" s="6">
        <f>VLOOKUP($A$7:$A$91,dt!$A$2:$R$78,12,FALSE)</f>
        <v>8607</v>
      </c>
      <c r="M79" s="6">
        <f>VLOOKUP($A$7:$A$91,dt!$A$2:$R$78,13,FALSE)</f>
        <v>505476</v>
      </c>
      <c r="N79" s="6">
        <f>VLOOKUP($A$7:$A$91,dt!$A$2:$R$78,14,FALSE)</f>
        <v>74</v>
      </c>
      <c r="O79" s="6">
        <f>VLOOKUP($A$7:$A$91,dt!$A$2:$R$78,15,FALSE)</f>
        <v>524552</v>
      </c>
      <c r="P79" s="6">
        <f>VLOOKUP($A$7:$A$91,dt!$A$2:$R$78,16,FALSE)</f>
        <v>491</v>
      </c>
      <c r="Q79" s="6">
        <f>VLOOKUP($A$7:$A$91,dt!$A$2:$R$78,17,FALSE)</f>
        <v>2311</v>
      </c>
      <c r="R79" s="6">
        <f>VLOOKUP($A$7:$A$91,dt!$A$2:$R$78,18,FALSE)</f>
        <v>76</v>
      </c>
      <c r="S79" s="6">
        <f>VLOOKUP($A$7:$A$91,dt!$A$2:$X$78,19,FALSE)</f>
        <v>12709</v>
      </c>
      <c r="T79" s="6">
        <f>VLOOKUP($A$7:$A$91,dt!$A$2:$X$78,20,FALSE)</f>
        <v>191</v>
      </c>
      <c r="U79" s="6">
        <f>VLOOKUP($A$7:$A$91,dt!$A$2:$X$78,21,FALSE)</f>
        <v>11713</v>
      </c>
      <c r="V79" s="6">
        <f>VLOOKUP($A$7:$A$91,dt!$A$2:$X$78,22,FALSE)</f>
        <v>618</v>
      </c>
      <c r="W79" s="6">
        <f>VLOOKUP($A$7:$A$91,dt!$A$2:$X$78,23,FALSE)</f>
        <v>261</v>
      </c>
      <c r="X79" s="6">
        <f>VLOOKUP($A$7:$A$91,dt!$A$2:$X$78,24,FALSE)</f>
        <v>13</v>
      </c>
    </row>
    <row r="80" spans="1:24" ht="21.75" x14ac:dyDescent="0.2">
      <c r="A80" s="5" t="s">
        <v>76</v>
      </c>
      <c r="B80" s="6">
        <f>VLOOKUP($A$7:$A$91,dt!$A$2:$R$78,2,FALSE)</f>
        <v>3059</v>
      </c>
      <c r="C80" s="6">
        <f>VLOOKUP($A$7:$A$91,dt!$A$2:$R$78,3,FALSE)</f>
        <v>2586</v>
      </c>
      <c r="D80" s="6">
        <f>VLOOKUP($A$7:$A$91,dt!$A$2:$R$78,4,FALSE)</f>
        <v>317</v>
      </c>
      <c r="E80" s="6">
        <f>VLOOKUP($A$7:$A$91,dt!$A$2:$R$78,5,FALSE)</f>
        <v>0</v>
      </c>
      <c r="F80" s="6">
        <f>VLOOKUP($A$7:$A$91,dt!$A$2:$R$78,6,FALSE)</f>
        <v>0</v>
      </c>
      <c r="G80" s="6">
        <f>VLOOKUP($A$7:$A$91,dt!$A$2:$R$78,7,FALSE)</f>
        <v>627</v>
      </c>
      <c r="H80" s="6">
        <f>VLOOKUP($A$7:$A$91,dt!$A$2:$R$78,8,FALSE)</f>
        <v>95</v>
      </c>
      <c r="I80" s="6">
        <f>VLOOKUP($A$7:$A$91,dt!$A$2:$R$78,9,FALSE)</f>
        <v>1034</v>
      </c>
      <c r="J80" s="6">
        <f>VLOOKUP($A$7:$A$91,dt!$A$2:$R$78,10,FALSE)</f>
        <v>14</v>
      </c>
      <c r="K80" s="6">
        <f>VLOOKUP($A$7:$A$91,dt!$A$2:$R$78,11,FALSE)</f>
        <v>93111</v>
      </c>
      <c r="L80" s="6">
        <f>VLOOKUP($A$7:$A$91,dt!$A$2:$R$78,12,FALSE)</f>
        <v>2523</v>
      </c>
      <c r="M80" s="6">
        <f>VLOOKUP($A$7:$A$91,dt!$A$2:$R$78,13,FALSE)</f>
        <v>45013</v>
      </c>
      <c r="N80" s="6">
        <f>VLOOKUP($A$7:$A$91,dt!$A$2:$R$78,14,FALSE)</f>
        <v>7</v>
      </c>
      <c r="O80" s="6">
        <f>VLOOKUP($A$7:$A$91,dt!$A$2:$R$78,15,FALSE)</f>
        <v>150637</v>
      </c>
      <c r="P80" s="6">
        <f>VLOOKUP($A$7:$A$91,dt!$A$2:$R$78,16,FALSE)</f>
        <v>74</v>
      </c>
      <c r="Q80" s="6">
        <f>VLOOKUP($A$7:$A$91,dt!$A$2:$R$78,17,FALSE)</f>
        <v>7666</v>
      </c>
      <c r="R80" s="6">
        <f>VLOOKUP($A$7:$A$91,dt!$A$2:$R$78,18,FALSE)</f>
        <v>7</v>
      </c>
      <c r="S80" s="6">
        <f>VLOOKUP($A$7:$A$91,dt!$A$2:$X$78,19,FALSE)</f>
        <v>5302</v>
      </c>
      <c r="T80" s="6">
        <f>VLOOKUP($A$7:$A$91,dt!$A$2:$X$78,20,FALSE)</f>
        <v>35</v>
      </c>
      <c r="U80" s="6">
        <f>VLOOKUP($A$7:$A$91,dt!$A$2:$X$78,21,FALSE)</f>
        <v>2545</v>
      </c>
      <c r="V80" s="6">
        <f>VLOOKUP($A$7:$A$91,dt!$A$2:$X$78,22,FALSE)</f>
        <v>94</v>
      </c>
      <c r="W80" s="6">
        <f>VLOOKUP($A$7:$A$91,dt!$A$2:$X$78,23,FALSE)</f>
        <v>98</v>
      </c>
      <c r="X80" s="6">
        <f>VLOOKUP($A$7:$A$91,dt!$A$2:$X$78,24,FALSE)</f>
        <v>6</v>
      </c>
    </row>
    <row r="81" spans="1:24" ht="21.75" x14ac:dyDescent="0.2">
      <c r="A81" s="5" t="s">
        <v>77</v>
      </c>
      <c r="B81" s="6">
        <f>VLOOKUP($A$7:$A$91,dt!$A$2:$R$78,2,FALSE)</f>
        <v>53418</v>
      </c>
      <c r="C81" s="6">
        <f>VLOOKUP($A$7:$A$91,dt!$A$2:$R$78,3,FALSE)</f>
        <v>82546</v>
      </c>
      <c r="D81" s="6">
        <f>VLOOKUP($A$7:$A$91,dt!$A$2:$R$78,4,FALSE)</f>
        <v>13561</v>
      </c>
      <c r="E81" s="6">
        <f>VLOOKUP($A$7:$A$91,dt!$A$2:$R$78,5,FALSE)</f>
        <v>0</v>
      </c>
      <c r="F81" s="6">
        <f>VLOOKUP($A$7:$A$91,dt!$A$2:$R$78,6,FALSE)</f>
        <v>0</v>
      </c>
      <c r="G81" s="6">
        <f>VLOOKUP($A$7:$A$91,dt!$A$2:$R$78,7,FALSE)</f>
        <v>2990</v>
      </c>
      <c r="H81" s="6">
        <f>VLOOKUP($A$7:$A$91,dt!$A$2:$R$78,8,FALSE)</f>
        <v>350</v>
      </c>
      <c r="I81" s="6">
        <f>VLOOKUP($A$7:$A$91,dt!$A$2:$R$78,9,FALSE)</f>
        <v>194830</v>
      </c>
      <c r="J81" s="6">
        <f>VLOOKUP($A$7:$A$91,dt!$A$2:$R$78,10,FALSE)</f>
        <v>1587</v>
      </c>
      <c r="K81" s="6">
        <f>VLOOKUP($A$7:$A$91,dt!$A$2:$R$78,11,FALSE)</f>
        <v>1785793</v>
      </c>
      <c r="L81" s="6">
        <f>VLOOKUP($A$7:$A$91,dt!$A$2:$R$78,12,FALSE)</f>
        <v>44482</v>
      </c>
      <c r="M81" s="6">
        <f>VLOOKUP($A$7:$A$91,dt!$A$2:$R$78,13,FALSE)</f>
        <v>2058929</v>
      </c>
      <c r="N81" s="6">
        <f>VLOOKUP($A$7:$A$91,dt!$A$2:$R$78,14,FALSE)</f>
        <v>395</v>
      </c>
      <c r="O81" s="6">
        <f>VLOOKUP($A$7:$A$91,dt!$A$2:$R$78,15,FALSE)</f>
        <v>678300</v>
      </c>
      <c r="P81" s="6">
        <f>VLOOKUP($A$7:$A$91,dt!$A$2:$R$78,16,FALSE)</f>
        <v>2280</v>
      </c>
      <c r="Q81" s="6">
        <f>VLOOKUP($A$7:$A$91,dt!$A$2:$R$78,17,FALSE)</f>
        <v>10129</v>
      </c>
      <c r="R81" s="6">
        <f>VLOOKUP($A$7:$A$91,dt!$A$2:$R$78,18,FALSE)</f>
        <v>173</v>
      </c>
      <c r="S81" s="6">
        <f>VLOOKUP($A$7:$A$91,dt!$A$2:$X$78,19,FALSE)</f>
        <v>201671</v>
      </c>
      <c r="T81" s="6">
        <f>VLOOKUP($A$7:$A$91,dt!$A$2:$X$78,20,FALSE)</f>
        <v>1810</v>
      </c>
      <c r="U81" s="6">
        <f>VLOOKUP($A$7:$A$91,dt!$A$2:$X$78,21,FALSE)</f>
        <v>21528</v>
      </c>
      <c r="V81" s="6">
        <f>VLOOKUP($A$7:$A$91,dt!$A$2:$X$78,22,FALSE)</f>
        <v>813</v>
      </c>
      <c r="W81" s="6">
        <f>VLOOKUP($A$7:$A$91,dt!$A$2:$X$78,23,FALSE)</f>
        <v>555</v>
      </c>
      <c r="X81" s="6">
        <f>VLOOKUP($A$7:$A$91,dt!$A$2:$X$78,24,FALSE)</f>
        <v>41</v>
      </c>
    </row>
    <row r="82" spans="1:24" ht="21.75" x14ac:dyDescent="0.2">
      <c r="A82" s="5" t="s">
        <v>78</v>
      </c>
      <c r="B82" s="6">
        <f>VLOOKUP($A$7:$A$91,dt!$A$2:$R$78,2,FALSE)</f>
        <v>7182</v>
      </c>
      <c r="C82" s="6">
        <f>VLOOKUP($A$7:$A$91,dt!$A$2:$R$78,3,FALSE)</f>
        <v>10548</v>
      </c>
      <c r="D82" s="6">
        <f>VLOOKUP($A$7:$A$91,dt!$A$2:$R$78,4,FALSE)</f>
        <v>1236</v>
      </c>
      <c r="E82" s="6">
        <f>VLOOKUP($A$7:$A$91,dt!$A$2:$R$78,5,FALSE)</f>
        <v>0</v>
      </c>
      <c r="F82" s="6">
        <f>VLOOKUP($A$7:$A$91,dt!$A$2:$R$78,6,FALSE)</f>
        <v>0</v>
      </c>
      <c r="G82" s="6">
        <f>VLOOKUP($A$7:$A$91,dt!$A$2:$R$78,7,FALSE)</f>
        <v>1720</v>
      </c>
      <c r="H82" s="6">
        <f>VLOOKUP($A$7:$A$91,dt!$A$2:$R$78,8,FALSE)</f>
        <v>188</v>
      </c>
      <c r="I82" s="6">
        <f>VLOOKUP($A$7:$A$91,dt!$A$2:$R$78,9,FALSE)</f>
        <v>13983</v>
      </c>
      <c r="J82" s="6">
        <f>VLOOKUP($A$7:$A$91,dt!$A$2:$R$78,10,FALSE)</f>
        <v>224</v>
      </c>
      <c r="K82" s="6">
        <f>VLOOKUP($A$7:$A$91,dt!$A$2:$R$78,11,FALSE)</f>
        <v>168582</v>
      </c>
      <c r="L82" s="6">
        <f>VLOOKUP($A$7:$A$91,dt!$A$2:$R$78,12,FALSE)</f>
        <v>6080</v>
      </c>
      <c r="M82" s="6">
        <f>VLOOKUP($A$7:$A$91,dt!$A$2:$R$78,13,FALSE)</f>
        <v>21837</v>
      </c>
      <c r="N82" s="6">
        <f>VLOOKUP($A$7:$A$91,dt!$A$2:$R$78,14,FALSE)</f>
        <v>17</v>
      </c>
      <c r="O82" s="6">
        <f>VLOOKUP($A$7:$A$91,dt!$A$2:$R$78,15,FALSE)</f>
        <v>138844</v>
      </c>
      <c r="P82" s="6">
        <f>VLOOKUP($A$7:$A$91,dt!$A$2:$R$78,16,FALSE)</f>
        <v>670</v>
      </c>
      <c r="Q82" s="6">
        <f>VLOOKUP($A$7:$A$91,dt!$A$2:$R$78,17,FALSE)</f>
        <v>351</v>
      </c>
      <c r="R82" s="6">
        <f>VLOOKUP($A$7:$A$91,dt!$A$2:$R$78,18,FALSE)</f>
        <v>11</v>
      </c>
      <c r="S82" s="6">
        <f>VLOOKUP($A$7:$A$91,dt!$A$2:$X$78,19,FALSE)</f>
        <v>15483</v>
      </c>
      <c r="T82" s="6">
        <f>VLOOKUP($A$7:$A$91,dt!$A$2:$X$78,20,FALSE)</f>
        <v>117</v>
      </c>
      <c r="U82" s="6">
        <f>VLOOKUP($A$7:$A$91,dt!$A$2:$X$78,21,FALSE)</f>
        <v>8248</v>
      </c>
      <c r="V82" s="6">
        <f>VLOOKUP($A$7:$A$91,dt!$A$2:$X$78,22,FALSE)</f>
        <v>473</v>
      </c>
      <c r="W82" s="6">
        <f>VLOOKUP($A$7:$A$91,dt!$A$2:$X$78,23,FALSE)</f>
        <v>134</v>
      </c>
      <c r="X82" s="6">
        <f>VLOOKUP($A$7:$A$91,dt!$A$2:$X$78,24,FALSE)</f>
        <v>9</v>
      </c>
    </row>
    <row r="83" spans="1:24" ht="21.75" x14ac:dyDescent="0.2">
      <c r="A83" s="5" t="s">
        <v>79</v>
      </c>
      <c r="B83" s="6">
        <f>VLOOKUP($A$7:$A$91,dt!$A$2:$R$78,2,FALSE)</f>
        <v>24218</v>
      </c>
      <c r="C83" s="6">
        <f>VLOOKUP($A$7:$A$91,dt!$A$2:$R$78,3,FALSE)</f>
        <v>43344</v>
      </c>
      <c r="D83" s="6">
        <f>VLOOKUP($A$7:$A$91,dt!$A$2:$R$78,4,FALSE)</f>
        <v>6908</v>
      </c>
      <c r="E83" s="6">
        <f>VLOOKUP($A$7:$A$91,dt!$A$2:$R$78,5,FALSE)</f>
        <v>1084</v>
      </c>
      <c r="F83" s="6">
        <f>VLOOKUP($A$7:$A$91,dt!$A$2:$R$78,6,FALSE)</f>
        <v>30</v>
      </c>
      <c r="G83" s="6">
        <f>VLOOKUP($A$7:$A$91,dt!$A$2:$R$78,7,FALSE)</f>
        <v>565</v>
      </c>
      <c r="H83" s="6">
        <f>VLOOKUP($A$7:$A$91,dt!$A$2:$R$78,8,FALSE)</f>
        <v>133</v>
      </c>
      <c r="I83" s="6">
        <f>VLOOKUP($A$7:$A$91,dt!$A$2:$R$78,9,FALSE)</f>
        <v>94881</v>
      </c>
      <c r="J83" s="6">
        <f>VLOOKUP($A$7:$A$91,dt!$A$2:$R$78,10,FALSE)</f>
        <v>1580</v>
      </c>
      <c r="K83" s="6">
        <f>VLOOKUP($A$7:$A$91,dt!$A$2:$R$78,11,FALSE)</f>
        <v>669042</v>
      </c>
      <c r="L83" s="6">
        <f>VLOOKUP($A$7:$A$91,dt!$A$2:$R$78,12,FALSE)</f>
        <v>20403</v>
      </c>
      <c r="M83" s="6">
        <f>VLOOKUP($A$7:$A$91,dt!$A$2:$R$78,13,FALSE)</f>
        <v>501125</v>
      </c>
      <c r="N83" s="6">
        <f>VLOOKUP($A$7:$A$91,dt!$A$2:$R$78,14,FALSE)</f>
        <v>140</v>
      </c>
      <c r="O83" s="6">
        <f>VLOOKUP($A$7:$A$91,dt!$A$2:$R$78,15,FALSE)</f>
        <v>389468</v>
      </c>
      <c r="P83" s="6">
        <f>VLOOKUP($A$7:$A$91,dt!$A$2:$R$78,16,FALSE)</f>
        <v>1160</v>
      </c>
      <c r="Q83" s="6">
        <f>VLOOKUP($A$7:$A$91,dt!$A$2:$R$78,17,FALSE)</f>
        <v>4658</v>
      </c>
      <c r="R83" s="6">
        <f>VLOOKUP($A$7:$A$91,dt!$A$2:$R$78,18,FALSE)</f>
        <v>112</v>
      </c>
      <c r="S83" s="6">
        <f>VLOOKUP($A$7:$A$91,dt!$A$2:$X$78,19,FALSE)</f>
        <v>41824</v>
      </c>
      <c r="T83" s="6">
        <f>VLOOKUP($A$7:$A$91,dt!$A$2:$X$78,20,FALSE)</f>
        <v>413</v>
      </c>
      <c r="U83" s="6">
        <f>VLOOKUP($A$7:$A$91,dt!$A$2:$X$78,21,FALSE)</f>
        <v>7395</v>
      </c>
      <c r="V83" s="6">
        <f>VLOOKUP($A$7:$A$91,dt!$A$2:$X$78,22,FALSE)</f>
        <v>299</v>
      </c>
      <c r="W83" s="6">
        <f>VLOOKUP($A$7:$A$91,dt!$A$2:$X$78,23,FALSE)</f>
        <v>159</v>
      </c>
      <c r="X83" s="6">
        <f>VLOOKUP($A$7:$A$91,dt!$A$2:$X$78,24,FALSE)</f>
        <v>13</v>
      </c>
    </row>
    <row r="84" spans="1:24" ht="21.75" x14ac:dyDescent="0.2">
      <c r="A84" s="5" t="s">
        <v>80</v>
      </c>
      <c r="B84" s="6">
        <f>VLOOKUP($A$7:$A$91,dt!$A$2:$R$78,2,FALSE)</f>
        <v>30295</v>
      </c>
      <c r="C84" s="6">
        <f>VLOOKUP($A$7:$A$91,dt!$A$2:$R$78,3,FALSE)</f>
        <v>98880</v>
      </c>
      <c r="D84" s="6">
        <f>VLOOKUP($A$7:$A$91,dt!$A$2:$R$78,4,FALSE)</f>
        <v>15406</v>
      </c>
      <c r="E84" s="6">
        <f>VLOOKUP($A$7:$A$91,dt!$A$2:$R$78,5,FALSE)</f>
        <v>0</v>
      </c>
      <c r="F84" s="6">
        <f>VLOOKUP($A$7:$A$91,dt!$A$2:$R$78,6,FALSE)</f>
        <v>0</v>
      </c>
      <c r="G84" s="6">
        <f>VLOOKUP($A$7:$A$91,dt!$A$2:$R$78,7,FALSE)</f>
        <v>338</v>
      </c>
      <c r="H84" s="6">
        <f>VLOOKUP($A$7:$A$91,dt!$A$2:$R$78,8,FALSE)</f>
        <v>101</v>
      </c>
      <c r="I84" s="6">
        <f>VLOOKUP($A$7:$A$91,dt!$A$2:$R$78,9,FALSE)</f>
        <v>89918</v>
      </c>
      <c r="J84" s="6">
        <f>VLOOKUP($A$7:$A$91,dt!$A$2:$R$78,10,FALSE)</f>
        <v>778</v>
      </c>
      <c r="K84" s="6">
        <f>VLOOKUP($A$7:$A$91,dt!$A$2:$R$78,11,FALSE)</f>
        <v>768943</v>
      </c>
      <c r="L84" s="6">
        <f>VLOOKUP($A$7:$A$91,dt!$A$2:$R$78,12,FALSE)</f>
        <v>22872</v>
      </c>
      <c r="M84" s="6">
        <f>VLOOKUP($A$7:$A$91,dt!$A$2:$R$78,13,FALSE)</f>
        <v>1055189</v>
      </c>
      <c r="N84" s="6">
        <f>VLOOKUP($A$7:$A$91,dt!$A$2:$R$78,14,FALSE)</f>
        <v>208</v>
      </c>
      <c r="O84" s="6">
        <f>VLOOKUP($A$7:$A$91,dt!$A$2:$R$78,15,FALSE)</f>
        <v>691496</v>
      </c>
      <c r="P84" s="6">
        <f>VLOOKUP($A$7:$A$91,dt!$A$2:$R$78,16,FALSE)</f>
        <v>765</v>
      </c>
      <c r="Q84" s="6">
        <f>VLOOKUP($A$7:$A$91,dt!$A$2:$R$78,17,FALSE)</f>
        <v>6321</v>
      </c>
      <c r="R84" s="6">
        <f>VLOOKUP($A$7:$A$91,dt!$A$2:$R$78,18,FALSE)</f>
        <v>195</v>
      </c>
      <c r="S84" s="6">
        <f>VLOOKUP($A$7:$A$91,dt!$A$2:$X$78,19,FALSE)</f>
        <v>57605</v>
      </c>
      <c r="T84" s="6">
        <f>VLOOKUP($A$7:$A$91,dt!$A$2:$X$78,20,FALSE)</f>
        <v>421</v>
      </c>
      <c r="U84" s="6">
        <f>VLOOKUP($A$7:$A$91,dt!$A$2:$X$78,21,FALSE)</f>
        <v>18208</v>
      </c>
      <c r="V84" s="6">
        <f>VLOOKUP($A$7:$A$91,dt!$A$2:$X$78,22,FALSE)</f>
        <v>1272</v>
      </c>
      <c r="W84" s="6">
        <f>VLOOKUP($A$7:$A$91,dt!$A$2:$X$78,23,FALSE)</f>
        <v>107</v>
      </c>
      <c r="X84" s="6">
        <f>VLOOKUP($A$7:$A$91,dt!$A$2:$X$78,24,FALSE)</f>
        <v>17</v>
      </c>
    </row>
    <row r="85" spans="1:24" ht="21.75" x14ac:dyDescent="0.2">
      <c r="A85" s="5" t="s">
        <v>81</v>
      </c>
      <c r="B85" s="6">
        <f>VLOOKUP($A$7:$A$91,dt!$A$2:$R$78,2,FALSE)</f>
        <v>55959</v>
      </c>
      <c r="C85" s="6">
        <f>VLOOKUP($A$7:$A$91,dt!$A$2:$R$78,3,FALSE)</f>
        <v>155219</v>
      </c>
      <c r="D85" s="6">
        <f>VLOOKUP($A$7:$A$91,dt!$A$2:$R$78,4,FALSE)</f>
        <v>29549</v>
      </c>
      <c r="E85" s="6">
        <f>VLOOKUP($A$7:$A$91,dt!$A$2:$R$78,5,FALSE)</f>
        <v>3950</v>
      </c>
      <c r="F85" s="6">
        <f>VLOOKUP($A$7:$A$91,dt!$A$2:$R$78,6,FALSE)</f>
        <v>147</v>
      </c>
      <c r="G85" s="6">
        <f>VLOOKUP($A$7:$A$91,dt!$A$2:$R$78,7,FALSE)</f>
        <v>4529</v>
      </c>
      <c r="H85" s="6">
        <f>VLOOKUP($A$7:$A$91,dt!$A$2:$R$78,8,FALSE)</f>
        <v>400</v>
      </c>
      <c r="I85" s="6">
        <f>VLOOKUP($A$7:$A$91,dt!$A$2:$R$78,9,FALSE)</f>
        <v>459042</v>
      </c>
      <c r="J85" s="6">
        <f>VLOOKUP($A$7:$A$91,dt!$A$2:$R$78,10,FALSE)</f>
        <v>3976</v>
      </c>
      <c r="K85" s="6">
        <f>VLOOKUP($A$7:$A$91,dt!$A$2:$R$78,11,FALSE)</f>
        <v>1966496</v>
      </c>
      <c r="L85" s="6">
        <f>VLOOKUP($A$7:$A$91,dt!$A$2:$R$78,12,FALSE)</f>
        <v>44584</v>
      </c>
      <c r="M85" s="6">
        <f>VLOOKUP($A$7:$A$91,dt!$A$2:$R$78,13,FALSE)</f>
        <v>6800258</v>
      </c>
      <c r="N85" s="6">
        <f>VLOOKUP($A$7:$A$91,dt!$A$2:$R$78,14,FALSE)</f>
        <v>800</v>
      </c>
      <c r="O85" s="6">
        <f>VLOOKUP($A$7:$A$91,dt!$A$2:$R$78,15,FALSE)</f>
        <v>1081885</v>
      </c>
      <c r="P85" s="6">
        <f>VLOOKUP($A$7:$A$91,dt!$A$2:$R$78,16,FALSE)</f>
        <v>2417</v>
      </c>
      <c r="Q85" s="6">
        <f>VLOOKUP($A$7:$A$91,dt!$A$2:$R$78,17,FALSE)</f>
        <v>90931</v>
      </c>
      <c r="R85" s="6">
        <f>VLOOKUP($A$7:$A$91,dt!$A$2:$R$78,18,FALSE)</f>
        <v>1135</v>
      </c>
      <c r="S85" s="6">
        <f>VLOOKUP($A$7:$A$91,dt!$A$2:$X$78,19,FALSE)</f>
        <v>256919</v>
      </c>
      <c r="T85" s="6">
        <f>VLOOKUP($A$7:$A$91,dt!$A$2:$X$78,20,FALSE)</f>
        <v>1653</v>
      </c>
      <c r="U85" s="6">
        <f>VLOOKUP($A$7:$A$91,dt!$A$2:$X$78,21,FALSE)</f>
        <v>26589</v>
      </c>
      <c r="V85" s="6">
        <f>VLOOKUP($A$7:$A$91,dt!$A$2:$X$78,22,FALSE)</f>
        <v>1616</v>
      </c>
      <c r="W85" s="6">
        <f>VLOOKUP($A$7:$A$91,dt!$A$2:$X$78,23,FALSE)</f>
        <v>771</v>
      </c>
      <c r="X85" s="6">
        <f>VLOOKUP($A$7:$A$91,dt!$A$2:$X$78,24,FALSE)</f>
        <v>40</v>
      </c>
    </row>
    <row r="86" spans="1:24" ht="21.75" x14ac:dyDescent="0.2">
      <c r="A86" s="9" t="s">
        <v>9</v>
      </c>
      <c r="B86" s="8">
        <f>SUM(B87:B91)</f>
        <v>221850</v>
      </c>
      <c r="C86" s="8">
        <f t="shared" ref="C86:X86" si="36">SUM(C87:C91)</f>
        <v>447512</v>
      </c>
      <c r="D86" s="8">
        <f t="shared" si="36"/>
        <v>95766</v>
      </c>
      <c r="E86" s="8">
        <f t="shared" si="36"/>
        <v>1283</v>
      </c>
      <c r="F86" s="8">
        <f t="shared" si="36"/>
        <v>16</v>
      </c>
      <c r="G86" s="8">
        <f t="shared" si="36"/>
        <v>12038</v>
      </c>
      <c r="H86" s="8">
        <f t="shared" si="36"/>
        <v>1414</v>
      </c>
      <c r="I86" s="8">
        <f t="shared" si="36"/>
        <v>115220</v>
      </c>
      <c r="J86" s="8">
        <f t="shared" si="36"/>
        <v>1300</v>
      </c>
      <c r="K86" s="8">
        <f t="shared" ref="K86:L86" si="37">SUM(K87:K91)</f>
        <v>4726865</v>
      </c>
      <c r="L86" s="8">
        <f t="shared" si="37"/>
        <v>176537</v>
      </c>
      <c r="M86" s="8">
        <f t="shared" ref="M86:N86" si="38">SUM(M87:M91)</f>
        <v>4824966</v>
      </c>
      <c r="N86" s="8">
        <f t="shared" si="38"/>
        <v>1802</v>
      </c>
      <c r="O86" s="8">
        <f t="shared" si="36"/>
        <v>2479871</v>
      </c>
      <c r="P86" s="8">
        <f t="shared" si="36"/>
        <v>4453</v>
      </c>
      <c r="Q86" s="8">
        <f t="shared" si="36"/>
        <v>104227</v>
      </c>
      <c r="R86" s="8">
        <f t="shared" si="36"/>
        <v>2541</v>
      </c>
      <c r="S86" s="8">
        <f t="shared" ref="S86:T86" si="39">SUM(S87:S91)</f>
        <v>476796</v>
      </c>
      <c r="T86" s="8">
        <f t="shared" si="39"/>
        <v>5658</v>
      </c>
      <c r="U86" s="8">
        <f t="shared" si="36"/>
        <v>257943</v>
      </c>
      <c r="V86" s="8">
        <f t="shared" si="36"/>
        <v>44001</v>
      </c>
      <c r="W86" s="8">
        <f t="shared" si="36"/>
        <v>28205</v>
      </c>
      <c r="X86" s="8">
        <f t="shared" si="36"/>
        <v>5286</v>
      </c>
    </row>
    <row r="87" spans="1:24" ht="21.75" x14ac:dyDescent="0.2">
      <c r="A87" s="5" t="s">
        <v>82</v>
      </c>
      <c r="B87" s="6">
        <f>VLOOKUP($A$7:$A$91,dt!$A$2:$R$78,2,FALSE)</f>
        <v>61182</v>
      </c>
      <c r="C87" s="6">
        <f>VLOOKUP($A$7:$A$91,dt!$A$2:$R$78,3,FALSE)</f>
        <v>181083</v>
      </c>
      <c r="D87" s="6">
        <f>VLOOKUP($A$7:$A$91,dt!$A$2:$R$78,4,FALSE)</f>
        <v>28410</v>
      </c>
      <c r="E87" s="6">
        <f>VLOOKUP($A$7:$A$91,dt!$A$2:$R$78,5,FALSE)</f>
        <v>1201</v>
      </c>
      <c r="F87" s="6">
        <f>VLOOKUP($A$7:$A$91,dt!$A$2:$R$78,6,FALSE)</f>
        <v>13</v>
      </c>
      <c r="G87" s="6">
        <f>VLOOKUP($A$7:$A$91,dt!$A$2:$R$78,7,FALSE)</f>
        <v>6425</v>
      </c>
      <c r="H87" s="6">
        <f>VLOOKUP($A$7:$A$91,dt!$A$2:$R$78,8,FALSE)</f>
        <v>373</v>
      </c>
      <c r="I87" s="6">
        <f>VLOOKUP($A$7:$A$91,dt!$A$2:$R$78,9,FALSE)</f>
        <v>82839</v>
      </c>
      <c r="J87" s="6">
        <f>VLOOKUP($A$7:$A$91,dt!$A$2:$R$78,10,FALSE)</f>
        <v>875</v>
      </c>
      <c r="K87" s="6">
        <f>VLOOKUP($A$7:$A$91,dt!$A$2:$R$78,11,FALSE)</f>
        <v>1721722</v>
      </c>
      <c r="L87" s="6">
        <f>VLOOKUP($A$7:$A$91,dt!$A$2:$R$78,12,FALSE)</f>
        <v>45903</v>
      </c>
      <c r="M87" s="6">
        <f>VLOOKUP($A$7:$A$91,dt!$A$2:$R$78,13,FALSE)</f>
        <v>3257143</v>
      </c>
      <c r="N87" s="6">
        <f>VLOOKUP($A$7:$A$91,dt!$A$2:$R$78,14,FALSE)</f>
        <v>805</v>
      </c>
      <c r="O87" s="6">
        <f>VLOOKUP($A$7:$A$91,dt!$A$2:$R$78,15,FALSE)</f>
        <v>2054036</v>
      </c>
      <c r="P87" s="6">
        <f>VLOOKUP($A$7:$A$91,dt!$A$2:$R$78,16,FALSE)</f>
        <v>2186</v>
      </c>
      <c r="Q87" s="6">
        <f>VLOOKUP($A$7:$A$91,dt!$A$2:$R$78,17,FALSE)</f>
        <v>63638</v>
      </c>
      <c r="R87" s="6">
        <f>VLOOKUP($A$7:$A$91,dt!$A$2:$R$78,18,FALSE)</f>
        <v>806</v>
      </c>
      <c r="S87" s="6">
        <f>VLOOKUP($A$7:$A$91,dt!$A$2:$X$78,19,FALSE)</f>
        <v>371492</v>
      </c>
      <c r="T87" s="6">
        <f>VLOOKUP($A$7:$A$91,dt!$A$2:$X$78,20,FALSE)</f>
        <v>1831</v>
      </c>
      <c r="U87" s="6">
        <f>VLOOKUP($A$7:$A$91,dt!$A$2:$X$78,21,FALSE)</f>
        <v>60373</v>
      </c>
      <c r="V87" s="6">
        <f>VLOOKUP($A$7:$A$91,dt!$A$2:$X$78,22,FALSE)</f>
        <v>6013</v>
      </c>
      <c r="W87" s="6">
        <f>VLOOKUP($A$7:$A$91,dt!$A$2:$X$78,23,FALSE)</f>
        <v>2277</v>
      </c>
      <c r="X87" s="6">
        <f>VLOOKUP($A$7:$A$91,dt!$A$2:$X$78,24,FALSE)</f>
        <v>231</v>
      </c>
    </row>
    <row r="88" spans="1:24" ht="21.75" x14ac:dyDescent="0.2">
      <c r="A88" s="5" t="s">
        <v>83</v>
      </c>
      <c r="B88" s="6">
        <f>VLOOKUP($A$7:$A$91,dt!$A$2:$R$78,2,FALSE)</f>
        <v>23445</v>
      </c>
      <c r="C88" s="6">
        <f>VLOOKUP($A$7:$A$91,dt!$A$2:$R$78,3,FALSE)</f>
        <v>35055</v>
      </c>
      <c r="D88" s="6">
        <f>VLOOKUP($A$7:$A$91,dt!$A$2:$R$78,4,FALSE)</f>
        <v>8275</v>
      </c>
      <c r="E88" s="6">
        <f>VLOOKUP($A$7:$A$91,dt!$A$2:$R$78,5,FALSE)</f>
        <v>0</v>
      </c>
      <c r="F88" s="6">
        <f>VLOOKUP($A$7:$A$91,dt!$A$2:$R$78,6,FALSE)</f>
        <v>0</v>
      </c>
      <c r="G88" s="6">
        <f>VLOOKUP($A$7:$A$91,dt!$A$2:$R$78,7,FALSE)</f>
        <v>117</v>
      </c>
      <c r="H88" s="6">
        <f>VLOOKUP($A$7:$A$91,dt!$A$2:$R$78,8,FALSE)</f>
        <v>33</v>
      </c>
      <c r="I88" s="6">
        <f>VLOOKUP($A$7:$A$91,dt!$A$2:$R$78,9,FALSE)</f>
        <v>14914</v>
      </c>
      <c r="J88" s="6">
        <f>VLOOKUP($A$7:$A$91,dt!$A$2:$R$78,10,FALSE)</f>
        <v>76</v>
      </c>
      <c r="K88" s="6">
        <f>VLOOKUP($A$7:$A$91,dt!$A$2:$R$78,11,FALSE)</f>
        <v>436437</v>
      </c>
      <c r="L88" s="6">
        <f>VLOOKUP($A$7:$A$91,dt!$A$2:$R$78,12,FALSE)</f>
        <v>19131</v>
      </c>
      <c r="M88" s="6">
        <f>VLOOKUP($A$7:$A$91,dt!$A$2:$R$78,13,FALSE)</f>
        <v>1064324</v>
      </c>
      <c r="N88" s="6">
        <f>VLOOKUP($A$7:$A$91,dt!$A$2:$R$78,14,FALSE)</f>
        <v>56</v>
      </c>
      <c r="O88" s="6">
        <f>VLOOKUP($A$7:$A$91,dt!$A$2:$R$78,15,FALSE)</f>
        <v>278611</v>
      </c>
      <c r="P88" s="6">
        <f>VLOOKUP($A$7:$A$91,dt!$A$2:$R$78,16,FALSE)</f>
        <v>383</v>
      </c>
      <c r="Q88" s="6">
        <f>VLOOKUP($A$7:$A$91,dt!$A$2:$R$78,17,FALSE)</f>
        <v>2977</v>
      </c>
      <c r="R88" s="6">
        <f>VLOOKUP($A$7:$A$91,dt!$A$2:$R$78,18,FALSE)</f>
        <v>137</v>
      </c>
      <c r="S88" s="6">
        <f>VLOOKUP($A$7:$A$91,dt!$A$2:$X$78,19,FALSE)</f>
        <v>14248</v>
      </c>
      <c r="T88" s="6">
        <f>VLOOKUP($A$7:$A$91,dt!$A$2:$X$78,20,FALSE)</f>
        <v>477</v>
      </c>
      <c r="U88" s="6">
        <f>VLOOKUP($A$7:$A$91,dt!$A$2:$X$78,21,FALSE)</f>
        <v>27556</v>
      </c>
      <c r="V88" s="6">
        <f>VLOOKUP($A$7:$A$91,dt!$A$2:$X$78,22,FALSE)</f>
        <v>4988</v>
      </c>
      <c r="W88" s="6">
        <f>VLOOKUP($A$7:$A$91,dt!$A$2:$X$78,23,FALSE)</f>
        <v>655</v>
      </c>
      <c r="X88" s="6">
        <f>VLOOKUP($A$7:$A$91,dt!$A$2:$X$78,24,FALSE)</f>
        <v>84</v>
      </c>
    </row>
    <row r="89" spans="1:24" ht="21.75" x14ac:dyDescent="0.2">
      <c r="A89" s="5" t="s">
        <v>84</v>
      </c>
      <c r="B89" s="6">
        <f>VLOOKUP($A$7:$A$91,dt!$A$2:$R$78,2,FALSE)</f>
        <v>38686</v>
      </c>
      <c r="C89" s="6">
        <f>VLOOKUP($A$7:$A$91,dt!$A$2:$R$78,3,FALSE)</f>
        <v>70674</v>
      </c>
      <c r="D89" s="6">
        <f>VLOOKUP($A$7:$A$91,dt!$A$2:$R$78,4,FALSE)</f>
        <v>18567</v>
      </c>
      <c r="E89" s="6">
        <f>VLOOKUP($A$7:$A$91,dt!$A$2:$R$78,5,FALSE)</f>
        <v>68</v>
      </c>
      <c r="F89" s="6">
        <f>VLOOKUP($A$7:$A$91,dt!$A$2:$R$78,6,FALSE)</f>
        <v>1</v>
      </c>
      <c r="G89" s="6">
        <f>VLOOKUP($A$7:$A$91,dt!$A$2:$R$78,7,FALSE)</f>
        <v>1146</v>
      </c>
      <c r="H89" s="6">
        <f>VLOOKUP($A$7:$A$91,dt!$A$2:$R$78,8,FALSE)</f>
        <v>222</v>
      </c>
      <c r="I89" s="6">
        <f>VLOOKUP($A$7:$A$91,dt!$A$2:$R$78,9,FALSE)</f>
        <v>4472</v>
      </c>
      <c r="J89" s="6">
        <f>VLOOKUP($A$7:$A$91,dt!$A$2:$R$78,10,FALSE)</f>
        <v>93</v>
      </c>
      <c r="K89" s="6">
        <f>VLOOKUP($A$7:$A$91,dt!$A$2:$R$78,11,FALSE)</f>
        <v>785198</v>
      </c>
      <c r="L89" s="6">
        <f>VLOOKUP($A$7:$A$91,dt!$A$2:$R$78,12,FALSE)</f>
        <v>31074</v>
      </c>
      <c r="M89" s="6">
        <f>VLOOKUP($A$7:$A$91,dt!$A$2:$R$78,13,FALSE)</f>
        <v>301242</v>
      </c>
      <c r="N89" s="6">
        <f>VLOOKUP($A$7:$A$91,dt!$A$2:$R$78,14,FALSE)</f>
        <v>131</v>
      </c>
      <c r="O89" s="6">
        <f>VLOOKUP($A$7:$A$91,dt!$A$2:$R$78,15,FALSE)</f>
        <v>29956</v>
      </c>
      <c r="P89" s="6">
        <f>VLOOKUP($A$7:$A$91,dt!$A$2:$R$78,16,FALSE)</f>
        <v>663</v>
      </c>
      <c r="Q89" s="6">
        <f>VLOOKUP($A$7:$A$91,dt!$A$2:$R$78,17,FALSE)</f>
        <v>16326</v>
      </c>
      <c r="R89" s="6">
        <f>VLOOKUP($A$7:$A$91,dt!$A$2:$R$78,18,FALSE)</f>
        <v>462</v>
      </c>
      <c r="S89" s="6">
        <f>VLOOKUP($A$7:$A$91,dt!$A$2:$X$78,19,FALSE)</f>
        <v>49170</v>
      </c>
      <c r="T89" s="6">
        <f>VLOOKUP($A$7:$A$91,dt!$A$2:$X$78,20,FALSE)</f>
        <v>1315</v>
      </c>
      <c r="U89" s="6">
        <f>VLOOKUP($A$7:$A$91,dt!$A$2:$X$78,21,FALSE)</f>
        <v>52169</v>
      </c>
      <c r="V89" s="6">
        <f>VLOOKUP($A$7:$A$91,dt!$A$2:$X$78,22,FALSE)</f>
        <v>9909</v>
      </c>
      <c r="W89" s="6">
        <f>VLOOKUP($A$7:$A$91,dt!$A$2:$X$78,23,FALSE)</f>
        <v>17480</v>
      </c>
      <c r="X89" s="6">
        <f>VLOOKUP($A$7:$A$91,dt!$A$2:$X$78,24,FALSE)</f>
        <v>3644</v>
      </c>
    </row>
    <row r="90" spans="1:24" ht="21.75" x14ac:dyDescent="0.2">
      <c r="A90" s="5" t="s">
        <v>85</v>
      </c>
      <c r="B90" s="6">
        <f>VLOOKUP($A$7:$A$91,dt!$A$2:$R$78,2,FALSE)</f>
        <v>45696</v>
      </c>
      <c r="C90" s="6">
        <f>VLOOKUP($A$7:$A$91,dt!$A$2:$R$78,3,FALSE)</f>
        <v>60519</v>
      </c>
      <c r="D90" s="6">
        <f>VLOOKUP($A$7:$A$91,dt!$A$2:$R$78,4,FALSE)</f>
        <v>17738</v>
      </c>
      <c r="E90" s="6">
        <f>VLOOKUP($A$7:$A$91,dt!$A$2:$R$78,5,FALSE)</f>
        <v>11</v>
      </c>
      <c r="F90" s="6">
        <f>VLOOKUP($A$7:$A$91,dt!$A$2:$R$78,6,FALSE)</f>
        <v>1</v>
      </c>
      <c r="G90" s="6">
        <f>VLOOKUP($A$7:$A$91,dt!$A$2:$R$78,7,FALSE)</f>
        <v>1826</v>
      </c>
      <c r="H90" s="6">
        <f>VLOOKUP($A$7:$A$91,dt!$A$2:$R$78,8,FALSE)</f>
        <v>335</v>
      </c>
      <c r="I90" s="6">
        <f>VLOOKUP($A$7:$A$91,dt!$A$2:$R$78,9,FALSE)</f>
        <v>5349</v>
      </c>
      <c r="J90" s="6">
        <f>VLOOKUP($A$7:$A$91,dt!$A$2:$R$78,10,FALSE)</f>
        <v>109</v>
      </c>
      <c r="K90" s="6">
        <f>VLOOKUP($A$7:$A$91,dt!$A$2:$R$78,11,FALSE)</f>
        <v>846533</v>
      </c>
      <c r="L90" s="6">
        <f>VLOOKUP($A$7:$A$91,dt!$A$2:$R$78,12,FALSE)</f>
        <v>37571</v>
      </c>
      <c r="M90" s="6">
        <f>VLOOKUP($A$7:$A$91,dt!$A$2:$R$78,13,FALSE)</f>
        <v>82276</v>
      </c>
      <c r="N90" s="6">
        <f>VLOOKUP($A$7:$A$91,dt!$A$2:$R$78,14,FALSE)</f>
        <v>676</v>
      </c>
      <c r="O90" s="6">
        <f>VLOOKUP($A$7:$A$91,dt!$A$2:$R$78,15,FALSE)</f>
        <v>78709</v>
      </c>
      <c r="P90" s="6">
        <f>VLOOKUP($A$7:$A$91,dt!$A$2:$R$78,16,FALSE)</f>
        <v>505</v>
      </c>
      <c r="Q90" s="6">
        <f>VLOOKUP($A$7:$A$91,dt!$A$2:$R$78,17,FALSE)</f>
        <v>14835</v>
      </c>
      <c r="R90" s="6">
        <f>VLOOKUP($A$7:$A$91,dt!$A$2:$R$78,18,FALSE)</f>
        <v>910</v>
      </c>
      <c r="S90" s="6">
        <f>VLOOKUP($A$7:$A$91,dt!$A$2:$X$78,19,FALSE)</f>
        <v>25240</v>
      </c>
      <c r="T90" s="6">
        <f>VLOOKUP($A$7:$A$91,dt!$A$2:$X$78,20,FALSE)</f>
        <v>1263</v>
      </c>
      <c r="U90" s="6">
        <f>VLOOKUP($A$7:$A$91,dt!$A$2:$X$78,21,FALSE)</f>
        <v>68627</v>
      </c>
      <c r="V90" s="6">
        <f>VLOOKUP($A$7:$A$91,dt!$A$2:$X$78,22,FALSE)</f>
        <v>13638</v>
      </c>
      <c r="W90" s="6">
        <f>VLOOKUP($A$7:$A$91,dt!$A$2:$X$78,23,FALSE)</f>
        <v>3825</v>
      </c>
      <c r="X90" s="6">
        <f>VLOOKUP($A$7:$A$91,dt!$A$2:$X$78,24,FALSE)</f>
        <v>728</v>
      </c>
    </row>
    <row r="91" spans="1:24" ht="21.75" x14ac:dyDescent="0.2">
      <c r="A91" s="5" t="s">
        <v>86</v>
      </c>
      <c r="B91" s="6">
        <f>VLOOKUP($A$7:$A$91,dt!$A$2:$R$78,2,FALSE)</f>
        <v>52841</v>
      </c>
      <c r="C91" s="6">
        <f>VLOOKUP($A$7:$A$91,dt!$A$2:$R$78,3,FALSE)</f>
        <v>100181</v>
      </c>
      <c r="D91" s="6">
        <f>VLOOKUP($A$7:$A$91,dt!$A$2:$R$78,4,FALSE)</f>
        <v>22776</v>
      </c>
      <c r="E91" s="6">
        <f>VLOOKUP($A$7:$A$91,dt!$A$2:$R$78,5,FALSE)</f>
        <v>3</v>
      </c>
      <c r="F91" s="6">
        <f>VLOOKUP($A$7:$A$91,dt!$A$2:$R$78,6,FALSE)</f>
        <v>1</v>
      </c>
      <c r="G91" s="6">
        <f>VLOOKUP($A$7:$A$91,dt!$A$2:$R$78,7,FALSE)</f>
        <v>2524</v>
      </c>
      <c r="H91" s="6">
        <f>VLOOKUP($A$7:$A$91,dt!$A$2:$R$78,8,FALSE)</f>
        <v>451</v>
      </c>
      <c r="I91" s="6">
        <f>VLOOKUP($A$7:$A$91,dt!$A$2:$R$78,9,FALSE)</f>
        <v>7646</v>
      </c>
      <c r="J91" s="6">
        <f>VLOOKUP($A$7:$A$91,dt!$A$2:$R$78,10,FALSE)</f>
        <v>147</v>
      </c>
      <c r="K91" s="6">
        <f>VLOOKUP($A$7:$A$91,dt!$A$2:$R$78,11,FALSE)</f>
        <v>936975</v>
      </c>
      <c r="L91" s="6">
        <f>VLOOKUP($A$7:$A$91,dt!$A$2:$R$78,12,FALSE)</f>
        <v>42858</v>
      </c>
      <c r="M91" s="6">
        <f>VLOOKUP($A$7:$A$91,dt!$A$2:$R$78,13,FALSE)</f>
        <v>119981</v>
      </c>
      <c r="N91" s="6">
        <f>VLOOKUP($A$7:$A$91,dt!$A$2:$R$78,14,FALSE)</f>
        <v>134</v>
      </c>
      <c r="O91" s="6">
        <f>VLOOKUP($A$7:$A$91,dt!$A$2:$R$78,15,FALSE)</f>
        <v>38559</v>
      </c>
      <c r="P91" s="6">
        <f>VLOOKUP($A$7:$A$91,dt!$A$2:$R$78,16,FALSE)</f>
        <v>716</v>
      </c>
      <c r="Q91" s="6">
        <f>VLOOKUP($A$7:$A$91,dt!$A$2:$R$78,17,FALSE)</f>
        <v>6451</v>
      </c>
      <c r="R91" s="6">
        <f>VLOOKUP($A$7:$A$91,dt!$A$2:$R$78,18,FALSE)</f>
        <v>226</v>
      </c>
      <c r="S91" s="6">
        <f>VLOOKUP($A$7:$A$91,dt!$A$2:$X$78,19,FALSE)</f>
        <v>16646</v>
      </c>
      <c r="T91" s="6">
        <f>VLOOKUP($A$7:$A$91,dt!$A$2:$X$78,20,FALSE)</f>
        <v>772</v>
      </c>
      <c r="U91" s="6">
        <f>VLOOKUP($A$7:$A$91,dt!$A$2:$X$78,21,FALSE)</f>
        <v>49218</v>
      </c>
      <c r="V91" s="6">
        <f>VLOOKUP($A$7:$A$91,dt!$A$2:$X$78,22,FALSE)</f>
        <v>9453</v>
      </c>
      <c r="W91" s="6">
        <f>VLOOKUP($A$7:$A$91,dt!$A$2:$X$78,23,FALSE)</f>
        <v>3968</v>
      </c>
      <c r="X91" s="6">
        <f>VLOOKUP($A$7:$A$91,dt!$A$2:$X$78,24,FALSE)</f>
        <v>599</v>
      </c>
    </row>
    <row r="93" spans="1:24" ht="21.75" x14ac:dyDescent="0.2">
      <c r="A93" s="7" t="s">
        <v>97</v>
      </c>
      <c r="B93" s="7" t="s">
        <v>131</v>
      </c>
    </row>
    <row r="94" spans="1:24" ht="21.75" x14ac:dyDescent="0.2">
      <c r="A94" s="7" t="s">
        <v>98</v>
      </c>
      <c r="B94" s="7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54" orientation="landscape" r:id="rId1"/>
  <rowBreaks count="2" manualBreakCount="2">
    <brk id="34" max="25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dt</vt:lpstr>
      <vt:lpstr>20.01.67</vt:lpstr>
      <vt:lpstr>'20.01.67'!Print_Area</vt:lpstr>
      <vt:lpstr>'20.01.67'!Print_Titles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Manow_DLD</cp:lastModifiedBy>
  <cp:lastPrinted>2022-03-31T05:00:37Z</cp:lastPrinted>
  <dcterms:created xsi:type="dcterms:W3CDTF">2019-08-21T02:30:20Z</dcterms:created>
  <dcterms:modified xsi:type="dcterms:W3CDTF">2024-01-22T06:06:03Z</dcterms:modified>
</cp:coreProperties>
</file>