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8710" windowHeight="4830" firstSheet="1" activeTab="1"/>
  </bookViews>
  <sheets>
    <sheet name="dt" sheetId="52" state="hidden" r:id="rId1"/>
    <sheet name="20.11.66" sheetId="2" r:id="rId2"/>
  </sheets>
  <definedNames>
    <definedName name="_xlnm.Print_Area" localSheetId="1">'20.11.66'!$A$1:$X$94</definedName>
    <definedName name="_xlnm.Print_Titles" localSheetId="1">'20.11.66'!$1:$4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<sst xmlns="http://schemas.openxmlformats.org/spreadsheetml/2006/main" count="229" uniqueCount="132">
  <si>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</si>
  <si>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</si>
  <si>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</si>
  <si>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</si>
  <si>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</si>
  <si>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</si>
  <si>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</si>
  <si>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</si>
  <si>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</si>
  <si>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</si>
  <si>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</si>
  <si>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</si>
  <si>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</si>
  <si>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</si>
  <si>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</si>
  <si>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</si>
  <si>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</si>
  <si>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</si>
  <si>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</si>
  <si>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</si>
  <si>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</si>
  <si>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</si>
  <si>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</si>
  <si>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</si>
  <si>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</si>
  <si>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</si>
  <si>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</si>
  <si>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</si>
  <si>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</si>
  <si>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</si>
  <si>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</si>
  <si>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</si>
  <si>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</si>
  <si>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</si>
  <si>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</si>
  <si>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</si>
  <si>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</si>
  <si>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</si>
  <si>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</si>
  <si>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</si>
  <si>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</si>
  <si>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</si>
  <si>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</si>
  <si>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</si>
  <si>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</si>
  <si>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</si>
  <si>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</si>
  <si>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</si>
  <si>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</si>
  <si>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</si>
  <si>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</si>
  <si>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</si>
  <si>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</si>
  <si>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</si>
  <si>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</si>
  <si>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</si>
  <si>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</si>
  <si>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</si>
  <si>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</si>
  <si>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</si>
  <si>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</si>
  <si>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</si>
  <si>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</si>
  <si>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</si>
  <si>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</si>
  <si>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</si>
  <si>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</si>
  <si>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</si>
  <si>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</si>
  <si>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</si>
  <si>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</si>
  <si>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</si>
  <si>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</si>
  <si>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</si>
  <si>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</si>
  <si>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</si>
  <si>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</si>
  <si>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</si>
  <si>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</si>
  <si>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</si>
  <si>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</si>
  <si>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</si>
  <si>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</si>
  <si>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</si>
  <si>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</si>
  <si>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</si>
  <si>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</si>
  <si>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</si>
  <si>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</si>
  <si>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</si>
  <si>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</si>
  <si>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</si>
  <si>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</si>
  <si>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</si>
  <si>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</si>
  <si>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</si>
  <si>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</si>
  <si>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</si>
  <si>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</si>
  <si>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</si>
  <si>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</si>
  <si>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</si>
  <si>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</si>
  <si>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</si>
  <si>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</si>
  <si>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</si>
  <si>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</si>
  <si>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</si>
  <si>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</si>
  <si>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</si>
  <si>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</si>
  <si>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</si>
  <si>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</si>
  <si>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</si>
  <si>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</si>
  <si>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</si>
  <si>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</si>
  <si>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</si>
  <si>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</si>
  <si>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</si>
  <si>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</si>
  <si>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</si>
  <si>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</si>
  <si>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</si>
  <si>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</si>
  <si>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</si>
  <si>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</si>
  <si>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</si>
  <si>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</si>
  <si>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 ณ วันที่ 20 พฤศจิกายน 2566</t>
  </si>
  <si>
    <t>:  ประมวลผลข้อมูล ณ วันที่ 20 พฤศจิกายน 2566</t>
  </si>
  <si>
    <t>ข้อมูลจำนวนเกษตรกรผู้เลี้ยงสัตว์และปศุสัตว์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</si>
</sst>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activeCell="Y1" sqref="Y1:BN1048576"/>
    </sheetView>
  </sheetViews>
  <sheetFormatPr defaultRowHeight="14.25" x14ac:dyDescent="0.2"/>
  <cols>
    <col min="1" max="1" width="20.625" bestFit="1" customWidth="1"/>
    <col min="2" max="2" width="40.125" bestFit="1" customWidth="1"/>
    <col min="3" max="3" width="25" bestFit="1" customWidth="1"/>
    <col min="4" max="4" width="38" bestFit="1" customWidth="1"/>
    <col min="5" max="5" width="24.375" bestFit="1" customWidth="1"/>
    <col min="6" max="6" width="37.25" bestFit="1" customWidth="1"/>
    <col min="7" max="7" width="25.125" bestFit="1" customWidth="1"/>
    <col min="8" max="8" width="38.125" bestFit="1" customWidth="1"/>
    <col min="9" max="9" width="23.125" bestFit="1" customWidth="1"/>
    <col min="10" max="10" width="36" bestFit="1" customWidth="1"/>
    <col min="11" max="11" width="42.5" bestFit="1" customWidth="1"/>
    <col min="12" max="12" width="55.375" bestFit="1" customWidth="1"/>
    <col min="13" max="13" width="25.875" bestFit="1" customWidth="1"/>
    <col min="14" max="14" width="38.75" bestFit="1" customWidth="1"/>
    <col min="15" max="15" width="25" bestFit="1" customWidth="1"/>
    <col min="16" max="16" width="38" bestFit="1" customWidth="1"/>
    <col min="17" max="17" width="26.625" bestFit="1" customWidth="1"/>
    <col min="18" max="18" width="39.5" bestFit="1" customWidth="1"/>
    <col min="19" max="19" width="25.875" bestFit="1" customWidth="1"/>
    <col min="20" max="20" width="38.75" bestFit="1" customWidth="1"/>
    <col min="21" max="21" width="23.5" bestFit="1" customWidth="1"/>
    <col min="22" max="22" width="36.375" bestFit="1" customWidth="1"/>
    <col min="23" max="23" width="23.25" bestFit="1" customWidth="1"/>
    <col min="24" max="24" width="36.125" bestFit="1" customWidth="1"/>
  </cols>
  <sheetData>
    <row r="1" spans="1:24" x14ac:dyDescent="0.2">
      <c r="A1" s="17" t="s">
        <v>128</v>
      </c>
      <c r="B1" s="17" t="s">
        <v>100</v>
      </c>
      <c r="C1" s="17" t="s">
        <v>105</v>
      </c>
      <c r="D1" s="17" t="s">
        <v>106</v>
      </c>
      <c r="E1" s="17" t="s">
        <v>107</v>
      </c>
      <c r="F1" s="17" t="s">
        <v>108</v>
      </c>
      <c r="G1" s="17" t="s">
        <v>109</v>
      </c>
      <c r="H1" s="17" t="s">
        <v>110</v>
      </c>
      <c r="I1" s="17" t="s">
        <v>111</v>
      </c>
      <c r="J1" s="17" t="s">
        <v>112</v>
      </c>
      <c r="K1" s="17" t="s">
        <v>116</v>
      </c>
      <c r="L1" s="17" t="s">
        <v>117</v>
      </c>
      <c r="M1" s="17" t="s">
        <v>118</v>
      </c>
      <c r="N1" s="17" t="s">
        <v>119</v>
      </c>
      <c r="O1" s="17" t="s">
        <v>120</v>
      </c>
      <c r="P1" s="17" t="s">
        <v>121</v>
      </c>
      <c r="Q1" s="17" t="s">
        <v>122</v>
      </c>
      <c r="R1" s="17" t="s">
        <v>123</v>
      </c>
      <c r="S1" s="17" t="s">
        <v>124</v>
      </c>
      <c r="T1" s="17" t="s">
        <v>125</v>
      </c>
      <c r="U1" s="17" t="s">
        <v>113</v>
      </c>
      <c r="V1" s="17" t="s">
        <v>114</v>
      </c>
      <c r="W1" s="17" t="s">
        <v>126</v>
      </c>
      <c r="X1" s="17" t="s">
        <v>127</v>
      </c>
    </row>
    <row r="2" spans="1:24" x14ac:dyDescent="0.2">
      <c r="A2" s="17" t="s">
        <v>10</v>
      </c>
      <c r="B2" s="17">
        <v>4614</v>
      </c>
      <c r="C2" s="17">
        <v>5445</v>
      </c>
      <c r="D2" s="17">
        <v>641</v>
      </c>
      <c r="E2" s="17">
        <v>94</v>
      </c>
      <c r="F2" s="17">
        <v>5</v>
      </c>
      <c r="G2" s="17">
        <v>282</v>
      </c>
      <c r="H2" s="17">
        <v>52</v>
      </c>
      <c r="I2" s="17">
        <v>48</v>
      </c>
      <c r="J2" s="17">
        <v>7</v>
      </c>
      <c r="K2" s="17">
        <v>110166</v>
      </c>
      <c r="L2" s="17">
        <v>3618</v>
      </c>
      <c r="M2" s="17">
        <v>34926</v>
      </c>
      <c r="N2" s="17">
        <v>209</v>
      </c>
      <c r="O2" s="17">
        <v>12484</v>
      </c>
      <c r="P2" s="17">
        <v>203</v>
      </c>
      <c r="Q2" s="17">
        <v>14027</v>
      </c>
      <c r="R2" s="17">
        <v>117</v>
      </c>
      <c r="S2" s="17">
        <v>28069</v>
      </c>
      <c r="T2" s="17">
        <v>126</v>
      </c>
      <c r="U2" s="17">
        <v>11259</v>
      </c>
      <c r="V2" s="17">
        <v>498</v>
      </c>
      <c r="W2" s="17">
        <v>1316</v>
      </c>
      <c r="X2" s="17">
        <v>84</v>
      </c>
    </row>
    <row r="3" spans="1:24" x14ac:dyDescent="0.2">
      <c r="A3" s="17" t="s">
        <v>17</v>
      </c>
      <c r="B3" s="17">
        <v>20430</v>
      </c>
      <c r="C3" s="17">
        <v>58827</v>
      </c>
      <c r="D3" s="17">
        <v>3594</v>
      </c>
      <c r="E3" s="17">
        <v>1160</v>
      </c>
      <c r="F3" s="17">
        <v>58</v>
      </c>
      <c r="G3" s="17">
        <v>18171</v>
      </c>
      <c r="H3" s="17">
        <v>1336</v>
      </c>
      <c r="I3" s="17">
        <v>200667</v>
      </c>
      <c r="J3" s="17">
        <v>648</v>
      </c>
      <c r="K3" s="17">
        <v>1021512</v>
      </c>
      <c r="L3" s="17">
        <v>16390</v>
      </c>
      <c r="M3" s="17">
        <v>6374956</v>
      </c>
      <c r="N3" s="17">
        <v>152</v>
      </c>
      <c r="O3" s="17">
        <v>73612</v>
      </c>
      <c r="P3" s="17">
        <v>1993</v>
      </c>
      <c r="Q3" s="17">
        <v>66777</v>
      </c>
      <c r="R3" s="17">
        <v>304</v>
      </c>
      <c r="S3" s="17">
        <v>1071009</v>
      </c>
      <c r="T3" s="17">
        <v>1523</v>
      </c>
      <c r="U3" s="17">
        <v>44565</v>
      </c>
      <c r="V3" s="17">
        <v>1211</v>
      </c>
      <c r="W3" s="17">
        <v>4367</v>
      </c>
      <c r="X3" s="17">
        <v>140</v>
      </c>
    </row>
    <row r="4" spans="1:24" x14ac:dyDescent="0.2">
      <c r="A4" s="17" t="s">
        <v>11</v>
      </c>
      <c r="B4" s="17">
        <v>3823</v>
      </c>
      <c r="C4" s="17">
        <v>2244</v>
      </c>
      <c r="D4" s="17">
        <v>323</v>
      </c>
      <c r="E4" s="17">
        <v>5</v>
      </c>
      <c r="F4" s="17">
        <v>1</v>
      </c>
      <c r="G4" s="17">
        <v>225</v>
      </c>
      <c r="H4" s="17">
        <v>43</v>
      </c>
      <c r="I4" s="17">
        <v>62</v>
      </c>
      <c r="J4" s="17">
        <v>1</v>
      </c>
      <c r="K4" s="17">
        <v>94257</v>
      </c>
      <c r="L4" s="17">
        <v>3353</v>
      </c>
      <c r="M4" s="17">
        <v>18409</v>
      </c>
      <c r="N4" s="17">
        <v>26</v>
      </c>
      <c r="O4" s="17">
        <v>8075</v>
      </c>
      <c r="P4" s="17">
        <v>190</v>
      </c>
      <c r="Q4" s="17">
        <v>4626</v>
      </c>
      <c r="R4" s="17">
        <v>71</v>
      </c>
      <c r="S4" s="17">
        <v>108885</v>
      </c>
      <c r="T4" s="17">
        <v>133</v>
      </c>
      <c r="U4" s="17">
        <v>4817</v>
      </c>
      <c r="V4" s="17">
        <v>289</v>
      </c>
      <c r="W4" s="17">
        <v>177</v>
      </c>
      <c r="X4" s="17">
        <v>20</v>
      </c>
    </row>
    <row r="5" spans="1:24" x14ac:dyDescent="0.2">
      <c r="A5" s="17" t="s">
        <v>12</v>
      </c>
      <c r="B5" s="17">
        <v>5738</v>
      </c>
      <c r="C5" s="17">
        <v>4573</v>
      </c>
      <c r="D5" s="17">
        <v>279</v>
      </c>
      <c r="E5" s="17">
        <v>39</v>
      </c>
      <c r="F5" s="17">
        <v>2</v>
      </c>
      <c r="G5" s="17">
        <v>904</v>
      </c>
      <c r="H5" s="17">
        <v>77</v>
      </c>
      <c r="I5" s="17">
        <v>2</v>
      </c>
      <c r="J5" s="17">
        <v>1</v>
      </c>
      <c r="K5" s="17">
        <v>215428</v>
      </c>
      <c r="L5" s="17">
        <v>4873</v>
      </c>
      <c r="M5" s="17">
        <v>124112</v>
      </c>
      <c r="N5" s="17">
        <v>58</v>
      </c>
      <c r="O5" s="17">
        <v>170524</v>
      </c>
      <c r="P5" s="17">
        <v>1430</v>
      </c>
      <c r="Q5" s="17">
        <v>37891</v>
      </c>
      <c r="R5" s="17">
        <v>109</v>
      </c>
      <c r="S5" s="17">
        <v>173382</v>
      </c>
      <c r="T5" s="17">
        <v>475</v>
      </c>
      <c r="U5" s="17">
        <v>3000</v>
      </c>
      <c r="V5" s="17">
        <v>110</v>
      </c>
      <c r="W5" s="17">
        <v>424</v>
      </c>
      <c r="X5" s="17">
        <v>17</v>
      </c>
    </row>
    <row r="6" spans="1:24" x14ac:dyDescent="0.2">
      <c r="A6" s="17" t="s">
        <v>13</v>
      </c>
      <c r="B6" s="17">
        <v>14102</v>
      </c>
      <c r="C6" s="17">
        <v>10279</v>
      </c>
      <c r="D6" s="17">
        <v>1099</v>
      </c>
      <c r="E6" s="17">
        <v>2</v>
      </c>
      <c r="F6" s="17">
        <v>2</v>
      </c>
      <c r="G6" s="17">
        <v>1991</v>
      </c>
      <c r="H6" s="17">
        <v>243</v>
      </c>
      <c r="I6" s="17">
        <v>28135</v>
      </c>
      <c r="J6" s="17">
        <v>34</v>
      </c>
      <c r="K6" s="17">
        <v>581967</v>
      </c>
      <c r="L6" s="17">
        <v>12109</v>
      </c>
      <c r="M6" s="17">
        <v>2646327</v>
      </c>
      <c r="N6" s="17">
        <v>106</v>
      </c>
      <c r="O6" s="17">
        <v>2721356</v>
      </c>
      <c r="P6" s="17">
        <v>1695</v>
      </c>
      <c r="Q6" s="17">
        <v>46071</v>
      </c>
      <c r="R6" s="17">
        <v>205</v>
      </c>
      <c r="S6" s="17">
        <v>414054</v>
      </c>
      <c r="T6" s="17">
        <v>1397</v>
      </c>
      <c r="U6" s="17">
        <v>8538</v>
      </c>
      <c r="V6" s="17">
        <v>383</v>
      </c>
      <c r="W6" s="17">
        <v>276</v>
      </c>
      <c r="X6" s="17">
        <v>21</v>
      </c>
    </row>
    <row r="7" spans="1:24" x14ac:dyDescent="0.2">
      <c r="A7" s="17" t="s">
        <v>15</v>
      </c>
      <c r="B7" s="17">
        <v>27349</v>
      </c>
      <c r="C7" s="17">
        <v>75231</v>
      </c>
      <c r="D7" s="17">
        <v>4426</v>
      </c>
      <c r="E7" s="17">
        <v>74759</v>
      </c>
      <c r="F7" s="17">
        <v>2215</v>
      </c>
      <c r="G7" s="17">
        <v>3993</v>
      </c>
      <c r="H7" s="17">
        <v>301</v>
      </c>
      <c r="I7" s="17">
        <v>619165</v>
      </c>
      <c r="J7" s="17">
        <v>1048</v>
      </c>
      <c r="K7" s="17">
        <v>923633</v>
      </c>
      <c r="L7" s="17">
        <v>20653</v>
      </c>
      <c r="M7" s="17">
        <v>56442131</v>
      </c>
      <c r="N7" s="17">
        <v>369</v>
      </c>
      <c r="O7" s="17">
        <v>828997</v>
      </c>
      <c r="P7" s="17">
        <v>1214</v>
      </c>
      <c r="Q7" s="17">
        <v>410840</v>
      </c>
      <c r="R7" s="17">
        <v>227</v>
      </c>
      <c r="S7" s="17">
        <v>599938</v>
      </c>
      <c r="T7" s="17">
        <v>966</v>
      </c>
      <c r="U7" s="17">
        <v>74843</v>
      </c>
      <c r="V7" s="17">
        <v>2286</v>
      </c>
      <c r="W7" s="17">
        <v>5224</v>
      </c>
      <c r="X7" s="17">
        <v>133</v>
      </c>
    </row>
    <row r="8" spans="1:24" x14ac:dyDescent="0.2">
      <c r="A8" s="17" t="s">
        <v>18</v>
      </c>
      <c r="B8" s="17">
        <v>17067</v>
      </c>
      <c r="C8" s="17">
        <v>30817</v>
      </c>
      <c r="D8" s="17">
        <v>2148</v>
      </c>
      <c r="E8" s="17">
        <v>152099</v>
      </c>
      <c r="F8" s="17">
        <v>4154</v>
      </c>
      <c r="G8" s="17">
        <v>10225</v>
      </c>
      <c r="H8" s="17">
        <v>710</v>
      </c>
      <c r="I8" s="17">
        <v>121776</v>
      </c>
      <c r="J8" s="17">
        <v>141</v>
      </c>
      <c r="K8" s="17">
        <v>540851</v>
      </c>
      <c r="L8" s="17">
        <v>11406</v>
      </c>
      <c r="M8" s="17">
        <v>26728353</v>
      </c>
      <c r="N8" s="17">
        <v>215</v>
      </c>
      <c r="O8" s="17">
        <v>2082836</v>
      </c>
      <c r="P8" s="17">
        <v>1275</v>
      </c>
      <c r="Q8" s="17">
        <v>640513</v>
      </c>
      <c r="R8" s="17">
        <v>144</v>
      </c>
      <c r="S8" s="17">
        <v>236126</v>
      </c>
      <c r="T8" s="17">
        <v>562</v>
      </c>
      <c r="U8" s="17">
        <v>27907</v>
      </c>
      <c r="V8" s="17">
        <v>833</v>
      </c>
      <c r="W8" s="17">
        <v>2109</v>
      </c>
      <c r="X8" s="17">
        <v>65</v>
      </c>
    </row>
    <row r="9" spans="1:24" x14ac:dyDescent="0.2">
      <c r="A9" s="17" t="s">
        <v>16</v>
      </c>
      <c r="B9" s="17">
        <v>4775</v>
      </c>
      <c r="C9" s="17">
        <v>2837</v>
      </c>
      <c r="D9" s="17">
        <v>396</v>
      </c>
      <c r="E9" s="17">
        <v>117</v>
      </c>
      <c r="F9" s="17">
        <v>5</v>
      </c>
      <c r="G9" s="17">
        <v>380</v>
      </c>
      <c r="H9" s="17">
        <v>78</v>
      </c>
      <c r="I9" s="17">
        <v>20695</v>
      </c>
      <c r="J9" s="17">
        <v>202</v>
      </c>
      <c r="K9" s="17">
        <v>195967</v>
      </c>
      <c r="L9" s="17">
        <v>3846</v>
      </c>
      <c r="M9" s="17">
        <v>2163161</v>
      </c>
      <c r="N9" s="17">
        <v>41</v>
      </c>
      <c r="O9" s="17">
        <v>51603</v>
      </c>
      <c r="P9" s="17">
        <v>340</v>
      </c>
      <c r="Q9" s="17">
        <v>1458</v>
      </c>
      <c r="R9" s="17">
        <v>47</v>
      </c>
      <c r="S9" s="17">
        <v>115470</v>
      </c>
      <c r="T9" s="17">
        <v>340</v>
      </c>
      <c r="U9" s="17">
        <v>13962</v>
      </c>
      <c r="V9" s="17">
        <v>439</v>
      </c>
      <c r="W9" s="17">
        <v>408</v>
      </c>
      <c r="X9" s="17">
        <v>20</v>
      </c>
    </row>
    <row r="10" spans="1:24" x14ac:dyDescent="0.2">
      <c r="A10" s="17" t="s">
        <v>14</v>
      </c>
      <c r="B10" s="17">
        <v>16070</v>
      </c>
      <c r="C10" s="17">
        <v>12089</v>
      </c>
      <c r="D10" s="17">
        <v>1444</v>
      </c>
      <c r="E10" s="17">
        <v>0</v>
      </c>
      <c r="F10" s="17">
        <v>0</v>
      </c>
      <c r="G10" s="17">
        <v>946</v>
      </c>
      <c r="H10" s="17">
        <v>77</v>
      </c>
      <c r="I10" s="17">
        <v>70398</v>
      </c>
      <c r="J10" s="17">
        <v>626</v>
      </c>
      <c r="K10" s="17">
        <v>810054</v>
      </c>
      <c r="L10" s="17">
        <v>13695</v>
      </c>
      <c r="M10" s="17">
        <v>1210629</v>
      </c>
      <c r="N10" s="17">
        <v>29</v>
      </c>
      <c r="O10" s="17">
        <v>932162</v>
      </c>
      <c r="P10" s="17">
        <v>652</v>
      </c>
      <c r="Q10" s="17">
        <v>4131</v>
      </c>
      <c r="R10" s="17">
        <v>37</v>
      </c>
      <c r="S10" s="17">
        <v>1354835</v>
      </c>
      <c r="T10" s="17">
        <v>1748</v>
      </c>
      <c r="U10" s="17">
        <v>9528</v>
      </c>
      <c r="V10" s="17">
        <v>331</v>
      </c>
      <c r="W10" s="17">
        <v>320</v>
      </c>
      <c r="X10" s="17">
        <v>17</v>
      </c>
    </row>
    <row r="11" spans="1:24" x14ac:dyDescent="0.2">
      <c r="A11" s="17" t="s">
        <v>22</v>
      </c>
      <c r="B11" s="17">
        <v>9297</v>
      </c>
      <c r="C11" s="17">
        <v>2800</v>
      </c>
      <c r="D11" s="17">
        <v>371</v>
      </c>
      <c r="E11" s="17">
        <v>3134</v>
      </c>
      <c r="F11" s="17">
        <v>58</v>
      </c>
      <c r="G11" s="17">
        <v>447</v>
      </c>
      <c r="H11" s="17">
        <v>29</v>
      </c>
      <c r="I11" s="17">
        <v>78072</v>
      </c>
      <c r="J11" s="17">
        <v>113</v>
      </c>
      <c r="K11" s="17">
        <v>242489</v>
      </c>
      <c r="L11" s="17">
        <v>7905</v>
      </c>
      <c r="M11" s="17">
        <v>3934665</v>
      </c>
      <c r="N11" s="17">
        <v>282</v>
      </c>
      <c r="O11" s="17">
        <v>755469</v>
      </c>
      <c r="P11" s="17">
        <v>735</v>
      </c>
      <c r="Q11" s="17">
        <v>22418</v>
      </c>
      <c r="R11" s="17">
        <v>143</v>
      </c>
      <c r="S11" s="17">
        <v>10974</v>
      </c>
      <c r="T11" s="17">
        <v>119</v>
      </c>
      <c r="U11" s="17">
        <v>398</v>
      </c>
      <c r="V11" s="17">
        <v>34</v>
      </c>
      <c r="W11" s="17">
        <v>88</v>
      </c>
      <c r="X11" s="17">
        <v>5</v>
      </c>
    </row>
    <row r="12" spans="1:24" x14ac:dyDescent="0.2">
      <c r="A12" s="17" t="s">
        <v>24</v>
      </c>
      <c r="B12" s="17">
        <v>16838</v>
      </c>
      <c r="C12" s="17">
        <v>22905</v>
      </c>
      <c r="D12" s="17">
        <v>2922</v>
      </c>
      <c r="E12" s="17">
        <v>142</v>
      </c>
      <c r="F12" s="17">
        <v>3</v>
      </c>
      <c r="G12" s="17">
        <v>3380</v>
      </c>
      <c r="H12" s="17">
        <v>303</v>
      </c>
      <c r="I12" s="17">
        <v>216388</v>
      </c>
      <c r="J12" s="17">
        <v>279</v>
      </c>
      <c r="K12" s="17">
        <v>486440</v>
      </c>
      <c r="L12" s="17">
        <v>12733</v>
      </c>
      <c r="M12" s="17">
        <v>4422955</v>
      </c>
      <c r="N12" s="17">
        <v>286</v>
      </c>
      <c r="O12" s="17">
        <v>7795014</v>
      </c>
      <c r="P12" s="17">
        <v>1058</v>
      </c>
      <c r="Q12" s="17">
        <v>806973</v>
      </c>
      <c r="R12" s="17">
        <v>594</v>
      </c>
      <c r="S12" s="17">
        <v>400027</v>
      </c>
      <c r="T12" s="17">
        <v>1616</v>
      </c>
      <c r="U12" s="17">
        <v>8559</v>
      </c>
      <c r="V12" s="17">
        <v>440</v>
      </c>
      <c r="W12" s="17">
        <v>1472</v>
      </c>
      <c r="X12" s="17">
        <v>103</v>
      </c>
    </row>
    <row r="13" spans="1:24" x14ac:dyDescent="0.2">
      <c r="A13" s="17" t="s">
        <v>20</v>
      </c>
      <c r="B13" s="17">
        <v>13054</v>
      </c>
      <c r="C13" s="17">
        <v>22486</v>
      </c>
      <c r="D13" s="17">
        <v>1655</v>
      </c>
      <c r="E13" s="17">
        <v>1431</v>
      </c>
      <c r="F13" s="17">
        <v>28</v>
      </c>
      <c r="G13" s="17">
        <v>9284</v>
      </c>
      <c r="H13" s="17">
        <v>932</v>
      </c>
      <c r="I13" s="17">
        <v>283211</v>
      </c>
      <c r="J13" s="17">
        <v>169</v>
      </c>
      <c r="K13" s="17">
        <v>434762</v>
      </c>
      <c r="L13" s="17">
        <v>10885</v>
      </c>
      <c r="M13" s="17">
        <v>37732994</v>
      </c>
      <c r="N13" s="17">
        <v>367</v>
      </c>
      <c r="O13" s="17">
        <v>5983632</v>
      </c>
      <c r="P13" s="17">
        <v>549</v>
      </c>
      <c r="Q13" s="17">
        <v>135858</v>
      </c>
      <c r="R13" s="17">
        <v>77</v>
      </c>
      <c r="S13" s="17">
        <v>168498</v>
      </c>
      <c r="T13" s="17">
        <v>178</v>
      </c>
      <c r="U13" s="17">
        <v>7321</v>
      </c>
      <c r="V13" s="17">
        <v>336</v>
      </c>
      <c r="W13" s="17">
        <v>1899</v>
      </c>
      <c r="X13" s="17">
        <v>92</v>
      </c>
    </row>
    <row r="14" spans="1:24" x14ac:dyDescent="0.2">
      <c r="A14" s="17" t="s">
        <v>23</v>
      </c>
      <c r="B14" s="17">
        <v>4270</v>
      </c>
      <c r="C14" s="17">
        <v>1825</v>
      </c>
      <c r="D14" s="17">
        <v>184</v>
      </c>
      <c r="E14" s="17">
        <v>0</v>
      </c>
      <c r="F14" s="17">
        <v>0</v>
      </c>
      <c r="G14" s="17">
        <v>567</v>
      </c>
      <c r="H14" s="17">
        <v>66</v>
      </c>
      <c r="I14" s="17">
        <v>71099</v>
      </c>
      <c r="J14" s="17">
        <v>73</v>
      </c>
      <c r="K14" s="17">
        <v>103788</v>
      </c>
      <c r="L14" s="17">
        <v>3689</v>
      </c>
      <c r="M14" s="17">
        <v>431581</v>
      </c>
      <c r="N14" s="17">
        <v>11</v>
      </c>
      <c r="O14" s="17">
        <v>28205</v>
      </c>
      <c r="P14" s="17">
        <v>88</v>
      </c>
      <c r="Q14" s="17">
        <v>586</v>
      </c>
      <c r="R14" s="17">
        <v>29</v>
      </c>
      <c r="S14" s="17">
        <v>5161</v>
      </c>
      <c r="T14" s="17">
        <v>42</v>
      </c>
      <c r="U14" s="17">
        <v>546</v>
      </c>
      <c r="V14" s="17">
        <v>27</v>
      </c>
      <c r="W14" s="17">
        <v>114</v>
      </c>
      <c r="X14" s="17">
        <v>8</v>
      </c>
    </row>
    <row r="15" spans="1:24" x14ac:dyDescent="0.2">
      <c r="A15" s="17" t="s">
        <v>26</v>
      </c>
      <c r="B15" s="17">
        <v>10230</v>
      </c>
      <c r="C15" s="17">
        <v>11780</v>
      </c>
      <c r="D15" s="17">
        <v>990</v>
      </c>
      <c r="E15" s="17">
        <v>79</v>
      </c>
      <c r="F15" s="17">
        <v>2</v>
      </c>
      <c r="G15" s="17">
        <v>13585</v>
      </c>
      <c r="H15" s="17">
        <v>1082</v>
      </c>
      <c r="I15" s="17">
        <v>94997</v>
      </c>
      <c r="J15" s="17">
        <v>56</v>
      </c>
      <c r="K15" s="17">
        <v>284112</v>
      </c>
      <c r="L15" s="17">
        <v>8282</v>
      </c>
      <c r="M15" s="17">
        <v>2897111</v>
      </c>
      <c r="N15" s="17">
        <v>270</v>
      </c>
      <c r="O15" s="17">
        <v>8371075</v>
      </c>
      <c r="P15" s="17">
        <v>864</v>
      </c>
      <c r="Q15" s="17">
        <v>532957</v>
      </c>
      <c r="R15" s="17">
        <v>290</v>
      </c>
      <c r="S15" s="17">
        <v>62795</v>
      </c>
      <c r="T15" s="17">
        <v>342</v>
      </c>
      <c r="U15" s="17">
        <v>3075</v>
      </c>
      <c r="V15" s="17">
        <v>112</v>
      </c>
      <c r="W15" s="17">
        <v>548</v>
      </c>
      <c r="X15" s="17">
        <v>19</v>
      </c>
    </row>
    <row r="16" spans="1:24" x14ac:dyDescent="0.2">
      <c r="A16" s="17" t="s">
        <v>25</v>
      </c>
      <c r="B16" s="17">
        <v>19594</v>
      </c>
      <c r="C16" s="17">
        <v>19666</v>
      </c>
      <c r="D16" s="17">
        <v>2143</v>
      </c>
      <c r="E16" s="17">
        <v>29</v>
      </c>
      <c r="F16" s="17">
        <v>1</v>
      </c>
      <c r="G16" s="17">
        <v>12803</v>
      </c>
      <c r="H16" s="17">
        <v>1119</v>
      </c>
      <c r="I16" s="17">
        <v>399856</v>
      </c>
      <c r="J16" s="17">
        <v>495</v>
      </c>
      <c r="K16" s="17">
        <v>780144</v>
      </c>
      <c r="L16" s="17">
        <v>16753</v>
      </c>
      <c r="M16" s="17">
        <v>28343990</v>
      </c>
      <c r="N16" s="17">
        <v>730</v>
      </c>
      <c r="O16" s="17">
        <v>2530325</v>
      </c>
      <c r="P16" s="17">
        <v>726</v>
      </c>
      <c r="Q16" s="17">
        <v>1013884</v>
      </c>
      <c r="R16" s="17">
        <v>145</v>
      </c>
      <c r="S16" s="17">
        <v>50869</v>
      </c>
      <c r="T16" s="17">
        <v>423</v>
      </c>
      <c r="U16" s="17">
        <v>1940</v>
      </c>
      <c r="V16" s="17">
        <v>111</v>
      </c>
      <c r="W16" s="17">
        <v>591</v>
      </c>
      <c r="X16" s="17">
        <v>34</v>
      </c>
    </row>
    <row r="17" spans="1:24" x14ac:dyDescent="0.2">
      <c r="A17" s="17" t="s">
        <v>21</v>
      </c>
      <c r="B17" s="17">
        <v>10261</v>
      </c>
      <c r="C17" s="17">
        <v>18891</v>
      </c>
      <c r="D17" s="17">
        <v>1754</v>
      </c>
      <c r="E17" s="17">
        <v>0</v>
      </c>
      <c r="F17" s="17">
        <v>0</v>
      </c>
      <c r="G17" s="17">
        <v>1006</v>
      </c>
      <c r="H17" s="17">
        <v>102</v>
      </c>
      <c r="I17" s="17">
        <v>149620</v>
      </c>
      <c r="J17" s="17">
        <v>109</v>
      </c>
      <c r="K17" s="17">
        <v>439386</v>
      </c>
      <c r="L17" s="17">
        <v>8867</v>
      </c>
      <c r="M17" s="17">
        <v>4348744</v>
      </c>
      <c r="N17" s="17">
        <v>196</v>
      </c>
      <c r="O17" s="17">
        <v>393972</v>
      </c>
      <c r="P17" s="17">
        <v>323</v>
      </c>
      <c r="Q17" s="17">
        <v>385769</v>
      </c>
      <c r="R17" s="17">
        <v>64</v>
      </c>
      <c r="S17" s="17">
        <v>18537</v>
      </c>
      <c r="T17" s="17">
        <v>119</v>
      </c>
      <c r="U17" s="17">
        <v>1157</v>
      </c>
      <c r="V17" s="17">
        <v>47</v>
      </c>
      <c r="W17" s="17">
        <v>186</v>
      </c>
      <c r="X17" s="17">
        <v>9</v>
      </c>
    </row>
    <row r="18" spans="1:24" x14ac:dyDescent="0.2">
      <c r="A18" s="17" t="s">
        <v>19</v>
      </c>
      <c r="B18" s="17">
        <v>2200</v>
      </c>
      <c r="C18" s="17">
        <v>512</v>
      </c>
      <c r="D18" s="17">
        <v>52</v>
      </c>
      <c r="E18" s="17">
        <v>0</v>
      </c>
      <c r="F18" s="17">
        <v>0</v>
      </c>
      <c r="G18" s="17">
        <v>77</v>
      </c>
      <c r="H18" s="17">
        <v>9</v>
      </c>
      <c r="I18" s="17">
        <v>0</v>
      </c>
      <c r="J18" s="17">
        <v>0</v>
      </c>
      <c r="K18" s="17">
        <v>48325</v>
      </c>
      <c r="L18" s="17">
        <v>1912</v>
      </c>
      <c r="M18" s="17">
        <v>244</v>
      </c>
      <c r="N18" s="17">
        <v>12</v>
      </c>
      <c r="O18" s="17">
        <v>2118</v>
      </c>
      <c r="P18" s="17">
        <v>79</v>
      </c>
      <c r="Q18" s="17">
        <v>1362</v>
      </c>
      <c r="R18" s="17">
        <v>99</v>
      </c>
      <c r="S18" s="17">
        <v>6249</v>
      </c>
      <c r="T18" s="17">
        <v>204</v>
      </c>
      <c r="U18" s="17">
        <v>516</v>
      </c>
      <c r="V18" s="17">
        <v>30</v>
      </c>
      <c r="W18" s="17">
        <v>376</v>
      </c>
      <c r="X18" s="17">
        <v>10</v>
      </c>
    </row>
    <row r="19" spans="1:24" x14ac:dyDescent="0.2">
      <c r="A19" s="17" t="s">
        <v>27</v>
      </c>
      <c r="B19" s="17">
        <v>34349</v>
      </c>
      <c r="C19" s="17">
        <v>118951</v>
      </c>
      <c r="D19" s="17">
        <v>10916</v>
      </c>
      <c r="E19" s="17">
        <v>29593</v>
      </c>
      <c r="F19" s="17">
        <v>671</v>
      </c>
      <c r="G19" s="17">
        <v>14626</v>
      </c>
      <c r="H19" s="17">
        <v>1303</v>
      </c>
      <c r="I19" s="17">
        <v>26904</v>
      </c>
      <c r="J19" s="17">
        <v>606</v>
      </c>
      <c r="K19" s="17">
        <v>1420633</v>
      </c>
      <c r="L19" s="17">
        <v>30475</v>
      </c>
      <c r="M19" s="17">
        <v>410525</v>
      </c>
      <c r="N19" s="17">
        <v>844</v>
      </c>
      <c r="O19" s="17">
        <v>368252</v>
      </c>
      <c r="P19" s="17">
        <v>3442</v>
      </c>
      <c r="Q19" s="17">
        <v>141872</v>
      </c>
      <c r="R19" s="17">
        <v>445</v>
      </c>
      <c r="S19" s="17">
        <v>22467</v>
      </c>
      <c r="T19" s="17">
        <v>952</v>
      </c>
      <c r="U19" s="17">
        <v>18409</v>
      </c>
      <c r="V19" s="17">
        <v>682</v>
      </c>
      <c r="W19" s="17">
        <v>888</v>
      </c>
      <c r="X19" s="17">
        <v>42</v>
      </c>
    </row>
    <row r="20" spans="1:24" x14ac:dyDescent="0.2">
      <c r="A20" s="17" t="s">
        <v>34</v>
      </c>
      <c r="B20" s="17">
        <v>82620</v>
      </c>
      <c r="C20" s="17">
        <v>123721</v>
      </c>
      <c r="D20" s="17">
        <v>17479</v>
      </c>
      <c r="E20" s="17">
        <v>6858</v>
      </c>
      <c r="F20" s="17">
        <v>212</v>
      </c>
      <c r="G20" s="17">
        <v>20068</v>
      </c>
      <c r="H20" s="17">
        <v>3148</v>
      </c>
      <c r="I20" s="17">
        <v>177504</v>
      </c>
      <c r="J20" s="17">
        <v>2745</v>
      </c>
      <c r="K20" s="17">
        <v>2896558</v>
      </c>
      <c r="L20" s="17">
        <v>75153</v>
      </c>
      <c r="M20" s="17">
        <v>5410409</v>
      </c>
      <c r="N20" s="17">
        <v>332</v>
      </c>
      <c r="O20" s="17">
        <v>1355687</v>
      </c>
      <c r="P20" s="17">
        <v>2348</v>
      </c>
      <c r="Q20" s="17">
        <v>209784</v>
      </c>
      <c r="R20" s="17">
        <v>573</v>
      </c>
      <c r="S20" s="17">
        <v>287078</v>
      </c>
      <c r="T20" s="17">
        <v>1770</v>
      </c>
      <c r="U20" s="17">
        <v>37176</v>
      </c>
      <c r="V20" s="17">
        <v>1477</v>
      </c>
      <c r="W20" s="17">
        <v>1070</v>
      </c>
      <c r="X20" s="17">
        <v>62</v>
      </c>
    </row>
    <row r="21" spans="1:24" x14ac:dyDescent="0.2">
      <c r="A21" s="17" t="s">
        <v>28</v>
      </c>
      <c r="B21" s="17">
        <v>188520</v>
      </c>
      <c r="C21" s="17">
        <v>543034</v>
      </c>
      <c r="D21" s="17">
        <v>67519</v>
      </c>
      <c r="E21" s="17">
        <v>132254</v>
      </c>
      <c r="F21" s="17">
        <v>4206</v>
      </c>
      <c r="G21" s="17">
        <v>83674</v>
      </c>
      <c r="H21" s="17">
        <v>12256</v>
      </c>
      <c r="I21" s="17">
        <v>301495</v>
      </c>
      <c r="J21" s="17">
        <v>6070</v>
      </c>
      <c r="K21" s="17">
        <v>5688958</v>
      </c>
      <c r="L21" s="17">
        <v>155057</v>
      </c>
      <c r="M21" s="17">
        <v>19760675</v>
      </c>
      <c r="N21" s="17">
        <v>3406</v>
      </c>
      <c r="O21" s="17">
        <v>405838</v>
      </c>
      <c r="P21" s="17">
        <v>10437</v>
      </c>
      <c r="Q21" s="17">
        <v>370145</v>
      </c>
      <c r="R21" s="17">
        <v>2556</v>
      </c>
      <c r="S21" s="17">
        <v>715069</v>
      </c>
      <c r="T21" s="17">
        <v>5962</v>
      </c>
      <c r="U21" s="17">
        <v>117160</v>
      </c>
      <c r="V21" s="17">
        <v>4266</v>
      </c>
      <c r="W21" s="17">
        <v>4105</v>
      </c>
      <c r="X21" s="17">
        <v>166</v>
      </c>
    </row>
    <row r="22" spans="1:24" x14ac:dyDescent="0.2">
      <c r="A22" s="17" t="s">
        <v>29</v>
      </c>
      <c r="B22" s="17">
        <v>158950</v>
      </c>
      <c r="C22" s="17">
        <v>552430</v>
      </c>
      <c r="D22" s="17">
        <v>86960</v>
      </c>
      <c r="E22" s="17">
        <v>5428</v>
      </c>
      <c r="F22" s="17">
        <v>155</v>
      </c>
      <c r="G22" s="17">
        <v>160459</v>
      </c>
      <c r="H22" s="17">
        <v>27228</v>
      </c>
      <c r="I22" s="17">
        <v>263993</v>
      </c>
      <c r="J22" s="17">
        <v>9191</v>
      </c>
      <c r="K22" s="17">
        <v>4949458</v>
      </c>
      <c r="L22" s="17">
        <v>118594</v>
      </c>
      <c r="M22" s="17">
        <v>6895218</v>
      </c>
      <c r="N22" s="17">
        <v>1201</v>
      </c>
      <c r="O22" s="17">
        <v>311642</v>
      </c>
      <c r="P22" s="17">
        <v>5748</v>
      </c>
      <c r="Q22" s="17">
        <v>48493</v>
      </c>
      <c r="R22" s="17">
        <v>863</v>
      </c>
      <c r="S22" s="17">
        <v>223817</v>
      </c>
      <c r="T22" s="17">
        <v>6911</v>
      </c>
      <c r="U22" s="17">
        <v>21786</v>
      </c>
      <c r="V22" s="17">
        <v>1175</v>
      </c>
      <c r="W22" s="17">
        <v>1784</v>
      </c>
      <c r="X22" s="17">
        <v>114</v>
      </c>
    </row>
    <row r="23" spans="1:24" x14ac:dyDescent="0.2">
      <c r="A23" s="17" t="s">
        <v>33</v>
      </c>
      <c r="B23" s="17">
        <v>53138</v>
      </c>
      <c r="C23" s="17">
        <v>168729</v>
      </c>
      <c r="D23" s="17">
        <v>36400</v>
      </c>
      <c r="E23" s="17">
        <v>0</v>
      </c>
      <c r="F23" s="17">
        <v>0</v>
      </c>
      <c r="G23" s="17">
        <v>30627</v>
      </c>
      <c r="H23" s="17">
        <v>7380</v>
      </c>
      <c r="I23" s="17">
        <v>50891</v>
      </c>
      <c r="J23" s="17">
        <v>909</v>
      </c>
      <c r="K23" s="17">
        <v>1503588</v>
      </c>
      <c r="L23" s="17">
        <v>37991</v>
      </c>
      <c r="M23" s="17">
        <v>307398</v>
      </c>
      <c r="N23" s="17">
        <v>263</v>
      </c>
      <c r="O23" s="17">
        <v>47461</v>
      </c>
      <c r="P23" s="17">
        <v>2571</v>
      </c>
      <c r="Q23" s="17">
        <v>8424</v>
      </c>
      <c r="R23" s="17">
        <v>191</v>
      </c>
      <c r="S23" s="17">
        <v>24553</v>
      </c>
      <c r="T23" s="17">
        <v>800</v>
      </c>
      <c r="U23" s="17">
        <v>2097</v>
      </c>
      <c r="V23" s="17">
        <v>133</v>
      </c>
      <c r="W23" s="17">
        <v>102</v>
      </c>
      <c r="X23" s="17">
        <v>5</v>
      </c>
    </row>
    <row r="24" spans="1:24" x14ac:dyDescent="0.2">
      <c r="A24" s="17" t="s">
        <v>31</v>
      </c>
      <c r="B24" s="17">
        <v>149656</v>
      </c>
      <c r="C24" s="17">
        <v>541219</v>
      </c>
      <c r="D24" s="17">
        <v>105133</v>
      </c>
      <c r="E24" s="17">
        <v>4529</v>
      </c>
      <c r="F24" s="17">
        <v>163</v>
      </c>
      <c r="G24" s="17">
        <v>102888</v>
      </c>
      <c r="H24" s="17">
        <v>24357</v>
      </c>
      <c r="I24" s="17">
        <v>93738</v>
      </c>
      <c r="J24" s="17">
        <v>3911</v>
      </c>
      <c r="K24" s="17">
        <v>3435206</v>
      </c>
      <c r="L24" s="17">
        <v>96065</v>
      </c>
      <c r="M24" s="17">
        <v>1059269</v>
      </c>
      <c r="N24" s="17">
        <v>1878</v>
      </c>
      <c r="O24" s="17">
        <v>78799</v>
      </c>
      <c r="P24" s="17">
        <v>2656</v>
      </c>
      <c r="Q24" s="17">
        <v>29944</v>
      </c>
      <c r="R24" s="17">
        <v>1933</v>
      </c>
      <c r="S24" s="17">
        <v>52966</v>
      </c>
      <c r="T24" s="17">
        <v>1994</v>
      </c>
      <c r="U24" s="17">
        <v>5848</v>
      </c>
      <c r="V24" s="17">
        <v>327</v>
      </c>
      <c r="W24" s="17">
        <v>861</v>
      </c>
      <c r="X24" s="17">
        <v>24</v>
      </c>
    </row>
    <row r="25" spans="1:24" x14ac:dyDescent="0.2">
      <c r="A25" s="17" t="s">
        <v>30</v>
      </c>
      <c r="B25" s="17">
        <v>170682</v>
      </c>
      <c r="C25" s="17">
        <v>610335</v>
      </c>
      <c r="D25" s="17">
        <v>108166</v>
      </c>
      <c r="E25" s="17">
        <v>616</v>
      </c>
      <c r="F25" s="17">
        <v>23</v>
      </c>
      <c r="G25" s="17">
        <v>154239</v>
      </c>
      <c r="H25" s="17">
        <v>32853</v>
      </c>
      <c r="I25" s="17">
        <v>125639</v>
      </c>
      <c r="J25" s="17">
        <v>7382</v>
      </c>
      <c r="K25" s="17">
        <v>4495774</v>
      </c>
      <c r="L25" s="17">
        <v>119486</v>
      </c>
      <c r="M25" s="17">
        <v>574936</v>
      </c>
      <c r="N25" s="17">
        <v>1716</v>
      </c>
      <c r="O25" s="17">
        <v>240668</v>
      </c>
      <c r="P25" s="17">
        <v>7502</v>
      </c>
      <c r="Q25" s="17">
        <v>52762</v>
      </c>
      <c r="R25" s="17">
        <v>949</v>
      </c>
      <c r="S25" s="17">
        <v>190030</v>
      </c>
      <c r="T25" s="17">
        <v>6460</v>
      </c>
      <c r="U25" s="17">
        <v>7494</v>
      </c>
      <c r="V25" s="17">
        <v>479</v>
      </c>
      <c r="W25" s="17">
        <v>706</v>
      </c>
      <c r="X25" s="17">
        <v>45</v>
      </c>
    </row>
    <row r="26" spans="1:24" x14ac:dyDescent="0.2">
      <c r="A26" s="17" t="s">
        <v>35</v>
      </c>
      <c r="B26" s="17">
        <v>37241</v>
      </c>
      <c r="C26" s="17">
        <v>111664</v>
      </c>
      <c r="D26" s="17">
        <v>25912</v>
      </c>
      <c r="E26" s="17">
        <v>0</v>
      </c>
      <c r="F26" s="17">
        <v>0</v>
      </c>
      <c r="G26" s="17">
        <v>17216</v>
      </c>
      <c r="H26" s="17">
        <v>4275</v>
      </c>
      <c r="I26" s="17">
        <v>48101</v>
      </c>
      <c r="J26" s="17">
        <v>912</v>
      </c>
      <c r="K26" s="17">
        <v>1063266</v>
      </c>
      <c r="L26" s="17">
        <v>24862</v>
      </c>
      <c r="M26" s="17">
        <v>466364</v>
      </c>
      <c r="N26" s="17">
        <v>84</v>
      </c>
      <c r="O26" s="17">
        <v>36313</v>
      </c>
      <c r="P26" s="17">
        <v>1587</v>
      </c>
      <c r="Q26" s="17">
        <v>3477</v>
      </c>
      <c r="R26" s="17">
        <v>165</v>
      </c>
      <c r="S26" s="17">
        <v>13436</v>
      </c>
      <c r="T26" s="17">
        <v>168</v>
      </c>
      <c r="U26" s="17">
        <v>3178</v>
      </c>
      <c r="V26" s="17">
        <v>120</v>
      </c>
      <c r="W26" s="17">
        <v>26</v>
      </c>
      <c r="X26" s="17">
        <v>4</v>
      </c>
    </row>
    <row r="27" spans="1:24" x14ac:dyDescent="0.2">
      <c r="A27" s="17" t="s">
        <v>32</v>
      </c>
      <c r="B27" s="17">
        <v>186879</v>
      </c>
      <c r="C27" s="17">
        <v>549050</v>
      </c>
      <c r="D27" s="17">
        <v>120981</v>
      </c>
      <c r="E27" s="17">
        <v>114</v>
      </c>
      <c r="F27" s="17">
        <v>6</v>
      </c>
      <c r="G27" s="17">
        <v>140315</v>
      </c>
      <c r="H27" s="17">
        <v>36823</v>
      </c>
      <c r="I27" s="17">
        <v>144459</v>
      </c>
      <c r="J27" s="17">
        <v>4778</v>
      </c>
      <c r="K27" s="17">
        <v>4657815</v>
      </c>
      <c r="L27" s="17">
        <v>113803</v>
      </c>
      <c r="M27" s="17">
        <v>2280567</v>
      </c>
      <c r="N27" s="17">
        <v>1441</v>
      </c>
      <c r="O27" s="17">
        <v>1311359</v>
      </c>
      <c r="P27" s="17">
        <v>6005</v>
      </c>
      <c r="Q27" s="17">
        <v>32262</v>
      </c>
      <c r="R27" s="17">
        <v>987</v>
      </c>
      <c r="S27" s="17">
        <v>71298</v>
      </c>
      <c r="T27" s="17">
        <v>1348</v>
      </c>
      <c r="U27" s="17">
        <v>10238</v>
      </c>
      <c r="V27" s="17">
        <v>779</v>
      </c>
      <c r="W27" s="17">
        <v>685</v>
      </c>
      <c r="X27" s="17">
        <v>50</v>
      </c>
    </row>
    <row r="28" spans="1:24" x14ac:dyDescent="0.2">
      <c r="A28" s="17" t="s">
        <v>44</v>
      </c>
      <c r="B28" s="17">
        <v>90446</v>
      </c>
      <c r="C28" s="17">
        <v>164377</v>
      </c>
      <c r="D28" s="17">
        <v>32777</v>
      </c>
      <c r="E28" s="17">
        <v>392</v>
      </c>
      <c r="F28" s="17">
        <v>20</v>
      </c>
      <c r="G28" s="17">
        <v>40215</v>
      </c>
      <c r="H28" s="17">
        <v>8464</v>
      </c>
      <c r="I28" s="17">
        <v>98849</v>
      </c>
      <c r="J28" s="17">
        <v>4143</v>
      </c>
      <c r="K28" s="17">
        <v>2955337</v>
      </c>
      <c r="L28" s="17">
        <v>77640</v>
      </c>
      <c r="M28" s="17">
        <v>20</v>
      </c>
      <c r="N28" s="17">
        <v>1</v>
      </c>
      <c r="O28" s="17">
        <v>57050</v>
      </c>
      <c r="P28" s="17">
        <v>3</v>
      </c>
      <c r="Q28" s="17">
        <v>100</v>
      </c>
      <c r="R28" s="17">
        <v>2</v>
      </c>
      <c r="S28" s="17">
        <v>32100</v>
      </c>
      <c r="T28" s="17">
        <v>5</v>
      </c>
      <c r="U28" s="17">
        <v>6334</v>
      </c>
      <c r="V28" s="17">
        <v>383</v>
      </c>
      <c r="W28" s="17">
        <v>129</v>
      </c>
      <c r="X28" s="17">
        <v>17</v>
      </c>
    </row>
    <row r="29" spans="1:24" x14ac:dyDescent="0.2">
      <c r="A29" s="17" t="s">
        <v>38</v>
      </c>
      <c r="B29" s="17">
        <v>104001</v>
      </c>
      <c r="C29" s="17">
        <v>309312</v>
      </c>
      <c r="D29" s="17">
        <v>53243</v>
      </c>
      <c r="E29" s="17">
        <v>35013</v>
      </c>
      <c r="F29" s="17">
        <v>948</v>
      </c>
      <c r="G29" s="17">
        <v>48465</v>
      </c>
      <c r="H29" s="17">
        <v>8536</v>
      </c>
      <c r="I29" s="17">
        <v>139651</v>
      </c>
      <c r="J29" s="17">
        <v>3998</v>
      </c>
      <c r="K29" s="17">
        <v>3525347</v>
      </c>
      <c r="L29" s="17">
        <v>73503</v>
      </c>
      <c r="M29" s="17">
        <v>2012045</v>
      </c>
      <c r="N29" s="17">
        <v>1934</v>
      </c>
      <c r="O29" s="17">
        <v>1095819</v>
      </c>
      <c r="P29" s="17">
        <v>4246</v>
      </c>
      <c r="Q29" s="17">
        <v>154396</v>
      </c>
      <c r="R29" s="17">
        <v>2219</v>
      </c>
      <c r="S29" s="17">
        <v>309378</v>
      </c>
      <c r="T29" s="17">
        <v>2070</v>
      </c>
      <c r="U29" s="17">
        <v>25615</v>
      </c>
      <c r="V29" s="17">
        <v>1118</v>
      </c>
      <c r="W29" s="17">
        <v>224</v>
      </c>
      <c r="X29" s="17">
        <v>34</v>
      </c>
    </row>
    <row r="30" spans="1:24" x14ac:dyDescent="0.2">
      <c r="A30" s="17" t="s">
        <v>46</v>
      </c>
      <c r="B30" s="17">
        <v>70950</v>
      </c>
      <c r="C30" s="17">
        <v>155625</v>
      </c>
      <c r="D30" s="17">
        <v>31076</v>
      </c>
      <c r="E30" s="17">
        <v>12</v>
      </c>
      <c r="F30" s="17">
        <v>1</v>
      </c>
      <c r="G30" s="17">
        <v>78900</v>
      </c>
      <c r="H30" s="17">
        <v>15104</v>
      </c>
      <c r="I30" s="17">
        <v>119386</v>
      </c>
      <c r="J30" s="17">
        <v>3808</v>
      </c>
      <c r="K30" s="17">
        <v>1887689</v>
      </c>
      <c r="L30" s="17">
        <v>52419</v>
      </c>
      <c r="M30" s="17">
        <v>16586</v>
      </c>
      <c r="N30" s="17">
        <v>467</v>
      </c>
      <c r="O30" s="17">
        <v>332839</v>
      </c>
      <c r="P30" s="17">
        <v>2859</v>
      </c>
      <c r="Q30" s="17">
        <v>13044</v>
      </c>
      <c r="R30" s="17">
        <v>419</v>
      </c>
      <c r="S30" s="17">
        <v>11600</v>
      </c>
      <c r="T30" s="17">
        <v>275</v>
      </c>
      <c r="U30" s="17">
        <v>9280</v>
      </c>
      <c r="V30" s="17">
        <v>421</v>
      </c>
      <c r="W30" s="17">
        <v>159</v>
      </c>
      <c r="X30" s="17">
        <v>7</v>
      </c>
    </row>
    <row r="31" spans="1:24" x14ac:dyDescent="0.2">
      <c r="A31" s="17" t="s">
        <v>36</v>
      </c>
      <c r="B31" s="17">
        <v>26044</v>
      </c>
      <c r="C31" s="17">
        <v>51611</v>
      </c>
      <c r="D31" s="17">
        <v>6696</v>
      </c>
      <c r="E31" s="17">
        <v>1483</v>
      </c>
      <c r="F31" s="17">
        <v>3</v>
      </c>
      <c r="G31" s="17">
        <v>24792</v>
      </c>
      <c r="H31" s="17">
        <v>3043</v>
      </c>
      <c r="I31" s="17">
        <v>27106</v>
      </c>
      <c r="J31" s="17">
        <v>1104</v>
      </c>
      <c r="K31" s="17">
        <v>1618282</v>
      </c>
      <c r="L31" s="17">
        <v>21677</v>
      </c>
      <c r="M31" s="17">
        <v>24640</v>
      </c>
      <c r="N31" s="17">
        <v>165</v>
      </c>
      <c r="O31" s="17">
        <v>54830</v>
      </c>
      <c r="P31" s="17">
        <v>885</v>
      </c>
      <c r="Q31" s="17">
        <v>23647</v>
      </c>
      <c r="R31" s="17">
        <v>158</v>
      </c>
      <c r="S31" s="17">
        <v>21088</v>
      </c>
      <c r="T31" s="17">
        <v>214</v>
      </c>
      <c r="U31" s="17">
        <v>5289</v>
      </c>
      <c r="V31" s="17">
        <v>227</v>
      </c>
      <c r="W31" s="17">
        <v>97</v>
      </c>
      <c r="X31" s="17">
        <v>4</v>
      </c>
    </row>
    <row r="32" spans="1:24" x14ac:dyDescent="0.2">
      <c r="A32" s="17" t="s">
        <v>42</v>
      </c>
      <c r="B32" s="17">
        <v>97144</v>
      </c>
      <c r="C32" s="17">
        <v>342514</v>
      </c>
      <c r="D32" s="17">
        <v>61070</v>
      </c>
      <c r="E32" s="17">
        <v>7373</v>
      </c>
      <c r="F32" s="17">
        <v>224</v>
      </c>
      <c r="G32" s="17">
        <v>70534</v>
      </c>
      <c r="H32" s="17">
        <v>13959</v>
      </c>
      <c r="I32" s="17">
        <v>136837</v>
      </c>
      <c r="J32" s="17">
        <v>2862</v>
      </c>
      <c r="K32" s="17">
        <v>3329609</v>
      </c>
      <c r="L32" s="17">
        <v>69669</v>
      </c>
      <c r="M32" s="17">
        <v>715258</v>
      </c>
      <c r="N32" s="17">
        <v>1558</v>
      </c>
      <c r="O32" s="17">
        <v>473400</v>
      </c>
      <c r="P32" s="17">
        <v>4221</v>
      </c>
      <c r="Q32" s="17">
        <v>82741</v>
      </c>
      <c r="R32" s="17">
        <v>3016</v>
      </c>
      <c r="S32" s="17">
        <v>138871</v>
      </c>
      <c r="T32" s="17">
        <v>2350</v>
      </c>
      <c r="U32" s="17">
        <v>9616</v>
      </c>
      <c r="V32" s="17">
        <v>429</v>
      </c>
      <c r="W32" s="17">
        <v>528</v>
      </c>
      <c r="X32" s="17">
        <v>24</v>
      </c>
    </row>
    <row r="33" spans="1:24" x14ac:dyDescent="0.2">
      <c r="A33" s="17" t="s">
        <v>47</v>
      </c>
      <c r="B33" s="17">
        <v>29048</v>
      </c>
      <c r="C33" s="17">
        <v>85625</v>
      </c>
      <c r="D33" s="17">
        <v>19977</v>
      </c>
      <c r="E33" s="17">
        <v>0</v>
      </c>
      <c r="F33" s="17">
        <v>0</v>
      </c>
      <c r="G33" s="17">
        <v>17226</v>
      </c>
      <c r="H33" s="17">
        <v>4327</v>
      </c>
      <c r="I33" s="17">
        <v>41950</v>
      </c>
      <c r="J33" s="17">
        <v>1823</v>
      </c>
      <c r="K33" s="17">
        <v>923193</v>
      </c>
      <c r="L33" s="17">
        <v>21521</v>
      </c>
      <c r="M33" s="17">
        <v>143859</v>
      </c>
      <c r="N33" s="17">
        <v>127</v>
      </c>
      <c r="O33" s="17">
        <v>15451</v>
      </c>
      <c r="P33" s="17">
        <v>626</v>
      </c>
      <c r="Q33" s="17">
        <v>2959</v>
      </c>
      <c r="R33" s="17">
        <v>111</v>
      </c>
      <c r="S33" s="17">
        <v>4517</v>
      </c>
      <c r="T33" s="17">
        <v>148</v>
      </c>
      <c r="U33" s="17">
        <v>2896</v>
      </c>
      <c r="V33" s="17">
        <v>164</v>
      </c>
      <c r="W33" s="17">
        <v>56</v>
      </c>
      <c r="X33" s="17">
        <v>6</v>
      </c>
    </row>
    <row r="34" spans="1:24" x14ac:dyDescent="0.2">
      <c r="A34" s="17" t="s">
        <v>43</v>
      </c>
      <c r="B34" s="17">
        <v>131496</v>
      </c>
      <c r="C34" s="17">
        <v>392749</v>
      </c>
      <c r="D34" s="17">
        <v>86250</v>
      </c>
      <c r="E34" s="17">
        <v>372</v>
      </c>
      <c r="F34" s="17">
        <v>30</v>
      </c>
      <c r="G34" s="17">
        <v>74575</v>
      </c>
      <c r="H34" s="17">
        <v>19885</v>
      </c>
      <c r="I34" s="17">
        <v>129082</v>
      </c>
      <c r="J34" s="17">
        <v>4227</v>
      </c>
      <c r="K34" s="17">
        <v>3047899</v>
      </c>
      <c r="L34" s="17">
        <v>91061</v>
      </c>
      <c r="M34" s="17">
        <v>192839</v>
      </c>
      <c r="N34" s="17">
        <v>1176</v>
      </c>
      <c r="O34" s="17">
        <v>965759</v>
      </c>
      <c r="P34" s="17">
        <v>8843</v>
      </c>
      <c r="Q34" s="17">
        <v>97261</v>
      </c>
      <c r="R34" s="17">
        <v>2083</v>
      </c>
      <c r="S34" s="17">
        <v>193376</v>
      </c>
      <c r="T34" s="17">
        <v>3715</v>
      </c>
      <c r="U34" s="17">
        <v>6261</v>
      </c>
      <c r="V34" s="17">
        <v>373</v>
      </c>
      <c r="W34" s="17">
        <v>320</v>
      </c>
      <c r="X34" s="17">
        <v>36</v>
      </c>
    </row>
    <row r="35" spans="1:24" x14ac:dyDescent="0.2">
      <c r="A35" s="17" t="s">
        <v>40</v>
      </c>
      <c r="B35" s="17">
        <v>39617</v>
      </c>
      <c r="C35" s="17">
        <v>50488</v>
      </c>
      <c r="D35" s="17">
        <v>5769</v>
      </c>
      <c r="E35" s="17">
        <v>6647</v>
      </c>
      <c r="F35" s="17">
        <v>66</v>
      </c>
      <c r="G35" s="17">
        <v>14459</v>
      </c>
      <c r="H35" s="17">
        <v>1775</v>
      </c>
      <c r="I35" s="17">
        <v>69795</v>
      </c>
      <c r="J35" s="17">
        <v>1125</v>
      </c>
      <c r="K35" s="17">
        <v>1500941</v>
      </c>
      <c r="L35" s="17">
        <v>35826</v>
      </c>
      <c r="M35" s="17">
        <v>192424</v>
      </c>
      <c r="N35" s="17">
        <v>84</v>
      </c>
      <c r="O35" s="17">
        <v>64504</v>
      </c>
      <c r="P35" s="17">
        <v>1248</v>
      </c>
      <c r="Q35" s="17">
        <v>3659</v>
      </c>
      <c r="R35" s="17">
        <v>62</v>
      </c>
      <c r="S35" s="17">
        <v>12342</v>
      </c>
      <c r="T35" s="17">
        <v>117</v>
      </c>
      <c r="U35" s="17">
        <v>9371</v>
      </c>
      <c r="V35" s="17">
        <v>357</v>
      </c>
      <c r="W35" s="17">
        <v>343</v>
      </c>
      <c r="X35" s="17">
        <v>19</v>
      </c>
    </row>
    <row r="36" spans="1:24" x14ac:dyDescent="0.2">
      <c r="A36" s="17" t="s">
        <v>45</v>
      </c>
      <c r="B36" s="17">
        <v>110217</v>
      </c>
      <c r="C36" s="17">
        <v>297436</v>
      </c>
      <c r="D36" s="17">
        <v>57757</v>
      </c>
      <c r="E36" s="17">
        <v>4137</v>
      </c>
      <c r="F36" s="17">
        <v>146</v>
      </c>
      <c r="G36" s="17">
        <v>95511</v>
      </c>
      <c r="H36" s="17">
        <v>18699</v>
      </c>
      <c r="I36" s="17">
        <v>112942</v>
      </c>
      <c r="J36" s="17">
        <v>4243</v>
      </c>
      <c r="K36" s="17">
        <v>2688654</v>
      </c>
      <c r="L36" s="17">
        <v>79424</v>
      </c>
      <c r="M36" s="17">
        <v>189926</v>
      </c>
      <c r="N36" s="17">
        <v>570</v>
      </c>
      <c r="O36" s="17">
        <v>145361</v>
      </c>
      <c r="P36" s="17">
        <v>2388</v>
      </c>
      <c r="Q36" s="17">
        <v>11799</v>
      </c>
      <c r="R36" s="17">
        <v>407</v>
      </c>
      <c r="S36" s="17">
        <v>36698</v>
      </c>
      <c r="T36" s="17">
        <v>686</v>
      </c>
      <c r="U36" s="17">
        <v>7235</v>
      </c>
      <c r="V36" s="17">
        <v>437</v>
      </c>
      <c r="W36" s="17">
        <v>227</v>
      </c>
      <c r="X36" s="17">
        <v>17</v>
      </c>
    </row>
    <row r="37" spans="1:24" x14ac:dyDescent="0.2">
      <c r="A37" s="17" t="s">
        <v>41</v>
      </c>
      <c r="B37" s="17">
        <v>32720</v>
      </c>
      <c r="C37" s="17">
        <v>62351</v>
      </c>
      <c r="D37" s="17">
        <v>9734</v>
      </c>
      <c r="E37" s="17">
        <v>0</v>
      </c>
      <c r="F37" s="17">
        <v>0</v>
      </c>
      <c r="G37" s="17">
        <v>15959</v>
      </c>
      <c r="H37" s="17">
        <v>2735</v>
      </c>
      <c r="I37" s="17">
        <v>124279</v>
      </c>
      <c r="J37" s="17">
        <v>1335</v>
      </c>
      <c r="K37" s="17">
        <v>1123893</v>
      </c>
      <c r="L37" s="17">
        <v>28666</v>
      </c>
      <c r="M37" s="17">
        <v>16084</v>
      </c>
      <c r="N37" s="17">
        <v>209</v>
      </c>
      <c r="O37" s="17">
        <v>654347</v>
      </c>
      <c r="P37" s="17">
        <v>1024</v>
      </c>
      <c r="Q37" s="17">
        <v>6246</v>
      </c>
      <c r="R37" s="17">
        <v>96</v>
      </c>
      <c r="S37" s="17">
        <v>29046</v>
      </c>
      <c r="T37" s="17">
        <v>350</v>
      </c>
      <c r="U37" s="17">
        <v>9115</v>
      </c>
      <c r="V37" s="17">
        <v>407</v>
      </c>
      <c r="W37" s="17">
        <v>373</v>
      </c>
      <c r="X37" s="17">
        <v>16</v>
      </c>
    </row>
    <row r="38" spans="1:24" x14ac:dyDescent="0.2">
      <c r="A38" s="17" t="s">
        <v>37</v>
      </c>
      <c r="B38" s="17">
        <v>31781</v>
      </c>
      <c r="C38" s="17">
        <v>64200</v>
      </c>
      <c r="D38" s="17">
        <v>9076</v>
      </c>
      <c r="E38" s="17">
        <v>1871</v>
      </c>
      <c r="F38" s="17">
        <v>42</v>
      </c>
      <c r="G38" s="17">
        <v>19434</v>
      </c>
      <c r="H38" s="17">
        <v>3377</v>
      </c>
      <c r="I38" s="17">
        <v>48722</v>
      </c>
      <c r="J38" s="17">
        <v>1561</v>
      </c>
      <c r="K38" s="17">
        <v>1540400</v>
      </c>
      <c r="L38" s="17">
        <v>27816</v>
      </c>
      <c r="M38" s="17">
        <v>347203</v>
      </c>
      <c r="N38" s="17">
        <v>190</v>
      </c>
      <c r="O38" s="17">
        <v>52937</v>
      </c>
      <c r="P38" s="17">
        <v>515</v>
      </c>
      <c r="Q38" s="17">
        <v>5848</v>
      </c>
      <c r="R38" s="17">
        <v>85</v>
      </c>
      <c r="S38" s="17">
        <v>28522</v>
      </c>
      <c r="T38" s="17">
        <v>309</v>
      </c>
      <c r="U38" s="17">
        <v>11516</v>
      </c>
      <c r="V38" s="17">
        <v>506</v>
      </c>
      <c r="W38" s="17">
        <v>138</v>
      </c>
      <c r="X38" s="17">
        <v>7</v>
      </c>
    </row>
    <row r="39" spans="1:24" x14ac:dyDescent="0.2">
      <c r="A39" s="17" t="s">
        <v>39</v>
      </c>
      <c r="B39" s="17">
        <v>107160</v>
      </c>
      <c r="C39" s="17">
        <v>193359</v>
      </c>
      <c r="D39" s="17">
        <v>30389</v>
      </c>
      <c r="E39" s="17">
        <v>7620</v>
      </c>
      <c r="F39" s="17">
        <v>184</v>
      </c>
      <c r="G39" s="17">
        <v>70737</v>
      </c>
      <c r="H39" s="17">
        <v>13588</v>
      </c>
      <c r="I39" s="17">
        <v>209848</v>
      </c>
      <c r="J39" s="17">
        <v>3530</v>
      </c>
      <c r="K39" s="17">
        <v>4467474</v>
      </c>
      <c r="L39" s="17">
        <v>93293</v>
      </c>
      <c r="M39" s="17">
        <v>217931</v>
      </c>
      <c r="N39" s="17">
        <v>1243</v>
      </c>
      <c r="O39" s="17">
        <v>244481</v>
      </c>
      <c r="P39" s="17">
        <v>4580</v>
      </c>
      <c r="Q39" s="17">
        <v>18361</v>
      </c>
      <c r="R39" s="17">
        <v>509</v>
      </c>
      <c r="S39" s="17">
        <v>66641</v>
      </c>
      <c r="T39" s="17">
        <v>1317</v>
      </c>
      <c r="U39" s="17">
        <v>19556</v>
      </c>
      <c r="V39" s="17">
        <v>917</v>
      </c>
      <c r="W39" s="17">
        <v>484</v>
      </c>
      <c r="X39" s="17">
        <v>37</v>
      </c>
    </row>
    <row r="40" spans="1:24" x14ac:dyDescent="0.2">
      <c r="A40" s="17" t="s">
        <v>54</v>
      </c>
      <c r="B40" s="17">
        <v>79860</v>
      </c>
      <c r="C40" s="17">
        <v>63050</v>
      </c>
      <c r="D40" s="17">
        <v>7375</v>
      </c>
      <c r="E40" s="17">
        <v>3422</v>
      </c>
      <c r="F40" s="17">
        <v>100</v>
      </c>
      <c r="G40" s="17">
        <v>18894</v>
      </c>
      <c r="H40" s="17">
        <v>2253</v>
      </c>
      <c r="I40" s="17">
        <v>99761</v>
      </c>
      <c r="J40" s="17">
        <v>4138</v>
      </c>
      <c r="K40" s="17">
        <v>3898703</v>
      </c>
      <c r="L40" s="17">
        <v>75614</v>
      </c>
      <c r="M40" s="17">
        <v>601529</v>
      </c>
      <c r="N40" s="17">
        <v>201</v>
      </c>
      <c r="O40" s="17">
        <v>1520428</v>
      </c>
      <c r="P40" s="17">
        <v>3012</v>
      </c>
      <c r="Q40" s="17">
        <v>7306</v>
      </c>
      <c r="R40" s="17">
        <v>220</v>
      </c>
      <c r="S40" s="17">
        <v>62447</v>
      </c>
      <c r="T40" s="17">
        <v>1023</v>
      </c>
      <c r="U40" s="17">
        <v>6364</v>
      </c>
      <c r="V40" s="17">
        <v>325</v>
      </c>
      <c r="W40" s="17">
        <v>591</v>
      </c>
      <c r="X40" s="17">
        <v>32</v>
      </c>
    </row>
    <row r="41" spans="1:24" x14ac:dyDescent="0.2">
      <c r="A41" s="17" t="s">
        <v>48</v>
      </c>
      <c r="B41" s="17">
        <v>72653</v>
      </c>
      <c r="C41" s="17">
        <v>181515</v>
      </c>
      <c r="D41" s="17">
        <v>17616</v>
      </c>
      <c r="E41" s="17">
        <v>43262</v>
      </c>
      <c r="F41" s="17">
        <v>806</v>
      </c>
      <c r="G41" s="17">
        <v>55180</v>
      </c>
      <c r="H41" s="17">
        <v>5845</v>
      </c>
      <c r="I41" s="17">
        <v>289058</v>
      </c>
      <c r="J41" s="17">
        <v>13303</v>
      </c>
      <c r="K41" s="17">
        <v>2698158</v>
      </c>
      <c r="L41" s="17">
        <v>61166</v>
      </c>
      <c r="M41" s="17">
        <v>1373852</v>
      </c>
      <c r="N41" s="17">
        <v>709</v>
      </c>
      <c r="O41" s="17">
        <v>3006220</v>
      </c>
      <c r="P41" s="17">
        <v>1916</v>
      </c>
      <c r="Q41" s="17">
        <v>5957</v>
      </c>
      <c r="R41" s="17">
        <v>177</v>
      </c>
      <c r="S41" s="17">
        <v>44788</v>
      </c>
      <c r="T41" s="17">
        <v>577</v>
      </c>
      <c r="U41" s="17">
        <v>7765</v>
      </c>
      <c r="V41" s="17">
        <v>495</v>
      </c>
      <c r="W41" s="17">
        <v>558</v>
      </c>
      <c r="X41" s="17">
        <v>61</v>
      </c>
    </row>
    <row r="42" spans="1:24" x14ac:dyDescent="0.2">
      <c r="A42" s="17" t="s">
        <v>52</v>
      </c>
      <c r="B42" s="17">
        <v>45110</v>
      </c>
      <c r="C42" s="17">
        <v>60930</v>
      </c>
      <c r="D42" s="17">
        <v>9479</v>
      </c>
      <c r="E42" s="17">
        <v>46</v>
      </c>
      <c r="F42" s="17">
        <v>3</v>
      </c>
      <c r="G42" s="17">
        <v>9787</v>
      </c>
      <c r="H42" s="17">
        <v>1607</v>
      </c>
      <c r="I42" s="17">
        <v>69467</v>
      </c>
      <c r="J42" s="17">
        <v>4723</v>
      </c>
      <c r="K42" s="17">
        <v>1834495</v>
      </c>
      <c r="L42" s="17">
        <v>42034</v>
      </c>
      <c r="M42" s="17">
        <v>48297</v>
      </c>
      <c r="N42" s="17">
        <v>151</v>
      </c>
      <c r="O42" s="17">
        <v>104456</v>
      </c>
      <c r="P42" s="17">
        <v>1161</v>
      </c>
      <c r="Q42" s="17">
        <v>1526</v>
      </c>
      <c r="R42" s="17">
        <v>102</v>
      </c>
      <c r="S42" s="17">
        <v>32506</v>
      </c>
      <c r="T42" s="17">
        <v>253</v>
      </c>
      <c r="U42" s="17">
        <v>3042</v>
      </c>
      <c r="V42" s="17">
        <v>267</v>
      </c>
      <c r="W42" s="17">
        <v>342</v>
      </c>
      <c r="X42" s="17">
        <v>16</v>
      </c>
    </row>
    <row r="43" spans="1:24" x14ac:dyDescent="0.2">
      <c r="A43" s="17" t="s">
        <v>53</v>
      </c>
      <c r="B43" s="17">
        <v>44111</v>
      </c>
      <c r="C43" s="17">
        <v>60550</v>
      </c>
      <c r="D43" s="17">
        <v>6419</v>
      </c>
      <c r="E43" s="17">
        <v>180</v>
      </c>
      <c r="F43" s="17">
        <v>13</v>
      </c>
      <c r="G43" s="17">
        <v>8408</v>
      </c>
      <c r="H43" s="17">
        <v>922</v>
      </c>
      <c r="I43" s="17">
        <v>14768</v>
      </c>
      <c r="J43" s="17">
        <v>479</v>
      </c>
      <c r="K43" s="17">
        <v>2142840</v>
      </c>
      <c r="L43" s="17">
        <v>42802</v>
      </c>
      <c r="M43" s="17">
        <v>105206</v>
      </c>
      <c r="N43" s="17">
        <v>194</v>
      </c>
      <c r="O43" s="17">
        <v>143189</v>
      </c>
      <c r="P43" s="17">
        <v>833</v>
      </c>
      <c r="Q43" s="17">
        <v>2344</v>
      </c>
      <c r="R43" s="17">
        <v>83</v>
      </c>
      <c r="S43" s="17">
        <v>40109</v>
      </c>
      <c r="T43" s="17">
        <v>243</v>
      </c>
      <c r="U43" s="17">
        <v>2191</v>
      </c>
      <c r="V43" s="17">
        <v>111</v>
      </c>
      <c r="W43" s="17">
        <v>485</v>
      </c>
      <c r="X43" s="17">
        <v>16</v>
      </c>
    </row>
    <row r="44" spans="1:24" x14ac:dyDescent="0.2">
      <c r="A44" s="17" t="s">
        <v>51</v>
      </c>
      <c r="B44" s="17">
        <v>27354</v>
      </c>
      <c r="C44" s="17">
        <v>50824</v>
      </c>
      <c r="D44" s="17">
        <v>4619</v>
      </c>
      <c r="E44" s="17">
        <v>272</v>
      </c>
      <c r="F44" s="17">
        <v>22</v>
      </c>
      <c r="G44" s="17">
        <v>12236</v>
      </c>
      <c r="H44" s="17">
        <v>1207</v>
      </c>
      <c r="I44" s="17">
        <v>43660</v>
      </c>
      <c r="J44" s="17">
        <v>1112</v>
      </c>
      <c r="K44" s="17">
        <v>1230881</v>
      </c>
      <c r="L44" s="17">
        <v>24372</v>
      </c>
      <c r="M44" s="17">
        <v>72935</v>
      </c>
      <c r="N44" s="17">
        <v>173</v>
      </c>
      <c r="O44" s="17">
        <v>322838</v>
      </c>
      <c r="P44" s="17">
        <v>735</v>
      </c>
      <c r="Q44" s="17">
        <v>2447</v>
      </c>
      <c r="R44" s="17">
        <v>60</v>
      </c>
      <c r="S44" s="17">
        <v>4707</v>
      </c>
      <c r="T44" s="17">
        <v>87</v>
      </c>
      <c r="U44" s="17">
        <v>2378</v>
      </c>
      <c r="V44" s="17">
        <v>90</v>
      </c>
      <c r="W44" s="17">
        <v>92</v>
      </c>
      <c r="X44" s="17">
        <v>6</v>
      </c>
    </row>
    <row r="45" spans="1:24" x14ac:dyDescent="0.2">
      <c r="A45" s="17" t="s">
        <v>55</v>
      </c>
      <c r="B45" s="17">
        <v>23442</v>
      </c>
      <c r="C45" s="17">
        <v>105596</v>
      </c>
      <c r="D45" s="17">
        <v>8631</v>
      </c>
      <c r="E45" s="17">
        <v>0</v>
      </c>
      <c r="F45" s="17">
        <v>0</v>
      </c>
      <c r="G45" s="17">
        <v>56067</v>
      </c>
      <c r="H45" s="17">
        <v>5293</v>
      </c>
      <c r="I45" s="17">
        <v>62473</v>
      </c>
      <c r="J45" s="17">
        <v>9940</v>
      </c>
      <c r="K45" s="17">
        <v>927795</v>
      </c>
      <c r="L45" s="17">
        <v>20280</v>
      </c>
      <c r="M45" s="17">
        <v>3055</v>
      </c>
      <c r="N45" s="17">
        <v>125</v>
      </c>
      <c r="O45" s="17">
        <v>35049</v>
      </c>
      <c r="P45" s="17">
        <v>319</v>
      </c>
      <c r="Q45" s="17">
        <v>236</v>
      </c>
      <c r="R45" s="17">
        <v>20</v>
      </c>
      <c r="S45" s="17">
        <v>4165</v>
      </c>
      <c r="T45" s="17">
        <v>109</v>
      </c>
      <c r="U45" s="17">
        <v>3067</v>
      </c>
      <c r="V45" s="17">
        <v>286</v>
      </c>
      <c r="W45" s="17">
        <v>149</v>
      </c>
      <c r="X45" s="17">
        <v>14</v>
      </c>
    </row>
    <row r="46" spans="1:24" x14ac:dyDescent="0.2">
      <c r="A46" s="17" t="s">
        <v>50</v>
      </c>
      <c r="B46" s="17">
        <v>50264</v>
      </c>
      <c r="C46" s="17">
        <v>156011</v>
      </c>
      <c r="D46" s="17">
        <v>15366</v>
      </c>
      <c r="E46" s="17">
        <v>1923</v>
      </c>
      <c r="F46" s="17">
        <v>38</v>
      </c>
      <c r="G46" s="17">
        <v>16586</v>
      </c>
      <c r="H46" s="17">
        <v>1694</v>
      </c>
      <c r="I46" s="17">
        <v>166283</v>
      </c>
      <c r="J46" s="17">
        <v>2464</v>
      </c>
      <c r="K46" s="17">
        <v>1583511</v>
      </c>
      <c r="L46" s="17">
        <v>41849</v>
      </c>
      <c r="M46" s="17">
        <v>2481018</v>
      </c>
      <c r="N46" s="17">
        <v>223</v>
      </c>
      <c r="O46" s="17">
        <v>1169486</v>
      </c>
      <c r="P46" s="17">
        <v>1564</v>
      </c>
      <c r="Q46" s="17">
        <v>1066</v>
      </c>
      <c r="R46" s="17">
        <v>62</v>
      </c>
      <c r="S46" s="17">
        <v>22208</v>
      </c>
      <c r="T46" s="17">
        <v>290</v>
      </c>
      <c r="U46" s="17">
        <v>6746</v>
      </c>
      <c r="V46" s="17">
        <v>264</v>
      </c>
      <c r="W46" s="17">
        <v>715</v>
      </c>
      <c r="X46" s="17">
        <v>26</v>
      </c>
    </row>
    <row r="47" spans="1:24" x14ac:dyDescent="0.2">
      <c r="A47" s="17" t="s">
        <v>49</v>
      </c>
      <c r="B47" s="17">
        <v>36071</v>
      </c>
      <c r="C47" s="17">
        <v>38278</v>
      </c>
      <c r="D47" s="17">
        <v>3630</v>
      </c>
      <c r="E47" s="17">
        <v>24142</v>
      </c>
      <c r="F47" s="17">
        <v>419</v>
      </c>
      <c r="G47" s="17">
        <v>7036</v>
      </c>
      <c r="H47" s="17">
        <v>589</v>
      </c>
      <c r="I47" s="17">
        <v>101499</v>
      </c>
      <c r="J47" s="17">
        <v>2493</v>
      </c>
      <c r="K47" s="17">
        <v>1831061</v>
      </c>
      <c r="L47" s="17">
        <v>34275</v>
      </c>
      <c r="M47" s="17">
        <v>1607578</v>
      </c>
      <c r="N47" s="17">
        <v>167</v>
      </c>
      <c r="O47" s="17">
        <v>653095</v>
      </c>
      <c r="P47" s="17">
        <v>737</v>
      </c>
      <c r="Q47" s="17">
        <v>1120</v>
      </c>
      <c r="R47" s="17">
        <v>39</v>
      </c>
      <c r="S47" s="17">
        <v>16344</v>
      </c>
      <c r="T47" s="17">
        <v>229</v>
      </c>
      <c r="U47" s="17">
        <v>1142</v>
      </c>
      <c r="V47" s="17">
        <v>45</v>
      </c>
      <c r="W47" s="17">
        <v>186</v>
      </c>
      <c r="X47" s="17">
        <v>7</v>
      </c>
    </row>
    <row r="48" spans="1:24" x14ac:dyDescent="0.2">
      <c r="A48" s="17" t="s">
        <v>59</v>
      </c>
      <c r="B48" s="17">
        <v>41308</v>
      </c>
      <c r="C48" s="17">
        <v>34119</v>
      </c>
      <c r="D48" s="17">
        <v>2467</v>
      </c>
      <c r="E48" s="17">
        <v>160</v>
      </c>
      <c r="F48" s="17">
        <v>8</v>
      </c>
      <c r="G48" s="17">
        <v>12787</v>
      </c>
      <c r="H48" s="17">
        <v>1097</v>
      </c>
      <c r="I48" s="17">
        <v>180621</v>
      </c>
      <c r="J48" s="17">
        <v>3098</v>
      </c>
      <c r="K48" s="17">
        <v>1828956</v>
      </c>
      <c r="L48" s="17">
        <v>38830</v>
      </c>
      <c r="M48" s="17">
        <v>1503209</v>
      </c>
      <c r="N48" s="17">
        <v>321</v>
      </c>
      <c r="O48" s="17">
        <v>483425</v>
      </c>
      <c r="P48" s="17">
        <v>1880</v>
      </c>
      <c r="Q48" s="17">
        <v>10350</v>
      </c>
      <c r="R48" s="17">
        <v>217</v>
      </c>
      <c r="S48" s="17">
        <v>197845</v>
      </c>
      <c r="T48" s="17">
        <v>921</v>
      </c>
      <c r="U48" s="17">
        <v>12774</v>
      </c>
      <c r="V48" s="17">
        <v>407</v>
      </c>
      <c r="W48" s="17">
        <v>1354</v>
      </c>
      <c r="X48" s="17">
        <v>32</v>
      </c>
    </row>
    <row r="49" spans="1:24" x14ac:dyDescent="0.2">
      <c r="A49" s="17" t="s">
        <v>60</v>
      </c>
      <c r="B49" s="17">
        <v>36202</v>
      </c>
      <c r="C49" s="17">
        <v>270484</v>
      </c>
      <c r="D49" s="17">
        <v>18197</v>
      </c>
      <c r="E49" s="17">
        <v>6</v>
      </c>
      <c r="F49" s="17">
        <v>1</v>
      </c>
      <c r="G49" s="17">
        <v>28577</v>
      </c>
      <c r="H49" s="17">
        <v>2556</v>
      </c>
      <c r="I49" s="17">
        <v>77543</v>
      </c>
      <c r="J49" s="17">
        <v>2211</v>
      </c>
      <c r="K49" s="17">
        <v>1103298</v>
      </c>
      <c r="L49" s="17">
        <v>24426</v>
      </c>
      <c r="M49" s="17">
        <v>413626</v>
      </c>
      <c r="N49" s="17">
        <v>106</v>
      </c>
      <c r="O49" s="17">
        <v>36919</v>
      </c>
      <c r="P49" s="17">
        <v>535</v>
      </c>
      <c r="Q49" s="17">
        <v>1104</v>
      </c>
      <c r="R49" s="17">
        <v>90</v>
      </c>
      <c r="S49" s="17">
        <v>7765</v>
      </c>
      <c r="T49" s="17">
        <v>187</v>
      </c>
      <c r="U49" s="17">
        <v>18251</v>
      </c>
      <c r="V49" s="17">
        <v>572</v>
      </c>
      <c r="W49" s="17">
        <v>1501</v>
      </c>
      <c r="X49" s="17">
        <v>18</v>
      </c>
    </row>
    <row r="50" spans="1:24" x14ac:dyDescent="0.2">
      <c r="A50" s="17" t="s">
        <v>57</v>
      </c>
      <c r="B50" s="17">
        <v>40882</v>
      </c>
      <c r="C50" s="17">
        <v>87821</v>
      </c>
      <c r="D50" s="17">
        <v>4976</v>
      </c>
      <c r="E50" s="17">
        <v>1117</v>
      </c>
      <c r="F50" s="17">
        <v>32</v>
      </c>
      <c r="G50" s="17">
        <v>11977</v>
      </c>
      <c r="H50" s="17">
        <v>1052</v>
      </c>
      <c r="I50" s="17">
        <v>284933</v>
      </c>
      <c r="J50" s="17">
        <v>1174</v>
      </c>
      <c r="K50" s="17">
        <v>1922694</v>
      </c>
      <c r="L50" s="17">
        <v>35883</v>
      </c>
      <c r="M50" s="17">
        <v>6904743</v>
      </c>
      <c r="N50" s="17">
        <v>259</v>
      </c>
      <c r="O50" s="17">
        <v>1574109</v>
      </c>
      <c r="P50" s="17">
        <v>2947</v>
      </c>
      <c r="Q50" s="17">
        <v>22260</v>
      </c>
      <c r="R50" s="17">
        <v>221</v>
      </c>
      <c r="S50" s="17">
        <v>777954</v>
      </c>
      <c r="T50" s="17">
        <v>2213</v>
      </c>
      <c r="U50" s="17">
        <v>41022</v>
      </c>
      <c r="V50" s="17">
        <v>1189</v>
      </c>
      <c r="W50" s="17">
        <v>5864</v>
      </c>
      <c r="X50" s="17">
        <v>167</v>
      </c>
    </row>
    <row r="51" spans="1:24" x14ac:dyDescent="0.2">
      <c r="A51" s="17" t="s">
        <v>63</v>
      </c>
      <c r="B51" s="17">
        <v>28441</v>
      </c>
      <c r="C51" s="17">
        <v>18324</v>
      </c>
      <c r="D51" s="17">
        <v>1516</v>
      </c>
      <c r="E51" s="17">
        <v>409</v>
      </c>
      <c r="F51" s="17">
        <v>15</v>
      </c>
      <c r="G51" s="17">
        <v>10591</v>
      </c>
      <c r="H51" s="17">
        <v>838</v>
      </c>
      <c r="I51" s="17">
        <v>67048</v>
      </c>
      <c r="J51" s="17">
        <v>1133</v>
      </c>
      <c r="K51" s="17">
        <v>1536423</v>
      </c>
      <c r="L51" s="17">
        <v>26319</v>
      </c>
      <c r="M51" s="17">
        <v>1959480</v>
      </c>
      <c r="N51" s="17">
        <v>104</v>
      </c>
      <c r="O51" s="17">
        <v>699474</v>
      </c>
      <c r="P51" s="17">
        <v>1979</v>
      </c>
      <c r="Q51" s="17">
        <v>8219</v>
      </c>
      <c r="R51" s="17">
        <v>55</v>
      </c>
      <c r="S51" s="17">
        <v>874042</v>
      </c>
      <c r="T51" s="17">
        <v>1183</v>
      </c>
      <c r="U51" s="17">
        <v>10936</v>
      </c>
      <c r="V51" s="17">
        <v>364</v>
      </c>
      <c r="W51" s="17">
        <v>1498</v>
      </c>
      <c r="X51" s="17">
        <v>44</v>
      </c>
    </row>
    <row r="52" spans="1:24" x14ac:dyDescent="0.2">
      <c r="A52" s="17" t="s">
        <v>62</v>
      </c>
      <c r="B52" s="17">
        <v>43308</v>
      </c>
      <c r="C52" s="17">
        <v>64285</v>
      </c>
      <c r="D52" s="17">
        <v>5919</v>
      </c>
      <c r="E52" s="17">
        <v>310</v>
      </c>
      <c r="F52" s="17">
        <v>10</v>
      </c>
      <c r="G52" s="17">
        <v>31857</v>
      </c>
      <c r="H52" s="17">
        <v>3262</v>
      </c>
      <c r="I52" s="17">
        <v>317343</v>
      </c>
      <c r="J52" s="17">
        <v>3043</v>
      </c>
      <c r="K52" s="17">
        <v>2116851</v>
      </c>
      <c r="L52" s="17">
        <v>37269</v>
      </c>
      <c r="M52" s="17">
        <v>1198831</v>
      </c>
      <c r="N52" s="17">
        <v>588</v>
      </c>
      <c r="O52" s="17">
        <v>400927</v>
      </c>
      <c r="P52" s="17">
        <v>2300</v>
      </c>
      <c r="Q52" s="17">
        <v>17605</v>
      </c>
      <c r="R52" s="17">
        <v>200</v>
      </c>
      <c r="S52" s="17">
        <v>774643</v>
      </c>
      <c r="T52" s="17">
        <v>1145</v>
      </c>
      <c r="U52" s="17">
        <v>17599</v>
      </c>
      <c r="V52" s="17">
        <v>484</v>
      </c>
      <c r="W52" s="17">
        <v>1982</v>
      </c>
      <c r="X52" s="17">
        <v>85</v>
      </c>
    </row>
    <row r="53" spans="1:24" x14ac:dyDescent="0.2">
      <c r="A53" s="17" t="s">
        <v>64</v>
      </c>
      <c r="B53" s="17">
        <v>49412</v>
      </c>
      <c r="C53" s="17">
        <v>82742</v>
      </c>
      <c r="D53" s="17">
        <v>6174</v>
      </c>
      <c r="E53" s="17">
        <v>1807</v>
      </c>
      <c r="F53" s="17">
        <v>62</v>
      </c>
      <c r="G53" s="17">
        <v>9791</v>
      </c>
      <c r="H53" s="17">
        <v>1061</v>
      </c>
      <c r="I53" s="17">
        <v>133119</v>
      </c>
      <c r="J53" s="17">
        <v>933</v>
      </c>
      <c r="K53" s="17">
        <v>2210072</v>
      </c>
      <c r="L53" s="17">
        <v>45817</v>
      </c>
      <c r="M53" s="17">
        <v>5934380</v>
      </c>
      <c r="N53" s="17">
        <v>207</v>
      </c>
      <c r="O53" s="17">
        <v>347760</v>
      </c>
      <c r="P53" s="17">
        <v>1269</v>
      </c>
      <c r="Q53" s="17">
        <v>747453</v>
      </c>
      <c r="R53" s="17">
        <v>213</v>
      </c>
      <c r="S53" s="17">
        <v>72805</v>
      </c>
      <c r="T53" s="17">
        <v>417</v>
      </c>
      <c r="U53" s="17">
        <v>54042</v>
      </c>
      <c r="V53" s="17">
        <v>1471</v>
      </c>
      <c r="W53" s="17">
        <v>7723</v>
      </c>
      <c r="X53" s="17">
        <v>207</v>
      </c>
    </row>
    <row r="54" spans="1:24" x14ac:dyDescent="0.2">
      <c r="A54" s="17" t="s">
        <v>61</v>
      </c>
      <c r="B54" s="17">
        <v>36135</v>
      </c>
      <c r="C54" s="17">
        <v>139289</v>
      </c>
      <c r="D54" s="17">
        <v>10508</v>
      </c>
      <c r="E54" s="17">
        <v>3053</v>
      </c>
      <c r="F54" s="17">
        <v>92</v>
      </c>
      <c r="G54" s="17">
        <v>10372</v>
      </c>
      <c r="H54" s="17">
        <v>1040</v>
      </c>
      <c r="I54" s="17">
        <v>99332</v>
      </c>
      <c r="J54" s="17">
        <v>2435</v>
      </c>
      <c r="K54" s="17">
        <v>1148866</v>
      </c>
      <c r="L54" s="17">
        <v>30272</v>
      </c>
      <c r="M54" s="17">
        <v>217842</v>
      </c>
      <c r="N54" s="17">
        <v>149</v>
      </c>
      <c r="O54" s="17">
        <v>131640</v>
      </c>
      <c r="P54" s="17">
        <v>1378</v>
      </c>
      <c r="Q54" s="17">
        <v>2271</v>
      </c>
      <c r="R54" s="17">
        <v>51</v>
      </c>
      <c r="S54" s="17">
        <v>172056</v>
      </c>
      <c r="T54" s="17">
        <v>596</v>
      </c>
      <c r="U54" s="17">
        <v>14487</v>
      </c>
      <c r="V54" s="17">
        <v>391</v>
      </c>
      <c r="W54" s="17">
        <v>1376</v>
      </c>
      <c r="X54" s="17">
        <v>43</v>
      </c>
    </row>
    <row r="55" spans="1:24" x14ac:dyDescent="0.2">
      <c r="A55" s="17" t="s">
        <v>56</v>
      </c>
      <c r="B55" s="17">
        <v>26016</v>
      </c>
      <c r="C55" s="17">
        <v>46033</v>
      </c>
      <c r="D55" s="17">
        <v>3567</v>
      </c>
      <c r="E55" s="17">
        <v>0</v>
      </c>
      <c r="F55" s="17">
        <v>0</v>
      </c>
      <c r="G55" s="17">
        <v>25143</v>
      </c>
      <c r="H55" s="17">
        <v>1897</v>
      </c>
      <c r="I55" s="17">
        <v>89029</v>
      </c>
      <c r="J55" s="17">
        <v>1124</v>
      </c>
      <c r="K55" s="17">
        <v>948608</v>
      </c>
      <c r="L55" s="17">
        <v>24172</v>
      </c>
      <c r="M55" s="17">
        <v>581449</v>
      </c>
      <c r="N55" s="17">
        <v>91</v>
      </c>
      <c r="O55" s="17">
        <v>2633362</v>
      </c>
      <c r="P55" s="17">
        <v>304</v>
      </c>
      <c r="Q55" s="17">
        <v>12392</v>
      </c>
      <c r="R55" s="17">
        <v>35</v>
      </c>
      <c r="S55" s="17">
        <v>96025</v>
      </c>
      <c r="T55" s="17">
        <v>128</v>
      </c>
      <c r="U55" s="17">
        <v>2571</v>
      </c>
      <c r="V55" s="17">
        <v>89</v>
      </c>
      <c r="W55" s="17">
        <v>195</v>
      </c>
      <c r="X55" s="17">
        <v>9</v>
      </c>
    </row>
    <row r="56" spans="1:24" x14ac:dyDescent="0.2">
      <c r="A56" s="17" t="s">
        <v>58</v>
      </c>
      <c r="B56" s="17">
        <v>24640</v>
      </c>
      <c r="C56" s="17">
        <v>15369</v>
      </c>
      <c r="D56" s="17">
        <v>1125</v>
      </c>
      <c r="E56" s="17">
        <v>44</v>
      </c>
      <c r="F56" s="17">
        <v>3</v>
      </c>
      <c r="G56" s="17">
        <v>33999</v>
      </c>
      <c r="H56" s="17">
        <v>3076</v>
      </c>
      <c r="I56" s="17">
        <v>56310</v>
      </c>
      <c r="J56" s="17">
        <v>912</v>
      </c>
      <c r="K56" s="17">
        <v>978438</v>
      </c>
      <c r="L56" s="17">
        <v>21858</v>
      </c>
      <c r="M56" s="17">
        <v>1437356</v>
      </c>
      <c r="N56" s="17">
        <v>112</v>
      </c>
      <c r="O56" s="17">
        <v>94548</v>
      </c>
      <c r="P56" s="17">
        <v>2265</v>
      </c>
      <c r="Q56" s="17">
        <v>12853</v>
      </c>
      <c r="R56" s="17">
        <v>130</v>
      </c>
      <c r="S56" s="17">
        <v>192983</v>
      </c>
      <c r="T56" s="17">
        <v>2312</v>
      </c>
      <c r="U56" s="17">
        <v>17810</v>
      </c>
      <c r="V56" s="17">
        <v>586</v>
      </c>
      <c r="W56" s="17">
        <v>2203</v>
      </c>
      <c r="X56" s="17">
        <v>64</v>
      </c>
    </row>
    <row r="57" spans="1:24" x14ac:dyDescent="0.2">
      <c r="A57" s="17" t="s">
        <v>66</v>
      </c>
      <c r="B57" s="17">
        <v>36518</v>
      </c>
      <c r="C57" s="17">
        <v>372928</v>
      </c>
      <c r="D57" s="17">
        <v>14976</v>
      </c>
      <c r="E57" s="17">
        <v>33991</v>
      </c>
      <c r="F57" s="17">
        <v>1148</v>
      </c>
      <c r="G57" s="17">
        <v>13633</v>
      </c>
      <c r="H57" s="17">
        <v>1008</v>
      </c>
      <c r="I57" s="17">
        <v>777090</v>
      </c>
      <c r="J57" s="17">
        <v>1707</v>
      </c>
      <c r="K57" s="17">
        <v>992845</v>
      </c>
      <c r="L57" s="17">
        <v>23951</v>
      </c>
      <c r="M57" s="17">
        <v>35709236</v>
      </c>
      <c r="N57" s="17">
        <v>585</v>
      </c>
      <c r="O57" s="17">
        <v>414106</v>
      </c>
      <c r="P57" s="17">
        <v>981</v>
      </c>
      <c r="Q57" s="17">
        <v>433519</v>
      </c>
      <c r="R57" s="17">
        <v>268</v>
      </c>
      <c r="S57" s="17">
        <v>311313</v>
      </c>
      <c r="T57" s="17">
        <v>652</v>
      </c>
      <c r="U57" s="17">
        <v>136418</v>
      </c>
      <c r="V57" s="17">
        <v>3504</v>
      </c>
      <c r="W57" s="17">
        <v>33939</v>
      </c>
      <c r="X57" s="17">
        <v>457</v>
      </c>
    </row>
    <row r="58" spans="1:24" x14ac:dyDescent="0.2">
      <c r="A58" s="17" t="s">
        <v>68</v>
      </c>
      <c r="B58" s="17">
        <v>14121</v>
      </c>
      <c r="C58" s="17">
        <v>46638</v>
      </c>
      <c r="D58" s="17">
        <v>2405</v>
      </c>
      <c r="E58" s="17">
        <v>25927</v>
      </c>
      <c r="F58" s="17">
        <v>835</v>
      </c>
      <c r="G58" s="17">
        <v>439</v>
      </c>
      <c r="H58" s="17">
        <v>53</v>
      </c>
      <c r="I58" s="17">
        <v>99654</v>
      </c>
      <c r="J58" s="17">
        <v>121</v>
      </c>
      <c r="K58" s="17">
        <v>630453</v>
      </c>
      <c r="L58" s="17">
        <v>11093</v>
      </c>
      <c r="M58" s="17">
        <v>4427229</v>
      </c>
      <c r="N58" s="17">
        <v>176</v>
      </c>
      <c r="O58" s="17">
        <v>2736495</v>
      </c>
      <c r="P58" s="17">
        <v>567</v>
      </c>
      <c r="Q58" s="17">
        <v>1028981</v>
      </c>
      <c r="R58" s="17">
        <v>218</v>
      </c>
      <c r="S58" s="17">
        <v>867747</v>
      </c>
      <c r="T58" s="17">
        <v>644</v>
      </c>
      <c r="U58" s="17">
        <v>14281</v>
      </c>
      <c r="V58" s="17">
        <v>329</v>
      </c>
      <c r="W58" s="17">
        <v>3034</v>
      </c>
      <c r="X58" s="17">
        <v>67</v>
      </c>
    </row>
    <row r="59" spans="1:24" x14ac:dyDescent="0.2">
      <c r="A59" s="17" t="s">
        <v>72</v>
      </c>
      <c r="B59" s="17">
        <v>25281</v>
      </c>
      <c r="C59" s="17">
        <v>210398</v>
      </c>
      <c r="D59" s="17">
        <v>15851</v>
      </c>
      <c r="E59" s="17">
        <v>31991</v>
      </c>
      <c r="F59" s="17">
        <v>775</v>
      </c>
      <c r="G59" s="17">
        <v>948</v>
      </c>
      <c r="H59" s="17">
        <v>135</v>
      </c>
      <c r="I59" s="17">
        <v>131530</v>
      </c>
      <c r="J59" s="17">
        <v>1612</v>
      </c>
      <c r="K59" s="17">
        <v>509428</v>
      </c>
      <c r="L59" s="17">
        <v>13746</v>
      </c>
      <c r="M59" s="17">
        <v>1544553</v>
      </c>
      <c r="N59" s="17">
        <v>153</v>
      </c>
      <c r="O59" s="17">
        <v>163670</v>
      </c>
      <c r="P59" s="17">
        <v>992</v>
      </c>
      <c r="Q59" s="17">
        <v>3822</v>
      </c>
      <c r="R59" s="17">
        <v>106</v>
      </c>
      <c r="S59" s="17">
        <v>50227</v>
      </c>
      <c r="T59" s="17">
        <v>411</v>
      </c>
      <c r="U59" s="17">
        <v>76139</v>
      </c>
      <c r="V59" s="17">
        <v>1210</v>
      </c>
      <c r="W59" s="17">
        <v>3183</v>
      </c>
      <c r="X59" s="17">
        <v>44</v>
      </c>
    </row>
    <row r="60" spans="1:24" x14ac:dyDescent="0.2">
      <c r="A60" s="17" t="s">
        <v>71</v>
      </c>
      <c r="B60" s="17">
        <v>20194</v>
      </c>
      <c r="C60" s="17">
        <v>249954</v>
      </c>
      <c r="D60" s="17">
        <v>14723</v>
      </c>
      <c r="E60" s="17">
        <v>14891</v>
      </c>
      <c r="F60" s="17">
        <v>432</v>
      </c>
      <c r="G60" s="17">
        <v>874</v>
      </c>
      <c r="H60" s="17">
        <v>130</v>
      </c>
      <c r="I60" s="17">
        <v>124977</v>
      </c>
      <c r="J60" s="17">
        <v>1155</v>
      </c>
      <c r="K60" s="17">
        <v>416920</v>
      </c>
      <c r="L60" s="17">
        <v>10130</v>
      </c>
      <c r="M60" s="17">
        <v>2509917</v>
      </c>
      <c r="N60" s="17">
        <v>231</v>
      </c>
      <c r="O60" s="17">
        <v>262916</v>
      </c>
      <c r="P60" s="17">
        <v>858</v>
      </c>
      <c r="Q60" s="17">
        <v>68290</v>
      </c>
      <c r="R60" s="17">
        <v>164</v>
      </c>
      <c r="S60" s="17">
        <v>410474</v>
      </c>
      <c r="T60" s="17">
        <v>564</v>
      </c>
      <c r="U60" s="17">
        <v>43361</v>
      </c>
      <c r="V60" s="17">
        <v>864</v>
      </c>
      <c r="W60" s="17">
        <v>1433</v>
      </c>
      <c r="X60" s="17">
        <v>43</v>
      </c>
    </row>
    <row r="61" spans="1:24" x14ac:dyDescent="0.2">
      <c r="A61" s="17" t="s">
        <v>65</v>
      </c>
      <c r="B61" s="17">
        <v>22498</v>
      </c>
      <c r="C61" s="17">
        <v>123588</v>
      </c>
      <c r="D61" s="17">
        <v>8894</v>
      </c>
      <c r="E61" s="17">
        <v>55099</v>
      </c>
      <c r="F61" s="17">
        <v>2097</v>
      </c>
      <c r="G61" s="17">
        <v>1073</v>
      </c>
      <c r="H61" s="17">
        <v>98</v>
      </c>
      <c r="I61" s="17">
        <v>1229250</v>
      </c>
      <c r="J61" s="17">
        <v>715</v>
      </c>
      <c r="K61" s="17">
        <v>626891</v>
      </c>
      <c r="L61" s="17">
        <v>14991</v>
      </c>
      <c r="M61" s="17">
        <v>10758294</v>
      </c>
      <c r="N61" s="17">
        <v>343</v>
      </c>
      <c r="O61" s="17">
        <v>1023310</v>
      </c>
      <c r="P61" s="17">
        <v>719</v>
      </c>
      <c r="Q61" s="17">
        <v>504955</v>
      </c>
      <c r="R61" s="17">
        <v>112</v>
      </c>
      <c r="S61" s="17">
        <v>242595</v>
      </c>
      <c r="T61" s="17">
        <v>539</v>
      </c>
      <c r="U61" s="17">
        <v>24602</v>
      </c>
      <c r="V61" s="17">
        <v>763</v>
      </c>
      <c r="W61" s="17">
        <v>1649</v>
      </c>
      <c r="X61" s="17">
        <v>66</v>
      </c>
    </row>
    <row r="62" spans="1:24" x14ac:dyDescent="0.2">
      <c r="A62" s="17" t="s">
        <v>70</v>
      </c>
      <c r="B62" s="17">
        <v>2056</v>
      </c>
      <c r="C62" s="17">
        <v>1229</v>
      </c>
      <c r="D62" s="17">
        <v>116</v>
      </c>
      <c r="E62" s="17">
        <v>0</v>
      </c>
      <c r="F62" s="17">
        <v>0</v>
      </c>
      <c r="G62" s="17">
        <v>18</v>
      </c>
      <c r="H62" s="17">
        <v>5</v>
      </c>
      <c r="I62" s="17">
        <v>708</v>
      </c>
      <c r="J62" s="17">
        <v>3</v>
      </c>
      <c r="K62" s="17">
        <v>28701</v>
      </c>
      <c r="L62" s="17">
        <v>1574</v>
      </c>
      <c r="M62" s="17">
        <v>112</v>
      </c>
      <c r="N62" s="17">
        <v>14</v>
      </c>
      <c r="O62" s="17">
        <v>39295</v>
      </c>
      <c r="P62" s="17">
        <v>344</v>
      </c>
      <c r="Q62" s="17">
        <v>112</v>
      </c>
      <c r="R62" s="17">
        <v>12</v>
      </c>
      <c r="S62" s="17">
        <v>3435</v>
      </c>
      <c r="T62" s="17">
        <v>174</v>
      </c>
      <c r="U62" s="17">
        <v>267</v>
      </c>
      <c r="V62" s="17">
        <v>15</v>
      </c>
      <c r="W62" s="17">
        <v>12</v>
      </c>
      <c r="X62" s="17">
        <v>1</v>
      </c>
    </row>
    <row r="63" spans="1:24" x14ac:dyDescent="0.2">
      <c r="A63" s="17" t="s">
        <v>69</v>
      </c>
      <c r="B63" s="17">
        <v>2814</v>
      </c>
      <c r="C63" s="17">
        <v>1013</v>
      </c>
      <c r="D63" s="17">
        <v>73</v>
      </c>
      <c r="E63" s="17">
        <v>0</v>
      </c>
      <c r="F63" s="17">
        <v>0</v>
      </c>
      <c r="G63" s="17">
        <v>76</v>
      </c>
      <c r="H63" s="17">
        <v>11</v>
      </c>
      <c r="I63" s="17">
        <v>49</v>
      </c>
      <c r="J63" s="17">
        <v>1</v>
      </c>
      <c r="K63" s="17">
        <v>65617</v>
      </c>
      <c r="L63" s="17">
        <v>2252</v>
      </c>
      <c r="M63" s="17">
        <v>30069</v>
      </c>
      <c r="N63" s="17">
        <v>7</v>
      </c>
      <c r="O63" s="17">
        <v>53537</v>
      </c>
      <c r="P63" s="17">
        <v>370</v>
      </c>
      <c r="Q63" s="17">
        <v>186</v>
      </c>
      <c r="R63" s="17">
        <v>7</v>
      </c>
      <c r="S63" s="17">
        <v>6681</v>
      </c>
      <c r="T63" s="17">
        <v>141</v>
      </c>
      <c r="U63" s="17">
        <v>616</v>
      </c>
      <c r="V63" s="17">
        <v>28</v>
      </c>
      <c r="W63" s="17">
        <v>8</v>
      </c>
      <c r="X63" s="17">
        <v>2</v>
      </c>
    </row>
    <row r="64" spans="1:24" x14ac:dyDescent="0.2">
      <c r="A64" s="17" t="s">
        <v>67</v>
      </c>
      <c r="B64" s="17">
        <v>33933</v>
      </c>
      <c r="C64" s="17">
        <v>227881</v>
      </c>
      <c r="D64" s="17">
        <v>9096</v>
      </c>
      <c r="E64" s="17">
        <v>1510</v>
      </c>
      <c r="F64" s="17">
        <v>23</v>
      </c>
      <c r="G64" s="17">
        <v>5620</v>
      </c>
      <c r="H64" s="17">
        <v>563</v>
      </c>
      <c r="I64" s="17">
        <v>601831</v>
      </c>
      <c r="J64" s="17">
        <v>1775</v>
      </c>
      <c r="K64" s="17">
        <v>1211969</v>
      </c>
      <c r="L64" s="17">
        <v>25183</v>
      </c>
      <c r="M64" s="17">
        <v>13896792</v>
      </c>
      <c r="N64" s="17">
        <v>348</v>
      </c>
      <c r="O64" s="17">
        <v>3293044</v>
      </c>
      <c r="P64" s="17">
        <v>1215</v>
      </c>
      <c r="Q64" s="17">
        <v>164799</v>
      </c>
      <c r="R64" s="17">
        <v>310</v>
      </c>
      <c r="S64" s="17">
        <v>3337324</v>
      </c>
      <c r="T64" s="17">
        <v>1880</v>
      </c>
      <c r="U64" s="17">
        <v>58728</v>
      </c>
      <c r="V64" s="17">
        <v>1701</v>
      </c>
      <c r="W64" s="17">
        <v>6862</v>
      </c>
      <c r="X64" s="17">
        <v>177</v>
      </c>
    </row>
    <row r="65" spans="1:24" x14ac:dyDescent="0.2">
      <c r="A65" s="17" t="s">
        <v>74</v>
      </c>
      <c r="B65" s="17">
        <v>15912</v>
      </c>
      <c r="C65" s="17">
        <v>64882</v>
      </c>
      <c r="D65" s="17">
        <v>8990</v>
      </c>
      <c r="E65" s="17">
        <v>0</v>
      </c>
      <c r="F65" s="17">
        <v>0</v>
      </c>
      <c r="G65" s="17">
        <v>867</v>
      </c>
      <c r="H65" s="17">
        <v>139</v>
      </c>
      <c r="I65" s="17">
        <v>102014</v>
      </c>
      <c r="J65" s="17">
        <v>669</v>
      </c>
      <c r="K65" s="17">
        <v>493941</v>
      </c>
      <c r="L65" s="17">
        <v>10987</v>
      </c>
      <c r="M65" s="17">
        <v>1928869</v>
      </c>
      <c r="N65" s="17">
        <v>350</v>
      </c>
      <c r="O65" s="17">
        <v>146471</v>
      </c>
      <c r="P65" s="17">
        <v>418</v>
      </c>
      <c r="Q65" s="17">
        <v>3830</v>
      </c>
      <c r="R65" s="17">
        <v>131</v>
      </c>
      <c r="S65" s="17">
        <v>10555</v>
      </c>
      <c r="T65" s="17">
        <v>261</v>
      </c>
      <c r="U65" s="17">
        <v>34196</v>
      </c>
      <c r="V65" s="17">
        <v>1497</v>
      </c>
      <c r="W65" s="17">
        <v>474</v>
      </c>
      <c r="X65" s="17">
        <v>25</v>
      </c>
    </row>
    <row r="66" spans="1:24" x14ac:dyDescent="0.2">
      <c r="A66" s="17" t="s">
        <v>79</v>
      </c>
      <c r="B66" s="17">
        <v>24003</v>
      </c>
      <c r="C66" s="17">
        <v>45686</v>
      </c>
      <c r="D66" s="17">
        <v>7125</v>
      </c>
      <c r="E66" s="17">
        <v>1084</v>
      </c>
      <c r="F66" s="17">
        <v>30</v>
      </c>
      <c r="G66" s="17">
        <v>565</v>
      </c>
      <c r="H66" s="17">
        <v>132</v>
      </c>
      <c r="I66" s="17">
        <v>90493</v>
      </c>
      <c r="J66" s="17">
        <v>1498</v>
      </c>
      <c r="K66" s="17">
        <v>657030</v>
      </c>
      <c r="L66" s="17">
        <v>20189</v>
      </c>
      <c r="M66" s="17">
        <v>501120</v>
      </c>
      <c r="N66" s="17">
        <v>140</v>
      </c>
      <c r="O66" s="17">
        <v>386629</v>
      </c>
      <c r="P66" s="17">
        <v>1146</v>
      </c>
      <c r="Q66" s="17">
        <v>4736</v>
      </c>
      <c r="R66" s="17">
        <v>115</v>
      </c>
      <c r="S66" s="17">
        <v>42286</v>
      </c>
      <c r="T66" s="17">
        <v>413</v>
      </c>
      <c r="U66" s="17">
        <v>7548</v>
      </c>
      <c r="V66" s="17">
        <v>298</v>
      </c>
      <c r="W66" s="17">
        <v>126</v>
      </c>
      <c r="X66" s="17">
        <v>12</v>
      </c>
    </row>
    <row r="67" spans="1:24" x14ac:dyDescent="0.2">
      <c r="A67" s="17" t="s">
        <v>80</v>
      </c>
      <c r="B67" s="17">
        <v>30036</v>
      </c>
      <c r="C67" s="17">
        <v>98005</v>
      </c>
      <c r="D67" s="17">
        <v>15265</v>
      </c>
      <c r="E67" s="17">
        <v>0</v>
      </c>
      <c r="F67" s="17">
        <v>0</v>
      </c>
      <c r="G67" s="17">
        <v>325</v>
      </c>
      <c r="H67" s="17">
        <v>97</v>
      </c>
      <c r="I67" s="17">
        <v>89092</v>
      </c>
      <c r="J67" s="17">
        <v>771</v>
      </c>
      <c r="K67" s="17">
        <v>785336</v>
      </c>
      <c r="L67" s="17">
        <v>22708</v>
      </c>
      <c r="M67" s="17">
        <v>1042820</v>
      </c>
      <c r="N67" s="17">
        <v>213</v>
      </c>
      <c r="O67" s="17">
        <v>742000</v>
      </c>
      <c r="P67" s="17">
        <v>814</v>
      </c>
      <c r="Q67" s="17">
        <v>6356</v>
      </c>
      <c r="R67" s="17">
        <v>197</v>
      </c>
      <c r="S67" s="17">
        <v>66594</v>
      </c>
      <c r="T67" s="17">
        <v>427</v>
      </c>
      <c r="U67" s="17">
        <v>18179</v>
      </c>
      <c r="V67" s="17">
        <v>1277</v>
      </c>
      <c r="W67" s="17">
        <v>111</v>
      </c>
      <c r="X67" s="17">
        <v>17</v>
      </c>
    </row>
    <row r="68" spans="1:24" x14ac:dyDescent="0.2">
      <c r="A68" s="17" t="s">
        <v>73</v>
      </c>
      <c r="B68" s="17">
        <v>92846</v>
      </c>
      <c r="C68" s="17">
        <v>212962</v>
      </c>
      <c r="D68" s="17">
        <v>39740</v>
      </c>
      <c r="E68" s="17">
        <v>114</v>
      </c>
      <c r="F68" s="17">
        <v>5</v>
      </c>
      <c r="G68" s="17">
        <v>2199</v>
      </c>
      <c r="H68" s="17">
        <v>205</v>
      </c>
      <c r="I68" s="17">
        <v>335511</v>
      </c>
      <c r="J68" s="17">
        <v>4272</v>
      </c>
      <c r="K68" s="17">
        <v>2549106</v>
      </c>
      <c r="L68" s="17">
        <v>67738</v>
      </c>
      <c r="M68" s="17">
        <v>2382469</v>
      </c>
      <c r="N68" s="17">
        <v>742</v>
      </c>
      <c r="O68" s="17">
        <v>733561</v>
      </c>
      <c r="P68" s="17">
        <v>5019</v>
      </c>
      <c r="Q68" s="17">
        <v>19450</v>
      </c>
      <c r="R68" s="17">
        <v>420</v>
      </c>
      <c r="S68" s="17">
        <v>342235</v>
      </c>
      <c r="T68" s="17">
        <v>3094</v>
      </c>
      <c r="U68" s="17">
        <v>50628</v>
      </c>
      <c r="V68" s="17">
        <v>2217</v>
      </c>
      <c r="W68" s="17">
        <v>925</v>
      </c>
      <c r="X68" s="17">
        <v>62</v>
      </c>
    </row>
    <row r="69" spans="1:24" x14ac:dyDescent="0.2">
      <c r="A69" s="17" t="s">
        <v>75</v>
      </c>
      <c r="B69" s="17">
        <v>10191</v>
      </c>
      <c r="C69" s="17">
        <v>11374</v>
      </c>
      <c r="D69" s="17">
        <v>1464</v>
      </c>
      <c r="E69" s="17">
        <v>0</v>
      </c>
      <c r="F69" s="17">
        <v>0</v>
      </c>
      <c r="G69" s="17">
        <v>1958</v>
      </c>
      <c r="H69" s="17">
        <v>227</v>
      </c>
      <c r="I69" s="17">
        <v>41492</v>
      </c>
      <c r="J69" s="17">
        <v>262</v>
      </c>
      <c r="K69" s="17">
        <v>296563</v>
      </c>
      <c r="L69" s="17">
        <v>8686</v>
      </c>
      <c r="M69" s="17">
        <v>501294</v>
      </c>
      <c r="N69" s="17">
        <v>73</v>
      </c>
      <c r="O69" s="17">
        <v>524337</v>
      </c>
      <c r="P69" s="17">
        <v>492</v>
      </c>
      <c r="Q69" s="17">
        <v>2349</v>
      </c>
      <c r="R69" s="17">
        <v>77</v>
      </c>
      <c r="S69" s="17">
        <v>12764</v>
      </c>
      <c r="T69" s="17">
        <v>199</v>
      </c>
      <c r="U69" s="17">
        <v>11316</v>
      </c>
      <c r="V69" s="17">
        <v>625</v>
      </c>
      <c r="W69" s="17">
        <v>261</v>
      </c>
      <c r="X69" s="17">
        <v>13</v>
      </c>
    </row>
    <row r="70" spans="1:24" x14ac:dyDescent="0.2">
      <c r="A70" s="17" t="s">
        <v>81</v>
      </c>
      <c r="B70" s="17">
        <v>55689</v>
      </c>
      <c r="C70" s="17">
        <v>155931</v>
      </c>
      <c r="D70" s="17">
        <v>29353</v>
      </c>
      <c r="E70" s="17">
        <v>3892</v>
      </c>
      <c r="F70" s="17">
        <v>143</v>
      </c>
      <c r="G70" s="17">
        <v>4482</v>
      </c>
      <c r="H70" s="17">
        <v>394</v>
      </c>
      <c r="I70" s="17">
        <v>439366</v>
      </c>
      <c r="J70" s="17">
        <v>3906</v>
      </c>
      <c r="K70" s="17">
        <v>1978538</v>
      </c>
      <c r="L70" s="17">
        <v>44429</v>
      </c>
      <c r="M70" s="17">
        <v>6717584</v>
      </c>
      <c r="N70" s="17">
        <v>801</v>
      </c>
      <c r="O70" s="17">
        <v>1084596</v>
      </c>
      <c r="P70" s="17">
        <v>2416</v>
      </c>
      <c r="Q70" s="17">
        <v>90960</v>
      </c>
      <c r="R70" s="17">
        <v>1127</v>
      </c>
      <c r="S70" s="17">
        <v>257964</v>
      </c>
      <c r="T70" s="17">
        <v>1650</v>
      </c>
      <c r="U70" s="17">
        <v>26950</v>
      </c>
      <c r="V70" s="17">
        <v>1607</v>
      </c>
      <c r="W70" s="17">
        <v>645</v>
      </c>
      <c r="X70" s="17">
        <v>37</v>
      </c>
    </row>
    <row r="71" spans="1:24" x14ac:dyDescent="0.2">
      <c r="A71" s="17" t="s">
        <v>76</v>
      </c>
      <c r="B71" s="17">
        <v>3053</v>
      </c>
      <c r="C71" s="17">
        <v>2546</v>
      </c>
      <c r="D71" s="17">
        <v>312</v>
      </c>
      <c r="E71" s="17">
        <v>0</v>
      </c>
      <c r="F71" s="17">
        <v>0</v>
      </c>
      <c r="G71" s="17">
        <v>627</v>
      </c>
      <c r="H71" s="17">
        <v>95</v>
      </c>
      <c r="I71" s="17">
        <v>1034</v>
      </c>
      <c r="J71" s="17">
        <v>14</v>
      </c>
      <c r="K71" s="17">
        <v>91530</v>
      </c>
      <c r="L71" s="17">
        <v>2521</v>
      </c>
      <c r="M71" s="17">
        <v>45013</v>
      </c>
      <c r="N71" s="17">
        <v>7</v>
      </c>
      <c r="O71" s="17">
        <v>150622</v>
      </c>
      <c r="P71" s="17">
        <v>74</v>
      </c>
      <c r="Q71" s="17">
        <v>7666</v>
      </c>
      <c r="R71" s="17">
        <v>7</v>
      </c>
      <c r="S71" s="17">
        <v>5320</v>
      </c>
      <c r="T71" s="17">
        <v>35</v>
      </c>
      <c r="U71" s="17">
        <v>2537</v>
      </c>
      <c r="V71" s="17">
        <v>96</v>
      </c>
      <c r="W71" s="17">
        <v>98</v>
      </c>
      <c r="X71" s="17">
        <v>6</v>
      </c>
    </row>
    <row r="72" spans="1:24" x14ac:dyDescent="0.2">
      <c r="A72" s="17" t="s">
        <v>78</v>
      </c>
      <c r="B72" s="17">
        <v>7167</v>
      </c>
      <c r="C72" s="17">
        <v>10428</v>
      </c>
      <c r="D72" s="17">
        <v>1228</v>
      </c>
      <c r="E72" s="17">
        <v>0</v>
      </c>
      <c r="F72" s="17">
        <v>0</v>
      </c>
      <c r="G72" s="17">
        <v>1724</v>
      </c>
      <c r="H72" s="17">
        <v>188</v>
      </c>
      <c r="I72" s="17">
        <v>12928</v>
      </c>
      <c r="J72" s="17">
        <v>216</v>
      </c>
      <c r="K72" s="17">
        <v>168407</v>
      </c>
      <c r="L72" s="17">
        <v>6070</v>
      </c>
      <c r="M72" s="17">
        <v>21837</v>
      </c>
      <c r="N72" s="17">
        <v>17</v>
      </c>
      <c r="O72" s="17">
        <v>138614</v>
      </c>
      <c r="P72" s="17">
        <v>671</v>
      </c>
      <c r="Q72" s="17">
        <v>351</v>
      </c>
      <c r="R72" s="17">
        <v>11</v>
      </c>
      <c r="S72" s="17">
        <v>15183</v>
      </c>
      <c r="T72" s="17">
        <v>116</v>
      </c>
      <c r="U72" s="17">
        <v>8258</v>
      </c>
      <c r="V72" s="17">
        <v>471</v>
      </c>
      <c r="W72" s="17">
        <v>144</v>
      </c>
      <c r="X72" s="17">
        <v>10</v>
      </c>
    </row>
    <row r="73" spans="1:24" x14ac:dyDescent="0.2">
      <c r="A73" s="17" t="s">
        <v>77</v>
      </c>
      <c r="B73" s="17">
        <v>53506</v>
      </c>
      <c r="C73" s="17">
        <v>83508</v>
      </c>
      <c r="D73" s="17">
        <v>14159</v>
      </c>
      <c r="E73" s="17">
        <v>0</v>
      </c>
      <c r="F73" s="17">
        <v>0</v>
      </c>
      <c r="G73" s="17">
        <v>3150</v>
      </c>
      <c r="H73" s="17">
        <v>360</v>
      </c>
      <c r="I73" s="17">
        <v>196283</v>
      </c>
      <c r="J73" s="17">
        <v>1684</v>
      </c>
      <c r="K73" s="17">
        <v>1750184</v>
      </c>
      <c r="L73" s="17">
        <v>44327</v>
      </c>
      <c r="M73" s="17">
        <v>2093468</v>
      </c>
      <c r="N73" s="17">
        <v>411</v>
      </c>
      <c r="O73" s="17">
        <v>663985</v>
      </c>
      <c r="P73" s="17">
        <v>2287</v>
      </c>
      <c r="Q73" s="17">
        <v>10394</v>
      </c>
      <c r="R73" s="17">
        <v>177</v>
      </c>
      <c r="S73" s="17">
        <v>247861</v>
      </c>
      <c r="T73" s="17">
        <v>1834</v>
      </c>
      <c r="U73" s="17">
        <v>21999</v>
      </c>
      <c r="V73" s="17">
        <v>831</v>
      </c>
      <c r="W73" s="17">
        <v>593</v>
      </c>
      <c r="X73" s="17">
        <v>41</v>
      </c>
    </row>
    <row r="74" spans="1:24" x14ac:dyDescent="0.2">
      <c r="A74" s="17" t="s">
        <v>86</v>
      </c>
      <c r="B74" s="17">
        <v>47859</v>
      </c>
      <c r="C74" s="17">
        <v>87767</v>
      </c>
      <c r="D74" s="17">
        <v>20545</v>
      </c>
      <c r="E74" s="17">
        <v>4</v>
      </c>
      <c r="F74" s="17">
        <v>2</v>
      </c>
      <c r="G74" s="17">
        <v>2268</v>
      </c>
      <c r="H74" s="17">
        <v>423</v>
      </c>
      <c r="I74" s="17">
        <v>7127</v>
      </c>
      <c r="J74" s="17">
        <v>124</v>
      </c>
      <c r="K74" s="17">
        <v>886847</v>
      </c>
      <c r="L74" s="17">
        <v>39711</v>
      </c>
      <c r="M74" s="17">
        <v>116642</v>
      </c>
      <c r="N74" s="17">
        <v>109</v>
      </c>
      <c r="O74" s="17">
        <v>35703</v>
      </c>
      <c r="P74" s="17">
        <v>652</v>
      </c>
      <c r="Q74" s="17">
        <v>5575</v>
      </c>
      <c r="R74" s="17">
        <v>151</v>
      </c>
      <c r="S74" s="17">
        <v>15509</v>
      </c>
      <c r="T74" s="17">
        <v>725</v>
      </c>
      <c r="U74" s="17">
        <v>44176</v>
      </c>
      <c r="V74" s="17">
        <v>8607</v>
      </c>
      <c r="W74" s="17">
        <v>3279</v>
      </c>
      <c r="X74" s="17">
        <v>534</v>
      </c>
    </row>
    <row r="75" spans="1:24" x14ac:dyDescent="0.2">
      <c r="A75" s="17" t="s">
        <v>84</v>
      </c>
      <c r="B75" s="17">
        <v>38505</v>
      </c>
      <c r="C75" s="17">
        <v>68831</v>
      </c>
      <c r="D75" s="17">
        <v>18394</v>
      </c>
      <c r="E75" s="17">
        <v>68</v>
      </c>
      <c r="F75" s="17">
        <v>1</v>
      </c>
      <c r="G75" s="17">
        <v>972</v>
      </c>
      <c r="H75" s="17">
        <v>212</v>
      </c>
      <c r="I75" s="17">
        <v>5472</v>
      </c>
      <c r="J75" s="17">
        <v>94</v>
      </c>
      <c r="K75" s="17">
        <v>773526</v>
      </c>
      <c r="L75" s="17">
        <v>30961</v>
      </c>
      <c r="M75" s="17">
        <v>287672</v>
      </c>
      <c r="N75" s="17">
        <v>129</v>
      </c>
      <c r="O75" s="17">
        <v>29327</v>
      </c>
      <c r="P75" s="17">
        <v>662</v>
      </c>
      <c r="Q75" s="17">
        <v>16228</v>
      </c>
      <c r="R75" s="17">
        <v>461</v>
      </c>
      <c r="S75" s="17">
        <v>49057</v>
      </c>
      <c r="T75" s="17">
        <v>1306</v>
      </c>
      <c r="U75" s="17">
        <v>51337</v>
      </c>
      <c r="V75" s="17">
        <v>9877</v>
      </c>
      <c r="W75" s="17">
        <v>17385</v>
      </c>
      <c r="X75" s="17">
        <v>3638</v>
      </c>
    </row>
    <row r="76" spans="1:24" x14ac:dyDescent="0.2">
      <c r="A76" s="17" t="s">
        <v>85</v>
      </c>
      <c r="B76" s="17">
        <v>45535</v>
      </c>
      <c r="C76" s="17">
        <v>59555</v>
      </c>
      <c r="D76" s="17">
        <v>17624</v>
      </c>
      <c r="E76" s="17">
        <v>11</v>
      </c>
      <c r="F76" s="17">
        <v>1</v>
      </c>
      <c r="G76" s="17">
        <v>1763</v>
      </c>
      <c r="H76" s="17">
        <v>331</v>
      </c>
      <c r="I76" s="17">
        <v>5388</v>
      </c>
      <c r="J76" s="17">
        <v>109</v>
      </c>
      <c r="K76" s="17">
        <v>845829</v>
      </c>
      <c r="L76" s="17">
        <v>37459</v>
      </c>
      <c r="M76" s="17">
        <v>82327</v>
      </c>
      <c r="N76" s="17">
        <v>678</v>
      </c>
      <c r="O76" s="17">
        <v>78481</v>
      </c>
      <c r="P76" s="17">
        <v>500</v>
      </c>
      <c r="Q76" s="17">
        <v>14751</v>
      </c>
      <c r="R76" s="17">
        <v>906</v>
      </c>
      <c r="S76" s="17">
        <v>24404</v>
      </c>
      <c r="T76" s="17">
        <v>1253</v>
      </c>
      <c r="U76" s="17">
        <v>67830</v>
      </c>
      <c r="V76" s="17">
        <v>13510</v>
      </c>
      <c r="W76" s="17">
        <v>3794</v>
      </c>
      <c r="X76" s="17">
        <v>719</v>
      </c>
    </row>
    <row r="77" spans="1:24" x14ac:dyDescent="0.2">
      <c r="A77" s="17" t="s">
        <v>82</v>
      </c>
      <c r="B77" s="17">
        <v>60387</v>
      </c>
      <c r="C77" s="17">
        <v>177435</v>
      </c>
      <c r="D77" s="17">
        <v>27891</v>
      </c>
      <c r="E77" s="17">
        <v>1201</v>
      </c>
      <c r="F77" s="17">
        <v>13</v>
      </c>
      <c r="G77" s="17">
        <v>6190</v>
      </c>
      <c r="H77" s="17">
        <v>367</v>
      </c>
      <c r="I77" s="17">
        <v>78524</v>
      </c>
      <c r="J77" s="17">
        <v>768</v>
      </c>
      <c r="K77" s="17">
        <v>1703389</v>
      </c>
      <c r="L77" s="17">
        <v>45591</v>
      </c>
      <c r="M77" s="17">
        <v>3260210</v>
      </c>
      <c r="N77" s="17">
        <v>800</v>
      </c>
      <c r="O77" s="17">
        <v>2054689</v>
      </c>
      <c r="P77" s="17">
        <v>2201</v>
      </c>
      <c r="Q77" s="17">
        <v>62610</v>
      </c>
      <c r="R77" s="17">
        <v>794</v>
      </c>
      <c r="S77" s="17">
        <v>358973</v>
      </c>
      <c r="T77" s="17">
        <v>1836</v>
      </c>
      <c r="U77" s="17">
        <v>59705</v>
      </c>
      <c r="V77" s="17">
        <v>5977</v>
      </c>
      <c r="W77" s="17">
        <v>2294</v>
      </c>
      <c r="X77" s="17">
        <v>236</v>
      </c>
    </row>
    <row r="78" spans="1:24" x14ac:dyDescent="0.2">
      <c r="A78" s="17" t="s">
        <v>83</v>
      </c>
      <c r="B78" s="17">
        <v>23276</v>
      </c>
      <c r="C78" s="17">
        <v>34285</v>
      </c>
      <c r="D78" s="17">
        <v>8196</v>
      </c>
      <c r="E78" s="17">
        <v>0</v>
      </c>
      <c r="F78" s="17">
        <v>0</v>
      </c>
      <c r="G78" s="17">
        <v>126</v>
      </c>
      <c r="H78" s="17">
        <v>33</v>
      </c>
      <c r="I78" s="17">
        <v>11768</v>
      </c>
      <c r="J78" s="17">
        <v>71</v>
      </c>
      <c r="K78" s="17">
        <v>441797</v>
      </c>
      <c r="L78" s="17">
        <v>19038</v>
      </c>
      <c r="M78" s="17">
        <v>1081892</v>
      </c>
      <c r="N78" s="17">
        <v>55</v>
      </c>
      <c r="O78" s="17">
        <v>282351</v>
      </c>
      <c r="P78" s="17">
        <v>395</v>
      </c>
      <c r="Q78" s="17">
        <v>3326</v>
      </c>
      <c r="R78" s="17">
        <v>144</v>
      </c>
      <c r="S78" s="17">
        <v>16031</v>
      </c>
      <c r="T78" s="17">
        <v>507</v>
      </c>
      <c r="U78" s="17">
        <v>28677</v>
      </c>
      <c r="V78" s="17">
        <v>4991</v>
      </c>
      <c r="W78" s="17">
        <v>701</v>
      </c>
      <c r="X78" s="17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131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129</v>
      </c>
    </row>
    <row r="3" spans="1:24" ht="24" x14ac:dyDescent="0.2">
      <c r="A3" s="19" t="s">
        <v>87</v>
      </c>
      <c r="B3" s="20" t="s">
        <v>88</v>
      </c>
      <c r="C3" s="18" t="s">
        <v>89</v>
      </c>
      <c r="D3" s="18"/>
      <c r="E3" s="18" t="s">
        <v>90</v>
      </c>
      <c r="F3" s="18"/>
      <c r="G3" s="18" t="s">
        <v>91</v>
      </c>
      <c r="H3" s="18"/>
      <c r="I3" s="18" t="s">
        <v>92</v>
      </c>
      <c r="J3" s="18"/>
      <c r="K3" s="18" t="s">
        <v>115</v>
      </c>
      <c r="L3" s="18"/>
      <c r="M3" s="18" t="s">
        <v>101</v>
      </c>
      <c r="N3" s="18"/>
      <c r="O3" s="18" t="s">
        <v>102</v>
      </c>
      <c r="P3" s="18"/>
      <c r="Q3" s="18" t="s">
        <v>104</v>
      </c>
      <c r="R3" s="18"/>
      <c r="S3" s="18" t="s">
        <v>103</v>
      </c>
      <c r="T3" s="18"/>
      <c r="U3" s="18" t="s">
        <v>93</v>
      </c>
      <c r="V3" s="18"/>
      <c r="W3" s="18" t="s">
        <v>94</v>
      </c>
      <c r="X3" s="18"/>
    </row>
    <row r="4" spans="1:24" s="4" customFormat="1" ht="43.5" customHeight="1" x14ac:dyDescent="0.2">
      <c r="A4" s="19"/>
      <c r="B4" s="20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3502960</v>
      </c>
      <c r="C5" s="13">
        <f t="shared" ref="C5:X5" si="0">SUM(C6,C16,C26,C35,C48,C57,C67,C76,C86)</f>
        <v>9614031</v>
      </c>
      <c r="D5" s="13">
        <f t="shared" si="0"/>
        <v>1411705</v>
      </c>
      <c r="E5" s="13">
        <f t="shared" si="0"/>
        <v>727338</v>
      </c>
      <c r="F5" s="13">
        <f t="shared" si="0"/>
        <v>20763</v>
      </c>
      <c r="G5" s="13">
        <f t="shared" si="0"/>
        <v>1782370</v>
      </c>
      <c r="H5" s="13">
        <f t="shared" si="0"/>
        <v>310169</v>
      </c>
      <c r="I5" s="13">
        <f t="shared" si="0"/>
        <v>11379190</v>
      </c>
      <c r="J5" s="13">
        <f t="shared" si="0"/>
        <v>150527</v>
      </c>
      <c r="K5" s="13">
        <f t="shared" ref="K5:L5" si="1">SUM(K6,K16,K26,K35,K48,K57,K67,K76,K86)</f>
        <v>113879752</v>
      </c>
      <c r="L5" s="13">
        <f t="shared" si="1"/>
        <v>2735543</v>
      </c>
      <c r="M5" s="13">
        <f t="shared" ref="M5:N5" si="2">SUM(M6,M16,M26,M35,M48,M57,M67,M76,M86)</f>
        <v>334473269</v>
      </c>
      <c r="N5" s="13">
        <f t="shared" si="2"/>
        <v>32510</v>
      </c>
      <c r="O5" s="13">
        <f t="shared" si="0"/>
        <v>69448920</v>
      </c>
      <c r="P5" s="13">
        <f t="shared" si="0"/>
        <v>136075</v>
      </c>
      <c r="Q5" s="13">
        <f t="shared" si="0"/>
        <v>8753120</v>
      </c>
      <c r="R5" s="13">
        <f t="shared" si="0"/>
        <v>28421</v>
      </c>
      <c r="S5" s="13">
        <f t="shared" ref="S5:T5" si="3">SUM(S6,S16,S26,S35,S48,S57,S67,S76,S86)</f>
        <v>17397695</v>
      </c>
      <c r="T5" s="13">
        <f t="shared" si="3"/>
        <v>78808</v>
      </c>
      <c r="U5" s="13">
        <f t="shared" si="0"/>
        <v>1577336</v>
      </c>
      <c r="V5" s="13">
        <f t="shared" si="0"/>
        <v>90425</v>
      </c>
      <c r="W5" s="13">
        <f t="shared" si="0"/>
        <v>140964</v>
      </c>
      <c r="X5" s="13">
        <f t="shared" si="0"/>
        <v>8674</v>
      </c>
    </row>
    <row r="6" spans="1:24" ht="21.75" x14ac:dyDescent="0.2">
      <c r="A6" s="9" t="s">
        <v>1</v>
      </c>
      <c r="B6" s="8">
        <f>SUM(B7:B15)</f>
        <v>113968</v>
      </c>
      <c r="C6" s="8">
        <f t="shared" ref="C6:X6" si="4">SUM(C7:C15)</f>
        <v>202342</v>
      </c>
      <c r="D6" s="8">
        <f t="shared" si="4"/>
        <v>14350</v>
      </c>
      <c r="E6" s="8">
        <f t="shared" si="4"/>
        <v>228275</v>
      </c>
      <c r="F6" s="8">
        <f t="shared" si="4"/>
        <v>6442</v>
      </c>
      <c r="G6" s="8">
        <f t="shared" si="4"/>
        <v>37117</v>
      </c>
      <c r="H6" s="8">
        <f t="shared" si="4"/>
        <v>2917</v>
      </c>
      <c r="I6" s="8">
        <f t="shared" si="4"/>
        <v>1060948</v>
      </c>
      <c r="J6" s="8">
        <f t="shared" si="4"/>
        <v>2708</v>
      </c>
      <c r="K6" s="8">
        <f t="shared" ref="K6:L6" si="5">SUM(K7:K15)</f>
        <v>4493835</v>
      </c>
      <c r="L6" s="8">
        <f t="shared" si="5"/>
        <v>89943</v>
      </c>
      <c r="M6" s="8">
        <f t="shared" ref="M6:N6" si="6">SUM(M7:M15)</f>
        <v>95743004</v>
      </c>
      <c r="N6" s="8">
        <f t="shared" si="6"/>
        <v>1205</v>
      </c>
      <c r="O6" s="8">
        <f t="shared" si="4"/>
        <v>6881649</v>
      </c>
      <c r="P6" s="8">
        <f t="shared" si="4"/>
        <v>8992</v>
      </c>
      <c r="Q6" s="8">
        <f t="shared" si="4"/>
        <v>1226334</v>
      </c>
      <c r="R6" s="8">
        <f t="shared" si="4"/>
        <v>1261</v>
      </c>
      <c r="S6" s="8">
        <f t="shared" ref="S6:T6" si="7">SUM(S7:S15)</f>
        <v>4101768</v>
      </c>
      <c r="T6" s="8">
        <f t="shared" si="7"/>
        <v>7270</v>
      </c>
      <c r="U6" s="8">
        <f t="shared" si="4"/>
        <v>198419</v>
      </c>
      <c r="V6" s="8">
        <f t="shared" si="4"/>
        <v>6380</v>
      </c>
      <c r="W6" s="8">
        <f t="shared" si="4"/>
        <v>14621</v>
      </c>
      <c r="X6" s="8">
        <f t="shared" si="4"/>
        <v>517</v>
      </c>
    </row>
    <row r="7" spans="1:24" ht="21.75" x14ac:dyDescent="0.2">
      <c r="A7" s="5" t="s">
        <v>10</v>
      </c>
      <c r="B7" s="6">
        <f>VLOOKUP($A$7:$A$91,dt!$A$2:$R$78,2,FALSE)</f>
        <v>4614</v>
      </c>
      <c r="C7" s="6">
        <f>VLOOKUP($A$7:$A$91,dt!$A$2:$R$78,3,FALSE)</f>
        <v>5445</v>
      </c>
      <c r="D7" s="6">
        <f>VLOOKUP($A$7:$A$91,dt!$A$2:$R$78,4,FALSE)</f>
        <v>641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282</v>
      </c>
      <c r="H7" s="6">
        <f>VLOOKUP($A$7:$A$91,dt!$A$2:$R$78,8,FALSE)</f>
        <v>52</v>
      </c>
      <c r="I7" s="6">
        <f>VLOOKUP($A$7:$A$91,dt!$A$2:$R$78,9,FALSE)</f>
        <v>48</v>
      </c>
      <c r="J7" s="6">
        <f>VLOOKUP($A$7:$A$91,dt!$A$2:$R$78,10,FALSE)</f>
        <v>7</v>
      </c>
      <c r="K7" s="6">
        <f>VLOOKUP($A$7:$A$91,dt!$A$2:$R$78,11,FALSE)</f>
        <v>110166</v>
      </c>
      <c r="L7" s="6">
        <f>VLOOKUP($A$7:$A$91,dt!$A$2:$R$78,12,FALSE)</f>
        <v>3618</v>
      </c>
      <c r="M7" s="6">
        <f>VLOOKUP($A$7:$A$91,dt!$A$2:$R$78,13,FALSE)</f>
        <v>34926</v>
      </c>
      <c r="N7" s="6">
        <f>VLOOKUP($A$7:$A$91,dt!$A$2:$R$78,14,FALSE)</f>
        <v>209</v>
      </c>
      <c r="O7" s="6">
        <f>VLOOKUP($A$7:$A$91,dt!$A$2:$R$78,15,FALSE)</f>
        <v>12484</v>
      </c>
      <c r="P7" s="6">
        <f>VLOOKUP($A$7:$A$91,dt!$A$2:$R$78,16,FALSE)</f>
        <v>203</v>
      </c>
      <c r="Q7" s="6">
        <f>VLOOKUP($A$7:$A$91,dt!$A$2:$R$78,17,FALSE)</f>
        <v>14027</v>
      </c>
      <c r="R7" s="6">
        <f>VLOOKUP($A$7:$A$91,dt!$A$2:$R$78,18,FALSE)</f>
        <v>117</v>
      </c>
      <c r="S7" s="6">
        <f>VLOOKUP($A$7:$A$91,dt!$A$2:$X$78,19,FALSE)</f>
        <v>28069</v>
      </c>
      <c r="T7" s="6">
        <f>VLOOKUP($A$7:$A$91,dt!$A$2:$X$78,20,FALSE)</f>
        <v>126</v>
      </c>
      <c r="U7" s="6">
        <f>VLOOKUP($A$7:$A$91,dt!$A$2:$X$78,21,FALSE)</f>
        <v>11259</v>
      </c>
      <c r="V7" s="6">
        <f>VLOOKUP($A$7:$A$91,dt!$A$2:$X$78,22,FALSE)</f>
        <v>498</v>
      </c>
      <c r="W7" s="6">
        <f>VLOOKUP($A$7:$A$91,dt!$A$2:$X$78,23,FALSE)</f>
        <v>1316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3823</v>
      </c>
      <c r="C8" s="6">
        <f>VLOOKUP($A$7:$A$91,dt!$A$2:$R$78,3,FALSE)</f>
        <v>2244</v>
      </c>
      <c r="D8" s="6">
        <f>VLOOKUP($A$7:$A$91,dt!$A$2:$R$78,4,FALSE)</f>
        <v>323</v>
      </c>
      <c r="E8" s="6">
        <f>VLOOKUP($A$7:$A$91,dt!$A$2:$R$78,5,FALSE)</f>
        <v>5</v>
      </c>
      <c r="F8" s="6">
        <f>VLOOKUP($A$7:$A$91,dt!$A$2:$R$78,6,FALSE)</f>
        <v>1</v>
      </c>
      <c r="G8" s="6">
        <f>VLOOKUP($A$7:$A$91,dt!$A$2:$R$78,7,FALSE)</f>
        <v>225</v>
      </c>
      <c r="H8" s="6">
        <f>VLOOKUP($A$7:$A$91,dt!$A$2:$R$78,8,FALSE)</f>
        <v>43</v>
      </c>
      <c r="I8" s="6">
        <f>VLOOKUP($A$7:$A$91,dt!$A$2:$R$78,9,FALSE)</f>
        <v>62</v>
      </c>
      <c r="J8" s="6">
        <f>VLOOKUP($A$7:$A$91,dt!$A$2:$R$78,10,FALSE)</f>
        <v>1</v>
      </c>
      <c r="K8" s="6">
        <f>VLOOKUP($A$7:$A$91,dt!$A$2:$R$78,11,FALSE)</f>
        <v>94257</v>
      </c>
      <c r="L8" s="6">
        <f>VLOOKUP($A$7:$A$91,dt!$A$2:$R$78,12,FALSE)</f>
        <v>3353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8075</v>
      </c>
      <c r="P8" s="6">
        <f>VLOOKUP($A$7:$A$91,dt!$A$2:$R$78,16,FALSE)</f>
        <v>190</v>
      </c>
      <c r="Q8" s="6">
        <f>VLOOKUP($A$7:$A$91,dt!$A$2:$R$78,17,FALSE)</f>
        <v>4626</v>
      </c>
      <c r="R8" s="6">
        <f>VLOOKUP($A$7:$A$91,dt!$A$2:$R$78,18,FALSE)</f>
        <v>71</v>
      </c>
      <c r="S8" s="6">
        <f>VLOOKUP($A$7:$A$91,dt!$A$2:$X$78,19,FALSE)</f>
        <v>108885</v>
      </c>
      <c r="T8" s="6">
        <f>VLOOKUP($A$7:$A$91,dt!$A$2:$X$78,20,FALSE)</f>
        <v>133</v>
      </c>
      <c r="U8" s="6">
        <f>VLOOKUP($A$7:$A$91,dt!$A$2:$X$78,21,FALSE)</f>
        <v>4817</v>
      </c>
      <c r="V8" s="6">
        <f>VLOOKUP($A$7:$A$91,dt!$A$2:$X$78,22,FALSE)</f>
        <v>289</v>
      </c>
      <c r="W8" s="6">
        <f>VLOOKUP($A$7:$A$91,dt!$A$2:$X$78,23,FALSE)</f>
        <v>177</v>
      </c>
      <c r="X8" s="6">
        <f>VLOOKUP($A$7:$A$91,dt!$A$2:$X$78,24,FALSE)</f>
        <v>20</v>
      </c>
    </row>
    <row r="9" spans="1:24" ht="21.75" x14ac:dyDescent="0.2">
      <c r="A9" s="5" t="s">
        <v>12</v>
      </c>
      <c r="B9" s="6">
        <f>VLOOKUP($A$7:$A$91,dt!$A$2:$R$78,2,FALSE)</f>
        <v>5738</v>
      </c>
      <c r="C9" s="6">
        <f>VLOOKUP($A$7:$A$91,dt!$A$2:$R$78,3,FALSE)</f>
        <v>4573</v>
      </c>
      <c r="D9" s="6">
        <f>VLOOKUP($A$7:$A$91,dt!$A$2:$R$78,4,FALSE)</f>
        <v>279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904</v>
      </c>
      <c r="H9" s="6">
        <f>VLOOKUP($A$7:$A$91,dt!$A$2:$R$78,8,FALSE)</f>
        <v>77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215428</v>
      </c>
      <c r="L9" s="6">
        <f>VLOOKUP($A$7:$A$91,dt!$A$2:$R$78,12,FALSE)</f>
        <v>4873</v>
      </c>
      <c r="M9" s="6">
        <f>VLOOKUP($A$7:$A$91,dt!$A$2:$R$78,13,FALSE)</f>
        <v>124112</v>
      </c>
      <c r="N9" s="6">
        <f>VLOOKUP($A$7:$A$91,dt!$A$2:$R$78,14,FALSE)</f>
        <v>58</v>
      </c>
      <c r="O9" s="6">
        <f>VLOOKUP($A$7:$A$91,dt!$A$2:$R$78,15,FALSE)</f>
        <v>170524</v>
      </c>
      <c r="P9" s="6">
        <f>VLOOKUP($A$7:$A$91,dt!$A$2:$R$78,16,FALSE)</f>
        <v>1430</v>
      </c>
      <c r="Q9" s="6">
        <f>VLOOKUP($A$7:$A$91,dt!$A$2:$R$78,17,FALSE)</f>
        <v>37891</v>
      </c>
      <c r="R9" s="6">
        <f>VLOOKUP($A$7:$A$91,dt!$A$2:$R$78,18,FALSE)</f>
        <v>109</v>
      </c>
      <c r="S9" s="6">
        <f>VLOOKUP($A$7:$A$91,dt!$A$2:$X$78,19,FALSE)</f>
        <v>173382</v>
      </c>
      <c r="T9" s="6">
        <f>VLOOKUP($A$7:$A$91,dt!$A$2:$X$78,20,FALSE)</f>
        <v>475</v>
      </c>
      <c r="U9" s="6">
        <f>VLOOKUP($A$7:$A$91,dt!$A$2:$X$78,21,FALSE)</f>
        <v>3000</v>
      </c>
      <c r="V9" s="6">
        <f>VLOOKUP($A$7:$A$91,dt!$A$2:$X$78,22,FALSE)</f>
        <v>110</v>
      </c>
      <c r="W9" s="6">
        <f>VLOOKUP($A$7:$A$91,dt!$A$2:$X$78,23,FALSE)</f>
        <v>424</v>
      </c>
      <c r="X9" s="6">
        <f>VLOOKUP($A$7:$A$91,dt!$A$2:$X$78,24,FALSE)</f>
        <v>17</v>
      </c>
    </row>
    <row r="10" spans="1:24" ht="21.75" x14ac:dyDescent="0.2">
      <c r="A10" s="5" t="s">
        <v>13</v>
      </c>
      <c r="B10" s="6">
        <f>VLOOKUP($A$7:$A$91,dt!$A$2:$R$78,2,FALSE)</f>
        <v>14102</v>
      </c>
      <c r="C10" s="6">
        <f>VLOOKUP($A$7:$A$91,dt!$A$2:$R$78,3,FALSE)</f>
        <v>10279</v>
      </c>
      <c r="D10" s="6">
        <f>VLOOKUP($A$7:$A$91,dt!$A$2:$R$78,4,FALSE)</f>
        <v>1099</v>
      </c>
      <c r="E10" s="6">
        <f>VLOOKUP($A$7:$A$91,dt!$A$2:$R$78,5,FALSE)</f>
        <v>2</v>
      </c>
      <c r="F10" s="6">
        <f>VLOOKUP($A$7:$A$91,dt!$A$2:$R$78,6,FALSE)</f>
        <v>2</v>
      </c>
      <c r="G10" s="6">
        <f>VLOOKUP($A$7:$A$91,dt!$A$2:$R$78,7,FALSE)</f>
        <v>1991</v>
      </c>
      <c r="H10" s="6">
        <f>VLOOKUP($A$7:$A$91,dt!$A$2:$R$78,8,FALSE)</f>
        <v>243</v>
      </c>
      <c r="I10" s="6">
        <f>VLOOKUP($A$7:$A$91,dt!$A$2:$R$78,9,FALSE)</f>
        <v>28135</v>
      </c>
      <c r="J10" s="6">
        <f>VLOOKUP($A$7:$A$91,dt!$A$2:$R$78,10,FALSE)</f>
        <v>34</v>
      </c>
      <c r="K10" s="6">
        <f>VLOOKUP($A$7:$A$91,dt!$A$2:$R$78,11,FALSE)</f>
        <v>581967</v>
      </c>
      <c r="L10" s="6">
        <f>VLOOKUP($A$7:$A$91,dt!$A$2:$R$78,12,FALSE)</f>
        <v>12109</v>
      </c>
      <c r="M10" s="6">
        <f>VLOOKUP($A$7:$A$91,dt!$A$2:$R$78,13,FALSE)</f>
        <v>2646327</v>
      </c>
      <c r="N10" s="6">
        <f>VLOOKUP($A$7:$A$91,dt!$A$2:$R$78,14,FALSE)</f>
        <v>106</v>
      </c>
      <c r="O10" s="6">
        <f>VLOOKUP($A$7:$A$91,dt!$A$2:$R$78,15,FALSE)</f>
        <v>2721356</v>
      </c>
      <c r="P10" s="6">
        <f>VLOOKUP($A$7:$A$91,dt!$A$2:$R$78,16,FALSE)</f>
        <v>1695</v>
      </c>
      <c r="Q10" s="6">
        <f>VLOOKUP($A$7:$A$91,dt!$A$2:$R$78,17,FALSE)</f>
        <v>46071</v>
      </c>
      <c r="R10" s="6">
        <f>VLOOKUP($A$7:$A$91,dt!$A$2:$R$78,18,FALSE)</f>
        <v>205</v>
      </c>
      <c r="S10" s="6">
        <f>VLOOKUP($A$7:$A$91,dt!$A$2:$X$78,19,FALSE)</f>
        <v>414054</v>
      </c>
      <c r="T10" s="6">
        <f>VLOOKUP($A$7:$A$91,dt!$A$2:$X$78,20,FALSE)</f>
        <v>1397</v>
      </c>
      <c r="U10" s="6">
        <f>VLOOKUP($A$7:$A$91,dt!$A$2:$X$78,21,FALSE)</f>
        <v>8538</v>
      </c>
      <c r="V10" s="6">
        <f>VLOOKUP($A$7:$A$91,dt!$A$2:$X$78,22,FALSE)</f>
        <v>383</v>
      </c>
      <c r="W10" s="6">
        <f>VLOOKUP($A$7:$A$91,dt!$A$2:$X$78,23,FALSE)</f>
        <v>276</v>
      </c>
      <c r="X10" s="6">
        <f>VLOOKUP($A$7:$A$91,dt!$A$2:$X$78,24,FALSE)</f>
        <v>21</v>
      </c>
    </row>
    <row r="11" spans="1:24" ht="21.75" x14ac:dyDescent="0.2">
      <c r="A11" s="5" t="s">
        <v>14</v>
      </c>
      <c r="B11" s="6">
        <f>VLOOKUP($A$7:$A$91,dt!$A$2:$R$78,2,FALSE)</f>
        <v>16070</v>
      </c>
      <c r="C11" s="6">
        <f>VLOOKUP($A$7:$A$91,dt!$A$2:$R$78,3,FALSE)</f>
        <v>12089</v>
      </c>
      <c r="D11" s="6">
        <f>VLOOKUP($A$7:$A$91,dt!$A$2:$R$78,4,FALSE)</f>
        <v>1444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946</v>
      </c>
      <c r="H11" s="6">
        <f>VLOOKUP($A$7:$A$91,dt!$A$2:$R$78,8,FALSE)</f>
        <v>77</v>
      </c>
      <c r="I11" s="6">
        <f>VLOOKUP($A$7:$A$91,dt!$A$2:$R$78,9,FALSE)</f>
        <v>70398</v>
      </c>
      <c r="J11" s="6">
        <f>VLOOKUP($A$7:$A$91,dt!$A$2:$R$78,10,FALSE)</f>
        <v>626</v>
      </c>
      <c r="K11" s="6">
        <f>VLOOKUP($A$7:$A$91,dt!$A$2:$R$78,11,FALSE)</f>
        <v>810054</v>
      </c>
      <c r="L11" s="6">
        <f>VLOOKUP($A$7:$A$91,dt!$A$2:$R$78,12,FALSE)</f>
        <v>13695</v>
      </c>
      <c r="M11" s="6">
        <f>VLOOKUP($A$7:$A$91,dt!$A$2:$R$78,13,FALSE)</f>
        <v>1210629</v>
      </c>
      <c r="N11" s="6">
        <f>VLOOKUP($A$7:$A$91,dt!$A$2:$R$78,14,FALSE)</f>
        <v>29</v>
      </c>
      <c r="O11" s="6">
        <f>VLOOKUP($A$7:$A$91,dt!$A$2:$R$78,15,FALSE)</f>
        <v>932162</v>
      </c>
      <c r="P11" s="6">
        <f>VLOOKUP($A$7:$A$91,dt!$A$2:$R$78,16,FALSE)</f>
        <v>652</v>
      </c>
      <c r="Q11" s="6">
        <f>VLOOKUP($A$7:$A$91,dt!$A$2:$R$78,17,FALSE)</f>
        <v>4131</v>
      </c>
      <c r="R11" s="6">
        <f>VLOOKUP($A$7:$A$91,dt!$A$2:$R$78,18,FALSE)</f>
        <v>37</v>
      </c>
      <c r="S11" s="6">
        <f>VLOOKUP($A$7:$A$91,dt!$A$2:$X$78,19,FALSE)</f>
        <v>1354835</v>
      </c>
      <c r="T11" s="6">
        <f>VLOOKUP($A$7:$A$91,dt!$A$2:$X$78,20,FALSE)</f>
        <v>1748</v>
      </c>
      <c r="U11" s="6">
        <f>VLOOKUP($A$7:$A$91,dt!$A$2:$X$78,21,FALSE)</f>
        <v>9528</v>
      </c>
      <c r="V11" s="6">
        <f>VLOOKUP($A$7:$A$91,dt!$A$2:$X$78,22,FALSE)</f>
        <v>331</v>
      </c>
      <c r="W11" s="6">
        <f>VLOOKUP($A$7:$A$91,dt!$A$2:$X$78,23,FALSE)</f>
        <v>320</v>
      </c>
      <c r="X11" s="6">
        <f>VLOOKUP($A$7:$A$91,dt!$A$2:$X$78,24,FALSE)</f>
        <v>17</v>
      </c>
    </row>
    <row r="12" spans="1:24" ht="21.75" x14ac:dyDescent="0.2">
      <c r="A12" s="5" t="s">
        <v>15</v>
      </c>
      <c r="B12" s="6">
        <f>VLOOKUP($A$7:$A$91,dt!$A$2:$R$78,2,FALSE)</f>
        <v>27349</v>
      </c>
      <c r="C12" s="6">
        <f>VLOOKUP($A$7:$A$91,dt!$A$2:$R$78,3,FALSE)</f>
        <v>75231</v>
      </c>
      <c r="D12" s="6">
        <f>VLOOKUP($A$7:$A$91,dt!$A$2:$R$78,4,FALSE)</f>
        <v>4426</v>
      </c>
      <c r="E12" s="6">
        <f>VLOOKUP($A$7:$A$91,dt!$A$2:$R$78,5,FALSE)</f>
        <v>74759</v>
      </c>
      <c r="F12" s="6">
        <f>VLOOKUP($A$7:$A$91,dt!$A$2:$R$78,6,FALSE)</f>
        <v>2215</v>
      </c>
      <c r="G12" s="6">
        <f>VLOOKUP($A$7:$A$91,dt!$A$2:$R$78,7,FALSE)</f>
        <v>3993</v>
      </c>
      <c r="H12" s="6">
        <f>VLOOKUP($A$7:$A$91,dt!$A$2:$R$78,8,FALSE)</f>
        <v>301</v>
      </c>
      <c r="I12" s="6">
        <f>VLOOKUP($A$7:$A$91,dt!$A$2:$R$78,9,FALSE)</f>
        <v>619165</v>
      </c>
      <c r="J12" s="6">
        <f>VLOOKUP($A$7:$A$91,dt!$A$2:$R$78,10,FALSE)</f>
        <v>1048</v>
      </c>
      <c r="K12" s="6">
        <f>VLOOKUP($A$7:$A$91,dt!$A$2:$R$78,11,FALSE)</f>
        <v>923633</v>
      </c>
      <c r="L12" s="6">
        <f>VLOOKUP($A$7:$A$91,dt!$A$2:$R$78,12,FALSE)</f>
        <v>20653</v>
      </c>
      <c r="M12" s="6">
        <f>VLOOKUP($A$7:$A$91,dt!$A$2:$R$78,13,FALSE)</f>
        <v>56442131</v>
      </c>
      <c r="N12" s="6">
        <f>VLOOKUP($A$7:$A$91,dt!$A$2:$R$78,14,FALSE)</f>
        <v>369</v>
      </c>
      <c r="O12" s="6">
        <f>VLOOKUP($A$7:$A$91,dt!$A$2:$R$78,15,FALSE)</f>
        <v>828997</v>
      </c>
      <c r="P12" s="6">
        <f>VLOOKUP($A$7:$A$91,dt!$A$2:$R$78,16,FALSE)</f>
        <v>1214</v>
      </c>
      <c r="Q12" s="6">
        <f>VLOOKUP($A$7:$A$91,dt!$A$2:$R$78,17,FALSE)</f>
        <v>410840</v>
      </c>
      <c r="R12" s="6">
        <f>VLOOKUP($A$7:$A$91,dt!$A$2:$R$78,18,FALSE)</f>
        <v>227</v>
      </c>
      <c r="S12" s="6">
        <f>VLOOKUP($A$7:$A$91,dt!$A$2:$X$78,19,FALSE)</f>
        <v>599938</v>
      </c>
      <c r="T12" s="6">
        <f>VLOOKUP($A$7:$A$91,dt!$A$2:$X$78,20,FALSE)</f>
        <v>966</v>
      </c>
      <c r="U12" s="6">
        <f>VLOOKUP($A$7:$A$91,dt!$A$2:$X$78,21,FALSE)</f>
        <v>74843</v>
      </c>
      <c r="V12" s="6">
        <f>VLOOKUP($A$7:$A$91,dt!$A$2:$X$78,22,FALSE)</f>
        <v>2286</v>
      </c>
      <c r="W12" s="6">
        <f>VLOOKUP($A$7:$A$91,dt!$A$2:$X$78,23,FALSE)</f>
        <v>5224</v>
      </c>
      <c r="X12" s="6">
        <f>VLOOKUP($A$7:$A$91,dt!$A$2:$X$78,24,FALSE)</f>
        <v>133</v>
      </c>
    </row>
    <row r="13" spans="1:24" ht="21.75" x14ac:dyDescent="0.2">
      <c r="A13" s="5" t="s">
        <v>16</v>
      </c>
      <c r="B13" s="6">
        <f>VLOOKUP($A$7:$A$91,dt!$A$2:$R$78,2,FALSE)</f>
        <v>4775</v>
      </c>
      <c r="C13" s="6">
        <f>VLOOKUP($A$7:$A$91,dt!$A$2:$R$78,3,FALSE)</f>
        <v>2837</v>
      </c>
      <c r="D13" s="6">
        <f>VLOOKUP($A$7:$A$91,dt!$A$2:$R$78,4,FALSE)</f>
        <v>396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380</v>
      </c>
      <c r="H13" s="6">
        <f>VLOOKUP($A$7:$A$91,dt!$A$2:$R$78,8,FALSE)</f>
        <v>78</v>
      </c>
      <c r="I13" s="6">
        <f>VLOOKUP($A$7:$A$91,dt!$A$2:$R$78,9,FALSE)</f>
        <v>20695</v>
      </c>
      <c r="J13" s="6">
        <f>VLOOKUP($A$7:$A$91,dt!$A$2:$R$78,10,FALSE)</f>
        <v>202</v>
      </c>
      <c r="K13" s="6">
        <f>VLOOKUP($A$7:$A$91,dt!$A$2:$R$78,11,FALSE)</f>
        <v>195967</v>
      </c>
      <c r="L13" s="6">
        <f>VLOOKUP($A$7:$A$91,dt!$A$2:$R$78,12,FALSE)</f>
        <v>3846</v>
      </c>
      <c r="M13" s="6">
        <f>VLOOKUP($A$7:$A$91,dt!$A$2:$R$78,13,FALSE)</f>
        <v>2163161</v>
      </c>
      <c r="N13" s="6">
        <f>VLOOKUP($A$7:$A$91,dt!$A$2:$R$78,14,FALSE)</f>
        <v>41</v>
      </c>
      <c r="O13" s="6">
        <f>VLOOKUP($A$7:$A$91,dt!$A$2:$R$78,15,FALSE)</f>
        <v>51603</v>
      </c>
      <c r="P13" s="6">
        <f>VLOOKUP($A$7:$A$91,dt!$A$2:$R$78,16,FALSE)</f>
        <v>340</v>
      </c>
      <c r="Q13" s="6">
        <f>VLOOKUP($A$7:$A$91,dt!$A$2:$R$78,17,FALSE)</f>
        <v>1458</v>
      </c>
      <c r="R13" s="6">
        <f>VLOOKUP($A$7:$A$91,dt!$A$2:$R$78,18,FALSE)</f>
        <v>47</v>
      </c>
      <c r="S13" s="6">
        <f>VLOOKUP($A$7:$A$91,dt!$A$2:$X$78,19,FALSE)</f>
        <v>115470</v>
      </c>
      <c r="T13" s="6">
        <f>VLOOKUP($A$7:$A$91,dt!$A$2:$X$78,20,FALSE)</f>
        <v>340</v>
      </c>
      <c r="U13" s="6">
        <f>VLOOKUP($A$7:$A$91,dt!$A$2:$X$78,21,FALSE)</f>
        <v>13962</v>
      </c>
      <c r="V13" s="6">
        <f>VLOOKUP($A$7:$A$91,dt!$A$2:$X$78,22,FALSE)</f>
        <v>439</v>
      </c>
      <c r="W13" s="6">
        <f>VLOOKUP($A$7:$A$91,dt!$A$2:$X$78,23,FALSE)</f>
        <v>408</v>
      </c>
      <c r="X13" s="6">
        <f>VLOOKUP($A$7:$A$91,dt!$A$2:$X$78,24,FALSE)</f>
        <v>20</v>
      </c>
    </row>
    <row r="14" spans="1:24" ht="21.75" x14ac:dyDescent="0.2">
      <c r="A14" s="5" t="s">
        <v>17</v>
      </c>
      <c r="B14" s="6">
        <f>VLOOKUP($A$7:$A$91,dt!$A$2:$R$78,2,FALSE)</f>
        <v>20430</v>
      </c>
      <c r="C14" s="6">
        <f>VLOOKUP($A$7:$A$91,dt!$A$2:$R$78,3,FALSE)</f>
        <v>58827</v>
      </c>
      <c r="D14" s="6">
        <f>VLOOKUP($A$7:$A$91,dt!$A$2:$R$78,4,FALSE)</f>
        <v>3594</v>
      </c>
      <c r="E14" s="6">
        <f>VLOOKUP($A$7:$A$91,dt!$A$2:$R$78,5,FALSE)</f>
        <v>1160</v>
      </c>
      <c r="F14" s="6">
        <f>VLOOKUP($A$7:$A$91,dt!$A$2:$R$78,6,FALSE)</f>
        <v>58</v>
      </c>
      <c r="G14" s="6">
        <f>VLOOKUP($A$7:$A$91,dt!$A$2:$R$78,7,FALSE)</f>
        <v>18171</v>
      </c>
      <c r="H14" s="6">
        <f>VLOOKUP($A$7:$A$91,dt!$A$2:$R$78,8,FALSE)</f>
        <v>1336</v>
      </c>
      <c r="I14" s="6">
        <f>VLOOKUP($A$7:$A$91,dt!$A$2:$R$78,9,FALSE)</f>
        <v>200667</v>
      </c>
      <c r="J14" s="6">
        <f>VLOOKUP($A$7:$A$91,dt!$A$2:$R$78,10,FALSE)</f>
        <v>648</v>
      </c>
      <c r="K14" s="6">
        <f>VLOOKUP($A$7:$A$91,dt!$A$2:$R$78,11,FALSE)</f>
        <v>1021512</v>
      </c>
      <c r="L14" s="6">
        <f>VLOOKUP($A$7:$A$91,dt!$A$2:$R$78,12,FALSE)</f>
        <v>16390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73612</v>
      </c>
      <c r="P14" s="6">
        <f>VLOOKUP($A$7:$A$91,dt!$A$2:$R$78,16,FALSE)</f>
        <v>1993</v>
      </c>
      <c r="Q14" s="6">
        <f>VLOOKUP($A$7:$A$91,dt!$A$2:$R$78,17,FALSE)</f>
        <v>66777</v>
      </c>
      <c r="R14" s="6">
        <f>VLOOKUP($A$7:$A$91,dt!$A$2:$R$78,18,FALSE)</f>
        <v>304</v>
      </c>
      <c r="S14" s="6">
        <f>VLOOKUP($A$7:$A$91,dt!$A$2:$X$78,19,FALSE)</f>
        <v>1071009</v>
      </c>
      <c r="T14" s="6">
        <f>VLOOKUP($A$7:$A$91,dt!$A$2:$X$78,20,FALSE)</f>
        <v>1523</v>
      </c>
      <c r="U14" s="6">
        <f>VLOOKUP($A$7:$A$91,dt!$A$2:$X$78,21,FALSE)</f>
        <v>44565</v>
      </c>
      <c r="V14" s="6">
        <f>VLOOKUP($A$7:$A$91,dt!$A$2:$X$78,22,FALSE)</f>
        <v>1211</v>
      </c>
      <c r="W14" s="6">
        <f>VLOOKUP($A$7:$A$91,dt!$A$2:$X$78,23,FALSE)</f>
        <v>4367</v>
      </c>
      <c r="X14" s="6">
        <f>VLOOKUP($A$7:$A$91,dt!$A$2:$X$78,24,FALSE)</f>
        <v>140</v>
      </c>
    </row>
    <row r="15" spans="1:24" ht="21.75" x14ac:dyDescent="0.2">
      <c r="A15" s="5" t="s">
        <v>18</v>
      </c>
      <c r="B15" s="6">
        <f>VLOOKUP($A$7:$A$91,dt!$A$2:$R$78,2,FALSE)</f>
        <v>17067</v>
      </c>
      <c r="C15" s="6">
        <f>VLOOKUP($A$7:$A$91,dt!$A$2:$R$78,3,FALSE)</f>
        <v>30817</v>
      </c>
      <c r="D15" s="6">
        <f>VLOOKUP($A$7:$A$91,dt!$A$2:$R$78,4,FALSE)</f>
        <v>2148</v>
      </c>
      <c r="E15" s="6">
        <f>VLOOKUP($A$7:$A$91,dt!$A$2:$R$78,5,FALSE)</f>
        <v>152099</v>
      </c>
      <c r="F15" s="6">
        <f>VLOOKUP($A$7:$A$91,dt!$A$2:$R$78,6,FALSE)</f>
        <v>4154</v>
      </c>
      <c r="G15" s="6">
        <f>VLOOKUP($A$7:$A$91,dt!$A$2:$R$78,7,FALSE)</f>
        <v>10225</v>
      </c>
      <c r="H15" s="6">
        <f>VLOOKUP($A$7:$A$91,dt!$A$2:$R$78,8,FALSE)</f>
        <v>710</v>
      </c>
      <c r="I15" s="6">
        <f>VLOOKUP($A$7:$A$91,dt!$A$2:$R$78,9,FALSE)</f>
        <v>121776</v>
      </c>
      <c r="J15" s="6">
        <f>VLOOKUP($A$7:$A$91,dt!$A$2:$R$78,10,FALSE)</f>
        <v>141</v>
      </c>
      <c r="K15" s="6">
        <f>VLOOKUP($A$7:$A$91,dt!$A$2:$R$78,11,FALSE)</f>
        <v>540851</v>
      </c>
      <c r="L15" s="6">
        <f>VLOOKUP($A$7:$A$91,dt!$A$2:$R$78,12,FALSE)</f>
        <v>11406</v>
      </c>
      <c r="M15" s="6">
        <f>VLOOKUP($A$7:$A$91,dt!$A$2:$R$78,13,FALSE)</f>
        <v>26728353</v>
      </c>
      <c r="N15" s="6">
        <f>VLOOKUP($A$7:$A$91,dt!$A$2:$R$78,14,FALSE)</f>
        <v>215</v>
      </c>
      <c r="O15" s="6">
        <f>VLOOKUP($A$7:$A$91,dt!$A$2:$R$78,15,FALSE)</f>
        <v>2082836</v>
      </c>
      <c r="P15" s="6">
        <f>VLOOKUP($A$7:$A$91,dt!$A$2:$R$78,16,FALSE)</f>
        <v>1275</v>
      </c>
      <c r="Q15" s="6">
        <f>VLOOKUP($A$7:$A$91,dt!$A$2:$R$78,17,FALSE)</f>
        <v>640513</v>
      </c>
      <c r="R15" s="6">
        <f>VLOOKUP($A$7:$A$91,dt!$A$2:$R$78,18,FALSE)</f>
        <v>144</v>
      </c>
      <c r="S15" s="6">
        <f>VLOOKUP($A$7:$A$91,dt!$A$2:$X$78,19,FALSE)</f>
        <v>236126</v>
      </c>
      <c r="T15" s="6">
        <f>VLOOKUP($A$7:$A$91,dt!$A$2:$X$78,20,FALSE)</f>
        <v>562</v>
      </c>
      <c r="U15" s="6">
        <f>VLOOKUP($A$7:$A$91,dt!$A$2:$X$78,21,FALSE)</f>
        <v>27907</v>
      </c>
      <c r="V15" s="6">
        <f>VLOOKUP($A$7:$A$91,dt!$A$2:$X$78,22,FALSE)</f>
        <v>833</v>
      </c>
      <c r="W15" s="6">
        <f>VLOOKUP($A$7:$A$91,dt!$A$2:$X$78,23,FALSE)</f>
        <v>2109</v>
      </c>
      <c r="X15" s="6">
        <f>VLOOKUP($A$7:$A$91,dt!$A$2:$X$78,24,FALSE)</f>
        <v>65</v>
      </c>
    </row>
    <row r="16" spans="1:24" ht="21.75" x14ac:dyDescent="0.2">
      <c r="A16" s="9" t="s">
        <v>2</v>
      </c>
      <c r="B16" s="8">
        <f t="shared" ref="B16:X16" si="8">SUM(B17:B25)</f>
        <v>120093</v>
      </c>
      <c r="C16" s="8">
        <f t="shared" si="8"/>
        <v>219816</v>
      </c>
      <c r="D16" s="8">
        <f t="shared" si="8"/>
        <v>20987</v>
      </c>
      <c r="E16" s="8">
        <f t="shared" si="8"/>
        <v>34408</v>
      </c>
      <c r="F16" s="8">
        <f t="shared" si="8"/>
        <v>763</v>
      </c>
      <c r="G16" s="8">
        <f t="shared" si="8"/>
        <v>55775</v>
      </c>
      <c r="H16" s="8">
        <f t="shared" si="8"/>
        <v>4945</v>
      </c>
      <c r="I16" s="8">
        <f t="shared" si="8"/>
        <v>1320147</v>
      </c>
      <c r="J16" s="8">
        <f t="shared" si="8"/>
        <v>1900</v>
      </c>
      <c r="K16" s="8">
        <f t="shared" ref="K16:L16" si="9">SUM(K17:K25)</f>
        <v>4240079</v>
      </c>
      <c r="L16" s="8">
        <f t="shared" si="9"/>
        <v>101501</v>
      </c>
      <c r="M16" s="8">
        <f t="shared" ref="M16:N16" si="10">SUM(M17:M25)</f>
        <v>82522809</v>
      </c>
      <c r="N16" s="8">
        <f t="shared" si="10"/>
        <v>2998</v>
      </c>
      <c r="O16" s="8">
        <f t="shared" si="8"/>
        <v>26228062</v>
      </c>
      <c r="P16" s="8">
        <f t="shared" si="8"/>
        <v>7864</v>
      </c>
      <c r="Q16" s="8">
        <f t="shared" si="8"/>
        <v>3041679</v>
      </c>
      <c r="R16" s="8">
        <f t="shared" si="8"/>
        <v>1886</v>
      </c>
      <c r="S16" s="8">
        <f t="shared" ref="S16:T16" si="11">SUM(S17:S25)</f>
        <v>745577</v>
      </c>
      <c r="T16" s="8">
        <f t="shared" si="11"/>
        <v>3995</v>
      </c>
      <c r="U16" s="8">
        <f t="shared" si="8"/>
        <v>41921</v>
      </c>
      <c r="V16" s="8">
        <f t="shared" si="8"/>
        <v>1819</v>
      </c>
      <c r="W16" s="8">
        <f t="shared" si="8"/>
        <v>6162</v>
      </c>
      <c r="X16" s="8">
        <f t="shared" si="8"/>
        <v>322</v>
      </c>
    </row>
    <row r="17" spans="1:24" ht="21.75" x14ac:dyDescent="0.2">
      <c r="A17" s="5" t="s">
        <v>19</v>
      </c>
      <c r="B17" s="6">
        <f>VLOOKUP($A$7:$A$91,dt!$A$2:$R$78,2,FALSE)</f>
        <v>2200</v>
      </c>
      <c r="C17" s="6">
        <f>VLOOKUP($A$7:$A$91,dt!$A$2:$R$78,3,FALSE)</f>
        <v>512</v>
      </c>
      <c r="D17" s="6">
        <f>VLOOKUP($A$7:$A$91,dt!$A$2:$R$78,4,FALSE)</f>
        <v>52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77</v>
      </c>
      <c r="H17" s="6">
        <f>VLOOKUP($A$7:$A$91,dt!$A$2:$R$78,8,FALSE)</f>
        <v>9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48325</v>
      </c>
      <c r="L17" s="6">
        <f>VLOOKUP($A$7:$A$91,dt!$A$2:$R$78,12,FALSE)</f>
        <v>1912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6249</v>
      </c>
      <c r="T17" s="6">
        <f>VLOOKUP($A$7:$A$91,dt!$A$2:$X$78,20,FALSE)</f>
        <v>204</v>
      </c>
      <c r="U17" s="6">
        <f>VLOOKUP($A$7:$A$91,dt!$A$2:$X$78,21,FALSE)</f>
        <v>516</v>
      </c>
      <c r="V17" s="6">
        <f>VLOOKUP($A$7:$A$91,dt!$A$2:$X$78,22,FALSE)</f>
        <v>30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13054</v>
      </c>
      <c r="C18" s="6">
        <f>VLOOKUP($A$7:$A$91,dt!$A$2:$R$78,3,FALSE)</f>
        <v>22486</v>
      </c>
      <c r="D18" s="6">
        <f>VLOOKUP($A$7:$A$91,dt!$A$2:$R$78,4,FALSE)</f>
        <v>1655</v>
      </c>
      <c r="E18" s="6">
        <f>VLOOKUP($A$7:$A$91,dt!$A$2:$R$78,5,FALSE)</f>
        <v>1431</v>
      </c>
      <c r="F18" s="6">
        <f>VLOOKUP($A$7:$A$91,dt!$A$2:$R$78,6,FALSE)</f>
        <v>28</v>
      </c>
      <c r="G18" s="6">
        <f>VLOOKUP($A$7:$A$91,dt!$A$2:$R$78,7,FALSE)</f>
        <v>9284</v>
      </c>
      <c r="H18" s="6">
        <f>VLOOKUP($A$7:$A$91,dt!$A$2:$R$78,8,FALSE)</f>
        <v>932</v>
      </c>
      <c r="I18" s="6">
        <f>VLOOKUP($A$7:$A$91,dt!$A$2:$R$78,9,FALSE)</f>
        <v>283211</v>
      </c>
      <c r="J18" s="6">
        <f>VLOOKUP($A$7:$A$91,dt!$A$2:$R$78,10,FALSE)</f>
        <v>169</v>
      </c>
      <c r="K18" s="6">
        <f>VLOOKUP($A$7:$A$91,dt!$A$2:$R$78,11,FALSE)</f>
        <v>434762</v>
      </c>
      <c r="L18" s="6">
        <f>VLOOKUP($A$7:$A$91,dt!$A$2:$R$78,12,FALSE)</f>
        <v>10885</v>
      </c>
      <c r="M18" s="6">
        <f>VLOOKUP($A$7:$A$91,dt!$A$2:$R$78,13,FALSE)</f>
        <v>37732994</v>
      </c>
      <c r="N18" s="6">
        <f>VLOOKUP($A$7:$A$91,dt!$A$2:$R$78,14,FALSE)</f>
        <v>367</v>
      </c>
      <c r="O18" s="6">
        <f>VLOOKUP($A$7:$A$91,dt!$A$2:$R$78,15,FALSE)</f>
        <v>5983632</v>
      </c>
      <c r="P18" s="6">
        <f>VLOOKUP($A$7:$A$91,dt!$A$2:$R$78,16,FALSE)</f>
        <v>549</v>
      </c>
      <c r="Q18" s="6">
        <f>VLOOKUP($A$7:$A$91,dt!$A$2:$R$78,17,FALSE)</f>
        <v>135858</v>
      </c>
      <c r="R18" s="6">
        <f>VLOOKUP($A$7:$A$91,dt!$A$2:$R$78,18,FALSE)</f>
        <v>77</v>
      </c>
      <c r="S18" s="6">
        <f>VLOOKUP($A$7:$A$91,dt!$A$2:$X$78,19,FALSE)</f>
        <v>168498</v>
      </c>
      <c r="T18" s="6">
        <f>VLOOKUP($A$7:$A$91,dt!$A$2:$X$78,20,FALSE)</f>
        <v>178</v>
      </c>
      <c r="U18" s="6">
        <f>VLOOKUP($A$7:$A$91,dt!$A$2:$X$78,21,FALSE)</f>
        <v>7321</v>
      </c>
      <c r="V18" s="6">
        <f>VLOOKUP($A$7:$A$91,dt!$A$2:$X$78,22,FALSE)</f>
        <v>336</v>
      </c>
      <c r="W18" s="6">
        <f>VLOOKUP($A$7:$A$91,dt!$A$2:$X$78,23,FALSE)</f>
        <v>1899</v>
      </c>
      <c r="X18" s="6">
        <f>VLOOKUP($A$7:$A$91,dt!$A$2:$X$78,24,FALSE)</f>
        <v>92</v>
      </c>
    </row>
    <row r="19" spans="1:24" ht="21.75" x14ac:dyDescent="0.2">
      <c r="A19" s="5" t="s">
        <v>21</v>
      </c>
      <c r="B19" s="6">
        <f>VLOOKUP($A$7:$A$91,dt!$A$2:$R$78,2,FALSE)</f>
        <v>10261</v>
      </c>
      <c r="C19" s="6">
        <f>VLOOKUP($A$7:$A$91,dt!$A$2:$R$78,3,FALSE)</f>
        <v>18891</v>
      </c>
      <c r="D19" s="6">
        <f>VLOOKUP($A$7:$A$91,dt!$A$2:$R$78,4,FALSE)</f>
        <v>1754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1006</v>
      </c>
      <c r="H19" s="6">
        <f>VLOOKUP($A$7:$A$91,dt!$A$2:$R$78,8,FALSE)</f>
        <v>102</v>
      </c>
      <c r="I19" s="6">
        <f>VLOOKUP($A$7:$A$91,dt!$A$2:$R$78,9,FALSE)</f>
        <v>149620</v>
      </c>
      <c r="J19" s="6">
        <f>VLOOKUP($A$7:$A$91,dt!$A$2:$R$78,10,FALSE)</f>
        <v>109</v>
      </c>
      <c r="K19" s="6">
        <f>VLOOKUP($A$7:$A$91,dt!$A$2:$R$78,11,FALSE)</f>
        <v>439386</v>
      </c>
      <c r="L19" s="6">
        <f>VLOOKUP($A$7:$A$91,dt!$A$2:$R$78,12,FALSE)</f>
        <v>8867</v>
      </c>
      <c r="M19" s="6">
        <f>VLOOKUP($A$7:$A$91,dt!$A$2:$R$78,13,FALSE)</f>
        <v>4348744</v>
      </c>
      <c r="N19" s="6">
        <f>VLOOKUP($A$7:$A$91,dt!$A$2:$R$78,14,FALSE)</f>
        <v>196</v>
      </c>
      <c r="O19" s="6">
        <f>VLOOKUP($A$7:$A$91,dt!$A$2:$R$78,15,FALSE)</f>
        <v>393972</v>
      </c>
      <c r="P19" s="6">
        <f>VLOOKUP($A$7:$A$91,dt!$A$2:$R$78,16,FALSE)</f>
        <v>323</v>
      </c>
      <c r="Q19" s="6">
        <f>VLOOKUP($A$7:$A$91,dt!$A$2:$R$78,17,FALSE)</f>
        <v>385769</v>
      </c>
      <c r="R19" s="6">
        <f>VLOOKUP($A$7:$A$91,dt!$A$2:$R$78,18,FALSE)</f>
        <v>64</v>
      </c>
      <c r="S19" s="6">
        <f>VLOOKUP($A$7:$A$91,dt!$A$2:$X$78,19,FALSE)</f>
        <v>18537</v>
      </c>
      <c r="T19" s="6">
        <f>VLOOKUP($A$7:$A$91,dt!$A$2:$X$78,20,FALSE)</f>
        <v>119</v>
      </c>
      <c r="U19" s="6">
        <f>VLOOKUP($A$7:$A$91,dt!$A$2:$X$78,21,FALSE)</f>
        <v>1157</v>
      </c>
      <c r="V19" s="6">
        <f>VLOOKUP($A$7:$A$91,dt!$A$2:$X$78,22,FALSE)</f>
        <v>47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9297</v>
      </c>
      <c r="C20" s="6">
        <f>VLOOKUP($A$7:$A$91,dt!$A$2:$R$78,3,FALSE)</f>
        <v>2800</v>
      </c>
      <c r="D20" s="6">
        <f>VLOOKUP($A$7:$A$91,dt!$A$2:$R$78,4,FALSE)</f>
        <v>371</v>
      </c>
      <c r="E20" s="6">
        <f>VLOOKUP($A$7:$A$91,dt!$A$2:$R$78,5,FALSE)</f>
        <v>3134</v>
      </c>
      <c r="F20" s="6">
        <f>VLOOKUP($A$7:$A$91,dt!$A$2:$R$78,6,FALSE)</f>
        <v>58</v>
      </c>
      <c r="G20" s="6">
        <f>VLOOKUP($A$7:$A$91,dt!$A$2:$R$78,7,FALSE)</f>
        <v>447</v>
      </c>
      <c r="H20" s="6">
        <f>VLOOKUP($A$7:$A$91,dt!$A$2:$R$78,8,FALSE)</f>
        <v>29</v>
      </c>
      <c r="I20" s="6">
        <f>VLOOKUP($A$7:$A$91,dt!$A$2:$R$78,9,FALSE)</f>
        <v>78072</v>
      </c>
      <c r="J20" s="6">
        <f>VLOOKUP($A$7:$A$91,dt!$A$2:$R$78,10,FALSE)</f>
        <v>113</v>
      </c>
      <c r="K20" s="6">
        <f>VLOOKUP($A$7:$A$91,dt!$A$2:$R$78,11,FALSE)</f>
        <v>242489</v>
      </c>
      <c r="L20" s="6">
        <f>VLOOKUP($A$7:$A$91,dt!$A$2:$R$78,12,FALSE)</f>
        <v>7905</v>
      </c>
      <c r="M20" s="6">
        <f>VLOOKUP($A$7:$A$91,dt!$A$2:$R$78,13,FALSE)</f>
        <v>3934665</v>
      </c>
      <c r="N20" s="6">
        <f>VLOOKUP($A$7:$A$91,dt!$A$2:$R$78,14,FALSE)</f>
        <v>282</v>
      </c>
      <c r="O20" s="6">
        <f>VLOOKUP($A$7:$A$91,dt!$A$2:$R$78,15,FALSE)</f>
        <v>755469</v>
      </c>
      <c r="P20" s="6">
        <f>VLOOKUP($A$7:$A$91,dt!$A$2:$R$78,16,FALSE)</f>
        <v>735</v>
      </c>
      <c r="Q20" s="6">
        <f>VLOOKUP($A$7:$A$91,dt!$A$2:$R$78,17,FALSE)</f>
        <v>22418</v>
      </c>
      <c r="R20" s="6">
        <f>VLOOKUP($A$7:$A$91,dt!$A$2:$R$78,18,FALSE)</f>
        <v>143</v>
      </c>
      <c r="S20" s="6">
        <f>VLOOKUP($A$7:$A$91,dt!$A$2:$X$78,19,FALSE)</f>
        <v>10974</v>
      </c>
      <c r="T20" s="6">
        <f>VLOOKUP($A$7:$A$91,dt!$A$2:$X$78,20,FALSE)</f>
        <v>119</v>
      </c>
      <c r="U20" s="6">
        <f>VLOOKUP($A$7:$A$91,dt!$A$2:$X$78,21,FALSE)</f>
        <v>398</v>
      </c>
      <c r="V20" s="6">
        <f>VLOOKUP($A$7:$A$91,dt!$A$2:$X$78,22,FALSE)</f>
        <v>34</v>
      </c>
      <c r="W20" s="6">
        <f>VLOOKUP($A$7:$A$91,dt!$A$2:$X$78,23,FALSE)</f>
        <v>88</v>
      </c>
      <c r="X20" s="6">
        <f>VLOOKUP($A$7:$A$91,dt!$A$2:$X$78,24,FALSE)</f>
        <v>5</v>
      </c>
    </row>
    <row r="21" spans="1:24" ht="21.75" x14ac:dyDescent="0.2">
      <c r="A21" s="5" t="s">
        <v>23</v>
      </c>
      <c r="B21" s="6">
        <f>VLOOKUP($A$7:$A$91,dt!$A$2:$R$78,2,FALSE)</f>
        <v>4270</v>
      </c>
      <c r="C21" s="6">
        <f>VLOOKUP($A$7:$A$91,dt!$A$2:$R$78,3,FALSE)</f>
        <v>1825</v>
      </c>
      <c r="D21" s="6">
        <f>VLOOKUP($A$7:$A$91,dt!$A$2:$R$78,4,FALSE)</f>
        <v>184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567</v>
      </c>
      <c r="H21" s="6">
        <f>VLOOKUP($A$7:$A$91,dt!$A$2:$R$78,8,FALSE)</f>
        <v>66</v>
      </c>
      <c r="I21" s="6">
        <f>VLOOKUP($A$7:$A$91,dt!$A$2:$R$78,9,FALSE)</f>
        <v>71099</v>
      </c>
      <c r="J21" s="6">
        <f>VLOOKUP($A$7:$A$91,dt!$A$2:$R$78,10,FALSE)</f>
        <v>73</v>
      </c>
      <c r="K21" s="6">
        <f>VLOOKUP($A$7:$A$91,dt!$A$2:$R$78,11,FALSE)</f>
        <v>103788</v>
      </c>
      <c r="L21" s="6">
        <f>VLOOKUP($A$7:$A$91,dt!$A$2:$R$78,12,FALSE)</f>
        <v>3689</v>
      </c>
      <c r="M21" s="6">
        <f>VLOOKUP($A$7:$A$91,dt!$A$2:$R$78,13,FALSE)</f>
        <v>431581</v>
      </c>
      <c r="N21" s="6">
        <f>VLOOKUP($A$7:$A$91,dt!$A$2:$R$78,14,FALSE)</f>
        <v>11</v>
      </c>
      <c r="O21" s="6">
        <f>VLOOKUP($A$7:$A$91,dt!$A$2:$R$78,15,FALSE)</f>
        <v>28205</v>
      </c>
      <c r="P21" s="6">
        <f>VLOOKUP($A$7:$A$91,dt!$A$2:$R$78,16,FALSE)</f>
        <v>88</v>
      </c>
      <c r="Q21" s="6">
        <f>VLOOKUP($A$7:$A$91,dt!$A$2:$R$78,17,FALSE)</f>
        <v>586</v>
      </c>
      <c r="R21" s="6">
        <f>VLOOKUP($A$7:$A$91,dt!$A$2:$R$78,18,FALSE)</f>
        <v>29</v>
      </c>
      <c r="S21" s="6">
        <f>VLOOKUP($A$7:$A$91,dt!$A$2:$X$78,19,FALSE)</f>
        <v>5161</v>
      </c>
      <c r="T21" s="6">
        <f>VLOOKUP($A$7:$A$91,dt!$A$2:$X$78,20,FALSE)</f>
        <v>42</v>
      </c>
      <c r="U21" s="6">
        <f>VLOOKUP($A$7:$A$91,dt!$A$2:$X$78,21,FALSE)</f>
        <v>546</v>
      </c>
      <c r="V21" s="6">
        <f>VLOOKUP($A$7:$A$91,dt!$A$2:$X$78,22,FALSE)</f>
        <v>27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21.75" x14ac:dyDescent="0.2">
      <c r="A22" s="5" t="s">
        <v>24</v>
      </c>
      <c r="B22" s="6">
        <f>VLOOKUP($A$7:$A$91,dt!$A$2:$R$78,2,FALSE)</f>
        <v>16838</v>
      </c>
      <c r="C22" s="6">
        <f>VLOOKUP($A$7:$A$91,dt!$A$2:$R$78,3,FALSE)</f>
        <v>22905</v>
      </c>
      <c r="D22" s="6">
        <f>VLOOKUP($A$7:$A$91,dt!$A$2:$R$78,4,FALSE)</f>
        <v>2922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3380</v>
      </c>
      <c r="H22" s="6">
        <f>VLOOKUP($A$7:$A$91,dt!$A$2:$R$78,8,FALSE)</f>
        <v>303</v>
      </c>
      <c r="I22" s="6">
        <f>VLOOKUP($A$7:$A$91,dt!$A$2:$R$78,9,FALSE)</f>
        <v>216388</v>
      </c>
      <c r="J22" s="6">
        <f>VLOOKUP($A$7:$A$91,dt!$A$2:$R$78,10,FALSE)</f>
        <v>279</v>
      </c>
      <c r="K22" s="6">
        <f>VLOOKUP($A$7:$A$91,dt!$A$2:$R$78,11,FALSE)</f>
        <v>486440</v>
      </c>
      <c r="L22" s="6">
        <f>VLOOKUP($A$7:$A$91,dt!$A$2:$R$78,12,FALSE)</f>
        <v>12733</v>
      </c>
      <c r="M22" s="6">
        <f>VLOOKUP($A$7:$A$91,dt!$A$2:$R$78,13,FALSE)</f>
        <v>4422955</v>
      </c>
      <c r="N22" s="6">
        <f>VLOOKUP($A$7:$A$91,dt!$A$2:$R$78,14,FALSE)</f>
        <v>286</v>
      </c>
      <c r="O22" s="6">
        <f>VLOOKUP($A$7:$A$91,dt!$A$2:$R$78,15,FALSE)</f>
        <v>7795014</v>
      </c>
      <c r="P22" s="6">
        <f>VLOOKUP($A$7:$A$91,dt!$A$2:$R$78,16,FALSE)</f>
        <v>1058</v>
      </c>
      <c r="Q22" s="6">
        <f>VLOOKUP($A$7:$A$91,dt!$A$2:$R$78,17,FALSE)</f>
        <v>806973</v>
      </c>
      <c r="R22" s="6">
        <f>VLOOKUP($A$7:$A$91,dt!$A$2:$R$78,18,FALSE)</f>
        <v>594</v>
      </c>
      <c r="S22" s="6">
        <f>VLOOKUP($A$7:$A$91,dt!$A$2:$X$78,19,FALSE)</f>
        <v>400027</v>
      </c>
      <c r="T22" s="6">
        <f>VLOOKUP($A$7:$A$91,dt!$A$2:$X$78,20,FALSE)</f>
        <v>1616</v>
      </c>
      <c r="U22" s="6">
        <f>VLOOKUP($A$7:$A$91,dt!$A$2:$X$78,21,FALSE)</f>
        <v>8559</v>
      </c>
      <c r="V22" s="6">
        <f>VLOOKUP($A$7:$A$91,dt!$A$2:$X$78,22,FALSE)</f>
        <v>440</v>
      </c>
      <c r="W22" s="6">
        <f>VLOOKUP($A$7:$A$91,dt!$A$2:$X$78,23,FALSE)</f>
        <v>1472</v>
      </c>
      <c r="X22" s="6">
        <f>VLOOKUP($A$7:$A$91,dt!$A$2:$X$78,24,FALSE)</f>
        <v>103</v>
      </c>
    </row>
    <row r="23" spans="1:24" ht="21.75" x14ac:dyDescent="0.2">
      <c r="A23" s="5" t="s">
        <v>25</v>
      </c>
      <c r="B23" s="6">
        <f>VLOOKUP($A$7:$A$91,dt!$A$2:$R$78,2,FALSE)</f>
        <v>19594</v>
      </c>
      <c r="C23" s="6">
        <f>VLOOKUP($A$7:$A$91,dt!$A$2:$R$78,3,FALSE)</f>
        <v>19666</v>
      </c>
      <c r="D23" s="6">
        <f>VLOOKUP($A$7:$A$91,dt!$A$2:$R$78,4,FALSE)</f>
        <v>2143</v>
      </c>
      <c r="E23" s="6">
        <f>VLOOKUP($A$7:$A$91,dt!$A$2:$R$78,5,FALSE)</f>
        <v>29</v>
      </c>
      <c r="F23" s="6">
        <f>VLOOKUP($A$7:$A$91,dt!$A$2:$R$78,6,FALSE)</f>
        <v>1</v>
      </c>
      <c r="G23" s="6">
        <f>VLOOKUP($A$7:$A$91,dt!$A$2:$R$78,7,FALSE)</f>
        <v>12803</v>
      </c>
      <c r="H23" s="6">
        <f>VLOOKUP($A$7:$A$91,dt!$A$2:$R$78,8,FALSE)</f>
        <v>1119</v>
      </c>
      <c r="I23" s="6">
        <f>VLOOKUP($A$7:$A$91,dt!$A$2:$R$78,9,FALSE)</f>
        <v>399856</v>
      </c>
      <c r="J23" s="6">
        <f>VLOOKUP($A$7:$A$91,dt!$A$2:$R$78,10,FALSE)</f>
        <v>495</v>
      </c>
      <c r="K23" s="6">
        <f>VLOOKUP($A$7:$A$91,dt!$A$2:$R$78,11,FALSE)</f>
        <v>780144</v>
      </c>
      <c r="L23" s="6">
        <f>VLOOKUP($A$7:$A$91,dt!$A$2:$R$78,12,FALSE)</f>
        <v>16753</v>
      </c>
      <c r="M23" s="6">
        <f>VLOOKUP($A$7:$A$91,dt!$A$2:$R$78,13,FALSE)</f>
        <v>28343990</v>
      </c>
      <c r="N23" s="6">
        <f>VLOOKUP($A$7:$A$91,dt!$A$2:$R$78,14,FALSE)</f>
        <v>730</v>
      </c>
      <c r="O23" s="6">
        <f>VLOOKUP($A$7:$A$91,dt!$A$2:$R$78,15,FALSE)</f>
        <v>2530325</v>
      </c>
      <c r="P23" s="6">
        <f>VLOOKUP($A$7:$A$91,dt!$A$2:$R$78,16,FALSE)</f>
        <v>726</v>
      </c>
      <c r="Q23" s="6">
        <f>VLOOKUP($A$7:$A$91,dt!$A$2:$R$78,17,FALSE)</f>
        <v>1013884</v>
      </c>
      <c r="R23" s="6">
        <f>VLOOKUP($A$7:$A$91,dt!$A$2:$R$78,18,FALSE)</f>
        <v>145</v>
      </c>
      <c r="S23" s="6">
        <f>VLOOKUP($A$7:$A$91,dt!$A$2:$X$78,19,FALSE)</f>
        <v>50869</v>
      </c>
      <c r="T23" s="6">
        <f>VLOOKUP($A$7:$A$91,dt!$A$2:$X$78,20,FALSE)</f>
        <v>423</v>
      </c>
      <c r="U23" s="6">
        <f>VLOOKUP($A$7:$A$91,dt!$A$2:$X$78,21,FALSE)</f>
        <v>1940</v>
      </c>
      <c r="V23" s="6">
        <f>VLOOKUP($A$7:$A$91,dt!$A$2:$X$78,22,FALSE)</f>
        <v>111</v>
      </c>
      <c r="W23" s="6">
        <f>VLOOKUP($A$7:$A$91,dt!$A$2:$X$78,23,FALSE)</f>
        <v>591</v>
      </c>
      <c r="X23" s="6">
        <f>VLOOKUP($A$7:$A$91,dt!$A$2:$X$78,24,FALSE)</f>
        <v>34</v>
      </c>
    </row>
    <row r="24" spans="1:24" ht="21.75" x14ac:dyDescent="0.2">
      <c r="A24" s="5" t="s">
        <v>26</v>
      </c>
      <c r="B24" s="6">
        <f>VLOOKUP($A$7:$A$91,dt!$A$2:$R$78,2,FALSE)</f>
        <v>10230</v>
      </c>
      <c r="C24" s="6">
        <f>VLOOKUP($A$7:$A$91,dt!$A$2:$R$78,3,FALSE)</f>
        <v>11780</v>
      </c>
      <c r="D24" s="6">
        <f>VLOOKUP($A$7:$A$91,dt!$A$2:$R$78,4,FALSE)</f>
        <v>990</v>
      </c>
      <c r="E24" s="6">
        <f>VLOOKUP($A$7:$A$91,dt!$A$2:$R$78,5,FALSE)</f>
        <v>79</v>
      </c>
      <c r="F24" s="6">
        <f>VLOOKUP($A$7:$A$91,dt!$A$2:$R$78,6,FALSE)</f>
        <v>2</v>
      </c>
      <c r="G24" s="6">
        <f>VLOOKUP($A$7:$A$91,dt!$A$2:$R$78,7,FALSE)</f>
        <v>13585</v>
      </c>
      <c r="H24" s="6">
        <f>VLOOKUP($A$7:$A$91,dt!$A$2:$R$78,8,FALSE)</f>
        <v>1082</v>
      </c>
      <c r="I24" s="6">
        <f>VLOOKUP($A$7:$A$91,dt!$A$2:$R$78,9,FALSE)</f>
        <v>94997</v>
      </c>
      <c r="J24" s="6">
        <f>VLOOKUP($A$7:$A$91,dt!$A$2:$R$78,10,FALSE)</f>
        <v>56</v>
      </c>
      <c r="K24" s="6">
        <f>VLOOKUP($A$7:$A$91,dt!$A$2:$R$78,11,FALSE)</f>
        <v>284112</v>
      </c>
      <c r="L24" s="6">
        <f>VLOOKUP($A$7:$A$91,dt!$A$2:$R$78,12,FALSE)</f>
        <v>8282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8371075</v>
      </c>
      <c r="P24" s="6">
        <f>VLOOKUP($A$7:$A$91,dt!$A$2:$R$78,16,FALSE)</f>
        <v>864</v>
      </c>
      <c r="Q24" s="6">
        <f>VLOOKUP($A$7:$A$91,dt!$A$2:$R$78,17,FALSE)</f>
        <v>532957</v>
      </c>
      <c r="R24" s="6">
        <f>VLOOKUP($A$7:$A$91,dt!$A$2:$R$78,18,FALSE)</f>
        <v>290</v>
      </c>
      <c r="S24" s="6">
        <f>VLOOKUP($A$7:$A$91,dt!$A$2:$X$78,19,FALSE)</f>
        <v>62795</v>
      </c>
      <c r="T24" s="6">
        <f>VLOOKUP($A$7:$A$91,dt!$A$2:$X$78,20,FALSE)</f>
        <v>342</v>
      </c>
      <c r="U24" s="6">
        <f>VLOOKUP($A$7:$A$91,dt!$A$2:$X$78,21,FALSE)</f>
        <v>3075</v>
      </c>
      <c r="V24" s="6">
        <f>VLOOKUP($A$7:$A$91,dt!$A$2:$X$78,22,FALSE)</f>
        <v>112</v>
      </c>
      <c r="W24" s="6">
        <f>VLOOKUP($A$7:$A$91,dt!$A$2:$X$78,23,FALSE)</f>
        <v>548</v>
      </c>
      <c r="X24" s="6">
        <f>VLOOKUP($A$7:$A$91,dt!$A$2:$X$78,24,FALSE)</f>
        <v>19</v>
      </c>
    </row>
    <row r="25" spans="1:24" ht="21.75" x14ac:dyDescent="0.2">
      <c r="A25" s="5" t="s">
        <v>27</v>
      </c>
      <c r="B25" s="6">
        <f>VLOOKUP($A$7:$A$91,dt!$A$2:$R$78,2,FALSE)</f>
        <v>34349</v>
      </c>
      <c r="C25" s="6">
        <f>VLOOKUP($A$7:$A$91,dt!$A$2:$R$78,3,FALSE)</f>
        <v>118951</v>
      </c>
      <c r="D25" s="6">
        <f>VLOOKUP($A$7:$A$91,dt!$A$2:$R$78,4,FALSE)</f>
        <v>10916</v>
      </c>
      <c r="E25" s="6">
        <f>VLOOKUP($A$7:$A$91,dt!$A$2:$R$78,5,FALSE)</f>
        <v>29593</v>
      </c>
      <c r="F25" s="6">
        <f>VLOOKUP($A$7:$A$91,dt!$A$2:$R$78,6,FALSE)</f>
        <v>671</v>
      </c>
      <c r="G25" s="6">
        <f>VLOOKUP($A$7:$A$91,dt!$A$2:$R$78,7,FALSE)</f>
        <v>14626</v>
      </c>
      <c r="H25" s="6">
        <f>VLOOKUP($A$7:$A$91,dt!$A$2:$R$78,8,FALSE)</f>
        <v>1303</v>
      </c>
      <c r="I25" s="6">
        <f>VLOOKUP($A$7:$A$91,dt!$A$2:$R$78,9,FALSE)</f>
        <v>26904</v>
      </c>
      <c r="J25" s="6">
        <f>VLOOKUP($A$7:$A$91,dt!$A$2:$R$78,10,FALSE)</f>
        <v>606</v>
      </c>
      <c r="K25" s="6">
        <f>VLOOKUP($A$7:$A$91,dt!$A$2:$R$78,11,FALSE)</f>
        <v>1420633</v>
      </c>
      <c r="L25" s="6">
        <f>VLOOKUP($A$7:$A$91,dt!$A$2:$R$78,12,FALSE)</f>
        <v>30475</v>
      </c>
      <c r="M25" s="6">
        <f>VLOOKUP($A$7:$A$91,dt!$A$2:$R$78,13,FALSE)</f>
        <v>410525</v>
      </c>
      <c r="N25" s="6">
        <f>VLOOKUP($A$7:$A$91,dt!$A$2:$R$78,14,FALSE)</f>
        <v>844</v>
      </c>
      <c r="O25" s="6">
        <f>VLOOKUP($A$7:$A$91,dt!$A$2:$R$78,15,FALSE)</f>
        <v>368252</v>
      </c>
      <c r="P25" s="6">
        <f>VLOOKUP($A$7:$A$91,dt!$A$2:$R$78,16,FALSE)</f>
        <v>3442</v>
      </c>
      <c r="Q25" s="6">
        <f>VLOOKUP($A$7:$A$91,dt!$A$2:$R$78,17,FALSE)</f>
        <v>141872</v>
      </c>
      <c r="R25" s="6">
        <f>VLOOKUP($A$7:$A$91,dt!$A$2:$R$78,18,FALSE)</f>
        <v>445</v>
      </c>
      <c r="S25" s="6">
        <f>VLOOKUP($A$7:$A$91,dt!$A$2:$X$78,19,FALSE)</f>
        <v>22467</v>
      </c>
      <c r="T25" s="6">
        <f>VLOOKUP($A$7:$A$91,dt!$A$2:$X$78,20,FALSE)</f>
        <v>952</v>
      </c>
      <c r="U25" s="6">
        <f>VLOOKUP($A$7:$A$91,dt!$A$2:$X$78,21,FALSE)</f>
        <v>18409</v>
      </c>
      <c r="V25" s="6">
        <f>VLOOKUP($A$7:$A$91,dt!$A$2:$X$78,22,FALSE)</f>
        <v>682</v>
      </c>
      <c r="W25" s="6">
        <f>VLOOKUP($A$7:$A$91,dt!$A$2:$X$78,23,FALSE)</f>
        <v>888</v>
      </c>
      <c r="X25" s="6">
        <f>VLOOKUP($A$7:$A$91,dt!$A$2:$X$78,24,FALSE)</f>
        <v>42</v>
      </c>
    </row>
    <row r="26" spans="1:24" ht="21.75" x14ac:dyDescent="0.2">
      <c r="A26" s="9" t="s">
        <v>3</v>
      </c>
      <c r="B26" s="8">
        <f>SUM(B27:B34)</f>
        <v>1027686</v>
      </c>
      <c r="C26" s="8">
        <f t="shared" ref="C26:X26" si="12">SUM(C27:C34)</f>
        <v>3200182</v>
      </c>
      <c r="D26" s="8">
        <f t="shared" si="12"/>
        <v>568550</v>
      </c>
      <c r="E26" s="8">
        <f t="shared" si="12"/>
        <v>149799</v>
      </c>
      <c r="F26" s="8">
        <f t="shared" si="12"/>
        <v>4765</v>
      </c>
      <c r="G26" s="8">
        <f t="shared" si="12"/>
        <v>709486</v>
      </c>
      <c r="H26" s="8">
        <f t="shared" si="12"/>
        <v>148320</v>
      </c>
      <c r="I26" s="8">
        <f t="shared" si="12"/>
        <v>1205820</v>
      </c>
      <c r="J26" s="8">
        <f t="shared" si="12"/>
        <v>35898</v>
      </c>
      <c r="K26" s="8">
        <f t="shared" ref="K26:L26" si="13">SUM(K27:K34)</f>
        <v>28690623</v>
      </c>
      <c r="L26" s="8">
        <f t="shared" si="13"/>
        <v>741011</v>
      </c>
      <c r="M26" s="8">
        <f t="shared" ref="M26:N26" si="14">SUM(M27:M34)</f>
        <v>36754836</v>
      </c>
      <c r="N26" s="8">
        <f t="shared" si="14"/>
        <v>10321</v>
      </c>
      <c r="O26" s="8">
        <f t="shared" si="12"/>
        <v>3787767</v>
      </c>
      <c r="P26" s="8">
        <f t="shared" si="12"/>
        <v>38854</v>
      </c>
      <c r="Q26" s="8">
        <f t="shared" si="12"/>
        <v>755291</v>
      </c>
      <c r="R26" s="8">
        <f t="shared" si="12"/>
        <v>8217</v>
      </c>
      <c r="S26" s="8">
        <f t="shared" ref="S26:T26" si="15">SUM(S27:S34)</f>
        <v>1578247</v>
      </c>
      <c r="T26" s="8">
        <f t="shared" si="15"/>
        <v>25413</v>
      </c>
      <c r="U26" s="8">
        <f t="shared" si="12"/>
        <v>204977</v>
      </c>
      <c r="V26" s="8">
        <f t="shared" si="12"/>
        <v>8756</v>
      </c>
      <c r="W26" s="8">
        <f t="shared" si="12"/>
        <v>9339</v>
      </c>
      <c r="X26" s="8">
        <f t="shared" si="12"/>
        <v>470</v>
      </c>
    </row>
    <row r="27" spans="1:24" ht="21.75" x14ac:dyDescent="0.2">
      <c r="A27" s="5" t="s">
        <v>28</v>
      </c>
      <c r="B27" s="6">
        <f>VLOOKUP($A$7:$A$91,dt!$A$2:$R$78,2,FALSE)</f>
        <v>188520</v>
      </c>
      <c r="C27" s="6">
        <f>VLOOKUP($A$7:$A$91,dt!$A$2:$R$78,3,FALSE)</f>
        <v>543034</v>
      </c>
      <c r="D27" s="6">
        <f>VLOOKUP($A$7:$A$91,dt!$A$2:$R$78,4,FALSE)</f>
        <v>67519</v>
      </c>
      <c r="E27" s="6">
        <f>VLOOKUP($A$7:$A$91,dt!$A$2:$R$78,5,FALSE)</f>
        <v>132254</v>
      </c>
      <c r="F27" s="6">
        <f>VLOOKUP($A$7:$A$91,dt!$A$2:$R$78,6,FALSE)</f>
        <v>4206</v>
      </c>
      <c r="G27" s="6">
        <f>VLOOKUP($A$7:$A$91,dt!$A$2:$R$78,7,FALSE)</f>
        <v>83674</v>
      </c>
      <c r="H27" s="6">
        <f>VLOOKUP($A$7:$A$91,dt!$A$2:$R$78,8,FALSE)</f>
        <v>12256</v>
      </c>
      <c r="I27" s="6">
        <f>VLOOKUP($A$7:$A$91,dt!$A$2:$R$78,9,FALSE)</f>
        <v>301495</v>
      </c>
      <c r="J27" s="6">
        <f>VLOOKUP($A$7:$A$91,dt!$A$2:$R$78,10,FALSE)</f>
        <v>6070</v>
      </c>
      <c r="K27" s="6">
        <f>VLOOKUP($A$7:$A$91,dt!$A$2:$R$78,11,FALSE)</f>
        <v>5688958</v>
      </c>
      <c r="L27" s="6">
        <f>VLOOKUP($A$7:$A$91,dt!$A$2:$R$78,12,FALSE)</f>
        <v>155057</v>
      </c>
      <c r="M27" s="6">
        <f>VLOOKUP($A$7:$A$91,dt!$A$2:$R$78,13,FALSE)</f>
        <v>19760675</v>
      </c>
      <c r="N27" s="6">
        <f>VLOOKUP($A$7:$A$91,dt!$A$2:$R$78,14,FALSE)</f>
        <v>3406</v>
      </c>
      <c r="O27" s="6">
        <f>VLOOKUP($A$7:$A$91,dt!$A$2:$R$78,15,FALSE)</f>
        <v>405838</v>
      </c>
      <c r="P27" s="6">
        <f>VLOOKUP($A$7:$A$91,dt!$A$2:$R$78,16,FALSE)</f>
        <v>10437</v>
      </c>
      <c r="Q27" s="6">
        <f>VLOOKUP($A$7:$A$91,dt!$A$2:$R$78,17,FALSE)</f>
        <v>370145</v>
      </c>
      <c r="R27" s="6">
        <f>VLOOKUP($A$7:$A$91,dt!$A$2:$R$78,18,FALSE)</f>
        <v>2556</v>
      </c>
      <c r="S27" s="6">
        <f>VLOOKUP($A$7:$A$91,dt!$A$2:$X$78,19,FALSE)</f>
        <v>715069</v>
      </c>
      <c r="T27" s="6">
        <f>VLOOKUP($A$7:$A$91,dt!$A$2:$X$78,20,FALSE)</f>
        <v>5962</v>
      </c>
      <c r="U27" s="6">
        <f>VLOOKUP($A$7:$A$91,dt!$A$2:$X$78,21,FALSE)</f>
        <v>117160</v>
      </c>
      <c r="V27" s="6">
        <f>VLOOKUP($A$7:$A$91,dt!$A$2:$X$78,22,FALSE)</f>
        <v>4266</v>
      </c>
      <c r="W27" s="6">
        <f>VLOOKUP($A$7:$A$91,dt!$A$2:$X$78,23,FALSE)</f>
        <v>4105</v>
      </c>
      <c r="X27" s="6">
        <f>VLOOKUP($A$7:$A$91,dt!$A$2:$X$78,24,FALSE)</f>
        <v>166</v>
      </c>
    </row>
    <row r="28" spans="1:24" ht="21.75" x14ac:dyDescent="0.2">
      <c r="A28" s="5" t="s">
        <v>29</v>
      </c>
      <c r="B28" s="6">
        <f>VLOOKUP($A$7:$A$91,dt!$A$2:$R$78,2,FALSE)</f>
        <v>158950</v>
      </c>
      <c r="C28" s="6">
        <f>VLOOKUP($A$7:$A$91,dt!$A$2:$R$78,3,FALSE)</f>
        <v>552430</v>
      </c>
      <c r="D28" s="6">
        <f>VLOOKUP($A$7:$A$91,dt!$A$2:$R$78,4,FALSE)</f>
        <v>86960</v>
      </c>
      <c r="E28" s="6">
        <f>VLOOKUP($A$7:$A$91,dt!$A$2:$R$78,5,FALSE)</f>
        <v>5428</v>
      </c>
      <c r="F28" s="6">
        <f>VLOOKUP($A$7:$A$91,dt!$A$2:$R$78,6,FALSE)</f>
        <v>155</v>
      </c>
      <c r="G28" s="6">
        <f>VLOOKUP($A$7:$A$91,dt!$A$2:$R$78,7,FALSE)</f>
        <v>160459</v>
      </c>
      <c r="H28" s="6">
        <f>VLOOKUP($A$7:$A$91,dt!$A$2:$R$78,8,FALSE)</f>
        <v>27228</v>
      </c>
      <c r="I28" s="6">
        <f>VLOOKUP($A$7:$A$91,dt!$A$2:$R$78,9,FALSE)</f>
        <v>263993</v>
      </c>
      <c r="J28" s="6">
        <f>VLOOKUP($A$7:$A$91,dt!$A$2:$R$78,10,FALSE)</f>
        <v>9191</v>
      </c>
      <c r="K28" s="6">
        <f>VLOOKUP($A$7:$A$91,dt!$A$2:$R$78,11,FALSE)</f>
        <v>4949458</v>
      </c>
      <c r="L28" s="6">
        <f>VLOOKUP($A$7:$A$91,dt!$A$2:$R$78,12,FALSE)</f>
        <v>118594</v>
      </c>
      <c r="M28" s="6">
        <f>VLOOKUP($A$7:$A$91,dt!$A$2:$R$78,13,FALSE)</f>
        <v>6895218</v>
      </c>
      <c r="N28" s="6">
        <f>VLOOKUP($A$7:$A$91,dt!$A$2:$R$78,14,FALSE)</f>
        <v>1201</v>
      </c>
      <c r="O28" s="6">
        <f>VLOOKUP($A$7:$A$91,dt!$A$2:$R$78,15,FALSE)</f>
        <v>311642</v>
      </c>
      <c r="P28" s="6">
        <f>VLOOKUP($A$7:$A$91,dt!$A$2:$R$78,16,FALSE)</f>
        <v>5748</v>
      </c>
      <c r="Q28" s="6">
        <f>VLOOKUP($A$7:$A$91,dt!$A$2:$R$78,17,FALSE)</f>
        <v>48493</v>
      </c>
      <c r="R28" s="6">
        <f>VLOOKUP($A$7:$A$91,dt!$A$2:$R$78,18,FALSE)</f>
        <v>863</v>
      </c>
      <c r="S28" s="6">
        <f>VLOOKUP($A$7:$A$91,dt!$A$2:$X$78,19,FALSE)</f>
        <v>223817</v>
      </c>
      <c r="T28" s="6">
        <f>VLOOKUP($A$7:$A$91,dt!$A$2:$X$78,20,FALSE)</f>
        <v>6911</v>
      </c>
      <c r="U28" s="6">
        <f>VLOOKUP($A$7:$A$91,dt!$A$2:$X$78,21,FALSE)</f>
        <v>21786</v>
      </c>
      <c r="V28" s="6">
        <f>VLOOKUP($A$7:$A$91,dt!$A$2:$X$78,22,FALSE)</f>
        <v>1175</v>
      </c>
      <c r="W28" s="6">
        <f>VLOOKUP($A$7:$A$91,dt!$A$2:$X$78,23,FALSE)</f>
        <v>1784</v>
      </c>
      <c r="X28" s="6">
        <f>VLOOKUP($A$7:$A$91,dt!$A$2:$X$78,24,FALSE)</f>
        <v>114</v>
      </c>
    </row>
    <row r="29" spans="1:24" ht="21.75" x14ac:dyDescent="0.2">
      <c r="A29" s="5" t="s">
        <v>30</v>
      </c>
      <c r="B29" s="6">
        <f>VLOOKUP($A$7:$A$91,dt!$A$2:$R$78,2,FALSE)</f>
        <v>170682</v>
      </c>
      <c r="C29" s="6">
        <f>VLOOKUP($A$7:$A$91,dt!$A$2:$R$78,3,FALSE)</f>
        <v>610335</v>
      </c>
      <c r="D29" s="6">
        <f>VLOOKUP($A$7:$A$91,dt!$A$2:$R$78,4,FALSE)</f>
        <v>108166</v>
      </c>
      <c r="E29" s="6">
        <f>VLOOKUP($A$7:$A$91,dt!$A$2:$R$78,5,FALSE)</f>
        <v>616</v>
      </c>
      <c r="F29" s="6">
        <f>VLOOKUP($A$7:$A$91,dt!$A$2:$R$78,6,FALSE)</f>
        <v>23</v>
      </c>
      <c r="G29" s="6">
        <f>VLOOKUP($A$7:$A$91,dt!$A$2:$R$78,7,FALSE)</f>
        <v>154239</v>
      </c>
      <c r="H29" s="6">
        <f>VLOOKUP($A$7:$A$91,dt!$A$2:$R$78,8,FALSE)</f>
        <v>32853</v>
      </c>
      <c r="I29" s="6">
        <f>VLOOKUP($A$7:$A$91,dt!$A$2:$R$78,9,FALSE)</f>
        <v>125639</v>
      </c>
      <c r="J29" s="6">
        <f>VLOOKUP($A$7:$A$91,dt!$A$2:$R$78,10,FALSE)</f>
        <v>7382</v>
      </c>
      <c r="K29" s="6">
        <f>VLOOKUP($A$7:$A$91,dt!$A$2:$R$78,11,FALSE)</f>
        <v>4495774</v>
      </c>
      <c r="L29" s="6">
        <f>VLOOKUP($A$7:$A$91,dt!$A$2:$R$78,12,FALSE)</f>
        <v>119486</v>
      </c>
      <c r="M29" s="6">
        <f>VLOOKUP($A$7:$A$91,dt!$A$2:$R$78,13,FALSE)</f>
        <v>574936</v>
      </c>
      <c r="N29" s="6">
        <f>VLOOKUP($A$7:$A$91,dt!$A$2:$R$78,14,FALSE)</f>
        <v>1716</v>
      </c>
      <c r="O29" s="6">
        <f>VLOOKUP($A$7:$A$91,dt!$A$2:$R$78,15,FALSE)</f>
        <v>240668</v>
      </c>
      <c r="P29" s="6">
        <f>VLOOKUP($A$7:$A$91,dt!$A$2:$R$78,16,FALSE)</f>
        <v>7502</v>
      </c>
      <c r="Q29" s="6">
        <f>VLOOKUP($A$7:$A$91,dt!$A$2:$R$78,17,FALSE)</f>
        <v>52762</v>
      </c>
      <c r="R29" s="6">
        <f>VLOOKUP($A$7:$A$91,dt!$A$2:$R$78,18,FALSE)</f>
        <v>949</v>
      </c>
      <c r="S29" s="6">
        <f>VLOOKUP($A$7:$A$91,dt!$A$2:$X$78,19,FALSE)</f>
        <v>190030</v>
      </c>
      <c r="T29" s="6">
        <f>VLOOKUP($A$7:$A$91,dt!$A$2:$X$78,20,FALSE)</f>
        <v>6460</v>
      </c>
      <c r="U29" s="6">
        <f>VLOOKUP($A$7:$A$91,dt!$A$2:$X$78,21,FALSE)</f>
        <v>7494</v>
      </c>
      <c r="V29" s="6">
        <f>VLOOKUP($A$7:$A$91,dt!$A$2:$X$78,22,FALSE)</f>
        <v>479</v>
      </c>
      <c r="W29" s="6">
        <f>VLOOKUP($A$7:$A$91,dt!$A$2:$X$78,23,FALSE)</f>
        <v>706</v>
      </c>
      <c r="X29" s="6">
        <f>VLOOKUP($A$7:$A$91,dt!$A$2:$X$78,24,FALSE)</f>
        <v>45</v>
      </c>
    </row>
    <row r="30" spans="1:24" ht="21.75" x14ac:dyDescent="0.2">
      <c r="A30" s="5" t="s">
        <v>31</v>
      </c>
      <c r="B30" s="6">
        <f>VLOOKUP($A$7:$A$91,dt!$A$2:$R$78,2,FALSE)</f>
        <v>149656</v>
      </c>
      <c r="C30" s="6">
        <f>VLOOKUP($A$7:$A$91,dt!$A$2:$R$78,3,FALSE)</f>
        <v>541219</v>
      </c>
      <c r="D30" s="6">
        <f>VLOOKUP($A$7:$A$91,dt!$A$2:$R$78,4,FALSE)</f>
        <v>105133</v>
      </c>
      <c r="E30" s="6">
        <f>VLOOKUP($A$7:$A$91,dt!$A$2:$R$78,5,FALSE)</f>
        <v>4529</v>
      </c>
      <c r="F30" s="6">
        <f>VLOOKUP($A$7:$A$91,dt!$A$2:$R$78,6,FALSE)</f>
        <v>163</v>
      </c>
      <c r="G30" s="6">
        <f>VLOOKUP($A$7:$A$91,dt!$A$2:$R$78,7,FALSE)</f>
        <v>102888</v>
      </c>
      <c r="H30" s="6">
        <f>VLOOKUP($A$7:$A$91,dt!$A$2:$R$78,8,FALSE)</f>
        <v>24357</v>
      </c>
      <c r="I30" s="6">
        <f>VLOOKUP($A$7:$A$91,dt!$A$2:$R$78,9,FALSE)</f>
        <v>93738</v>
      </c>
      <c r="J30" s="6">
        <f>VLOOKUP($A$7:$A$91,dt!$A$2:$R$78,10,FALSE)</f>
        <v>3911</v>
      </c>
      <c r="K30" s="6">
        <f>VLOOKUP($A$7:$A$91,dt!$A$2:$R$78,11,FALSE)</f>
        <v>3435206</v>
      </c>
      <c r="L30" s="6">
        <f>VLOOKUP($A$7:$A$91,dt!$A$2:$R$78,12,FALSE)</f>
        <v>96065</v>
      </c>
      <c r="M30" s="6">
        <f>VLOOKUP($A$7:$A$91,dt!$A$2:$R$78,13,FALSE)</f>
        <v>1059269</v>
      </c>
      <c r="N30" s="6">
        <f>VLOOKUP($A$7:$A$91,dt!$A$2:$R$78,14,FALSE)</f>
        <v>1878</v>
      </c>
      <c r="O30" s="6">
        <f>VLOOKUP($A$7:$A$91,dt!$A$2:$R$78,15,FALSE)</f>
        <v>78799</v>
      </c>
      <c r="P30" s="6">
        <f>VLOOKUP($A$7:$A$91,dt!$A$2:$R$78,16,FALSE)</f>
        <v>2656</v>
      </c>
      <c r="Q30" s="6">
        <f>VLOOKUP($A$7:$A$91,dt!$A$2:$R$78,17,FALSE)</f>
        <v>29944</v>
      </c>
      <c r="R30" s="6">
        <f>VLOOKUP($A$7:$A$91,dt!$A$2:$R$78,18,FALSE)</f>
        <v>1933</v>
      </c>
      <c r="S30" s="6">
        <f>VLOOKUP($A$7:$A$91,dt!$A$2:$X$78,19,FALSE)</f>
        <v>52966</v>
      </c>
      <c r="T30" s="6">
        <f>VLOOKUP($A$7:$A$91,dt!$A$2:$X$78,20,FALSE)</f>
        <v>1994</v>
      </c>
      <c r="U30" s="6">
        <f>VLOOKUP($A$7:$A$91,dt!$A$2:$X$78,21,FALSE)</f>
        <v>5848</v>
      </c>
      <c r="V30" s="6">
        <f>VLOOKUP($A$7:$A$91,dt!$A$2:$X$78,22,FALSE)</f>
        <v>327</v>
      </c>
      <c r="W30" s="6">
        <f>VLOOKUP($A$7:$A$91,dt!$A$2:$X$78,23,FALSE)</f>
        <v>861</v>
      </c>
      <c r="X30" s="6">
        <f>VLOOKUP($A$7:$A$91,dt!$A$2:$X$78,24,FALSE)</f>
        <v>24</v>
      </c>
    </row>
    <row r="31" spans="1:24" ht="21.75" x14ac:dyDescent="0.2">
      <c r="A31" s="5" t="s">
        <v>32</v>
      </c>
      <c r="B31" s="6">
        <f>VLOOKUP($A$7:$A$91,dt!$A$2:$R$78,2,FALSE)</f>
        <v>186879</v>
      </c>
      <c r="C31" s="6">
        <f>VLOOKUP($A$7:$A$91,dt!$A$2:$R$78,3,FALSE)</f>
        <v>549050</v>
      </c>
      <c r="D31" s="6">
        <f>VLOOKUP($A$7:$A$91,dt!$A$2:$R$78,4,FALSE)</f>
        <v>120981</v>
      </c>
      <c r="E31" s="6">
        <f>VLOOKUP($A$7:$A$91,dt!$A$2:$R$78,5,FALSE)</f>
        <v>114</v>
      </c>
      <c r="F31" s="6">
        <f>VLOOKUP($A$7:$A$91,dt!$A$2:$R$78,6,FALSE)</f>
        <v>6</v>
      </c>
      <c r="G31" s="6">
        <f>VLOOKUP($A$7:$A$91,dt!$A$2:$R$78,7,FALSE)</f>
        <v>140315</v>
      </c>
      <c r="H31" s="6">
        <f>VLOOKUP($A$7:$A$91,dt!$A$2:$R$78,8,FALSE)</f>
        <v>36823</v>
      </c>
      <c r="I31" s="6">
        <f>VLOOKUP($A$7:$A$91,dt!$A$2:$R$78,9,FALSE)</f>
        <v>144459</v>
      </c>
      <c r="J31" s="6">
        <f>VLOOKUP($A$7:$A$91,dt!$A$2:$R$78,10,FALSE)</f>
        <v>4778</v>
      </c>
      <c r="K31" s="6">
        <f>VLOOKUP($A$7:$A$91,dt!$A$2:$R$78,11,FALSE)</f>
        <v>4657815</v>
      </c>
      <c r="L31" s="6">
        <f>VLOOKUP($A$7:$A$91,dt!$A$2:$R$78,12,FALSE)</f>
        <v>113803</v>
      </c>
      <c r="M31" s="6">
        <f>VLOOKUP($A$7:$A$91,dt!$A$2:$R$78,13,FALSE)</f>
        <v>2280567</v>
      </c>
      <c r="N31" s="6">
        <f>VLOOKUP($A$7:$A$91,dt!$A$2:$R$78,14,FALSE)</f>
        <v>1441</v>
      </c>
      <c r="O31" s="6">
        <f>VLOOKUP($A$7:$A$91,dt!$A$2:$R$78,15,FALSE)</f>
        <v>1311359</v>
      </c>
      <c r="P31" s="6">
        <f>VLOOKUP($A$7:$A$91,dt!$A$2:$R$78,16,FALSE)</f>
        <v>6005</v>
      </c>
      <c r="Q31" s="6">
        <f>VLOOKUP($A$7:$A$91,dt!$A$2:$R$78,17,FALSE)</f>
        <v>32262</v>
      </c>
      <c r="R31" s="6">
        <f>VLOOKUP($A$7:$A$91,dt!$A$2:$R$78,18,FALSE)</f>
        <v>987</v>
      </c>
      <c r="S31" s="6">
        <f>VLOOKUP($A$7:$A$91,dt!$A$2:$X$78,19,FALSE)</f>
        <v>71298</v>
      </c>
      <c r="T31" s="6">
        <f>VLOOKUP($A$7:$A$91,dt!$A$2:$X$78,20,FALSE)</f>
        <v>1348</v>
      </c>
      <c r="U31" s="6">
        <f>VLOOKUP($A$7:$A$91,dt!$A$2:$X$78,21,FALSE)</f>
        <v>10238</v>
      </c>
      <c r="V31" s="6">
        <f>VLOOKUP($A$7:$A$91,dt!$A$2:$X$78,22,FALSE)</f>
        <v>779</v>
      </c>
      <c r="W31" s="6">
        <f>VLOOKUP($A$7:$A$91,dt!$A$2:$X$78,23,FALSE)</f>
        <v>685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53138</v>
      </c>
      <c r="C32" s="6">
        <f>VLOOKUP($A$7:$A$91,dt!$A$2:$R$78,3,FALSE)</f>
        <v>168729</v>
      </c>
      <c r="D32" s="6">
        <f>VLOOKUP($A$7:$A$91,dt!$A$2:$R$78,4,FALSE)</f>
        <v>36400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30627</v>
      </c>
      <c r="H32" s="6">
        <f>VLOOKUP($A$7:$A$91,dt!$A$2:$R$78,8,FALSE)</f>
        <v>7380</v>
      </c>
      <c r="I32" s="6">
        <f>VLOOKUP($A$7:$A$91,dt!$A$2:$R$78,9,FALSE)</f>
        <v>50891</v>
      </c>
      <c r="J32" s="6">
        <f>VLOOKUP($A$7:$A$91,dt!$A$2:$R$78,10,FALSE)</f>
        <v>909</v>
      </c>
      <c r="K32" s="6">
        <f>VLOOKUP($A$7:$A$91,dt!$A$2:$R$78,11,FALSE)</f>
        <v>1503588</v>
      </c>
      <c r="L32" s="6">
        <f>VLOOKUP($A$7:$A$91,dt!$A$2:$R$78,12,FALSE)</f>
        <v>37991</v>
      </c>
      <c r="M32" s="6">
        <f>VLOOKUP($A$7:$A$91,dt!$A$2:$R$78,13,FALSE)</f>
        <v>307398</v>
      </c>
      <c r="N32" s="6">
        <f>VLOOKUP($A$7:$A$91,dt!$A$2:$R$78,14,FALSE)</f>
        <v>263</v>
      </c>
      <c r="O32" s="6">
        <f>VLOOKUP($A$7:$A$91,dt!$A$2:$R$78,15,FALSE)</f>
        <v>47461</v>
      </c>
      <c r="P32" s="6">
        <f>VLOOKUP($A$7:$A$91,dt!$A$2:$R$78,16,FALSE)</f>
        <v>2571</v>
      </c>
      <c r="Q32" s="6">
        <f>VLOOKUP($A$7:$A$91,dt!$A$2:$R$78,17,FALSE)</f>
        <v>8424</v>
      </c>
      <c r="R32" s="6">
        <f>VLOOKUP($A$7:$A$91,dt!$A$2:$R$78,18,FALSE)</f>
        <v>191</v>
      </c>
      <c r="S32" s="6">
        <f>VLOOKUP($A$7:$A$91,dt!$A$2:$X$78,19,FALSE)</f>
        <v>24553</v>
      </c>
      <c r="T32" s="6">
        <f>VLOOKUP($A$7:$A$91,dt!$A$2:$X$78,20,FALSE)</f>
        <v>800</v>
      </c>
      <c r="U32" s="6">
        <f>VLOOKUP($A$7:$A$91,dt!$A$2:$X$78,21,FALSE)</f>
        <v>2097</v>
      </c>
      <c r="V32" s="6">
        <f>VLOOKUP($A$7:$A$91,dt!$A$2:$X$78,22,FALSE)</f>
        <v>133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21.75" x14ac:dyDescent="0.2">
      <c r="A33" s="5" t="s">
        <v>34</v>
      </c>
      <c r="B33" s="6">
        <f>VLOOKUP($A$7:$A$91,dt!$A$2:$R$78,2,FALSE)</f>
        <v>82620</v>
      </c>
      <c r="C33" s="6">
        <f>VLOOKUP($A$7:$A$91,dt!$A$2:$R$78,3,FALSE)</f>
        <v>123721</v>
      </c>
      <c r="D33" s="6">
        <f>VLOOKUP($A$7:$A$91,dt!$A$2:$R$78,4,FALSE)</f>
        <v>17479</v>
      </c>
      <c r="E33" s="6">
        <f>VLOOKUP($A$7:$A$91,dt!$A$2:$R$78,5,FALSE)</f>
        <v>6858</v>
      </c>
      <c r="F33" s="6">
        <f>VLOOKUP($A$7:$A$91,dt!$A$2:$R$78,6,FALSE)</f>
        <v>212</v>
      </c>
      <c r="G33" s="6">
        <f>VLOOKUP($A$7:$A$91,dt!$A$2:$R$78,7,FALSE)</f>
        <v>20068</v>
      </c>
      <c r="H33" s="6">
        <f>VLOOKUP($A$7:$A$91,dt!$A$2:$R$78,8,FALSE)</f>
        <v>3148</v>
      </c>
      <c r="I33" s="6">
        <f>VLOOKUP($A$7:$A$91,dt!$A$2:$R$78,9,FALSE)</f>
        <v>177504</v>
      </c>
      <c r="J33" s="6">
        <f>VLOOKUP($A$7:$A$91,dt!$A$2:$R$78,10,FALSE)</f>
        <v>2745</v>
      </c>
      <c r="K33" s="6">
        <f>VLOOKUP($A$7:$A$91,dt!$A$2:$R$78,11,FALSE)</f>
        <v>2896558</v>
      </c>
      <c r="L33" s="6">
        <f>VLOOKUP($A$7:$A$91,dt!$A$2:$R$78,12,FALSE)</f>
        <v>75153</v>
      </c>
      <c r="M33" s="6">
        <f>VLOOKUP($A$7:$A$91,dt!$A$2:$R$78,13,FALSE)</f>
        <v>5410409</v>
      </c>
      <c r="N33" s="6">
        <f>VLOOKUP($A$7:$A$91,dt!$A$2:$R$78,14,FALSE)</f>
        <v>332</v>
      </c>
      <c r="O33" s="6">
        <f>VLOOKUP($A$7:$A$91,dt!$A$2:$R$78,15,FALSE)</f>
        <v>1355687</v>
      </c>
      <c r="P33" s="6">
        <f>VLOOKUP($A$7:$A$91,dt!$A$2:$R$78,16,FALSE)</f>
        <v>2348</v>
      </c>
      <c r="Q33" s="6">
        <f>VLOOKUP($A$7:$A$91,dt!$A$2:$R$78,17,FALSE)</f>
        <v>209784</v>
      </c>
      <c r="R33" s="6">
        <f>VLOOKUP($A$7:$A$91,dt!$A$2:$R$78,18,FALSE)</f>
        <v>573</v>
      </c>
      <c r="S33" s="6">
        <f>VLOOKUP($A$7:$A$91,dt!$A$2:$X$78,19,FALSE)</f>
        <v>287078</v>
      </c>
      <c r="T33" s="6">
        <f>VLOOKUP($A$7:$A$91,dt!$A$2:$X$78,20,FALSE)</f>
        <v>1770</v>
      </c>
      <c r="U33" s="6">
        <f>VLOOKUP($A$7:$A$91,dt!$A$2:$X$78,21,FALSE)</f>
        <v>37176</v>
      </c>
      <c r="V33" s="6">
        <f>VLOOKUP($A$7:$A$91,dt!$A$2:$X$78,22,FALSE)</f>
        <v>1477</v>
      </c>
      <c r="W33" s="6">
        <f>VLOOKUP($A$7:$A$91,dt!$A$2:$X$78,23,FALSE)</f>
        <v>1070</v>
      </c>
      <c r="X33" s="6">
        <f>VLOOKUP($A$7:$A$91,dt!$A$2:$X$78,24,FALSE)</f>
        <v>62</v>
      </c>
    </row>
    <row r="34" spans="1:24" ht="21.75" x14ac:dyDescent="0.2">
      <c r="A34" s="5" t="s">
        <v>35</v>
      </c>
      <c r="B34" s="6">
        <f>VLOOKUP($A$7:$A$91,dt!$A$2:$R$78,2,FALSE)</f>
        <v>37241</v>
      </c>
      <c r="C34" s="6">
        <f>VLOOKUP($A$7:$A$91,dt!$A$2:$R$78,3,FALSE)</f>
        <v>111664</v>
      </c>
      <c r="D34" s="6">
        <f>VLOOKUP($A$7:$A$91,dt!$A$2:$R$78,4,FALSE)</f>
        <v>25912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17216</v>
      </c>
      <c r="H34" s="6">
        <f>VLOOKUP($A$7:$A$91,dt!$A$2:$R$78,8,FALSE)</f>
        <v>4275</v>
      </c>
      <c r="I34" s="6">
        <f>VLOOKUP($A$7:$A$91,dt!$A$2:$R$78,9,FALSE)</f>
        <v>48101</v>
      </c>
      <c r="J34" s="6">
        <f>VLOOKUP($A$7:$A$91,dt!$A$2:$R$78,10,FALSE)</f>
        <v>912</v>
      </c>
      <c r="K34" s="6">
        <f>VLOOKUP($A$7:$A$91,dt!$A$2:$R$78,11,FALSE)</f>
        <v>1063266</v>
      </c>
      <c r="L34" s="6">
        <f>VLOOKUP($A$7:$A$91,dt!$A$2:$R$78,12,FALSE)</f>
        <v>24862</v>
      </c>
      <c r="M34" s="6">
        <f>VLOOKUP($A$7:$A$91,dt!$A$2:$R$78,13,FALSE)</f>
        <v>466364</v>
      </c>
      <c r="N34" s="6">
        <f>VLOOKUP($A$7:$A$91,dt!$A$2:$R$78,14,FALSE)</f>
        <v>84</v>
      </c>
      <c r="O34" s="6">
        <f>VLOOKUP($A$7:$A$91,dt!$A$2:$R$78,15,FALSE)</f>
        <v>36313</v>
      </c>
      <c r="P34" s="6">
        <f>VLOOKUP($A$7:$A$91,dt!$A$2:$R$78,16,FALSE)</f>
        <v>1587</v>
      </c>
      <c r="Q34" s="6">
        <f>VLOOKUP($A$7:$A$91,dt!$A$2:$R$78,17,FALSE)</f>
        <v>3477</v>
      </c>
      <c r="R34" s="6">
        <f>VLOOKUP($A$7:$A$91,dt!$A$2:$R$78,18,FALSE)</f>
        <v>165</v>
      </c>
      <c r="S34" s="6">
        <f>VLOOKUP($A$7:$A$91,dt!$A$2:$X$78,19,FALSE)</f>
        <v>13436</v>
      </c>
      <c r="T34" s="6">
        <f>VLOOKUP($A$7:$A$91,dt!$A$2:$X$78,20,FALSE)</f>
        <v>168</v>
      </c>
      <c r="U34" s="6">
        <f>VLOOKUP($A$7:$A$91,dt!$A$2:$X$78,21,FALSE)</f>
        <v>3178</v>
      </c>
      <c r="V34" s="6">
        <f>VLOOKUP($A$7:$A$91,dt!$A$2:$X$78,22,FALSE)</f>
        <v>120</v>
      </c>
      <c r="W34" s="6">
        <f>VLOOKUP($A$7:$A$91,dt!$A$2:$X$78,23,FALSE)</f>
        <v>26</v>
      </c>
      <c r="X34" s="6">
        <f>VLOOKUP($A$7:$A$91,dt!$A$2:$X$78,24,FALSE)</f>
        <v>4</v>
      </c>
    </row>
    <row r="35" spans="1:24" ht="21.75" x14ac:dyDescent="0.2">
      <c r="A35" s="9" t="s">
        <v>4</v>
      </c>
      <c r="B35" s="8">
        <f>SUM(B36:B47)</f>
        <v>870624</v>
      </c>
      <c r="C35" s="8">
        <f t="shared" ref="C35:X35" si="16">SUM(C36:C47)</f>
        <v>2169647</v>
      </c>
      <c r="D35" s="8">
        <f t="shared" si="16"/>
        <v>403814</v>
      </c>
      <c r="E35" s="8">
        <f t="shared" si="16"/>
        <v>64920</v>
      </c>
      <c r="F35" s="8">
        <f t="shared" si="16"/>
        <v>1664</v>
      </c>
      <c r="G35" s="8">
        <f t="shared" si="16"/>
        <v>570807</v>
      </c>
      <c r="H35" s="8">
        <f t="shared" si="16"/>
        <v>113492</v>
      </c>
      <c r="I35" s="8">
        <f t="shared" si="16"/>
        <v>1258447</v>
      </c>
      <c r="J35" s="8">
        <f t="shared" si="16"/>
        <v>33759</v>
      </c>
      <c r="K35" s="8">
        <f t="shared" ref="K35:L35" si="17">SUM(K36:K47)</f>
        <v>28608718</v>
      </c>
      <c r="L35" s="8">
        <f t="shared" si="17"/>
        <v>672515</v>
      </c>
      <c r="M35" s="8">
        <f t="shared" ref="M35:N35" si="18">SUM(M36:M47)</f>
        <v>4068815</v>
      </c>
      <c r="N35" s="8">
        <f t="shared" si="18"/>
        <v>7724</v>
      </c>
      <c r="O35" s="8">
        <f t="shared" si="16"/>
        <v>4156778</v>
      </c>
      <c r="P35" s="8">
        <f t="shared" si="16"/>
        <v>31438</v>
      </c>
      <c r="Q35" s="8">
        <f t="shared" si="16"/>
        <v>420061</v>
      </c>
      <c r="R35" s="8">
        <f t="shared" si="16"/>
        <v>9167</v>
      </c>
      <c r="S35" s="8">
        <f t="shared" ref="S35:T35" si="19">SUM(S36:S47)</f>
        <v>884179</v>
      </c>
      <c r="T35" s="8">
        <f t="shared" si="19"/>
        <v>11556</v>
      </c>
      <c r="U35" s="8">
        <f t="shared" si="16"/>
        <v>122084</v>
      </c>
      <c r="V35" s="8">
        <f t="shared" si="16"/>
        <v>5739</v>
      </c>
      <c r="W35" s="8">
        <f t="shared" si="16"/>
        <v>3078</v>
      </c>
      <c r="X35" s="8">
        <f t="shared" si="16"/>
        <v>224</v>
      </c>
    </row>
    <row r="36" spans="1:24" ht="21.75" x14ac:dyDescent="0.2">
      <c r="A36" s="5" t="s">
        <v>36</v>
      </c>
      <c r="B36" s="6">
        <f>VLOOKUP($A$7:$A$91,dt!$A$2:$R$78,2,FALSE)</f>
        <v>26044</v>
      </c>
      <c r="C36" s="6">
        <f>VLOOKUP($A$7:$A$91,dt!$A$2:$R$78,3,FALSE)</f>
        <v>51611</v>
      </c>
      <c r="D36" s="6">
        <f>VLOOKUP($A$7:$A$91,dt!$A$2:$R$78,4,FALSE)</f>
        <v>6696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24792</v>
      </c>
      <c r="H36" s="6">
        <f>VLOOKUP($A$7:$A$91,dt!$A$2:$R$78,8,FALSE)</f>
        <v>3043</v>
      </c>
      <c r="I36" s="6">
        <f>VLOOKUP($A$7:$A$91,dt!$A$2:$R$78,9,FALSE)</f>
        <v>27106</v>
      </c>
      <c r="J36" s="6">
        <f>VLOOKUP($A$7:$A$91,dt!$A$2:$R$78,10,FALSE)</f>
        <v>1104</v>
      </c>
      <c r="K36" s="6">
        <f>VLOOKUP($A$7:$A$91,dt!$A$2:$R$78,11,FALSE)</f>
        <v>1618282</v>
      </c>
      <c r="L36" s="6">
        <f>VLOOKUP($A$7:$A$91,dt!$A$2:$R$78,12,FALSE)</f>
        <v>21677</v>
      </c>
      <c r="M36" s="6">
        <f>VLOOKUP($A$7:$A$91,dt!$A$2:$R$78,13,FALSE)</f>
        <v>24640</v>
      </c>
      <c r="N36" s="6">
        <f>VLOOKUP($A$7:$A$91,dt!$A$2:$R$78,14,FALSE)</f>
        <v>165</v>
      </c>
      <c r="O36" s="6">
        <f>VLOOKUP($A$7:$A$91,dt!$A$2:$R$78,15,FALSE)</f>
        <v>54830</v>
      </c>
      <c r="P36" s="6">
        <f>VLOOKUP($A$7:$A$91,dt!$A$2:$R$78,16,FALSE)</f>
        <v>885</v>
      </c>
      <c r="Q36" s="6">
        <f>VLOOKUP($A$7:$A$91,dt!$A$2:$R$78,17,FALSE)</f>
        <v>23647</v>
      </c>
      <c r="R36" s="6">
        <f>VLOOKUP($A$7:$A$91,dt!$A$2:$R$78,18,FALSE)</f>
        <v>158</v>
      </c>
      <c r="S36" s="6">
        <f>VLOOKUP($A$7:$A$91,dt!$A$2:$X$78,19,FALSE)</f>
        <v>21088</v>
      </c>
      <c r="T36" s="6">
        <f>VLOOKUP($A$7:$A$91,dt!$A$2:$X$78,20,FALSE)</f>
        <v>214</v>
      </c>
      <c r="U36" s="6">
        <f>VLOOKUP($A$7:$A$91,dt!$A$2:$X$78,21,FALSE)</f>
        <v>5289</v>
      </c>
      <c r="V36" s="6">
        <f>VLOOKUP($A$7:$A$91,dt!$A$2:$X$78,22,FALSE)</f>
        <v>227</v>
      </c>
      <c r="W36" s="6">
        <f>VLOOKUP($A$7:$A$91,dt!$A$2:$X$78,23,FALSE)</f>
        <v>97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31781</v>
      </c>
      <c r="C37" s="6">
        <f>VLOOKUP($A$7:$A$91,dt!$A$2:$R$78,3,FALSE)</f>
        <v>64200</v>
      </c>
      <c r="D37" s="6">
        <f>VLOOKUP($A$7:$A$91,dt!$A$2:$R$78,4,FALSE)</f>
        <v>9076</v>
      </c>
      <c r="E37" s="6">
        <f>VLOOKUP($A$7:$A$91,dt!$A$2:$R$78,5,FALSE)</f>
        <v>1871</v>
      </c>
      <c r="F37" s="6">
        <f>VLOOKUP($A$7:$A$91,dt!$A$2:$R$78,6,FALSE)</f>
        <v>42</v>
      </c>
      <c r="G37" s="6">
        <f>VLOOKUP($A$7:$A$91,dt!$A$2:$R$78,7,FALSE)</f>
        <v>19434</v>
      </c>
      <c r="H37" s="6">
        <f>VLOOKUP($A$7:$A$91,dt!$A$2:$R$78,8,FALSE)</f>
        <v>3377</v>
      </c>
      <c r="I37" s="6">
        <f>VLOOKUP($A$7:$A$91,dt!$A$2:$R$78,9,FALSE)</f>
        <v>48722</v>
      </c>
      <c r="J37" s="6">
        <f>VLOOKUP($A$7:$A$91,dt!$A$2:$R$78,10,FALSE)</f>
        <v>1561</v>
      </c>
      <c r="K37" s="6">
        <f>VLOOKUP($A$7:$A$91,dt!$A$2:$R$78,11,FALSE)</f>
        <v>1540400</v>
      </c>
      <c r="L37" s="6">
        <f>VLOOKUP($A$7:$A$91,dt!$A$2:$R$78,12,FALSE)</f>
        <v>27816</v>
      </c>
      <c r="M37" s="6">
        <f>VLOOKUP($A$7:$A$91,dt!$A$2:$R$78,13,FALSE)</f>
        <v>347203</v>
      </c>
      <c r="N37" s="6">
        <f>VLOOKUP($A$7:$A$91,dt!$A$2:$R$78,14,FALSE)</f>
        <v>190</v>
      </c>
      <c r="O37" s="6">
        <f>VLOOKUP($A$7:$A$91,dt!$A$2:$R$78,15,FALSE)</f>
        <v>52937</v>
      </c>
      <c r="P37" s="6">
        <f>VLOOKUP($A$7:$A$91,dt!$A$2:$R$78,16,FALSE)</f>
        <v>515</v>
      </c>
      <c r="Q37" s="6">
        <f>VLOOKUP($A$7:$A$91,dt!$A$2:$R$78,17,FALSE)</f>
        <v>5848</v>
      </c>
      <c r="R37" s="6">
        <f>VLOOKUP($A$7:$A$91,dt!$A$2:$R$78,18,FALSE)</f>
        <v>85</v>
      </c>
      <c r="S37" s="6">
        <f>VLOOKUP($A$7:$A$91,dt!$A$2:$X$78,19,FALSE)</f>
        <v>28522</v>
      </c>
      <c r="T37" s="6">
        <f>VLOOKUP($A$7:$A$91,dt!$A$2:$X$78,20,FALSE)</f>
        <v>309</v>
      </c>
      <c r="U37" s="6">
        <f>VLOOKUP($A$7:$A$91,dt!$A$2:$X$78,21,FALSE)</f>
        <v>11516</v>
      </c>
      <c r="V37" s="6">
        <f>VLOOKUP($A$7:$A$91,dt!$A$2:$X$78,22,FALSE)</f>
        <v>506</v>
      </c>
      <c r="W37" s="6">
        <f>VLOOKUP($A$7:$A$91,dt!$A$2:$X$78,23,FALSE)</f>
        <v>138</v>
      </c>
      <c r="X37" s="6">
        <f>VLOOKUP($A$7:$A$91,dt!$A$2:$X$78,24,FALSE)</f>
        <v>7</v>
      </c>
    </row>
    <row r="38" spans="1:24" ht="21.75" x14ac:dyDescent="0.2">
      <c r="A38" s="5" t="s">
        <v>38</v>
      </c>
      <c r="B38" s="6">
        <f>VLOOKUP($A$7:$A$91,dt!$A$2:$R$78,2,FALSE)</f>
        <v>104001</v>
      </c>
      <c r="C38" s="6">
        <f>VLOOKUP($A$7:$A$91,dt!$A$2:$R$78,3,FALSE)</f>
        <v>309312</v>
      </c>
      <c r="D38" s="6">
        <f>VLOOKUP($A$7:$A$91,dt!$A$2:$R$78,4,FALSE)</f>
        <v>53243</v>
      </c>
      <c r="E38" s="6">
        <f>VLOOKUP($A$7:$A$91,dt!$A$2:$R$78,5,FALSE)</f>
        <v>35013</v>
      </c>
      <c r="F38" s="6">
        <f>VLOOKUP($A$7:$A$91,dt!$A$2:$R$78,6,FALSE)</f>
        <v>948</v>
      </c>
      <c r="G38" s="6">
        <f>VLOOKUP($A$7:$A$91,dt!$A$2:$R$78,7,FALSE)</f>
        <v>48465</v>
      </c>
      <c r="H38" s="6">
        <f>VLOOKUP($A$7:$A$91,dt!$A$2:$R$78,8,FALSE)</f>
        <v>8536</v>
      </c>
      <c r="I38" s="6">
        <f>VLOOKUP($A$7:$A$91,dt!$A$2:$R$78,9,FALSE)</f>
        <v>139651</v>
      </c>
      <c r="J38" s="6">
        <f>VLOOKUP($A$7:$A$91,dt!$A$2:$R$78,10,FALSE)</f>
        <v>3998</v>
      </c>
      <c r="K38" s="6">
        <f>VLOOKUP($A$7:$A$91,dt!$A$2:$R$78,11,FALSE)</f>
        <v>3525347</v>
      </c>
      <c r="L38" s="6">
        <f>VLOOKUP($A$7:$A$91,dt!$A$2:$R$78,12,FALSE)</f>
        <v>73503</v>
      </c>
      <c r="M38" s="6">
        <f>VLOOKUP($A$7:$A$91,dt!$A$2:$R$78,13,FALSE)</f>
        <v>2012045</v>
      </c>
      <c r="N38" s="6">
        <f>VLOOKUP($A$7:$A$91,dt!$A$2:$R$78,14,FALSE)</f>
        <v>1934</v>
      </c>
      <c r="O38" s="6">
        <f>VLOOKUP($A$7:$A$91,dt!$A$2:$R$78,15,FALSE)</f>
        <v>1095819</v>
      </c>
      <c r="P38" s="6">
        <f>VLOOKUP($A$7:$A$91,dt!$A$2:$R$78,16,FALSE)</f>
        <v>4246</v>
      </c>
      <c r="Q38" s="6">
        <f>VLOOKUP($A$7:$A$91,dt!$A$2:$R$78,17,FALSE)</f>
        <v>154396</v>
      </c>
      <c r="R38" s="6">
        <f>VLOOKUP($A$7:$A$91,dt!$A$2:$R$78,18,FALSE)</f>
        <v>2219</v>
      </c>
      <c r="S38" s="6">
        <f>VLOOKUP($A$7:$A$91,dt!$A$2:$X$78,19,FALSE)</f>
        <v>309378</v>
      </c>
      <c r="T38" s="6">
        <f>VLOOKUP($A$7:$A$91,dt!$A$2:$X$78,20,FALSE)</f>
        <v>2070</v>
      </c>
      <c r="U38" s="6">
        <f>VLOOKUP($A$7:$A$91,dt!$A$2:$X$78,21,FALSE)</f>
        <v>25615</v>
      </c>
      <c r="V38" s="6">
        <f>VLOOKUP($A$7:$A$91,dt!$A$2:$X$78,22,FALSE)</f>
        <v>1118</v>
      </c>
      <c r="W38" s="6">
        <f>VLOOKUP($A$7:$A$91,dt!$A$2:$X$78,23,FALSE)</f>
        <v>224</v>
      </c>
      <c r="X38" s="6">
        <f>VLOOKUP($A$7:$A$91,dt!$A$2:$X$78,24,FALSE)</f>
        <v>34</v>
      </c>
    </row>
    <row r="39" spans="1:24" ht="21.75" x14ac:dyDescent="0.2">
      <c r="A39" s="5" t="s">
        <v>39</v>
      </c>
      <c r="B39" s="6">
        <f>VLOOKUP($A$7:$A$91,dt!$A$2:$R$78,2,FALSE)</f>
        <v>107160</v>
      </c>
      <c r="C39" s="6">
        <f>VLOOKUP($A$7:$A$91,dt!$A$2:$R$78,3,FALSE)</f>
        <v>193359</v>
      </c>
      <c r="D39" s="6">
        <f>VLOOKUP($A$7:$A$91,dt!$A$2:$R$78,4,FALSE)</f>
        <v>30389</v>
      </c>
      <c r="E39" s="6">
        <f>VLOOKUP($A$7:$A$91,dt!$A$2:$R$78,5,FALSE)</f>
        <v>7620</v>
      </c>
      <c r="F39" s="6">
        <f>VLOOKUP($A$7:$A$91,dt!$A$2:$R$78,6,FALSE)</f>
        <v>184</v>
      </c>
      <c r="G39" s="6">
        <f>VLOOKUP($A$7:$A$91,dt!$A$2:$R$78,7,FALSE)</f>
        <v>70737</v>
      </c>
      <c r="H39" s="6">
        <f>VLOOKUP($A$7:$A$91,dt!$A$2:$R$78,8,FALSE)</f>
        <v>13588</v>
      </c>
      <c r="I39" s="6">
        <f>VLOOKUP($A$7:$A$91,dt!$A$2:$R$78,9,FALSE)</f>
        <v>209848</v>
      </c>
      <c r="J39" s="6">
        <f>VLOOKUP($A$7:$A$91,dt!$A$2:$R$78,10,FALSE)</f>
        <v>3530</v>
      </c>
      <c r="K39" s="6">
        <f>VLOOKUP($A$7:$A$91,dt!$A$2:$R$78,11,FALSE)</f>
        <v>4467474</v>
      </c>
      <c r="L39" s="6">
        <f>VLOOKUP($A$7:$A$91,dt!$A$2:$R$78,12,FALSE)</f>
        <v>93293</v>
      </c>
      <c r="M39" s="6">
        <f>VLOOKUP($A$7:$A$91,dt!$A$2:$R$78,13,FALSE)</f>
        <v>217931</v>
      </c>
      <c r="N39" s="6">
        <f>VLOOKUP($A$7:$A$91,dt!$A$2:$R$78,14,FALSE)</f>
        <v>1243</v>
      </c>
      <c r="O39" s="6">
        <f>VLOOKUP($A$7:$A$91,dt!$A$2:$R$78,15,FALSE)</f>
        <v>244481</v>
      </c>
      <c r="P39" s="6">
        <f>VLOOKUP($A$7:$A$91,dt!$A$2:$R$78,16,FALSE)</f>
        <v>4580</v>
      </c>
      <c r="Q39" s="6">
        <f>VLOOKUP($A$7:$A$91,dt!$A$2:$R$78,17,FALSE)</f>
        <v>18361</v>
      </c>
      <c r="R39" s="6">
        <f>VLOOKUP($A$7:$A$91,dt!$A$2:$R$78,18,FALSE)</f>
        <v>509</v>
      </c>
      <c r="S39" s="6">
        <f>VLOOKUP($A$7:$A$91,dt!$A$2:$X$78,19,FALSE)</f>
        <v>66641</v>
      </c>
      <c r="T39" s="6">
        <f>VLOOKUP($A$7:$A$91,dt!$A$2:$X$78,20,FALSE)</f>
        <v>1317</v>
      </c>
      <c r="U39" s="6">
        <f>VLOOKUP($A$7:$A$91,dt!$A$2:$X$78,21,FALSE)</f>
        <v>19556</v>
      </c>
      <c r="V39" s="6">
        <f>VLOOKUP($A$7:$A$91,dt!$A$2:$X$78,22,FALSE)</f>
        <v>917</v>
      </c>
      <c r="W39" s="6">
        <f>VLOOKUP($A$7:$A$91,dt!$A$2:$X$78,23,FALSE)</f>
        <v>484</v>
      </c>
      <c r="X39" s="6">
        <f>VLOOKUP($A$7:$A$91,dt!$A$2:$X$78,24,FALSE)</f>
        <v>37</v>
      </c>
    </row>
    <row r="40" spans="1:24" ht="21.75" x14ac:dyDescent="0.2">
      <c r="A40" s="5" t="s">
        <v>40</v>
      </c>
      <c r="B40" s="6">
        <f>VLOOKUP($A$7:$A$91,dt!$A$2:$R$78,2,FALSE)</f>
        <v>39617</v>
      </c>
      <c r="C40" s="6">
        <f>VLOOKUP($A$7:$A$91,dt!$A$2:$R$78,3,FALSE)</f>
        <v>50488</v>
      </c>
      <c r="D40" s="6">
        <f>VLOOKUP($A$7:$A$91,dt!$A$2:$R$78,4,FALSE)</f>
        <v>5769</v>
      </c>
      <c r="E40" s="6">
        <f>VLOOKUP($A$7:$A$91,dt!$A$2:$R$78,5,FALSE)</f>
        <v>6647</v>
      </c>
      <c r="F40" s="6">
        <f>VLOOKUP($A$7:$A$91,dt!$A$2:$R$78,6,FALSE)</f>
        <v>66</v>
      </c>
      <c r="G40" s="6">
        <f>VLOOKUP($A$7:$A$91,dt!$A$2:$R$78,7,FALSE)</f>
        <v>14459</v>
      </c>
      <c r="H40" s="6">
        <f>VLOOKUP($A$7:$A$91,dt!$A$2:$R$78,8,FALSE)</f>
        <v>1775</v>
      </c>
      <c r="I40" s="6">
        <f>VLOOKUP($A$7:$A$91,dt!$A$2:$R$78,9,FALSE)</f>
        <v>69795</v>
      </c>
      <c r="J40" s="6">
        <f>VLOOKUP($A$7:$A$91,dt!$A$2:$R$78,10,FALSE)</f>
        <v>1125</v>
      </c>
      <c r="K40" s="6">
        <f>VLOOKUP($A$7:$A$91,dt!$A$2:$R$78,11,FALSE)</f>
        <v>1500941</v>
      </c>
      <c r="L40" s="6">
        <f>VLOOKUP($A$7:$A$91,dt!$A$2:$R$78,12,FALSE)</f>
        <v>35826</v>
      </c>
      <c r="M40" s="6">
        <f>VLOOKUP($A$7:$A$91,dt!$A$2:$R$78,13,FALSE)</f>
        <v>192424</v>
      </c>
      <c r="N40" s="6">
        <f>VLOOKUP($A$7:$A$91,dt!$A$2:$R$78,14,FALSE)</f>
        <v>84</v>
      </c>
      <c r="O40" s="6">
        <f>VLOOKUP($A$7:$A$91,dt!$A$2:$R$78,15,FALSE)</f>
        <v>64504</v>
      </c>
      <c r="P40" s="6">
        <f>VLOOKUP($A$7:$A$91,dt!$A$2:$R$78,16,FALSE)</f>
        <v>1248</v>
      </c>
      <c r="Q40" s="6">
        <f>VLOOKUP($A$7:$A$91,dt!$A$2:$R$78,17,FALSE)</f>
        <v>3659</v>
      </c>
      <c r="R40" s="6">
        <f>VLOOKUP($A$7:$A$91,dt!$A$2:$R$78,18,FALSE)</f>
        <v>62</v>
      </c>
      <c r="S40" s="6">
        <f>VLOOKUP($A$7:$A$91,dt!$A$2:$X$78,19,FALSE)</f>
        <v>12342</v>
      </c>
      <c r="T40" s="6">
        <f>VLOOKUP($A$7:$A$91,dt!$A$2:$X$78,20,FALSE)</f>
        <v>117</v>
      </c>
      <c r="U40" s="6">
        <f>VLOOKUP($A$7:$A$91,dt!$A$2:$X$78,21,FALSE)</f>
        <v>9371</v>
      </c>
      <c r="V40" s="6">
        <f>VLOOKUP($A$7:$A$91,dt!$A$2:$X$78,22,FALSE)</f>
        <v>357</v>
      </c>
      <c r="W40" s="6">
        <f>VLOOKUP($A$7:$A$91,dt!$A$2:$X$78,23,FALSE)</f>
        <v>343</v>
      </c>
      <c r="X40" s="6">
        <f>VLOOKUP($A$7:$A$91,dt!$A$2:$X$78,24,FALSE)</f>
        <v>19</v>
      </c>
    </row>
    <row r="41" spans="1:24" ht="21.75" x14ac:dyDescent="0.2">
      <c r="A41" s="5" t="s">
        <v>41</v>
      </c>
      <c r="B41" s="6">
        <f>VLOOKUP($A$7:$A$91,dt!$A$2:$R$78,2,FALSE)</f>
        <v>32720</v>
      </c>
      <c r="C41" s="6">
        <f>VLOOKUP($A$7:$A$91,dt!$A$2:$R$78,3,FALSE)</f>
        <v>62351</v>
      </c>
      <c r="D41" s="6">
        <f>VLOOKUP($A$7:$A$91,dt!$A$2:$R$78,4,FALSE)</f>
        <v>9734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15959</v>
      </c>
      <c r="H41" s="6">
        <f>VLOOKUP($A$7:$A$91,dt!$A$2:$R$78,8,FALSE)</f>
        <v>2735</v>
      </c>
      <c r="I41" s="6">
        <f>VLOOKUP($A$7:$A$91,dt!$A$2:$R$78,9,FALSE)</f>
        <v>124279</v>
      </c>
      <c r="J41" s="6">
        <f>VLOOKUP($A$7:$A$91,dt!$A$2:$R$78,10,FALSE)</f>
        <v>1335</v>
      </c>
      <c r="K41" s="6">
        <f>VLOOKUP($A$7:$A$91,dt!$A$2:$R$78,11,FALSE)</f>
        <v>1123893</v>
      </c>
      <c r="L41" s="6">
        <f>VLOOKUP($A$7:$A$91,dt!$A$2:$R$78,12,FALSE)</f>
        <v>28666</v>
      </c>
      <c r="M41" s="6">
        <f>VLOOKUP($A$7:$A$91,dt!$A$2:$R$78,13,FALSE)</f>
        <v>16084</v>
      </c>
      <c r="N41" s="6">
        <f>VLOOKUP($A$7:$A$91,dt!$A$2:$R$78,14,FALSE)</f>
        <v>209</v>
      </c>
      <c r="O41" s="6">
        <f>VLOOKUP($A$7:$A$91,dt!$A$2:$R$78,15,FALSE)</f>
        <v>654347</v>
      </c>
      <c r="P41" s="6">
        <f>VLOOKUP($A$7:$A$91,dt!$A$2:$R$78,16,FALSE)</f>
        <v>1024</v>
      </c>
      <c r="Q41" s="6">
        <f>VLOOKUP($A$7:$A$91,dt!$A$2:$R$78,17,FALSE)</f>
        <v>6246</v>
      </c>
      <c r="R41" s="6">
        <f>VLOOKUP($A$7:$A$91,dt!$A$2:$R$78,18,FALSE)</f>
        <v>96</v>
      </c>
      <c r="S41" s="6">
        <f>VLOOKUP($A$7:$A$91,dt!$A$2:$X$78,19,FALSE)</f>
        <v>29046</v>
      </c>
      <c r="T41" s="6">
        <f>VLOOKUP($A$7:$A$91,dt!$A$2:$X$78,20,FALSE)</f>
        <v>350</v>
      </c>
      <c r="U41" s="6">
        <f>VLOOKUP($A$7:$A$91,dt!$A$2:$X$78,21,FALSE)</f>
        <v>9115</v>
      </c>
      <c r="V41" s="6">
        <f>VLOOKUP($A$7:$A$91,dt!$A$2:$X$78,22,FALSE)</f>
        <v>407</v>
      </c>
      <c r="W41" s="6">
        <f>VLOOKUP($A$7:$A$91,dt!$A$2:$X$78,23,FALSE)</f>
        <v>373</v>
      </c>
      <c r="X41" s="6">
        <f>VLOOKUP($A$7:$A$91,dt!$A$2:$X$78,24,FALSE)</f>
        <v>16</v>
      </c>
    </row>
    <row r="42" spans="1:24" ht="21.75" x14ac:dyDescent="0.2">
      <c r="A42" s="5" t="s">
        <v>42</v>
      </c>
      <c r="B42" s="6">
        <f>VLOOKUP($A$7:$A$91,dt!$A$2:$R$78,2,FALSE)</f>
        <v>97144</v>
      </c>
      <c r="C42" s="6">
        <f>VLOOKUP($A$7:$A$91,dt!$A$2:$R$78,3,FALSE)</f>
        <v>342514</v>
      </c>
      <c r="D42" s="6">
        <f>VLOOKUP($A$7:$A$91,dt!$A$2:$R$78,4,FALSE)</f>
        <v>61070</v>
      </c>
      <c r="E42" s="6">
        <f>VLOOKUP($A$7:$A$91,dt!$A$2:$R$78,5,FALSE)</f>
        <v>7373</v>
      </c>
      <c r="F42" s="6">
        <f>VLOOKUP($A$7:$A$91,dt!$A$2:$R$78,6,FALSE)</f>
        <v>224</v>
      </c>
      <c r="G42" s="6">
        <f>VLOOKUP($A$7:$A$91,dt!$A$2:$R$78,7,FALSE)</f>
        <v>70534</v>
      </c>
      <c r="H42" s="6">
        <f>VLOOKUP($A$7:$A$91,dt!$A$2:$R$78,8,FALSE)</f>
        <v>13959</v>
      </c>
      <c r="I42" s="6">
        <f>VLOOKUP($A$7:$A$91,dt!$A$2:$R$78,9,FALSE)</f>
        <v>136837</v>
      </c>
      <c r="J42" s="6">
        <f>VLOOKUP($A$7:$A$91,dt!$A$2:$R$78,10,FALSE)</f>
        <v>2862</v>
      </c>
      <c r="K42" s="6">
        <f>VLOOKUP($A$7:$A$91,dt!$A$2:$R$78,11,FALSE)</f>
        <v>3329609</v>
      </c>
      <c r="L42" s="6">
        <f>VLOOKUP($A$7:$A$91,dt!$A$2:$R$78,12,FALSE)</f>
        <v>69669</v>
      </c>
      <c r="M42" s="6">
        <f>VLOOKUP($A$7:$A$91,dt!$A$2:$R$78,13,FALSE)</f>
        <v>715258</v>
      </c>
      <c r="N42" s="6">
        <f>VLOOKUP($A$7:$A$91,dt!$A$2:$R$78,14,FALSE)</f>
        <v>1558</v>
      </c>
      <c r="O42" s="6">
        <f>VLOOKUP($A$7:$A$91,dt!$A$2:$R$78,15,FALSE)</f>
        <v>473400</v>
      </c>
      <c r="P42" s="6">
        <f>VLOOKUP($A$7:$A$91,dt!$A$2:$R$78,16,FALSE)</f>
        <v>4221</v>
      </c>
      <c r="Q42" s="6">
        <f>VLOOKUP($A$7:$A$91,dt!$A$2:$R$78,17,FALSE)</f>
        <v>82741</v>
      </c>
      <c r="R42" s="6">
        <f>VLOOKUP($A$7:$A$91,dt!$A$2:$R$78,18,FALSE)</f>
        <v>3016</v>
      </c>
      <c r="S42" s="6">
        <f>VLOOKUP($A$7:$A$91,dt!$A$2:$X$78,19,FALSE)</f>
        <v>138871</v>
      </c>
      <c r="T42" s="6">
        <f>VLOOKUP($A$7:$A$91,dt!$A$2:$X$78,20,FALSE)</f>
        <v>2350</v>
      </c>
      <c r="U42" s="6">
        <f>VLOOKUP($A$7:$A$91,dt!$A$2:$X$78,21,FALSE)</f>
        <v>9616</v>
      </c>
      <c r="V42" s="6">
        <f>VLOOKUP($A$7:$A$91,dt!$A$2:$X$78,22,FALSE)</f>
        <v>429</v>
      </c>
      <c r="W42" s="6">
        <f>VLOOKUP($A$7:$A$91,dt!$A$2:$X$78,23,FALSE)</f>
        <v>528</v>
      </c>
      <c r="X42" s="6">
        <f>VLOOKUP($A$7:$A$91,dt!$A$2:$X$78,24,FALSE)</f>
        <v>24</v>
      </c>
    </row>
    <row r="43" spans="1:24" ht="21.75" x14ac:dyDescent="0.2">
      <c r="A43" s="5" t="s">
        <v>43</v>
      </c>
      <c r="B43" s="6">
        <f>VLOOKUP($A$7:$A$91,dt!$A$2:$R$78,2,FALSE)</f>
        <v>131496</v>
      </c>
      <c r="C43" s="6">
        <f>VLOOKUP($A$7:$A$91,dt!$A$2:$R$78,3,FALSE)</f>
        <v>392749</v>
      </c>
      <c r="D43" s="6">
        <f>VLOOKUP($A$7:$A$91,dt!$A$2:$R$78,4,FALSE)</f>
        <v>86250</v>
      </c>
      <c r="E43" s="6">
        <f>VLOOKUP($A$7:$A$91,dt!$A$2:$R$78,5,FALSE)</f>
        <v>372</v>
      </c>
      <c r="F43" s="6">
        <f>VLOOKUP($A$7:$A$91,dt!$A$2:$R$78,6,FALSE)</f>
        <v>30</v>
      </c>
      <c r="G43" s="6">
        <f>VLOOKUP($A$7:$A$91,dt!$A$2:$R$78,7,FALSE)</f>
        <v>74575</v>
      </c>
      <c r="H43" s="6">
        <f>VLOOKUP($A$7:$A$91,dt!$A$2:$R$78,8,FALSE)</f>
        <v>19885</v>
      </c>
      <c r="I43" s="6">
        <f>VLOOKUP($A$7:$A$91,dt!$A$2:$R$78,9,FALSE)</f>
        <v>129082</v>
      </c>
      <c r="J43" s="6">
        <f>VLOOKUP($A$7:$A$91,dt!$A$2:$R$78,10,FALSE)</f>
        <v>4227</v>
      </c>
      <c r="K43" s="6">
        <f>VLOOKUP($A$7:$A$91,dt!$A$2:$R$78,11,FALSE)</f>
        <v>3047899</v>
      </c>
      <c r="L43" s="6">
        <f>VLOOKUP($A$7:$A$91,dt!$A$2:$R$78,12,FALSE)</f>
        <v>91061</v>
      </c>
      <c r="M43" s="6">
        <f>VLOOKUP($A$7:$A$91,dt!$A$2:$R$78,13,FALSE)</f>
        <v>192839</v>
      </c>
      <c r="N43" s="6">
        <f>VLOOKUP($A$7:$A$91,dt!$A$2:$R$78,14,FALSE)</f>
        <v>1176</v>
      </c>
      <c r="O43" s="6">
        <f>VLOOKUP($A$7:$A$91,dt!$A$2:$R$78,15,FALSE)</f>
        <v>965759</v>
      </c>
      <c r="P43" s="6">
        <f>VLOOKUP($A$7:$A$91,dt!$A$2:$R$78,16,FALSE)</f>
        <v>8843</v>
      </c>
      <c r="Q43" s="6">
        <f>VLOOKUP($A$7:$A$91,dt!$A$2:$R$78,17,FALSE)</f>
        <v>97261</v>
      </c>
      <c r="R43" s="6">
        <f>VLOOKUP($A$7:$A$91,dt!$A$2:$R$78,18,FALSE)</f>
        <v>2083</v>
      </c>
      <c r="S43" s="6">
        <f>VLOOKUP($A$7:$A$91,dt!$A$2:$X$78,19,FALSE)</f>
        <v>193376</v>
      </c>
      <c r="T43" s="6">
        <f>VLOOKUP($A$7:$A$91,dt!$A$2:$X$78,20,FALSE)</f>
        <v>3715</v>
      </c>
      <c r="U43" s="6">
        <f>VLOOKUP($A$7:$A$91,dt!$A$2:$X$78,21,FALSE)</f>
        <v>6261</v>
      </c>
      <c r="V43" s="6">
        <f>VLOOKUP($A$7:$A$91,dt!$A$2:$X$78,22,FALSE)</f>
        <v>373</v>
      </c>
      <c r="W43" s="6">
        <f>VLOOKUP($A$7:$A$91,dt!$A$2:$X$78,23,FALSE)</f>
        <v>320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90446</v>
      </c>
      <c r="C44" s="6">
        <f>VLOOKUP($A$7:$A$91,dt!$A$2:$R$78,3,FALSE)</f>
        <v>164377</v>
      </c>
      <c r="D44" s="6">
        <f>VLOOKUP($A$7:$A$91,dt!$A$2:$R$78,4,FALSE)</f>
        <v>32777</v>
      </c>
      <c r="E44" s="6">
        <f>VLOOKUP($A$7:$A$91,dt!$A$2:$R$78,5,FALSE)</f>
        <v>392</v>
      </c>
      <c r="F44" s="6">
        <f>VLOOKUP($A$7:$A$91,dt!$A$2:$R$78,6,FALSE)</f>
        <v>20</v>
      </c>
      <c r="G44" s="6">
        <f>VLOOKUP($A$7:$A$91,dt!$A$2:$R$78,7,FALSE)</f>
        <v>40215</v>
      </c>
      <c r="H44" s="6">
        <f>VLOOKUP($A$7:$A$91,dt!$A$2:$R$78,8,FALSE)</f>
        <v>8464</v>
      </c>
      <c r="I44" s="6">
        <f>VLOOKUP($A$7:$A$91,dt!$A$2:$R$78,9,FALSE)</f>
        <v>98849</v>
      </c>
      <c r="J44" s="6">
        <f>VLOOKUP($A$7:$A$91,dt!$A$2:$R$78,10,FALSE)</f>
        <v>4143</v>
      </c>
      <c r="K44" s="6">
        <f>VLOOKUP($A$7:$A$91,dt!$A$2:$R$78,11,FALSE)</f>
        <v>2955337</v>
      </c>
      <c r="L44" s="6">
        <f>VLOOKUP($A$7:$A$91,dt!$A$2:$R$78,12,FALSE)</f>
        <v>77640</v>
      </c>
      <c r="M44" s="6">
        <f>VLOOKUP($A$7:$A$91,dt!$A$2:$R$78,13,FALSE)</f>
        <v>20</v>
      </c>
      <c r="N44" s="6">
        <f>VLOOKUP($A$7:$A$91,dt!$A$2:$R$78,14,FALSE)</f>
        <v>1</v>
      </c>
      <c r="O44" s="6">
        <f>VLOOKUP($A$7:$A$91,dt!$A$2:$R$78,15,FALSE)</f>
        <v>57050</v>
      </c>
      <c r="P44" s="6">
        <f>VLOOKUP($A$7:$A$91,dt!$A$2:$R$78,16,FALSE)</f>
        <v>3</v>
      </c>
      <c r="Q44" s="6">
        <f>VLOOKUP($A$7:$A$91,dt!$A$2:$R$78,17,FALSE)</f>
        <v>100</v>
      </c>
      <c r="R44" s="6">
        <f>VLOOKUP($A$7:$A$91,dt!$A$2:$R$78,18,FALSE)</f>
        <v>2</v>
      </c>
      <c r="S44" s="6">
        <f>VLOOKUP($A$7:$A$91,dt!$A$2:$X$78,19,FALSE)</f>
        <v>32100</v>
      </c>
      <c r="T44" s="6">
        <f>VLOOKUP($A$7:$A$91,dt!$A$2:$X$78,20,FALSE)</f>
        <v>5</v>
      </c>
      <c r="U44" s="6">
        <f>VLOOKUP($A$7:$A$91,dt!$A$2:$X$78,21,FALSE)</f>
        <v>6334</v>
      </c>
      <c r="V44" s="6">
        <f>VLOOKUP($A$7:$A$91,dt!$A$2:$X$78,22,FALSE)</f>
        <v>383</v>
      </c>
      <c r="W44" s="6">
        <f>VLOOKUP($A$7:$A$91,dt!$A$2:$X$78,23,FALSE)</f>
        <v>129</v>
      </c>
      <c r="X44" s="6">
        <f>VLOOKUP($A$7:$A$91,dt!$A$2:$X$78,24,FALSE)</f>
        <v>17</v>
      </c>
    </row>
    <row r="45" spans="1:24" ht="21.75" x14ac:dyDescent="0.2">
      <c r="A45" s="5" t="s">
        <v>45</v>
      </c>
      <c r="B45" s="6">
        <f>VLOOKUP($A$7:$A$91,dt!$A$2:$R$78,2,FALSE)</f>
        <v>110217</v>
      </c>
      <c r="C45" s="6">
        <f>VLOOKUP($A$7:$A$91,dt!$A$2:$R$78,3,FALSE)</f>
        <v>297436</v>
      </c>
      <c r="D45" s="6">
        <f>VLOOKUP($A$7:$A$91,dt!$A$2:$R$78,4,FALSE)</f>
        <v>57757</v>
      </c>
      <c r="E45" s="6">
        <f>VLOOKUP($A$7:$A$91,dt!$A$2:$R$78,5,FALSE)</f>
        <v>4137</v>
      </c>
      <c r="F45" s="6">
        <f>VLOOKUP($A$7:$A$91,dt!$A$2:$R$78,6,FALSE)</f>
        <v>146</v>
      </c>
      <c r="G45" s="6">
        <f>VLOOKUP($A$7:$A$91,dt!$A$2:$R$78,7,FALSE)</f>
        <v>95511</v>
      </c>
      <c r="H45" s="6">
        <f>VLOOKUP($A$7:$A$91,dt!$A$2:$R$78,8,FALSE)</f>
        <v>18699</v>
      </c>
      <c r="I45" s="6">
        <f>VLOOKUP($A$7:$A$91,dt!$A$2:$R$78,9,FALSE)</f>
        <v>112942</v>
      </c>
      <c r="J45" s="6">
        <f>VLOOKUP($A$7:$A$91,dt!$A$2:$R$78,10,FALSE)</f>
        <v>4243</v>
      </c>
      <c r="K45" s="6">
        <f>VLOOKUP($A$7:$A$91,dt!$A$2:$R$78,11,FALSE)</f>
        <v>2688654</v>
      </c>
      <c r="L45" s="6">
        <f>VLOOKUP($A$7:$A$91,dt!$A$2:$R$78,12,FALSE)</f>
        <v>79424</v>
      </c>
      <c r="M45" s="6">
        <f>VLOOKUP($A$7:$A$91,dt!$A$2:$R$78,13,FALSE)</f>
        <v>189926</v>
      </c>
      <c r="N45" s="6">
        <f>VLOOKUP($A$7:$A$91,dt!$A$2:$R$78,14,FALSE)</f>
        <v>570</v>
      </c>
      <c r="O45" s="6">
        <f>VLOOKUP($A$7:$A$91,dt!$A$2:$R$78,15,FALSE)</f>
        <v>145361</v>
      </c>
      <c r="P45" s="6">
        <f>VLOOKUP($A$7:$A$91,dt!$A$2:$R$78,16,FALSE)</f>
        <v>2388</v>
      </c>
      <c r="Q45" s="6">
        <f>VLOOKUP($A$7:$A$91,dt!$A$2:$R$78,17,FALSE)</f>
        <v>11799</v>
      </c>
      <c r="R45" s="6">
        <f>VLOOKUP($A$7:$A$91,dt!$A$2:$R$78,18,FALSE)</f>
        <v>407</v>
      </c>
      <c r="S45" s="6">
        <f>VLOOKUP($A$7:$A$91,dt!$A$2:$X$78,19,FALSE)</f>
        <v>36698</v>
      </c>
      <c r="T45" s="6">
        <f>VLOOKUP($A$7:$A$91,dt!$A$2:$X$78,20,FALSE)</f>
        <v>686</v>
      </c>
      <c r="U45" s="6">
        <f>VLOOKUP($A$7:$A$91,dt!$A$2:$X$78,21,FALSE)</f>
        <v>7235</v>
      </c>
      <c r="V45" s="6">
        <f>VLOOKUP($A$7:$A$91,dt!$A$2:$X$78,22,FALSE)</f>
        <v>437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21.75" x14ac:dyDescent="0.2">
      <c r="A46" s="5" t="s">
        <v>46</v>
      </c>
      <c r="B46" s="6">
        <f>VLOOKUP($A$7:$A$91,dt!$A$2:$R$78,2,FALSE)</f>
        <v>70950</v>
      </c>
      <c r="C46" s="6">
        <f>VLOOKUP($A$7:$A$91,dt!$A$2:$R$78,3,FALSE)</f>
        <v>155625</v>
      </c>
      <c r="D46" s="6">
        <f>VLOOKUP($A$7:$A$91,dt!$A$2:$R$78,4,FALSE)</f>
        <v>31076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78900</v>
      </c>
      <c r="H46" s="6">
        <f>VLOOKUP($A$7:$A$91,dt!$A$2:$R$78,8,FALSE)</f>
        <v>15104</v>
      </c>
      <c r="I46" s="6">
        <f>VLOOKUP($A$7:$A$91,dt!$A$2:$R$78,9,FALSE)</f>
        <v>119386</v>
      </c>
      <c r="J46" s="6">
        <f>VLOOKUP($A$7:$A$91,dt!$A$2:$R$78,10,FALSE)</f>
        <v>3808</v>
      </c>
      <c r="K46" s="6">
        <f>VLOOKUP($A$7:$A$91,dt!$A$2:$R$78,11,FALSE)</f>
        <v>1887689</v>
      </c>
      <c r="L46" s="6">
        <f>VLOOKUP($A$7:$A$91,dt!$A$2:$R$78,12,FALSE)</f>
        <v>52419</v>
      </c>
      <c r="M46" s="6">
        <f>VLOOKUP($A$7:$A$91,dt!$A$2:$R$78,13,FALSE)</f>
        <v>16586</v>
      </c>
      <c r="N46" s="6">
        <f>VLOOKUP($A$7:$A$91,dt!$A$2:$R$78,14,FALSE)</f>
        <v>467</v>
      </c>
      <c r="O46" s="6">
        <f>VLOOKUP($A$7:$A$91,dt!$A$2:$R$78,15,FALSE)</f>
        <v>332839</v>
      </c>
      <c r="P46" s="6">
        <f>VLOOKUP($A$7:$A$91,dt!$A$2:$R$78,16,FALSE)</f>
        <v>2859</v>
      </c>
      <c r="Q46" s="6">
        <f>VLOOKUP($A$7:$A$91,dt!$A$2:$R$78,17,FALSE)</f>
        <v>13044</v>
      </c>
      <c r="R46" s="6">
        <f>VLOOKUP($A$7:$A$91,dt!$A$2:$R$78,18,FALSE)</f>
        <v>419</v>
      </c>
      <c r="S46" s="6">
        <f>VLOOKUP($A$7:$A$91,dt!$A$2:$X$78,19,FALSE)</f>
        <v>11600</v>
      </c>
      <c r="T46" s="6">
        <f>VLOOKUP($A$7:$A$91,dt!$A$2:$X$78,20,FALSE)</f>
        <v>275</v>
      </c>
      <c r="U46" s="6">
        <f>VLOOKUP($A$7:$A$91,dt!$A$2:$X$78,21,FALSE)</f>
        <v>9280</v>
      </c>
      <c r="V46" s="6">
        <f>VLOOKUP($A$7:$A$91,dt!$A$2:$X$78,22,FALSE)</f>
        <v>421</v>
      </c>
      <c r="W46" s="6">
        <f>VLOOKUP($A$7:$A$91,dt!$A$2:$X$78,23,FALSE)</f>
        <v>159</v>
      </c>
      <c r="X46" s="6">
        <f>VLOOKUP($A$7:$A$91,dt!$A$2:$X$78,24,FALSE)</f>
        <v>7</v>
      </c>
    </row>
    <row r="47" spans="1:24" ht="21.75" x14ac:dyDescent="0.2">
      <c r="A47" s="5" t="s">
        <v>47</v>
      </c>
      <c r="B47" s="6">
        <f>VLOOKUP($A$7:$A$91,dt!$A$2:$R$78,2,FALSE)</f>
        <v>29048</v>
      </c>
      <c r="C47" s="6">
        <f>VLOOKUP($A$7:$A$91,dt!$A$2:$R$78,3,FALSE)</f>
        <v>85625</v>
      </c>
      <c r="D47" s="6">
        <f>VLOOKUP($A$7:$A$91,dt!$A$2:$R$78,4,FALSE)</f>
        <v>19977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17226</v>
      </c>
      <c r="H47" s="6">
        <f>VLOOKUP($A$7:$A$91,dt!$A$2:$R$78,8,FALSE)</f>
        <v>4327</v>
      </c>
      <c r="I47" s="6">
        <f>VLOOKUP($A$7:$A$91,dt!$A$2:$R$78,9,FALSE)</f>
        <v>41950</v>
      </c>
      <c r="J47" s="6">
        <f>VLOOKUP($A$7:$A$91,dt!$A$2:$R$78,10,FALSE)</f>
        <v>1823</v>
      </c>
      <c r="K47" s="6">
        <f>VLOOKUP($A$7:$A$91,dt!$A$2:$R$78,11,FALSE)</f>
        <v>923193</v>
      </c>
      <c r="L47" s="6">
        <f>VLOOKUP($A$7:$A$91,dt!$A$2:$R$78,12,FALSE)</f>
        <v>21521</v>
      </c>
      <c r="M47" s="6">
        <f>VLOOKUP($A$7:$A$91,dt!$A$2:$R$78,13,FALSE)</f>
        <v>143859</v>
      </c>
      <c r="N47" s="6">
        <f>VLOOKUP($A$7:$A$91,dt!$A$2:$R$78,14,FALSE)</f>
        <v>127</v>
      </c>
      <c r="O47" s="6">
        <f>VLOOKUP($A$7:$A$91,dt!$A$2:$R$78,15,FALSE)</f>
        <v>15451</v>
      </c>
      <c r="P47" s="6">
        <f>VLOOKUP($A$7:$A$91,dt!$A$2:$R$78,16,FALSE)</f>
        <v>626</v>
      </c>
      <c r="Q47" s="6">
        <f>VLOOKUP($A$7:$A$91,dt!$A$2:$R$78,17,FALSE)</f>
        <v>2959</v>
      </c>
      <c r="R47" s="6">
        <f>VLOOKUP($A$7:$A$91,dt!$A$2:$R$78,18,FALSE)</f>
        <v>111</v>
      </c>
      <c r="S47" s="6">
        <f>VLOOKUP($A$7:$A$91,dt!$A$2:$X$78,19,FALSE)</f>
        <v>4517</v>
      </c>
      <c r="T47" s="6">
        <f>VLOOKUP($A$7:$A$91,dt!$A$2:$X$78,20,FALSE)</f>
        <v>148</v>
      </c>
      <c r="U47" s="6">
        <f>VLOOKUP($A$7:$A$91,dt!$A$2:$X$78,21,FALSE)</f>
        <v>2896</v>
      </c>
      <c r="V47" s="6">
        <f>VLOOKUP($A$7:$A$91,dt!$A$2:$X$78,22,FALSE)</f>
        <v>164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21.75" x14ac:dyDescent="0.2">
      <c r="A48" s="9" t="s">
        <v>5</v>
      </c>
      <c r="B48" s="8">
        <f>SUM(B49:B56)</f>
        <v>378865</v>
      </c>
      <c r="C48" s="8">
        <f t="shared" ref="C48:X48" si="20">SUM(C49:C56)</f>
        <v>716754</v>
      </c>
      <c r="D48" s="8">
        <f t="shared" si="20"/>
        <v>73135</v>
      </c>
      <c r="E48" s="8">
        <f t="shared" si="20"/>
        <v>73247</v>
      </c>
      <c r="F48" s="8">
        <f t="shared" si="20"/>
        <v>1401</v>
      </c>
      <c r="G48" s="8">
        <f t="shared" si="20"/>
        <v>184194</v>
      </c>
      <c r="H48" s="8">
        <f t="shared" si="20"/>
        <v>19410</v>
      </c>
      <c r="I48" s="8">
        <f t="shared" si="20"/>
        <v>846969</v>
      </c>
      <c r="J48" s="8">
        <f t="shared" si="20"/>
        <v>38652</v>
      </c>
      <c r="K48" s="8">
        <f t="shared" ref="K48:L48" si="21">SUM(K49:K56)</f>
        <v>16147444</v>
      </c>
      <c r="L48" s="8">
        <f t="shared" si="21"/>
        <v>342392</v>
      </c>
      <c r="M48" s="8">
        <f t="shared" ref="M48:N48" si="22">SUM(M49:M56)</f>
        <v>6293470</v>
      </c>
      <c r="N48" s="8">
        <f t="shared" si="22"/>
        <v>1943</v>
      </c>
      <c r="O48" s="8">
        <f t="shared" si="20"/>
        <v>6954761</v>
      </c>
      <c r="P48" s="8">
        <f t="shared" si="20"/>
        <v>10277</v>
      </c>
      <c r="Q48" s="8">
        <f t="shared" si="20"/>
        <v>22002</v>
      </c>
      <c r="R48" s="8">
        <f t="shared" si="20"/>
        <v>763</v>
      </c>
      <c r="S48" s="8">
        <f t="shared" ref="S48:T48" si="23">SUM(S49:S56)</f>
        <v>227274</v>
      </c>
      <c r="T48" s="8">
        <f t="shared" si="23"/>
        <v>2811</v>
      </c>
      <c r="U48" s="8">
        <f t="shared" si="20"/>
        <v>32695</v>
      </c>
      <c r="V48" s="8">
        <f t="shared" si="20"/>
        <v>1883</v>
      </c>
      <c r="W48" s="8">
        <f t="shared" si="20"/>
        <v>3118</v>
      </c>
      <c r="X48" s="8">
        <f t="shared" si="20"/>
        <v>178</v>
      </c>
    </row>
    <row r="49" spans="1:24" ht="21.75" x14ac:dyDescent="0.2">
      <c r="A49" s="5" t="s">
        <v>48</v>
      </c>
      <c r="B49" s="6">
        <f>VLOOKUP($A$7:$A$91,dt!$A$2:$R$78,2,FALSE)</f>
        <v>72653</v>
      </c>
      <c r="C49" s="6">
        <f>VLOOKUP($A$7:$A$91,dt!$A$2:$R$78,3,FALSE)</f>
        <v>181515</v>
      </c>
      <c r="D49" s="6">
        <f>VLOOKUP($A$7:$A$91,dt!$A$2:$R$78,4,FALSE)</f>
        <v>17616</v>
      </c>
      <c r="E49" s="6">
        <f>VLOOKUP($A$7:$A$91,dt!$A$2:$R$78,5,FALSE)</f>
        <v>43262</v>
      </c>
      <c r="F49" s="6">
        <f>VLOOKUP($A$7:$A$91,dt!$A$2:$R$78,6,FALSE)</f>
        <v>806</v>
      </c>
      <c r="G49" s="6">
        <f>VLOOKUP($A$7:$A$91,dt!$A$2:$R$78,7,FALSE)</f>
        <v>55180</v>
      </c>
      <c r="H49" s="6">
        <f>VLOOKUP($A$7:$A$91,dt!$A$2:$R$78,8,FALSE)</f>
        <v>5845</v>
      </c>
      <c r="I49" s="6">
        <f>VLOOKUP($A$7:$A$91,dt!$A$2:$R$78,9,FALSE)</f>
        <v>289058</v>
      </c>
      <c r="J49" s="6">
        <f>VLOOKUP($A$7:$A$91,dt!$A$2:$R$78,10,FALSE)</f>
        <v>13303</v>
      </c>
      <c r="K49" s="6">
        <f>VLOOKUP($A$7:$A$91,dt!$A$2:$R$78,11,FALSE)</f>
        <v>2698158</v>
      </c>
      <c r="L49" s="6">
        <f>VLOOKUP($A$7:$A$91,dt!$A$2:$R$78,12,FALSE)</f>
        <v>61166</v>
      </c>
      <c r="M49" s="6">
        <f>VLOOKUP($A$7:$A$91,dt!$A$2:$R$78,13,FALSE)</f>
        <v>1373852</v>
      </c>
      <c r="N49" s="6">
        <f>VLOOKUP($A$7:$A$91,dt!$A$2:$R$78,14,FALSE)</f>
        <v>709</v>
      </c>
      <c r="O49" s="6">
        <f>VLOOKUP($A$7:$A$91,dt!$A$2:$R$78,15,FALSE)</f>
        <v>3006220</v>
      </c>
      <c r="P49" s="6">
        <f>VLOOKUP($A$7:$A$91,dt!$A$2:$R$78,16,FALSE)</f>
        <v>1916</v>
      </c>
      <c r="Q49" s="6">
        <f>VLOOKUP($A$7:$A$91,dt!$A$2:$R$78,17,FALSE)</f>
        <v>5957</v>
      </c>
      <c r="R49" s="6">
        <f>VLOOKUP($A$7:$A$91,dt!$A$2:$R$78,18,FALSE)</f>
        <v>177</v>
      </c>
      <c r="S49" s="6">
        <f>VLOOKUP($A$7:$A$91,dt!$A$2:$X$78,19,FALSE)</f>
        <v>44788</v>
      </c>
      <c r="T49" s="6">
        <f>VLOOKUP($A$7:$A$91,dt!$A$2:$X$78,20,FALSE)</f>
        <v>577</v>
      </c>
      <c r="U49" s="6">
        <f>VLOOKUP($A$7:$A$91,dt!$A$2:$X$78,21,FALSE)</f>
        <v>7765</v>
      </c>
      <c r="V49" s="6">
        <f>VLOOKUP($A$7:$A$91,dt!$A$2:$X$78,22,FALSE)</f>
        <v>495</v>
      </c>
      <c r="W49" s="6">
        <f>VLOOKUP($A$7:$A$91,dt!$A$2:$X$78,23,FALSE)</f>
        <v>558</v>
      </c>
      <c r="X49" s="6">
        <f>VLOOKUP($A$7:$A$91,dt!$A$2:$X$78,24,FALSE)</f>
        <v>61</v>
      </c>
    </row>
    <row r="50" spans="1:24" ht="21.75" x14ac:dyDescent="0.2">
      <c r="A50" s="5" t="s">
        <v>49</v>
      </c>
      <c r="B50" s="6">
        <f>VLOOKUP($A$7:$A$91,dt!$A$2:$R$78,2,FALSE)</f>
        <v>36071</v>
      </c>
      <c r="C50" s="6">
        <f>VLOOKUP($A$7:$A$91,dt!$A$2:$R$78,3,FALSE)</f>
        <v>38278</v>
      </c>
      <c r="D50" s="6">
        <f>VLOOKUP($A$7:$A$91,dt!$A$2:$R$78,4,FALSE)</f>
        <v>3630</v>
      </c>
      <c r="E50" s="6">
        <f>VLOOKUP($A$7:$A$91,dt!$A$2:$R$78,5,FALSE)</f>
        <v>24142</v>
      </c>
      <c r="F50" s="6">
        <f>VLOOKUP($A$7:$A$91,dt!$A$2:$R$78,6,FALSE)</f>
        <v>419</v>
      </c>
      <c r="G50" s="6">
        <f>VLOOKUP($A$7:$A$91,dt!$A$2:$R$78,7,FALSE)</f>
        <v>7036</v>
      </c>
      <c r="H50" s="6">
        <f>VLOOKUP($A$7:$A$91,dt!$A$2:$R$78,8,FALSE)</f>
        <v>589</v>
      </c>
      <c r="I50" s="6">
        <f>VLOOKUP($A$7:$A$91,dt!$A$2:$R$78,9,FALSE)</f>
        <v>101499</v>
      </c>
      <c r="J50" s="6">
        <f>VLOOKUP($A$7:$A$91,dt!$A$2:$R$78,10,FALSE)</f>
        <v>2493</v>
      </c>
      <c r="K50" s="6">
        <f>VLOOKUP($A$7:$A$91,dt!$A$2:$R$78,11,FALSE)</f>
        <v>1831061</v>
      </c>
      <c r="L50" s="6">
        <f>VLOOKUP($A$7:$A$91,dt!$A$2:$R$78,12,FALSE)</f>
        <v>34275</v>
      </c>
      <c r="M50" s="6">
        <f>VLOOKUP($A$7:$A$91,dt!$A$2:$R$78,13,FALSE)</f>
        <v>1607578</v>
      </c>
      <c r="N50" s="6">
        <f>VLOOKUP($A$7:$A$91,dt!$A$2:$R$78,14,FALSE)</f>
        <v>167</v>
      </c>
      <c r="O50" s="6">
        <f>VLOOKUP($A$7:$A$91,dt!$A$2:$R$78,15,FALSE)</f>
        <v>653095</v>
      </c>
      <c r="P50" s="6">
        <f>VLOOKUP($A$7:$A$91,dt!$A$2:$R$78,16,FALSE)</f>
        <v>737</v>
      </c>
      <c r="Q50" s="6">
        <f>VLOOKUP($A$7:$A$91,dt!$A$2:$R$78,17,FALSE)</f>
        <v>1120</v>
      </c>
      <c r="R50" s="6">
        <f>VLOOKUP($A$7:$A$91,dt!$A$2:$R$78,18,FALSE)</f>
        <v>39</v>
      </c>
      <c r="S50" s="6">
        <f>VLOOKUP($A$7:$A$91,dt!$A$2:$X$78,19,FALSE)</f>
        <v>16344</v>
      </c>
      <c r="T50" s="6">
        <f>VLOOKUP($A$7:$A$91,dt!$A$2:$X$78,20,FALSE)</f>
        <v>229</v>
      </c>
      <c r="U50" s="6">
        <f>VLOOKUP($A$7:$A$91,dt!$A$2:$X$78,21,FALSE)</f>
        <v>1142</v>
      </c>
      <c r="V50" s="6">
        <f>VLOOKUP($A$7:$A$91,dt!$A$2:$X$78,22,FALSE)</f>
        <v>45</v>
      </c>
      <c r="W50" s="6">
        <f>VLOOKUP($A$7:$A$91,dt!$A$2:$X$78,23,FALSE)</f>
        <v>186</v>
      </c>
      <c r="X50" s="6">
        <f>VLOOKUP($A$7:$A$91,dt!$A$2:$X$78,24,FALSE)</f>
        <v>7</v>
      </c>
    </row>
    <row r="51" spans="1:24" ht="21.75" x14ac:dyDescent="0.2">
      <c r="A51" s="5" t="s">
        <v>50</v>
      </c>
      <c r="B51" s="6">
        <f>VLOOKUP($A$7:$A$91,dt!$A$2:$R$78,2,FALSE)</f>
        <v>50264</v>
      </c>
      <c r="C51" s="6">
        <f>VLOOKUP($A$7:$A$91,dt!$A$2:$R$78,3,FALSE)</f>
        <v>156011</v>
      </c>
      <c r="D51" s="6">
        <f>VLOOKUP($A$7:$A$91,dt!$A$2:$R$78,4,FALSE)</f>
        <v>15366</v>
      </c>
      <c r="E51" s="6">
        <f>VLOOKUP($A$7:$A$91,dt!$A$2:$R$78,5,FALSE)</f>
        <v>1923</v>
      </c>
      <c r="F51" s="6">
        <f>VLOOKUP($A$7:$A$91,dt!$A$2:$R$78,6,FALSE)</f>
        <v>38</v>
      </c>
      <c r="G51" s="6">
        <f>VLOOKUP($A$7:$A$91,dt!$A$2:$R$78,7,FALSE)</f>
        <v>16586</v>
      </c>
      <c r="H51" s="6">
        <f>VLOOKUP($A$7:$A$91,dt!$A$2:$R$78,8,FALSE)</f>
        <v>1694</v>
      </c>
      <c r="I51" s="6">
        <f>VLOOKUP($A$7:$A$91,dt!$A$2:$R$78,9,FALSE)</f>
        <v>166283</v>
      </c>
      <c r="J51" s="6">
        <f>VLOOKUP($A$7:$A$91,dt!$A$2:$R$78,10,FALSE)</f>
        <v>2464</v>
      </c>
      <c r="K51" s="6">
        <f>VLOOKUP($A$7:$A$91,dt!$A$2:$R$78,11,FALSE)</f>
        <v>1583511</v>
      </c>
      <c r="L51" s="6">
        <f>VLOOKUP($A$7:$A$91,dt!$A$2:$R$78,12,FALSE)</f>
        <v>41849</v>
      </c>
      <c r="M51" s="6">
        <f>VLOOKUP($A$7:$A$91,dt!$A$2:$R$78,13,FALSE)</f>
        <v>2481018</v>
      </c>
      <c r="N51" s="6">
        <f>VLOOKUP($A$7:$A$91,dt!$A$2:$R$78,14,FALSE)</f>
        <v>223</v>
      </c>
      <c r="O51" s="6">
        <f>VLOOKUP($A$7:$A$91,dt!$A$2:$R$78,15,FALSE)</f>
        <v>1169486</v>
      </c>
      <c r="P51" s="6">
        <f>VLOOKUP($A$7:$A$91,dt!$A$2:$R$78,16,FALSE)</f>
        <v>1564</v>
      </c>
      <c r="Q51" s="6">
        <f>VLOOKUP($A$7:$A$91,dt!$A$2:$R$78,17,FALSE)</f>
        <v>1066</v>
      </c>
      <c r="R51" s="6">
        <f>VLOOKUP($A$7:$A$91,dt!$A$2:$R$78,18,FALSE)</f>
        <v>62</v>
      </c>
      <c r="S51" s="6">
        <f>VLOOKUP($A$7:$A$91,dt!$A$2:$X$78,19,FALSE)</f>
        <v>22208</v>
      </c>
      <c r="T51" s="6">
        <f>VLOOKUP($A$7:$A$91,dt!$A$2:$X$78,20,FALSE)</f>
        <v>290</v>
      </c>
      <c r="U51" s="6">
        <f>VLOOKUP($A$7:$A$91,dt!$A$2:$X$78,21,FALSE)</f>
        <v>6746</v>
      </c>
      <c r="V51" s="6">
        <f>VLOOKUP($A$7:$A$91,dt!$A$2:$X$78,22,FALSE)</f>
        <v>264</v>
      </c>
      <c r="W51" s="6">
        <f>VLOOKUP($A$7:$A$91,dt!$A$2:$X$78,23,FALSE)</f>
        <v>715</v>
      </c>
      <c r="X51" s="6">
        <f>VLOOKUP($A$7:$A$91,dt!$A$2:$X$78,24,FALSE)</f>
        <v>26</v>
      </c>
    </row>
    <row r="52" spans="1:24" ht="21.75" x14ac:dyDescent="0.2">
      <c r="A52" s="5" t="s">
        <v>51</v>
      </c>
      <c r="B52" s="6">
        <f>VLOOKUP($A$7:$A$91,dt!$A$2:$R$78,2,FALSE)</f>
        <v>27354</v>
      </c>
      <c r="C52" s="6">
        <f>VLOOKUP($A$7:$A$91,dt!$A$2:$R$78,3,FALSE)</f>
        <v>50824</v>
      </c>
      <c r="D52" s="6">
        <f>VLOOKUP($A$7:$A$91,dt!$A$2:$R$78,4,FALSE)</f>
        <v>4619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12236</v>
      </c>
      <c r="H52" s="6">
        <f>VLOOKUP($A$7:$A$91,dt!$A$2:$R$78,8,FALSE)</f>
        <v>1207</v>
      </c>
      <c r="I52" s="6">
        <f>VLOOKUP($A$7:$A$91,dt!$A$2:$R$78,9,FALSE)</f>
        <v>43660</v>
      </c>
      <c r="J52" s="6">
        <f>VLOOKUP($A$7:$A$91,dt!$A$2:$R$78,10,FALSE)</f>
        <v>1112</v>
      </c>
      <c r="K52" s="6">
        <f>VLOOKUP($A$7:$A$91,dt!$A$2:$R$78,11,FALSE)</f>
        <v>1230881</v>
      </c>
      <c r="L52" s="6">
        <f>VLOOKUP($A$7:$A$91,dt!$A$2:$R$78,12,FALSE)</f>
        <v>24372</v>
      </c>
      <c r="M52" s="6">
        <f>VLOOKUP($A$7:$A$91,dt!$A$2:$R$78,13,FALSE)</f>
        <v>72935</v>
      </c>
      <c r="N52" s="6">
        <f>VLOOKUP($A$7:$A$91,dt!$A$2:$R$78,14,FALSE)</f>
        <v>173</v>
      </c>
      <c r="O52" s="6">
        <f>VLOOKUP($A$7:$A$91,dt!$A$2:$R$78,15,FALSE)</f>
        <v>322838</v>
      </c>
      <c r="P52" s="6">
        <f>VLOOKUP($A$7:$A$91,dt!$A$2:$R$78,16,FALSE)</f>
        <v>735</v>
      </c>
      <c r="Q52" s="6">
        <f>VLOOKUP($A$7:$A$91,dt!$A$2:$R$78,17,FALSE)</f>
        <v>2447</v>
      </c>
      <c r="R52" s="6">
        <f>VLOOKUP($A$7:$A$91,dt!$A$2:$R$78,18,FALSE)</f>
        <v>60</v>
      </c>
      <c r="S52" s="6">
        <f>VLOOKUP($A$7:$A$91,dt!$A$2:$X$78,19,FALSE)</f>
        <v>4707</v>
      </c>
      <c r="T52" s="6">
        <f>VLOOKUP($A$7:$A$91,dt!$A$2:$X$78,20,FALSE)</f>
        <v>87</v>
      </c>
      <c r="U52" s="6">
        <f>VLOOKUP($A$7:$A$91,dt!$A$2:$X$78,21,FALSE)</f>
        <v>2378</v>
      </c>
      <c r="V52" s="6">
        <f>VLOOKUP($A$7:$A$91,dt!$A$2:$X$78,22,FALSE)</f>
        <v>90</v>
      </c>
      <c r="W52" s="6">
        <f>VLOOKUP($A$7:$A$91,dt!$A$2:$X$78,23,FALSE)</f>
        <v>92</v>
      </c>
      <c r="X52" s="6">
        <f>VLOOKUP($A$7:$A$91,dt!$A$2:$X$78,24,FALSE)</f>
        <v>6</v>
      </c>
    </row>
    <row r="53" spans="1:24" ht="21.75" x14ac:dyDescent="0.2">
      <c r="A53" s="5" t="s">
        <v>52</v>
      </c>
      <c r="B53" s="6">
        <f>VLOOKUP($A$7:$A$91,dt!$A$2:$R$78,2,FALSE)</f>
        <v>45110</v>
      </c>
      <c r="C53" s="6">
        <f>VLOOKUP($A$7:$A$91,dt!$A$2:$R$78,3,FALSE)</f>
        <v>60930</v>
      </c>
      <c r="D53" s="6">
        <f>VLOOKUP($A$7:$A$91,dt!$A$2:$R$78,4,FALSE)</f>
        <v>9479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9787</v>
      </c>
      <c r="H53" s="6">
        <f>VLOOKUP($A$7:$A$91,dt!$A$2:$R$78,8,FALSE)</f>
        <v>1607</v>
      </c>
      <c r="I53" s="6">
        <f>VLOOKUP($A$7:$A$91,dt!$A$2:$R$78,9,FALSE)</f>
        <v>69467</v>
      </c>
      <c r="J53" s="6">
        <f>VLOOKUP($A$7:$A$91,dt!$A$2:$R$78,10,FALSE)</f>
        <v>4723</v>
      </c>
      <c r="K53" s="6">
        <f>VLOOKUP($A$7:$A$91,dt!$A$2:$R$78,11,FALSE)</f>
        <v>1834495</v>
      </c>
      <c r="L53" s="6">
        <f>VLOOKUP($A$7:$A$91,dt!$A$2:$R$78,12,FALSE)</f>
        <v>42034</v>
      </c>
      <c r="M53" s="6">
        <f>VLOOKUP($A$7:$A$91,dt!$A$2:$R$78,13,FALSE)</f>
        <v>48297</v>
      </c>
      <c r="N53" s="6">
        <f>VLOOKUP($A$7:$A$91,dt!$A$2:$R$78,14,FALSE)</f>
        <v>151</v>
      </c>
      <c r="O53" s="6">
        <f>VLOOKUP($A$7:$A$91,dt!$A$2:$R$78,15,FALSE)</f>
        <v>104456</v>
      </c>
      <c r="P53" s="6">
        <f>VLOOKUP($A$7:$A$91,dt!$A$2:$R$78,16,FALSE)</f>
        <v>1161</v>
      </c>
      <c r="Q53" s="6">
        <f>VLOOKUP($A$7:$A$91,dt!$A$2:$R$78,17,FALSE)</f>
        <v>1526</v>
      </c>
      <c r="R53" s="6">
        <f>VLOOKUP($A$7:$A$91,dt!$A$2:$R$78,18,FALSE)</f>
        <v>102</v>
      </c>
      <c r="S53" s="6">
        <f>VLOOKUP($A$7:$A$91,dt!$A$2:$X$78,19,FALSE)</f>
        <v>32506</v>
      </c>
      <c r="T53" s="6">
        <f>VLOOKUP($A$7:$A$91,dt!$A$2:$X$78,20,FALSE)</f>
        <v>253</v>
      </c>
      <c r="U53" s="6">
        <f>VLOOKUP($A$7:$A$91,dt!$A$2:$X$78,21,FALSE)</f>
        <v>3042</v>
      </c>
      <c r="V53" s="6">
        <f>VLOOKUP($A$7:$A$91,dt!$A$2:$X$78,22,FALSE)</f>
        <v>267</v>
      </c>
      <c r="W53" s="6">
        <f>VLOOKUP($A$7:$A$91,dt!$A$2:$X$78,23,FALSE)</f>
        <v>342</v>
      </c>
      <c r="X53" s="6">
        <f>VLOOKUP($A$7:$A$91,dt!$A$2:$X$78,24,FALSE)</f>
        <v>16</v>
      </c>
    </row>
    <row r="54" spans="1:24" ht="21.75" x14ac:dyDescent="0.2">
      <c r="A54" s="5" t="s">
        <v>53</v>
      </c>
      <c r="B54" s="6">
        <f>VLOOKUP($A$7:$A$91,dt!$A$2:$R$78,2,FALSE)</f>
        <v>44111</v>
      </c>
      <c r="C54" s="6">
        <f>VLOOKUP($A$7:$A$91,dt!$A$2:$R$78,3,FALSE)</f>
        <v>60550</v>
      </c>
      <c r="D54" s="6">
        <f>VLOOKUP($A$7:$A$91,dt!$A$2:$R$78,4,FALSE)</f>
        <v>6419</v>
      </c>
      <c r="E54" s="6">
        <f>VLOOKUP($A$7:$A$91,dt!$A$2:$R$78,5,FALSE)</f>
        <v>180</v>
      </c>
      <c r="F54" s="6">
        <f>VLOOKUP($A$7:$A$91,dt!$A$2:$R$78,6,FALSE)</f>
        <v>13</v>
      </c>
      <c r="G54" s="6">
        <f>VLOOKUP($A$7:$A$91,dt!$A$2:$R$78,7,FALSE)</f>
        <v>8408</v>
      </c>
      <c r="H54" s="6">
        <f>VLOOKUP($A$7:$A$91,dt!$A$2:$R$78,8,FALSE)</f>
        <v>922</v>
      </c>
      <c r="I54" s="6">
        <f>VLOOKUP($A$7:$A$91,dt!$A$2:$R$78,9,FALSE)</f>
        <v>14768</v>
      </c>
      <c r="J54" s="6">
        <f>VLOOKUP($A$7:$A$91,dt!$A$2:$R$78,10,FALSE)</f>
        <v>479</v>
      </c>
      <c r="K54" s="6">
        <f>VLOOKUP($A$7:$A$91,dt!$A$2:$R$78,11,FALSE)</f>
        <v>2142840</v>
      </c>
      <c r="L54" s="6">
        <f>VLOOKUP($A$7:$A$91,dt!$A$2:$R$78,12,FALSE)</f>
        <v>42802</v>
      </c>
      <c r="M54" s="6">
        <f>VLOOKUP($A$7:$A$91,dt!$A$2:$R$78,13,FALSE)</f>
        <v>105206</v>
      </c>
      <c r="N54" s="6">
        <f>VLOOKUP($A$7:$A$91,dt!$A$2:$R$78,14,FALSE)</f>
        <v>194</v>
      </c>
      <c r="O54" s="6">
        <f>VLOOKUP($A$7:$A$91,dt!$A$2:$R$78,15,FALSE)</f>
        <v>143189</v>
      </c>
      <c r="P54" s="6">
        <f>VLOOKUP($A$7:$A$91,dt!$A$2:$R$78,16,FALSE)</f>
        <v>833</v>
      </c>
      <c r="Q54" s="6">
        <f>VLOOKUP($A$7:$A$91,dt!$A$2:$R$78,17,FALSE)</f>
        <v>2344</v>
      </c>
      <c r="R54" s="6">
        <f>VLOOKUP($A$7:$A$91,dt!$A$2:$R$78,18,FALSE)</f>
        <v>83</v>
      </c>
      <c r="S54" s="6">
        <f>VLOOKUP($A$7:$A$91,dt!$A$2:$X$78,19,FALSE)</f>
        <v>40109</v>
      </c>
      <c r="T54" s="6">
        <f>VLOOKUP($A$7:$A$91,dt!$A$2:$X$78,20,FALSE)</f>
        <v>243</v>
      </c>
      <c r="U54" s="6">
        <f>VLOOKUP($A$7:$A$91,dt!$A$2:$X$78,21,FALSE)</f>
        <v>2191</v>
      </c>
      <c r="V54" s="6">
        <f>VLOOKUP($A$7:$A$91,dt!$A$2:$X$78,22,FALSE)</f>
        <v>111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79860</v>
      </c>
      <c r="C55" s="6">
        <f>VLOOKUP($A$7:$A$91,dt!$A$2:$R$78,3,FALSE)</f>
        <v>63050</v>
      </c>
      <c r="D55" s="6">
        <f>VLOOKUP($A$7:$A$91,dt!$A$2:$R$78,4,FALSE)</f>
        <v>7375</v>
      </c>
      <c r="E55" s="6">
        <f>VLOOKUP($A$7:$A$91,dt!$A$2:$R$78,5,FALSE)</f>
        <v>3422</v>
      </c>
      <c r="F55" s="6">
        <f>VLOOKUP($A$7:$A$91,dt!$A$2:$R$78,6,FALSE)</f>
        <v>100</v>
      </c>
      <c r="G55" s="6">
        <f>VLOOKUP($A$7:$A$91,dt!$A$2:$R$78,7,FALSE)</f>
        <v>18894</v>
      </c>
      <c r="H55" s="6">
        <f>VLOOKUP($A$7:$A$91,dt!$A$2:$R$78,8,FALSE)</f>
        <v>2253</v>
      </c>
      <c r="I55" s="6">
        <f>VLOOKUP($A$7:$A$91,dt!$A$2:$R$78,9,FALSE)</f>
        <v>99761</v>
      </c>
      <c r="J55" s="6">
        <f>VLOOKUP($A$7:$A$91,dt!$A$2:$R$78,10,FALSE)</f>
        <v>4138</v>
      </c>
      <c r="K55" s="6">
        <f>VLOOKUP($A$7:$A$91,dt!$A$2:$R$78,11,FALSE)</f>
        <v>3898703</v>
      </c>
      <c r="L55" s="6">
        <f>VLOOKUP($A$7:$A$91,dt!$A$2:$R$78,12,FALSE)</f>
        <v>75614</v>
      </c>
      <c r="M55" s="6">
        <f>VLOOKUP($A$7:$A$91,dt!$A$2:$R$78,13,FALSE)</f>
        <v>601529</v>
      </c>
      <c r="N55" s="6">
        <f>VLOOKUP($A$7:$A$91,dt!$A$2:$R$78,14,FALSE)</f>
        <v>201</v>
      </c>
      <c r="O55" s="6">
        <f>VLOOKUP($A$7:$A$91,dt!$A$2:$R$78,15,FALSE)</f>
        <v>1520428</v>
      </c>
      <c r="P55" s="6">
        <f>VLOOKUP($A$7:$A$91,dt!$A$2:$R$78,16,FALSE)</f>
        <v>3012</v>
      </c>
      <c r="Q55" s="6">
        <f>VLOOKUP($A$7:$A$91,dt!$A$2:$R$78,17,FALSE)</f>
        <v>7306</v>
      </c>
      <c r="R55" s="6">
        <f>VLOOKUP($A$7:$A$91,dt!$A$2:$R$78,18,FALSE)</f>
        <v>220</v>
      </c>
      <c r="S55" s="6">
        <f>VLOOKUP($A$7:$A$91,dt!$A$2:$X$78,19,FALSE)</f>
        <v>62447</v>
      </c>
      <c r="T55" s="6">
        <f>VLOOKUP($A$7:$A$91,dt!$A$2:$X$78,20,FALSE)</f>
        <v>1023</v>
      </c>
      <c r="U55" s="6">
        <f>VLOOKUP($A$7:$A$91,dt!$A$2:$X$78,21,FALSE)</f>
        <v>6364</v>
      </c>
      <c r="V55" s="6">
        <f>VLOOKUP($A$7:$A$91,dt!$A$2:$X$78,22,FALSE)</f>
        <v>325</v>
      </c>
      <c r="W55" s="6">
        <f>VLOOKUP($A$7:$A$91,dt!$A$2:$X$78,23,FALSE)</f>
        <v>591</v>
      </c>
      <c r="X55" s="6">
        <f>VLOOKUP($A$7:$A$91,dt!$A$2:$X$78,24,FALSE)</f>
        <v>32</v>
      </c>
    </row>
    <row r="56" spans="1:24" ht="21.75" x14ac:dyDescent="0.2">
      <c r="A56" s="5" t="s">
        <v>55</v>
      </c>
      <c r="B56" s="6">
        <f>VLOOKUP($A$7:$A$91,dt!$A$2:$R$78,2,FALSE)</f>
        <v>23442</v>
      </c>
      <c r="C56" s="6">
        <f>VLOOKUP($A$7:$A$91,dt!$A$2:$R$78,3,FALSE)</f>
        <v>105596</v>
      </c>
      <c r="D56" s="6">
        <f>VLOOKUP($A$7:$A$91,dt!$A$2:$R$78,4,FALSE)</f>
        <v>8631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56067</v>
      </c>
      <c r="H56" s="6">
        <f>VLOOKUP($A$7:$A$91,dt!$A$2:$R$78,8,FALSE)</f>
        <v>5293</v>
      </c>
      <c r="I56" s="6">
        <f>VLOOKUP($A$7:$A$91,dt!$A$2:$R$78,9,FALSE)</f>
        <v>62473</v>
      </c>
      <c r="J56" s="6">
        <f>VLOOKUP($A$7:$A$91,dt!$A$2:$R$78,10,FALSE)</f>
        <v>9940</v>
      </c>
      <c r="K56" s="6">
        <f>VLOOKUP($A$7:$A$91,dt!$A$2:$R$78,11,FALSE)</f>
        <v>927795</v>
      </c>
      <c r="L56" s="6">
        <f>VLOOKUP($A$7:$A$91,dt!$A$2:$R$78,12,FALSE)</f>
        <v>20280</v>
      </c>
      <c r="M56" s="6">
        <f>VLOOKUP($A$7:$A$91,dt!$A$2:$R$78,13,FALSE)</f>
        <v>3055</v>
      </c>
      <c r="N56" s="6">
        <f>VLOOKUP($A$7:$A$91,dt!$A$2:$R$78,14,FALSE)</f>
        <v>125</v>
      </c>
      <c r="O56" s="6">
        <f>VLOOKUP($A$7:$A$91,dt!$A$2:$R$78,15,FALSE)</f>
        <v>35049</v>
      </c>
      <c r="P56" s="6">
        <f>VLOOKUP($A$7:$A$91,dt!$A$2:$R$78,16,FALSE)</f>
        <v>319</v>
      </c>
      <c r="Q56" s="6">
        <f>VLOOKUP($A$7:$A$91,dt!$A$2:$R$78,17,FALSE)</f>
        <v>236</v>
      </c>
      <c r="R56" s="6">
        <f>VLOOKUP($A$7:$A$91,dt!$A$2:$R$78,18,FALSE)</f>
        <v>20</v>
      </c>
      <c r="S56" s="6">
        <f>VLOOKUP($A$7:$A$91,dt!$A$2:$X$78,19,FALSE)</f>
        <v>4165</v>
      </c>
      <c r="T56" s="6">
        <f>VLOOKUP($A$7:$A$91,dt!$A$2:$X$78,20,FALSE)</f>
        <v>109</v>
      </c>
      <c r="U56" s="6">
        <f>VLOOKUP($A$7:$A$91,dt!$A$2:$X$78,21,FALSE)</f>
        <v>3067</v>
      </c>
      <c r="V56" s="6">
        <f>VLOOKUP($A$7:$A$91,dt!$A$2:$X$78,22,FALSE)</f>
        <v>286</v>
      </c>
      <c r="W56" s="6">
        <f>VLOOKUP($A$7:$A$91,dt!$A$2:$X$78,23,FALSE)</f>
        <v>149</v>
      </c>
      <c r="X56" s="6">
        <f>VLOOKUP($A$7:$A$91,dt!$A$2:$X$78,24,FALSE)</f>
        <v>14</v>
      </c>
    </row>
    <row r="57" spans="1:24" ht="21.75" x14ac:dyDescent="0.2">
      <c r="A57" s="9" t="s">
        <v>6</v>
      </c>
      <c r="B57" s="8">
        <f>SUM(B58:B66)</f>
        <v>326344</v>
      </c>
      <c r="C57" s="8">
        <f t="shared" ref="C57:X57" si="24">SUM(C58:C66)</f>
        <v>758466</v>
      </c>
      <c r="D57" s="8">
        <f t="shared" si="24"/>
        <v>54449</v>
      </c>
      <c r="E57" s="8">
        <f t="shared" si="24"/>
        <v>6906</v>
      </c>
      <c r="F57" s="8">
        <f t="shared" si="24"/>
        <v>223</v>
      </c>
      <c r="G57" s="8">
        <f t="shared" si="24"/>
        <v>175094</v>
      </c>
      <c r="H57" s="8">
        <f t="shared" si="24"/>
        <v>15879</v>
      </c>
      <c r="I57" s="8">
        <f t="shared" si="24"/>
        <v>1305278</v>
      </c>
      <c r="J57" s="8">
        <f t="shared" si="24"/>
        <v>16063</v>
      </c>
      <c r="K57" s="8">
        <f t="shared" ref="K57:L57" si="25">SUM(K58:K66)</f>
        <v>13794206</v>
      </c>
      <c r="L57" s="8">
        <f t="shared" si="25"/>
        <v>284846</v>
      </c>
      <c r="M57" s="8">
        <f t="shared" ref="M57:N57" si="26">SUM(M58:M66)</f>
        <v>20150916</v>
      </c>
      <c r="N57" s="8">
        <f t="shared" si="26"/>
        <v>1937</v>
      </c>
      <c r="O57" s="8">
        <f t="shared" si="24"/>
        <v>6402164</v>
      </c>
      <c r="P57" s="8">
        <f t="shared" si="24"/>
        <v>14857</v>
      </c>
      <c r="Q57" s="8">
        <f t="shared" si="24"/>
        <v>834507</v>
      </c>
      <c r="R57" s="8">
        <f t="shared" si="24"/>
        <v>1212</v>
      </c>
      <c r="S57" s="8">
        <f t="shared" ref="S57:T57" si="27">SUM(S58:S66)</f>
        <v>3166118</v>
      </c>
      <c r="T57" s="8">
        <f t="shared" si="27"/>
        <v>9102</v>
      </c>
      <c r="U57" s="8">
        <f t="shared" si="24"/>
        <v>189492</v>
      </c>
      <c r="V57" s="8">
        <f t="shared" si="24"/>
        <v>5553</v>
      </c>
      <c r="W57" s="8">
        <f t="shared" si="24"/>
        <v>23696</v>
      </c>
      <c r="X57" s="8">
        <f t="shared" si="24"/>
        <v>669</v>
      </c>
    </row>
    <row r="58" spans="1:24" ht="21.75" x14ac:dyDescent="0.2">
      <c r="A58" s="5" t="s">
        <v>56</v>
      </c>
      <c r="B58" s="6">
        <f>VLOOKUP($A$7:$A$91,dt!$A$2:$R$78,2,FALSE)</f>
        <v>26016</v>
      </c>
      <c r="C58" s="6">
        <f>VLOOKUP($A$7:$A$91,dt!$A$2:$R$78,3,FALSE)</f>
        <v>46033</v>
      </c>
      <c r="D58" s="6">
        <f>VLOOKUP($A$7:$A$91,dt!$A$2:$R$78,4,FALSE)</f>
        <v>3567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25143</v>
      </c>
      <c r="H58" s="6">
        <f>VLOOKUP($A$7:$A$91,dt!$A$2:$R$78,8,FALSE)</f>
        <v>1897</v>
      </c>
      <c r="I58" s="6">
        <f>VLOOKUP($A$7:$A$91,dt!$A$2:$R$78,9,FALSE)</f>
        <v>89029</v>
      </c>
      <c r="J58" s="6">
        <f>VLOOKUP($A$7:$A$91,dt!$A$2:$R$78,10,FALSE)</f>
        <v>1124</v>
      </c>
      <c r="K58" s="6">
        <f>VLOOKUP($A$7:$A$91,dt!$A$2:$R$78,11,FALSE)</f>
        <v>948608</v>
      </c>
      <c r="L58" s="6">
        <f>VLOOKUP($A$7:$A$91,dt!$A$2:$R$78,12,FALSE)</f>
        <v>24172</v>
      </c>
      <c r="M58" s="6">
        <f>VLOOKUP($A$7:$A$91,dt!$A$2:$R$78,13,FALSE)</f>
        <v>581449</v>
      </c>
      <c r="N58" s="6">
        <f>VLOOKUP($A$7:$A$91,dt!$A$2:$R$78,14,FALSE)</f>
        <v>91</v>
      </c>
      <c r="O58" s="6">
        <f>VLOOKUP($A$7:$A$91,dt!$A$2:$R$78,15,FALSE)</f>
        <v>2633362</v>
      </c>
      <c r="P58" s="6">
        <f>VLOOKUP($A$7:$A$91,dt!$A$2:$R$78,16,FALSE)</f>
        <v>304</v>
      </c>
      <c r="Q58" s="6">
        <f>VLOOKUP($A$7:$A$91,dt!$A$2:$R$78,17,FALSE)</f>
        <v>12392</v>
      </c>
      <c r="R58" s="6">
        <f>VLOOKUP($A$7:$A$91,dt!$A$2:$R$78,18,FALSE)</f>
        <v>35</v>
      </c>
      <c r="S58" s="6">
        <f>VLOOKUP($A$7:$A$91,dt!$A$2:$X$78,19,FALSE)</f>
        <v>96025</v>
      </c>
      <c r="T58" s="6">
        <f>VLOOKUP($A$7:$A$91,dt!$A$2:$X$78,20,FALSE)</f>
        <v>128</v>
      </c>
      <c r="U58" s="6">
        <f>VLOOKUP($A$7:$A$91,dt!$A$2:$X$78,21,FALSE)</f>
        <v>2571</v>
      </c>
      <c r="V58" s="6">
        <f>VLOOKUP($A$7:$A$91,dt!$A$2:$X$78,22,FALSE)</f>
        <v>89</v>
      </c>
      <c r="W58" s="6">
        <f>VLOOKUP($A$7:$A$91,dt!$A$2:$X$78,23,FALSE)</f>
        <v>195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40882</v>
      </c>
      <c r="C59" s="6">
        <f>VLOOKUP($A$7:$A$91,dt!$A$2:$R$78,3,FALSE)</f>
        <v>87821</v>
      </c>
      <c r="D59" s="6">
        <f>VLOOKUP($A$7:$A$91,dt!$A$2:$R$78,4,FALSE)</f>
        <v>4976</v>
      </c>
      <c r="E59" s="6">
        <f>VLOOKUP($A$7:$A$91,dt!$A$2:$R$78,5,FALSE)</f>
        <v>1117</v>
      </c>
      <c r="F59" s="6">
        <f>VLOOKUP($A$7:$A$91,dt!$A$2:$R$78,6,FALSE)</f>
        <v>32</v>
      </c>
      <c r="G59" s="6">
        <f>VLOOKUP($A$7:$A$91,dt!$A$2:$R$78,7,FALSE)</f>
        <v>11977</v>
      </c>
      <c r="H59" s="6">
        <f>VLOOKUP($A$7:$A$91,dt!$A$2:$R$78,8,FALSE)</f>
        <v>1052</v>
      </c>
      <c r="I59" s="6">
        <f>VLOOKUP($A$7:$A$91,dt!$A$2:$R$78,9,FALSE)</f>
        <v>284933</v>
      </c>
      <c r="J59" s="6">
        <f>VLOOKUP($A$7:$A$91,dt!$A$2:$R$78,10,FALSE)</f>
        <v>1174</v>
      </c>
      <c r="K59" s="6">
        <f>VLOOKUP($A$7:$A$91,dt!$A$2:$R$78,11,FALSE)</f>
        <v>1922694</v>
      </c>
      <c r="L59" s="6">
        <f>VLOOKUP($A$7:$A$91,dt!$A$2:$R$78,12,FALSE)</f>
        <v>35883</v>
      </c>
      <c r="M59" s="6">
        <f>VLOOKUP($A$7:$A$91,dt!$A$2:$R$78,13,FALSE)</f>
        <v>6904743</v>
      </c>
      <c r="N59" s="6">
        <f>VLOOKUP($A$7:$A$91,dt!$A$2:$R$78,14,FALSE)</f>
        <v>259</v>
      </c>
      <c r="O59" s="6">
        <f>VLOOKUP($A$7:$A$91,dt!$A$2:$R$78,15,FALSE)</f>
        <v>1574109</v>
      </c>
      <c r="P59" s="6">
        <f>VLOOKUP($A$7:$A$91,dt!$A$2:$R$78,16,FALSE)</f>
        <v>2947</v>
      </c>
      <c r="Q59" s="6">
        <f>VLOOKUP($A$7:$A$91,dt!$A$2:$R$78,17,FALSE)</f>
        <v>22260</v>
      </c>
      <c r="R59" s="6">
        <f>VLOOKUP($A$7:$A$91,dt!$A$2:$R$78,18,FALSE)</f>
        <v>221</v>
      </c>
      <c r="S59" s="6">
        <f>VLOOKUP($A$7:$A$91,dt!$A$2:$X$78,19,FALSE)</f>
        <v>777954</v>
      </c>
      <c r="T59" s="6">
        <f>VLOOKUP($A$7:$A$91,dt!$A$2:$X$78,20,FALSE)</f>
        <v>2213</v>
      </c>
      <c r="U59" s="6">
        <f>VLOOKUP($A$7:$A$91,dt!$A$2:$X$78,21,FALSE)</f>
        <v>41022</v>
      </c>
      <c r="V59" s="6">
        <f>VLOOKUP($A$7:$A$91,dt!$A$2:$X$78,22,FALSE)</f>
        <v>1189</v>
      </c>
      <c r="W59" s="6">
        <f>VLOOKUP($A$7:$A$91,dt!$A$2:$X$78,23,FALSE)</f>
        <v>5864</v>
      </c>
      <c r="X59" s="6">
        <f>VLOOKUP($A$7:$A$91,dt!$A$2:$X$78,24,FALSE)</f>
        <v>167</v>
      </c>
    </row>
    <row r="60" spans="1:24" ht="21.75" x14ac:dyDescent="0.2">
      <c r="A60" s="5" t="s">
        <v>58</v>
      </c>
      <c r="B60" s="6">
        <f>VLOOKUP($A$7:$A$91,dt!$A$2:$R$78,2,FALSE)</f>
        <v>24640</v>
      </c>
      <c r="C60" s="6">
        <f>VLOOKUP($A$7:$A$91,dt!$A$2:$R$78,3,FALSE)</f>
        <v>15369</v>
      </c>
      <c r="D60" s="6">
        <f>VLOOKUP($A$7:$A$91,dt!$A$2:$R$78,4,FALSE)</f>
        <v>1125</v>
      </c>
      <c r="E60" s="6">
        <f>VLOOKUP($A$7:$A$91,dt!$A$2:$R$78,5,FALSE)</f>
        <v>44</v>
      </c>
      <c r="F60" s="6">
        <f>VLOOKUP($A$7:$A$91,dt!$A$2:$R$78,6,FALSE)</f>
        <v>3</v>
      </c>
      <c r="G60" s="6">
        <f>VLOOKUP($A$7:$A$91,dt!$A$2:$R$78,7,FALSE)</f>
        <v>33999</v>
      </c>
      <c r="H60" s="6">
        <f>VLOOKUP($A$7:$A$91,dt!$A$2:$R$78,8,FALSE)</f>
        <v>3076</v>
      </c>
      <c r="I60" s="6">
        <f>VLOOKUP($A$7:$A$91,dt!$A$2:$R$78,9,FALSE)</f>
        <v>56310</v>
      </c>
      <c r="J60" s="6">
        <f>VLOOKUP($A$7:$A$91,dt!$A$2:$R$78,10,FALSE)</f>
        <v>912</v>
      </c>
      <c r="K60" s="6">
        <f>VLOOKUP($A$7:$A$91,dt!$A$2:$R$78,11,FALSE)</f>
        <v>978438</v>
      </c>
      <c r="L60" s="6">
        <f>VLOOKUP($A$7:$A$91,dt!$A$2:$R$78,12,FALSE)</f>
        <v>21858</v>
      </c>
      <c r="M60" s="6">
        <f>VLOOKUP($A$7:$A$91,dt!$A$2:$R$78,13,FALSE)</f>
        <v>1437356</v>
      </c>
      <c r="N60" s="6">
        <f>VLOOKUP($A$7:$A$91,dt!$A$2:$R$78,14,FALSE)</f>
        <v>112</v>
      </c>
      <c r="O60" s="6">
        <f>VLOOKUP($A$7:$A$91,dt!$A$2:$R$78,15,FALSE)</f>
        <v>94548</v>
      </c>
      <c r="P60" s="6">
        <f>VLOOKUP($A$7:$A$91,dt!$A$2:$R$78,16,FALSE)</f>
        <v>2265</v>
      </c>
      <c r="Q60" s="6">
        <f>VLOOKUP($A$7:$A$91,dt!$A$2:$R$78,17,FALSE)</f>
        <v>12853</v>
      </c>
      <c r="R60" s="6">
        <f>VLOOKUP($A$7:$A$91,dt!$A$2:$R$78,18,FALSE)</f>
        <v>130</v>
      </c>
      <c r="S60" s="6">
        <f>VLOOKUP($A$7:$A$91,dt!$A$2:$X$78,19,FALSE)</f>
        <v>192983</v>
      </c>
      <c r="T60" s="6">
        <f>VLOOKUP($A$7:$A$91,dt!$A$2:$X$78,20,FALSE)</f>
        <v>2312</v>
      </c>
      <c r="U60" s="6">
        <f>VLOOKUP($A$7:$A$91,dt!$A$2:$X$78,21,FALSE)</f>
        <v>17810</v>
      </c>
      <c r="V60" s="6">
        <f>VLOOKUP($A$7:$A$91,dt!$A$2:$X$78,22,FALSE)</f>
        <v>586</v>
      </c>
      <c r="W60" s="6">
        <f>VLOOKUP($A$7:$A$91,dt!$A$2:$X$78,23,FALSE)</f>
        <v>2203</v>
      </c>
      <c r="X60" s="6">
        <f>VLOOKUP($A$7:$A$91,dt!$A$2:$X$78,24,FALSE)</f>
        <v>64</v>
      </c>
    </row>
    <row r="61" spans="1:24" ht="21.75" x14ac:dyDescent="0.2">
      <c r="A61" s="5" t="s">
        <v>59</v>
      </c>
      <c r="B61" s="6">
        <f>VLOOKUP($A$7:$A$91,dt!$A$2:$R$78,2,FALSE)</f>
        <v>41308</v>
      </c>
      <c r="C61" s="6">
        <f>VLOOKUP($A$7:$A$91,dt!$A$2:$R$78,3,FALSE)</f>
        <v>34119</v>
      </c>
      <c r="D61" s="6">
        <f>VLOOKUP($A$7:$A$91,dt!$A$2:$R$78,4,FALSE)</f>
        <v>2467</v>
      </c>
      <c r="E61" s="6">
        <f>VLOOKUP($A$7:$A$91,dt!$A$2:$R$78,5,FALSE)</f>
        <v>160</v>
      </c>
      <c r="F61" s="6">
        <f>VLOOKUP($A$7:$A$91,dt!$A$2:$R$78,6,FALSE)</f>
        <v>8</v>
      </c>
      <c r="G61" s="6">
        <f>VLOOKUP($A$7:$A$91,dt!$A$2:$R$78,7,FALSE)</f>
        <v>12787</v>
      </c>
      <c r="H61" s="6">
        <f>VLOOKUP($A$7:$A$91,dt!$A$2:$R$78,8,FALSE)</f>
        <v>1097</v>
      </c>
      <c r="I61" s="6">
        <f>VLOOKUP($A$7:$A$91,dt!$A$2:$R$78,9,FALSE)</f>
        <v>180621</v>
      </c>
      <c r="J61" s="6">
        <f>VLOOKUP($A$7:$A$91,dt!$A$2:$R$78,10,FALSE)</f>
        <v>3098</v>
      </c>
      <c r="K61" s="6">
        <f>VLOOKUP($A$7:$A$91,dt!$A$2:$R$78,11,FALSE)</f>
        <v>1828956</v>
      </c>
      <c r="L61" s="6">
        <f>VLOOKUP($A$7:$A$91,dt!$A$2:$R$78,12,FALSE)</f>
        <v>38830</v>
      </c>
      <c r="M61" s="6">
        <f>VLOOKUP($A$7:$A$91,dt!$A$2:$R$78,13,FALSE)</f>
        <v>1503209</v>
      </c>
      <c r="N61" s="6">
        <f>VLOOKUP($A$7:$A$91,dt!$A$2:$R$78,14,FALSE)</f>
        <v>321</v>
      </c>
      <c r="O61" s="6">
        <f>VLOOKUP($A$7:$A$91,dt!$A$2:$R$78,15,FALSE)</f>
        <v>483425</v>
      </c>
      <c r="P61" s="6">
        <f>VLOOKUP($A$7:$A$91,dt!$A$2:$R$78,16,FALSE)</f>
        <v>1880</v>
      </c>
      <c r="Q61" s="6">
        <f>VLOOKUP($A$7:$A$91,dt!$A$2:$R$78,17,FALSE)</f>
        <v>10350</v>
      </c>
      <c r="R61" s="6">
        <f>VLOOKUP($A$7:$A$91,dt!$A$2:$R$78,18,FALSE)</f>
        <v>217</v>
      </c>
      <c r="S61" s="6">
        <f>VLOOKUP($A$7:$A$91,dt!$A$2:$X$78,19,FALSE)</f>
        <v>197845</v>
      </c>
      <c r="T61" s="6">
        <f>VLOOKUP($A$7:$A$91,dt!$A$2:$X$78,20,FALSE)</f>
        <v>921</v>
      </c>
      <c r="U61" s="6">
        <f>VLOOKUP($A$7:$A$91,dt!$A$2:$X$78,21,FALSE)</f>
        <v>12774</v>
      </c>
      <c r="V61" s="6">
        <f>VLOOKUP($A$7:$A$91,dt!$A$2:$X$78,22,FALSE)</f>
        <v>407</v>
      </c>
      <c r="W61" s="6">
        <f>VLOOKUP($A$7:$A$91,dt!$A$2:$X$78,23,FALSE)</f>
        <v>1354</v>
      </c>
      <c r="X61" s="6">
        <f>VLOOKUP($A$7:$A$91,dt!$A$2:$X$78,24,FALSE)</f>
        <v>32</v>
      </c>
    </row>
    <row r="62" spans="1:24" ht="21.75" x14ac:dyDescent="0.2">
      <c r="A62" s="5" t="s">
        <v>60</v>
      </c>
      <c r="B62" s="6">
        <f>VLOOKUP($A$7:$A$91,dt!$A$2:$R$78,2,FALSE)</f>
        <v>36202</v>
      </c>
      <c r="C62" s="6">
        <f>VLOOKUP($A$7:$A$91,dt!$A$2:$R$78,3,FALSE)</f>
        <v>270484</v>
      </c>
      <c r="D62" s="6">
        <f>VLOOKUP($A$7:$A$91,dt!$A$2:$R$78,4,FALSE)</f>
        <v>18197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28577</v>
      </c>
      <c r="H62" s="6">
        <f>VLOOKUP($A$7:$A$91,dt!$A$2:$R$78,8,FALSE)</f>
        <v>2556</v>
      </c>
      <c r="I62" s="6">
        <f>VLOOKUP($A$7:$A$91,dt!$A$2:$R$78,9,FALSE)</f>
        <v>77543</v>
      </c>
      <c r="J62" s="6">
        <f>VLOOKUP($A$7:$A$91,dt!$A$2:$R$78,10,FALSE)</f>
        <v>2211</v>
      </c>
      <c r="K62" s="6">
        <f>VLOOKUP($A$7:$A$91,dt!$A$2:$R$78,11,FALSE)</f>
        <v>1103298</v>
      </c>
      <c r="L62" s="6">
        <f>VLOOKUP($A$7:$A$91,dt!$A$2:$R$78,12,FALSE)</f>
        <v>24426</v>
      </c>
      <c r="M62" s="6">
        <f>VLOOKUP($A$7:$A$91,dt!$A$2:$R$78,13,FALSE)</f>
        <v>413626</v>
      </c>
      <c r="N62" s="6">
        <f>VLOOKUP($A$7:$A$91,dt!$A$2:$R$78,14,FALSE)</f>
        <v>106</v>
      </c>
      <c r="O62" s="6">
        <f>VLOOKUP($A$7:$A$91,dt!$A$2:$R$78,15,FALSE)</f>
        <v>36919</v>
      </c>
      <c r="P62" s="6">
        <f>VLOOKUP($A$7:$A$91,dt!$A$2:$R$78,16,FALSE)</f>
        <v>535</v>
      </c>
      <c r="Q62" s="6">
        <f>VLOOKUP($A$7:$A$91,dt!$A$2:$R$78,17,FALSE)</f>
        <v>1104</v>
      </c>
      <c r="R62" s="6">
        <f>VLOOKUP($A$7:$A$91,dt!$A$2:$R$78,18,FALSE)</f>
        <v>90</v>
      </c>
      <c r="S62" s="6">
        <f>VLOOKUP($A$7:$A$91,dt!$A$2:$X$78,19,FALSE)</f>
        <v>7765</v>
      </c>
      <c r="T62" s="6">
        <f>VLOOKUP($A$7:$A$91,dt!$A$2:$X$78,20,FALSE)</f>
        <v>187</v>
      </c>
      <c r="U62" s="6">
        <f>VLOOKUP($A$7:$A$91,dt!$A$2:$X$78,21,FALSE)</f>
        <v>18251</v>
      </c>
      <c r="V62" s="6">
        <f>VLOOKUP($A$7:$A$91,dt!$A$2:$X$78,22,FALSE)</f>
        <v>572</v>
      </c>
      <c r="W62" s="6">
        <f>VLOOKUP($A$7:$A$91,dt!$A$2:$X$78,23,FALSE)</f>
        <v>1501</v>
      </c>
      <c r="X62" s="6">
        <f>VLOOKUP($A$7:$A$91,dt!$A$2:$X$78,24,FALSE)</f>
        <v>18</v>
      </c>
    </row>
    <row r="63" spans="1:24" ht="21.75" x14ac:dyDescent="0.2">
      <c r="A63" s="5" t="s">
        <v>61</v>
      </c>
      <c r="B63" s="6">
        <f>VLOOKUP($A$7:$A$91,dt!$A$2:$R$78,2,FALSE)</f>
        <v>36135</v>
      </c>
      <c r="C63" s="6">
        <f>VLOOKUP($A$7:$A$91,dt!$A$2:$R$78,3,FALSE)</f>
        <v>139289</v>
      </c>
      <c r="D63" s="6">
        <f>VLOOKUP($A$7:$A$91,dt!$A$2:$R$78,4,FALSE)</f>
        <v>10508</v>
      </c>
      <c r="E63" s="6">
        <f>VLOOKUP($A$7:$A$91,dt!$A$2:$R$78,5,FALSE)</f>
        <v>3053</v>
      </c>
      <c r="F63" s="6">
        <f>VLOOKUP($A$7:$A$91,dt!$A$2:$R$78,6,FALSE)</f>
        <v>92</v>
      </c>
      <c r="G63" s="6">
        <f>VLOOKUP($A$7:$A$91,dt!$A$2:$R$78,7,FALSE)</f>
        <v>10372</v>
      </c>
      <c r="H63" s="6">
        <f>VLOOKUP($A$7:$A$91,dt!$A$2:$R$78,8,FALSE)</f>
        <v>1040</v>
      </c>
      <c r="I63" s="6">
        <f>VLOOKUP($A$7:$A$91,dt!$A$2:$R$78,9,FALSE)</f>
        <v>99332</v>
      </c>
      <c r="J63" s="6">
        <f>VLOOKUP($A$7:$A$91,dt!$A$2:$R$78,10,FALSE)</f>
        <v>2435</v>
      </c>
      <c r="K63" s="6">
        <f>VLOOKUP($A$7:$A$91,dt!$A$2:$R$78,11,FALSE)</f>
        <v>1148866</v>
      </c>
      <c r="L63" s="6">
        <f>VLOOKUP($A$7:$A$91,dt!$A$2:$R$78,12,FALSE)</f>
        <v>30272</v>
      </c>
      <c r="M63" s="6">
        <f>VLOOKUP($A$7:$A$91,dt!$A$2:$R$78,13,FALSE)</f>
        <v>217842</v>
      </c>
      <c r="N63" s="6">
        <f>VLOOKUP($A$7:$A$91,dt!$A$2:$R$78,14,FALSE)</f>
        <v>149</v>
      </c>
      <c r="O63" s="6">
        <f>VLOOKUP($A$7:$A$91,dt!$A$2:$R$78,15,FALSE)</f>
        <v>131640</v>
      </c>
      <c r="P63" s="6">
        <f>VLOOKUP($A$7:$A$91,dt!$A$2:$R$78,16,FALSE)</f>
        <v>1378</v>
      </c>
      <c r="Q63" s="6">
        <f>VLOOKUP($A$7:$A$91,dt!$A$2:$R$78,17,FALSE)</f>
        <v>2271</v>
      </c>
      <c r="R63" s="6">
        <f>VLOOKUP($A$7:$A$91,dt!$A$2:$R$78,18,FALSE)</f>
        <v>51</v>
      </c>
      <c r="S63" s="6">
        <f>VLOOKUP($A$7:$A$91,dt!$A$2:$X$78,19,FALSE)</f>
        <v>172056</v>
      </c>
      <c r="T63" s="6">
        <f>VLOOKUP($A$7:$A$91,dt!$A$2:$X$78,20,FALSE)</f>
        <v>596</v>
      </c>
      <c r="U63" s="6">
        <f>VLOOKUP($A$7:$A$91,dt!$A$2:$X$78,21,FALSE)</f>
        <v>14487</v>
      </c>
      <c r="V63" s="6">
        <f>VLOOKUP($A$7:$A$91,dt!$A$2:$X$78,22,FALSE)</f>
        <v>391</v>
      </c>
      <c r="W63" s="6">
        <f>VLOOKUP($A$7:$A$91,dt!$A$2:$X$78,23,FALSE)</f>
        <v>1376</v>
      </c>
      <c r="X63" s="6">
        <f>VLOOKUP($A$7:$A$91,dt!$A$2:$X$78,24,FALSE)</f>
        <v>43</v>
      </c>
    </row>
    <row r="64" spans="1:24" ht="21.75" x14ac:dyDescent="0.2">
      <c r="A64" s="5" t="s">
        <v>62</v>
      </c>
      <c r="B64" s="6">
        <f>VLOOKUP($A$7:$A$91,dt!$A$2:$R$78,2,FALSE)</f>
        <v>43308</v>
      </c>
      <c r="C64" s="6">
        <f>VLOOKUP($A$7:$A$91,dt!$A$2:$R$78,3,FALSE)</f>
        <v>64285</v>
      </c>
      <c r="D64" s="6">
        <f>VLOOKUP($A$7:$A$91,dt!$A$2:$R$78,4,FALSE)</f>
        <v>5919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31857</v>
      </c>
      <c r="H64" s="6">
        <f>VLOOKUP($A$7:$A$91,dt!$A$2:$R$78,8,FALSE)</f>
        <v>3262</v>
      </c>
      <c r="I64" s="6">
        <f>VLOOKUP($A$7:$A$91,dt!$A$2:$R$78,9,FALSE)</f>
        <v>317343</v>
      </c>
      <c r="J64" s="6">
        <f>VLOOKUP($A$7:$A$91,dt!$A$2:$R$78,10,FALSE)</f>
        <v>3043</v>
      </c>
      <c r="K64" s="6">
        <f>VLOOKUP($A$7:$A$91,dt!$A$2:$R$78,11,FALSE)</f>
        <v>2116851</v>
      </c>
      <c r="L64" s="6">
        <f>VLOOKUP($A$7:$A$91,dt!$A$2:$R$78,12,FALSE)</f>
        <v>37269</v>
      </c>
      <c r="M64" s="6">
        <f>VLOOKUP($A$7:$A$91,dt!$A$2:$R$78,13,FALSE)</f>
        <v>1198831</v>
      </c>
      <c r="N64" s="6">
        <f>VLOOKUP($A$7:$A$91,dt!$A$2:$R$78,14,FALSE)</f>
        <v>588</v>
      </c>
      <c r="O64" s="6">
        <f>VLOOKUP($A$7:$A$91,dt!$A$2:$R$78,15,FALSE)</f>
        <v>400927</v>
      </c>
      <c r="P64" s="6">
        <f>VLOOKUP($A$7:$A$91,dt!$A$2:$R$78,16,FALSE)</f>
        <v>2300</v>
      </c>
      <c r="Q64" s="6">
        <f>VLOOKUP($A$7:$A$91,dt!$A$2:$R$78,17,FALSE)</f>
        <v>17605</v>
      </c>
      <c r="R64" s="6">
        <f>VLOOKUP($A$7:$A$91,dt!$A$2:$R$78,18,FALSE)</f>
        <v>200</v>
      </c>
      <c r="S64" s="6">
        <f>VLOOKUP($A$7:$A$91,dt!$A$2:$X$78,19,FALSE)</f>
        <v>774643</v>
      </c>
      <c r="T64" s="6">
        <f>VLOOKUP($A$7:$A$91,dt!$A$2:$X$78,20,FALSE)</f>
        <v>1145</v>
      </c>
      <c r="U64" s="6">
        <f>VLOOKUP($A$7:$A$91,dt!$A$2:$X$78,21,FALSE)</f>
        <v>17599</v>
      </c>
      <c r="V64" s="6">
        <f>VLOOKUP($A$7:$A$91,dt!$A$2:$X$78,22,FALSE)</f>
        <v>484</v>
      </c>
      <c r="W64" s="6">
        <f>VLOOKUP($A$7:$A$91,dt!$A$2:$X$78,23,FALSE)</f>
        <v>1982</v>
      </c>
      <c r="X64" s="6">
        <f>VLOOKUP($A$7:$A$91,dt!$A$2:$X$78,24,FALSE)</f>
        <v>85</v>
      </c>
    </row>
    <row r="65" spans="1:24" ht="21.75" x14ac:dyDescent="0.2">
      <c r="A65" s="5" t="s">
        <v>63</v>
      </c>
      <c r="B65" s="6">
        <f>VLOOKUP($A$7:$A$91,dt!$A$2:$R$78,2,FALSE)</f>
        <v>28441</v>
      </c>
      <c r="C65" s="6">
        <f>VLOOKUP($A$7:$A$91,dt!$A$2:$R$78,3,FALSE)</f>
        <v>18324</v>
      </c>
      <c r="D65" s="6">
        <f>VLOOKUP($A$7:$A$91,dt!$A$2:$R$78,4,FALSE)</f>
        <v>1516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10591</v>
      </c>
      <c r="H65" s="6">
        <f>VLOOKUP($A$7:$A$91,dt!$A$2:$R$78,8,FALSE)</f>
        <v>838</v>
      </c>
      <c r="I65" s="6">
        <f>VLOOKUP($A$7:$A$91,dt!$A$2:$R$78,9,FALSE)</f>
        <v>67048</v>
      </c>
      <c r="J65" s="6">
        <f>VLOOKUP($A$7:$A$91,dt!$A$2:$R$78,10,FALSE)</f>
        <v>1133</v>
      </c>
      <c r="K65" s="6">
        <f>VLOOKUP($A$7:$A$91,dt!$A$2:$R$78,11,FALSE)</f>
        <v>1536423</v>
      </c>
      <c r="L65" s="6">
        <f>VLOOKUP($A$7:$A$91,dt!$A$2:$R$78,12,FALSE)</f>
        <v>26319</v>
      </c>
      <c r="M65" s="6">
        <f>VLOOKUP($A$7:$A$91,dt!$A$2:$R$78,13,FALSE)</f>
        <v>1959480</v>
      </c>
      <c r="N65" s="6">
        <f>VLOOKUP($A$7:$A$91,dt!$A$2:$R$78,14,FALSE)</f>
        <v>104</v>
      </c>
      <c r="O65" s="6">
        <f>VLOOKUP($A$7:$A$91,dt!$A$2:$R$78,15,FALSE)</f>
        <v>699474</v>
      </c>
      <c r="P65" s="6">
        <f>VLOOKUP($A$7:$A$91,dt!$A$2:$R$78,16,FALSE)</f>
        <v>1979</v>
      </c>
      <c r="Q65" s="6">
        <f>VLOOKUP($A$7:$A$91,dt!$A$2:$R$78,17,FALSE)</f>
        <v>8219</v>
      </c>
      <c r="R65" s="6">
        <f>VLOOKUP($A$7:$A$91,dt!$A$2:$R$78,18,FALSE)</f>
        <v>55</v>
      </c>
      <c r="S65" s="6">
        <f>VLOOKUP($A$7:$A$91,dt!$A$2:$X$78,19,FALSE)</f>
        <v>874042</v>
      </c>
      <c r="T65" s="6">
        <f>VLOOKUP($A$7:$A$91,dt!$A$2:$X$78,20,FALSE)</f>
        <v>1183</v>
      </c>
      <c r="U65" s="6">
        <f>VLOOKUP($A$7:$A$91,dt!$A$2:$X$78,21,FALSE)</f>
        <v>10936</v>
      </c>
      <c r="V65" s="6">
        <f>VLOOKUP($A$7:$A$91,dt!$A$2:$X$78,22,FALSE)</f>
        <v>364</v>
      </c>
      <c r="W65" s="6">
        <f>VLOOKUP($A$7:$A$91,dt!$A$2:$X$78,23,FALSE)</f>
        <v>1498</v>
      </c>
      <c r="X65" s="6">
        <f>VLOOKUP($A$7:$A$91,dt!$A$2:$X$78,24,FALSE)</f>
        <v>44</v>
      </c>
    </row>
    <row r="66" spans="1:24" ht="21.75" x14ac:dyDescent="0.2">
      <c r="A66" s="5" t="s">
        <v>64</v>
      </c>
      <c r="B66" s="6">
        <f>VLOOKUP($A$7:$A$91,dt!$A$2:$R$78,2,FALSE)</f>
        <v>49412</v>
      </c>
      <c r="C66" s="6">
        <f>VLOOKUP($A$7:$A$91,dt!$A$2:$R$78,3,FALSE)</f>
        <v>82742</v>
      </c>
      <c r="D66" s="6">
        <f>VLOOKUP($A$7:$A$91,dt!$A$2:$R$78,4,FALSE)</f>
        <v>6174</v>
      </c>
      <c r="E66" s="6">
        <f>VLOOKUP($A$7:$A$91,dt!$A$2:$R$78,5,FALSE)</f>
        <v>1807</v>
      </c>
      <c r="F66" s="6">
        <f>VLOOKUP($A$7:$A$91,dt!$A$2:$R$78,6,FALSE)</f>
        <v>62</v>
      </c>
      <c r="G66" s="6">
        <f>VLOOKUP($A$7:$A$91,dt!$A$2:$R$78,7,FALSE)</f>
        <v>9791</v>
      </c>
      <c r="H66" s="6">
        <f>VLOOKUP($A$7:$A$91,dt!$A$2:$R$78,8,FALSE)</f>
        <v>1061</v>
      </c>
      <c r="I66" s="6">
        <f>VLOOKUP($A$7:$A$91,dt!$A$2:$R$78,9,FALSE)</f>
        <v>133119</v>
      </c>
      <c r="J66" s="6">
        <f>VLOOKUP($A$7:$A$91,dt!$A$2:$R$78,10,FALSE)</f>
        <v>933</v>
      </c>
      <c r="K66" s="6">
        <f>VLOOKUP($A$7:$A$91,dt!$A$2:$R$78,11,FALSE)</f>
        <v>2210072</v>
      </c>
      <c r="L66" s="6">
        <f>VLOOKUP($A$7:$A$91,dt!$A$2:$R$78,12,FALSE)</f>
        <v>45817</v>
      </c>
      <c r="M66" s="6">
        <f>VLOOKUP($A$7:$A$91,dt!$A$2:$R$78,13,FALSE)</f>
        <v>5934380</v>
      </c>
      <c r="N66" s="6">
        <f>VLOOKUP($A$7:$A$91,dt!$A$2:$R$78,14,FALSE)</f>
        <v>207</v>
      </c>
      <c r="O66" s="6">
        <f>VLOOKUP($A$7:$A$91,dt!$A$2:$R$78,15,FALSE)</f>
        <v>347760</v>
      </c>
      <c r="P66" s="6">
        <f>VLOOKUP($A$7:$A$91,dt!$A$2:$R$78,16,FALSE)</f>
        <v>1269</v>
      </c>
      <c r="Q66" s="6">
        <f>VLOOKUP($A$7:$A$91,dt!$A$2:$R$78,17,FALSE)</f>
        <v>747453</v>
      </c>
      <c r="R66" s="6">
        <f>VLOOKUP($A$7:$A$91,dt!$A$2:$R$78,18,FALSE)</f>
        <v>213</v>
      </c>
      <c r="S66" s="6">
        <f>VLOOKUP($A$7:$A$91,dt!$A$2:$X$78,19,FALSE)</f>
        <v>72805</v>
      </c>
      <c r="T66" s="6">
        <f>VLOOKUP($A$7:$A$91,dt!$A$2:$X$78,20,FALSE)</f>
        <v>417</v>
      </c>
      <c r="U66" s="6">
        <f>VLOOKUP($A$7:$A$91,dt!$A$2:$X$78,21,FALSE)</f>
        <v>54042</v>
      </c>
      <c r="V66" s="6">
        <f>VLOOKUP($A$7:$A$91,dt!$A$2:$X$78,22,FALSE)</f>
        <v>1471</v>
      </c>
      <c r="W66" s="6">
        <f>VLOOKUP($A$7:$A$91,dt!$A$2:$X$78,23,FALSE)</f>
        <v>7723</v>
      </c>
      <c r="X66" s="6">
        <f>VLOOKUP($A$7:$A$91,dt!$A$2:$X$78,24,FALSE)</f>
        <v>207</v>
      </c>
    </row>
    <row r="67" spans="1:24" ht="21.75" x14ac:dyDescent="0.2">
      <c r="A67" s="9" t="s">
        <v>7</v>
      </c>
      <c r="B67" s="8">
        <f>SUM(B68:B75)</f>
        <v>157415</v>
      </c>
      <c r="C67" s="8">
        <f t="shared" ref="C67:X67" si="28">SUM(C68:C75)</f>
        <v>1233629</v>
      </c>
      <c r="D67" s="8">
        <f t="shared" si="28"/>
        <v>66134</v>
      </c>
      <c r="E67" s="8">
        <f t="shared" si="28"/>
        <v>163409</v>
      </c>
      <c r="F67" s="8">
        <f t="shared" si="28"/>
        <v>5310</v>
      </c>
      <c r="G67" s="8">
        <f t="shared" si="28"/>
        <v>22681</v>
      </c>
      <c r="H67" s="8">
        <f t="shared" si="28"/>
        <v>2003</v>
      </c>
      <c r="I67" s="8">
        <f t="shared" si="28"/>
        <v>2965089</v>
      </c>
      <c r="J67" s="8">
        <f t="shared" si="28"/>
        <v>7089</v>
      </c>
      <c r="K67" s="8">
        <f t="shared" ref="K67:L67" si="29">SUM(K68:K75)</f>
        <v>4482824</v>
      </c>
      <c r="L67" s="8">
        <f t="shared" si="29"/>
        <v>102920</v>
      </c>
      <c r="M67" s="8">
        <f t="shared" ref="M67:N67" si="30">SUM(M68:M75)</f>
        <v>68876202</v>
      </c>
      <c r="N67" s="8">
        <f t="shared" si="30"/>
        <v>1857</v>
      </c>
      <c r="O67" s="8">
        <f t="shared" si="28"/>
        <v>7986373</v>
      </c>
      <c r="P67" s="8">
        <f t="shared" si="28"/>
        <v>6046</v>
      </c>
      <c r="Q67" s="8">
        <f t="shared" si="28"/>
        <v>2204664</v>
      </c>
      <c r="R67" s="8">
        <f t="shared" si="28"/>
        <v>1197</v>
      </c>
      <c r="S67" s="8">
        <f t="shared" ref="S67:T67" si="31">SUM(S68:S75)</f>
        <v>5229796</v>
      </c>
      <c r="T67" s="8">
        <f t="shared" si="31"/>
        <v>5005</v>
      </c>
      <c r="U67" s="8">
        <f t="shared" si="28"/>
        <v>354412</v>
      </c>
      <c r="V67" s="8">
        <f t="shared" si="28"/>
        <v>8414</v>
      </c>
      <c r="W67" s="8">
        <f t="shared" si="28"/>
        <v>50120</v>
      </c>
      <c r="X67" s="8">
        <f t="shared" si="28"/>
        <v>857</v>
      </c>
    </row>
    <row r="68" spans="1:24" ht="21.75" x14ac:dyDescent="0.2">
      <c r="A68" s="5" t="s">
        <v>65</v>
      </c>
      <c r="B68" s="6">
        <f>VLOOKUP($A$7:$A$91,dt!$A$2:$R$78,2,FALSE)</f>
        <v>22498</v>
      </c>
      <c r="C68" s="6">
        <f>VLOOKUP($A$7:$A$91,dt!$A$2:$R$78,3,FALSE)</f>
        <v>123588</v>
      </c>
      <c r="D68" s="6">
        <f>VLOOKUP($A$7:$A$91,dt!$A$2:$R$78,4,FALSE)</f>
        <v>8894</v>
      </c>
      <c r="E68" s="6">
        <f>VLOOKUP($A$7:$A$91,dt!$A$2:$R$78,5,FALSE)</f>
        <v>55099</v>
      </c>
      <c r="F68" s="6">
        <f>VLOOKUP($A$7:$A$91,dt!$A$2:$R$78,6,FALSE)</f>
        <v>2097</v>
      </c>
      <c r="G68" s="6">
        <f>VLOOKUP($A$7:$A$91,dt!$A$2:$R$78,7,FALSE)</f>
        <v>1073</v>
      </c>
      <c r="H68" s="6">
        <f>VLOOKUP($A$7:$A$91,dt!$A$2:$R$78,8,FALSE)</f>
        <v>98</v>
      </c>
      <c r="I68" s="6">
        <f>VLOOKUP($A$7:$A$91,dt!$A$2:$R$78,9,FALSE)</f>
        <v>1229250</v>
      </c>
      <c r="J68" s="6">
        <f>VLOOKUP($A$7:$A$91,dt!$A$2:$R$78,10,FALSE)</f>
        <v>715</v>
      </c>
      <c r="K68" s="6">
        <f>VLOOKUP($A$7:$A$91,dt!$A$2:$R$78,11,FALSE)</f>
        <v>626891</v>
      </c>
      <c r="L68" s="6">
        <f>VLOOKUP($A$7:$A$91,dt!$A$2:$R$78,12,FALSE)</f>
        <v>14991</v>
      </c>
      <c r="M68" s="6">
        <f>VLOOKUP($A$7:$A$91,dt!$A$2:$R$78,13,FALSE)</f>
        <v>10758294</v>
      </c>
      <c r="N68" s="6">
        <f>VLOOKUP($A$7:$A$91,dt!$A$2:$R$78,14,FALSE)</f>
        <v>343</v>
      </c>
      <c r="O68" s="6">
        <f>VLOOKUP($A$7:$A$91,dt!$A$2:$R$78,15,FALSE)</f>
        <v>1023310</v>
      </c>
      <c r="P68" s="6">
        <f>VLOOKUP($A$7:$A$91,dt!$A$2:$R$78,16,FALSE)</f>
        <v>719</v>
      </c>
      <c r="Q68" s="6">
        <f>VLOOKUP($A$7:$A$91,dt!$A$2:$R$78,17,FALSE)</f>
        <v>504955</v>
      </c>
      <c r="R68" s="6">
        <f>VLOOKUP($A$7:$A$91,dt!$A$2:$R$78,18,FALSE)</f>
        <v>112</v>
      </c>
      <c r="S68" s="6">
        <f>VLOOKUP($A$7:$A$91,dt!$A$2:$X$78,19,FALSE)</f>
        <v>242595</v>
      </c>
      <c r="T68" s="6">
        <f>VLOOKUP($A$7:$A$91,dt!$A$2:$X$78,20,FALSE)</f>
        <v>539</v>
      </c>
      <c r="U68" s="6">
        <f>VLOOKUP($A$7:$A$91,dt!$A$2:$X$78,21,FALSE)</f>
        <v>24602</v>
      </c>
      <c r="V68" s="6">
        <f>VLOOKUP($A$7:$A$91,dt!$A$2:$X$78,22,FALSE)</f>
        <v>763</v>
      </c>
      <c r="W68" s="6">
        <f>VLOOKUP($A$7:$A$91,dt!$A$2:$X$78,23,FALSE)</f>
        <v>1649</v>
      </c>
      <c r="X68" s="6">
        <f>VLOOKUP($A$7:$A$91,dt!$A$2:$X$78,24,FALSE)</f>
        <v>66</v>
      </c>
    </row>
    <row r="69" spans="1:24" ht="21.75" x14ac:dyDescent="0.2">
      <c r="A69" s="5" t="s">
        <v>66</v>
      </c>
      <c r="B69" s="6">
        <f>VLOOKUP($A$7:$A$91,dt!$A$2:$R$78,2,FALSE)</f>
        <v>36518</v>
      </c>
      <c r="C69" s="6">
        <f>VLOOKUP($A$7:$A$91,dt!$A$2:$R$78,3,FALSE)</f>
        <v>372928</v>
      </c>
      <c r="D69" s="6">
        <f>VLOOKUP($A$7:$A$91,dt!$A$2:$R$78,4,FALSE)</f>
        <v>14976</v>
      </c>
      <c r="E69" s="6">
        <f>VLOOKUP($A$7:$A$91,dt!$A$2:$R$78,5,FALSE)</f>
        <v>33991</v>
      </c>
      <c r="F69" s="6">
        <f>VLOOKUP($A$7:$A$91,dt!$A$2:$R$78,6,FALSE)</f>
        <v>1148</v>
      </c>
      <c r="G69" s="6">
        <f>VLOOKUP($A$7:$A$91,dt!$A$2:$R$78,7,FALSE)</f>
        <v>13633</v>
      </c>
      <c r="H69" s="6">
        <f>VLOOKUP($A$7:$A$91,dt!$A$2:$R$78,8,FALSE)</f>
        <v>1008</v>
      </c>
      <c r="I69" s="6">
        <f>VLOOKUP($A$7:$A$91,dt!$A$2:$R$78,9,FALSE)</f>
        <v>777090</v>
      </c>
      <c r="J69" s="6">
        <f>VLOOKUP($A$7:$A$91,dt!$A$2:$R$78,10,FALSE)</f>
        <v>1707</v>
      </c>
      <c r="K69" s="6">
        <f>VLOOKUP($A$7:$A$91,dt!$A$2:$R$78,11,FALSE)</f>
        <v>992845</v>
      </c>
      <c r="L69" s="6">
        <f>VLOOKUP($A$7:$A$91,dt!$A$2:$R$78,12,FALSE)</f>
        <v>23951</v>
      </c>
      <c r="M69" s="6">
        <f>VLOOKUP($A$7:$A$91,dt!$A$2:$R$78,13,FALSE)</f>
        <v>35709236</v>
      </c>
      <c r="N69" s="6">
        <f>VLOOKUP($A$7:$A$91,dt!$A$2:$R$78,14,FALSE)</f>
        <v>585</v>
      </c>
      <c r="O69" s="6">
        <f>VLOOKUP($A$7:$A$91,dt!$A$2:$R$78,15,FALSE)</f>
        <v>414106</v>
      </c>
      <c r="P69" s="6">
        <f>VLOOKUP($A$7:$A$91,dt!$A$2:$R$78,16,FALSE)</f>
        <v>981</v>
      </c>
      <c r="Q69" s="6">
        <f>VLOOKUP($A$7:$A$91,dt!$A$2:$R$78,17,FALSE)</f>
        <v>433519</v>
      </c>
      <c r="R69" s="6">
        <f>VLOOKUP($A$7:$A$91,dt!$A$2:$R$78,18,FALSE)</f>
        <v>268</v>
      </c>
      <c r="S69" s="6">
        <f>VLOOKUP($A$7:$A$91,dt!$A$2:$X$78,19,FALSE)</f>
        <v>311313</v>
      </c>
      <c r="T69" s="6">
        <f>VLOOKUP($A$7:$A$91,dt!$A$2:$X$78,20,FALSE)</f>
        <v>652</v>
      </c>
      <c r="U69" s="6">
        <f>VLOOKUP($A$7:$A$91,dt!$A$2:$X$78,21,FALSE)</f>
        <v>136418</v>
      </c>
      <c r="V69" s="6">
        <f>VLOOKUP($A$7:$A$91,dt!$A$2:$X$78,22,FALSE)</f>
        <v>3504</v>
      </c>
      <c r="W69" s="6">
        <f>VLOOKUP($A$7:$A$91,dt!$A$2:$X$78,23,FALSE)</f>
        <v>33939</v>
      </c>
      <c r="X69" s="6">
        <f>VLOOKUP($A$7:$A$91,dt!$A$2:$X$78,24,FALSE)</f>
        <v>457</v>
      </c>
    </row>
    <row r="70" spans="1:24" ht="21.75" x14ac:dyDescent="0.2">
      <c r="A70" s="5" t="s">
        <v>67</v>
      </c>
      <c r="B70" s="6">
        <f>VLOOKUP($A$7:$A$91,dt!$A$2:$R$78,2,FALSE)</f>
        <v>33933</v>
      </c>
      <c r="C70" s="6">
        <f>VLOOKUP($A$7:$A$91,dt!$A$2:$R$78,3,FALSE)</f>
        <v>227881</v>
      </c>
      <c r="D70" s="6">
        <f>VLOOKUP($A$7:$A$91,dt!$A$2:$R$78,4,FALSE)</f>
        <v>9096</v>
      </c>
      <c r="E70" s="6">
        <f>VLOOKUP($A$7:$A$91,dt!$A$2:$R$78,5,FALSE)</f>
        <v>1510</v>
      </c>
      <c r="F70" s="6">
        <f>VLOOKUP($A$7:$A$91,dt!$A$2:$R$78,6,FALSE)</f>
        <v>23</v>
      </c>
      <c r="G70" s="6">
        <f>VLOOKUP($A$7:$A$91,dt!$A$2:$R$78,7,FALSE)</f>
        <v>5620</v>
      </c>
      <c r="H70" s="6">
        <f>VLOOKUP($A$7:$A$91,dt!$A$2:$R$78,8,FALSE)</f>
        <v>563</v>
      </c>
      <c r="I70" s="6">
        <f>VLOOKUP($A$7:$A$91,dt!$A$2:$R$78,9,FALSE)</f>
        <v>601831</v>
      </c>
      <c r="J70" s="6">
        <f>VLOOKUP($A$7:$A$91,dt!$A$2:$R$78,10,FALSE)</f>
        <v>1775</v>
      </c>
      <c r="K70" s="6">
        <f>VLOOKUP($A$7:$A$91,dt!$A$2:$R$78,11,FALSE)</f>
        <v>1211969</v>
      </c>
      <c r="L70" s="6">
        <f>VLOOKUP($A$7:$A$91,dt!$A$2:$R$78,12,FALSE)</f>
        <v>25183</v>
      </c>
      <c r="M70" s="6">
        <f>VLOOKUP($A$7:$A$91,dt!$A$2:$R$78,13,FALSE)</f>
        <v>13896792</v>
      </c>
      <c r="N70" s="6">
        <f>VLOOKUP($A$7:$A$91,dt!$A$2:$R$78,14,FALSE)</f>
        <v>348</v>
      </c>
      <c r="O70" s="6">
        <f>VLOOKUP($A$7:$A$91,dt!$A$2:$R$78,15,FALSE)</f>
        <v>3293044</v>
      </c>
      <c r="P70" s="6">
        <f>VLOOKUP($A$7:$A$91,dt!$A$2:$R$78,16,FALSE)</f>
        <v>1215</v>
      </c>
      <c r="Q70" s="6">
        <f>VLOOKUP($A$7:$A$91,dt!$A$2:$R$78,17,FALSE)</f>
        <v>164799</v>
      </c>
      <c r="R70" s="6">
        <f>VLOOKUP($A$7:$A$91,dt!$A$2:$R$78,18,FALSE)</f>
        <v>310</v>
      </c>
      <c r="S70" s="6">
        <f>VLOOKUP($A$7:$A$91,dt!$A$2:$X$78,19,FALSE)</f>
        <v>3337324</v>
      </c>
      <c r="T70" s="6">
        <f>VLOOKUP($A$7:$A$91,dt!$A$2:$X$78,20,FALSE)</f>
        <v>1880</v>
      </c>
      <c r="U70" s="6">
        <f>VLOOKUP($A$7:$A$91,dt!$A$2:$X$78,21,FALSE)</f>
        <v>58728</v>
      </c>
      <c r="V70" s="6">
        <f>VLOOKUP($A$7:$A$91,dt!$A$2:$X$78,22,FALSE)</f>
        <v>1701</v>
      </c>
      <c r="W70" s="6">
        <f>VLOOKUP($A$7:$A$91,dt!$A$2:$X$78,23,FALSE)</f>
        <v>6862</v>
      </c>
      <c r="X70" s="6">
        <f>VLOOKUP($A$7:$A$91,dt!$A$2:$X$78,24,FALSE)</f>
        <v>177</v>
      </c>
    </row>
    <row r="71" spans="1:24" ht="21.75" x14ac:dyDescent="0.2">
      <c r="A71" s="5" t="s">
        <v>68</v>
      </c>
      <c r="B71" s="6">
        <f>VLOOKUP($A$7:$A$91,dt!$A$2:$R$78,2,FALSE)</f>
        <v>14121</v>
      </c>
      <c r="C71" s="6">
        <f>VLOOKUP($A$7:$A$91,dt!$A$2:$R$78,3,FALSE)</f>
        <v>46638</v>
      </c>
      <c r="D71" s="6">
        <f>VLOOKUP($A$7:$A$91,dt!$A$2:$R$78,4,FALSE)</f>
        <v>2405</v>
      </c>
      <c r="E71" s="6">
        <f>VLOOKUP($A$7:$A$91,dt!$A$2:$R$78,5,FALSE)</f>
        <v>25927</v>
      </c>
      <c r="F71" s="6">
        <f>VLOOKUP($A$7:$A$91,dt!$A$2:$R$78,6,FALSE)</f>
        <v>835</v>
      </c>
      <c r="G71" s="6">
        <f>VLOOKUP($A$7:$A$91,dt!$A$2:$R$78,7,FALSE)</f>
        <v>439</v>
      </c>
      <c r="H71" s="6">
        <f>VLOOKUP($A$7:$A$91,dt!$A$2:$R$78,8,FALSE)</f>
        <v>53</v>
      </c>
      <c r="I71" s="6">
        <f>VLOOKUP($A$7:$A$91,dt!$A$2:$R$78,9,FALSE)</f>
        <v>99654</v>
      </c>
      <c r="J71" s="6">
        <f>VLOOKUP($A$7:$A$91,dt!$A$2:$R$78,10,FALSE)</f>
        <v>121</v>
      </c>
      <c r="K71" s="6">
        <f>VLOOKUP($A$7:$A$91,dt!$A$2:$R$78,11,FALSE)</f>
        <v>630453</v>
      </c>
      <c r="L71" s="6">
        <f>VLOOKUP($A$7:$A$91,dt!$A$2:$R$78,12,FALSE)</f>
        <v>11093</v>
      </c>
      <c r="M71" s="6">
        <f>VLOOKUP($A$7:$A$91,dt!$A$2:$R$78,13,FALSE)</f>
        <v>4427229</v>
      </c>
      <c r="N71" s="6">
        <f>VLOOKUP($A$7:$A$91,dt!$A$2:$R$78,14,FALSE)</f>
        <v>176</v>
      </c>
      <c r="O71" s="6">
        <f>VLOOKUP($A$7:$A$91,dt!$A$2:$R$78,15,FALSE)</f>
        <v>2736495</v>
      </c>
      <c r="P71" s="6">
        <f>VLOOKUP($A$7:$A$91,dt!$A$2:$R$78,16,FALSE)</f>
        <v>567</v>
      </c>
      <c r="Q71" s="6">
        <f>VLOOKUP($A$7:$A$91,dt!$A$2:$R$78,17,FALSE)</f>
        <v>1028981</v>
      </c>
      <c r="R71" s="6">
        <f>VLOOKUP($A$7:$A$91,dt!$A$2:$R$78,18,FALSE)</f>
        <v>218</v>
      </c>
      <c r="S71" s="6">
        <f>VLOOKUP($A$7:$A$91,dt!$A$2:$X$78,19,FALSE)</f>
        <v>867747</v>
      </c>
      <c r="T71" s="6">
        <f>VLOOKUP($A$7:$A$91,dt!$A$2:$X$78,20,FALSE)</f>
        <v>644</v>
      </c>
      <c r="U71" s="6">
        <f>VLOOKUP($A$7:$A$91,dt!$A$2:$X$78,21,FALSE)</f>
        <v>14281</v>
      </c>
      <c r="V71" s="6">
        <f>VLOOKUP($A$7:$A$91,dt!$A$2:$X$78,22,FALSE)</f>
        <v>329</v>
      </c>
      <c r="W71" s="6">
        <f>VLOOKUP($A$7:$A$91,dt!$A$2:$X$78,23,FALSE)</f>
        <v>3034</v>
      </c>
      <c r="X71" s="6">
        <f>VLOOKUP($A$7:$A$91,dt!$A$2:$X$78,24,FALSE)</f>
        <v>67</v>
      </c>
    </row>
    <row r="72" spans="1:24" ht="21.75" x14ac:dyDescent="0.2">
      <c r="A72" s="5" t="s">
        <v>69</v>
      </c>
      <c r="B72" s="6">
        <f>VLOOKUP($A$7:$A$91,dt!$A$2:$R$78,2,FALSE)</f>
        <v>2814</v>
      </c>
      <c r="C72" s="6">
        <f>VLOOKUP($A$7:$A$91,dt!$A$2:$R$78,3,FALSE)</f>
        <v>1013</v>
      </c>
      <c r="D72" s="6">
        <f>VLOOKUP($A$7:$A$91,dt!$A$2:$R$78,4,FALSE)</f>
        <v>73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76</v>
      </c>
      <c r="H72" s="6">
        <f>VLOOKUP($A$7:$A$91,dt!$A$2:$R$78,8,FALSE)</f>
        <v>11</v>
      </c>
      <c r="I72" s="6">
        <f>VLOOKUP($A$7:$A$91,dt!$A$2:$R$78,9,FALSE)</f>
        <v>49</v>
      </c>
      <c r="J72" s="6">
        <f>VLOOKUP($A$7:$A$91,dt!$A$2:$R$78,10,FALSE)</f>
        <v>1</v>
      </c>
      <c r="K72" s="6">
        <f>VLOOKUP($A$7:$A$91,dt!$A$2:$R$78,11,FALSE)</f>
        <v>65617</v>
      </c>
      <c r="L72" s="6">
        <f>VLOOKUP($A$7:$A$91,dt!$A$2:$R$78,12,FALSE)</f>
        <v>2252</v>
      </c>
      <c r="M72" s="6">
        <f>VLOOKUP($A$7:$A$91,dt!$A$2:$R$78,13,FALSE)</f>
        <v>30069</v>
      </c>
      <c r="N72" s="6">
        <f>VLOOKUP($A$7:$A$91,dt!$A$2:$R$78,14,FALSE)</f>
        <v>7</v>
      </c>
      <c r="O72" s="6">
        <f>VLOOKUP($A$7:$A$91,dt!$A$2:$R$78,15,FALSE)</f>
        <v>53537</v>
      </c>
      <c r="P72" s="6">
        <f>VLOOKUP($A$7:$A$91,dt!$A$2:$R$78,16,FALSE)</f>
        <v>370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6681</v>
      </c>
      <c r="T72" s="6">
        <f>VLOOKUP($A$7:$A$91,dt!$A$2:$X$78,20,FALSE)</f>
        <v>141</v>
      </c>
      <c r="U72" s="6">
        <f>VLOOKUP($A$7:$A$91,dt!$A$2:$X$78,21,FALSE)</f>
        <v>616</v>
      </c>
      <c r="V72" s="6">
        <f>VLOOKUP($A$7:$A$91,dt!$A$2:$X$78,22,FALSE)</f>
        <v>28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2056</v>
      </c>
      <c r="C73" s="6">
        <f>VLOOKUP($A$7:$A$91,dt!$A$2:$R$78,3,FALSE)</f>
        <v>1229</v>
      </c>
      <c r="D73" s="6">
        <f>VLOOKUP($A$7:$A$91,dt!$A$2:$R$78,4,FALSE)</f>
        <v>116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708</v>
      </c>
      <c r="J73" s="6">
        <f>VLOOKUP($A$7:$A$91,dt!$A$2:$R$78,10,FALSE)</f>
        <v>3</v>
      </c>
      <c r="K73" s="6">
        <f>VLOOKUP($A$7:$A$91,dt!$A$2:$R$78,11,FALSE)</f>
        <v>28701</v>
      </c>
      <c r="L73" s="6">
        <f>VLOOKUP($A$7:$A$91,dt!$A$2:$R$78,12,FALSE)</f>
        <v>1574</v>
      </c>
      <c r="M73" s="6">
        <f>VLOOKUP($A$7:$A$91,dt!$A$2:$R$78,13,FALSE)</f>
        <v>112</v>
      </c>
      <c r="N73" s="6">
        <f>VLOOKUP($A$7:$A$91,dt!$A$2:$R$78,14,FALSE)</f>
        <v>14</v>
      </c>
      <c r="O73" s="6">
        <f>VLOOKUP($A$7:$A$91,dt!$A$2:$R$78,15,FALSE)</f>
        <v>39295</v>
      </c>
      <c r="P73" s="6">
        <f>VLOOKUP($A$7:$A$91,dt!$A$2:$R$78,16,FALSE)</f>
        <v>344</v>
      </c>
      <c r="Q73" s="6">
        <f>VLOOKUP($A$7:$A$91,dt!$A$2:$R$78,17,FALSE)</f>
        <v>112</v>
      </c>
      <c r="R73" s="6">
        <f>VLOOKUP($A$7:$A$91,dt!$A$2:$R$78,18,FALSE)</f>
        <v>12</v>
      </c>
      <c r="S73" s="6">
        <f>VLOOKUP($A$7:$A$91,dt!$A$2:$X$78,19,FALSE)</f>
        <v>3435</v>
      </c>
      <c r="T73" s="6">
        <f>VLOOKUP($A$7:$A$91,dt!$A$2:$X$78,20,FALSE)</f>
        <v>174</v>
      </c>
      <c r="U73" s="6">
        <f>VLOOKUP($A$7:$A$91,dt!$A$2:$X$78,21,FALSE)</f>
        <v>267</v>
      </c>
      <c r="V73" s="6">
        <f>VLOOKUP($A$7:$A$91,dt!$A$2:$X$78,22,FALSE)</f>
        <v>15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20194</v>
      </c>
      <c r="C74" s="6">
        <f>VLOOKUP($A$7:$A$91,dt!$A$2:$R$78,3,FALSE)</f>
        <v>249954</v>
      </c>
      <c r="D74" s="6">
        <f>VLOOKUP($A$7:$A$91,dt!$A$2:$R$78,4,FALSE)</f>
        <v>14723</v>
      </c>
      <c r="E74" s="6">
        <f>VLOOKUP($A$7:$A$91,dt!$A$2:$R$78,5,FALSE)</f>
        <v>14891</v>
      </c>
      <c r="F74" s="6">
        <f>VLOOKUP($A$7:$A$91,dt!$A$2:$R$78,6,FALSE)</f>
        <v>432</v>
      </c>
      <c r="G74" s="6">
        <f>VLOOKUP($A$7:$A$91,dt!$A$2:$R$78,7,FALSE)</f>
        <v>874</v>
      </c>
      <c r="H74" s="6">
        <f>VLOOKUP($A$7:$A$91,dt!$A$2:$R$78,8,FALSE)</f>
        <v>130</v>
      </c>
      <c r="I74" s="6">
        <f>VLOOKUP($A$7:$A$91,dt!$A$2:$R$78,9,FALSE)</f>
        <v>124977</v>
      </c>
      <c r="J74" s="6">
        <f>VLOOKUP($A$7:$A$91,dt!$A$2:$R$78,10,FALSE)</f>
        <v>1155</v>
      </c>
      <c r="K74" s="6">
        <f>VLOOKUP($A$7:$A$91,dt!$A$2:$R$78,11,FALSE)</f>
        <v>416920</v>
      </c>
      <c r="L74" s="6">
        <f>VLOOKUP($A$7:$A$91,dt!$A$2:$R$78,12,FALSE)</f>
        <v>10130</v>
      </c>
      <c r="M74" s="6">
        <f>VLOOKUP($A$7:$A$91,dt!$A$2:$R$78,13,FALSE)</f>
        <v>2509917</v>
      </c>
      <c r="N74" s="6">
        <f>VLOOKUP($A$7:$A$91,dt!$A$2:$R$78,14,FALSE)</f>
        <v>231</v>
      </c>
      <c r="O74" s="6">
        <f>VLOOKUP($A$7:$A$91,dt!$A$2:$R$78,15,FALSE)</f>
        <v>262916</v>
      </c>
      <c r="P74" s="6">
        <f>VLOOKUP($A$7:$A$91,dt!$A$2:$R$78,16,FALSE)</f>
        <v>858</v>
      </c>
      <c r="Q74" s="6">
        <f>VLOOKUP($A$7:$A$91,dt!$A$2:$R$78,17,FALSE)</f>
        <v>68290</v>
      </c>
      <c r="R74" s="6">
        <f>VLOOKUP($A$7:$A$91,dt!$A$2:$R$78,18,FALSE)</f>
        <v>164</v>
      </c>
      <c r="S74" s="6">
        <f>VLOOKUP($A$7:$A$91,dt!$A$2:$X$78,19,FALSE)</f>
        <v>410474</v>
      </c>
      <c r="T74" s="6">
        <f>VLOOKUP($A$7:$A$91,dt!$A$2:$X$78,20,FALSE)</f>
        <v>564</v>
      </c>
      <c r="U74" s="6">
        <f>VLOOKUP($A$7:$A$91,dt!$A$2:$X$78,21,FALSE)</f>
        <v>43361</v>
      </c>
      <c r="V74" s="6">
        <f>VLOOKUP($A$7:$A$91,dt!$A$2:$X$78,22,FALSE)</f>
        <v>864</v>
      </c>
      <c r="W74" s="6">
        <f>VLOOKUP($A$7:$A$91,dt!$A$2:$X$78,23,FALSE)</f>
        <v>1433</v>
      </c>
      <c r="X74" s="6">
        <f>VLOOKUP($A$7:$A$91,dt!$A$2:$X$78,24,FALSE)</f>
        <v>43</v>
      </c>
    </row>
    <row r="75" spans="1:24" ht="21.75" x14ac:dyDescent="0.2">
      <c r="A75" s="5" t="s">
        <v>72</v>
      </c>
      <c r="B75" s="6">
        <f>VLOOKUP($A$7:$A$91,dt!$A$2:$R$78,2,FALSE)</f>
        <v>25281</v>
      </c>
      <c r="C75" s="6">
        <f>VLOOKUP($A$7:$A$91,dt!$A$2:$R$78,3,FALSE)</f>
        <v>210398</v>
      </c>
      <c r="D75" s="6">
        <f>VLOOKUP($A$7:$A$91,dt!$A$2:$R$78,4,FALSE)</f>
        <v>15851</v>
      </c>
      <c r="E75" s="6">
        <f>VLOOKUP($A$7:$A$91,dt!$A$2:$R$78,5,FALSE)</f>
        <v>31991</v>
      </c>
      <c r="F75" s="6">
        <f>VLOOKUP($A$7:$A$91,dt!$A$2:$R$78,6,FALSE)</f>
        <v>775</v>
      </c>
      <c r="G75" s="6">
        <f>VLOOKUP($A$7:$A$91,dt!$A$2:$R$78,7,FALSE)</f>
        <v>948</v>
      </c>
      <c r="H75" s="6">
        <f>VLOOKUP($A$7:$A$91,dt!$A$2:$R$78,8,FALSE)</f>
        <v>135</v>
      </c>
      <c r="I75" s="6">
        <f>VLOOKUP($A$7:$A$91,dt!$A$2:$R$78,9,FALSE)</f>
        <v>131530</v>
      </c>
      <c r="J75" s="6">
        <f>VLOOKUP($A$7:$A$91,dt!$A$2:$R$78,10,FALSE)</f>
        <v>1612</v>
      </c>
      <c r="K75" s="6">
        <f>VLOOKUP($A$7:$A$91,dt!$A$2:$R$78,11,FALSE)</f>
        <v>509428</v>
      </c>
      <c r="L75" s="6">
        <f>VLOOKUP($A$7:$A$91,dt!$A$2:$R$78,12,FALSE)</f>
        <v>13746</v>
      </c>
      <c r="M75" s="6">
        <f>VLOOKUP($A$7:$A$91,dt!$A$2:$R$78,13,FALSE)</f>
        <v>1544553</v>
      </c>
      <c r="N75" s="6">
        <f>VLOOKUP($A$7:$A$91,dt!$A$2:$R$78,14,FALSE)</f>
        <v>153</v>
      </c>
      <c r="O75" s="6">
        <f>VLOOKUP($A$7:$A$91,dt!$A$2:$R$78,15,FALSE)</f>
        <v>163670</v>
      </c>
      <c r="P75" s="6">
        <f>VLOOKUP($A$7:$A$91,dt!$A$2:$R$78,16,FALSE)</f>
        <v>992</v>
      </c>
      <c r="Q75" s="6">
        <f>VLOOKUP($A$7:$A$91,dt!$A$2:$R$78,17,FALSE)</f>
        <v>3822</v>
      </c>
      <c r="R75" s="6">
        <f>VLOOKUP($A$7:$A$91,dt!$A$2:$R$78,18,FALSE)</f>
        <v>106</v>
      </c>
      <c r="S75" s="6">
        <f>VLOOKUP($A$7:$A$91,dt!$A$2:$X$78,19,FALSE)</f>
        <v>50227</v>
      </c>
      <c r="T75" s="6">
        <f>VLOOKUP($A$7:$A$91,dt!$A$2:$X$78,20,FALSE)</f>
        <v>411</v>
      </c>
      <c r="U75" s="6">
        <f>VLOOKUP($A$7:$A$91,dt!$A$2:$X$78,21,FALSE)</f>
        <v>76139</v>
      </c>
      <c r="V75" s="6">
        <f>VLOOKUP($A$7:$A$91,dt!$A$2:$X$78,22,FALSE)</f>
        <v>1210</v>
      </c>
      <c r="W75" s="6">
        <f>VLOOKUP($A$7:$A$91,dt!$A$2:$X$78,23,FALSE)</f>
        <v>3183</v>
      </c>
      <c r="X75" s="6">
        <f>VLOOKUP($A$7:$A$91,dt!$A$2:$X$78,24,FALSE)</f>
        <v>44</v>
      </c>
    </row>
    <row r="76" spans="1:24" ht="21.75" x14ac:dyDescent="0.2">
      <c r="A76" s="9" t="s">
        <v>8</v>
      </c>
      <c r="B76" s="8">
        <f>SUM(B77:B85)</f>
        <v>292403</v>
      </c>
      <c r="C76" s="8">
        <f t="shared" ref="C76:X76" si="32">SUM(C77:C85)</f>
        <v>685322</v>
      </c>
      <c r="D76" s="8">
        <f t="shared" si="32"/>
        <v>117636</v>
      </c>
      <c r="E76" s="8">
        <f t="shared" si="32"/>
        <v>5090</v>
      </c>
      <c r="F76" s="8">
        <f t="shared" si="32"/>
        <v>178</v>
      </c>
      <c r="G76" s="8">
        <f t="shared" si="32"/>
        <v>15897</v>
      </c>
      <c r="H76" s="8">
        <f t="shared" si="32"/>
        <v>1837</v>
      </c>
      <c r="I76" s="8">
        <f t="shared" si="32"/>
        <v>1308213</v>
      </c>
      <c r="J76" s="8">
        <f t="shared" si="32"/>
        <v>13292</v>
      </c>
      <c r="K76" s="8">
        <f t="shared" ref="K76:L76" si="33">SUM(K77:K85)</f>
        <v>8770635</v>
      </c>
      <c r="L76" s="8">
        <f t="shared" si="33"/>
        <v>227655</v>
      </c>
      <c r="M76" s="8">
        <f t="shared" ref="M76:N76" si="34">SUM(M77:M85)</f>
        <v>15234474</v>
      </c>
      <c r="N76" s="8">
        <f t="shared" si="34"/>
        <v>2754</v>
      </c>
      <c r="O76" s="8">
        <f t="shared" si="32"/>
        <v>4570815</v>
      </c>
      <c r="P76" s="8">
        <f t="shared" si="32"/>
        <v>13337</v>
      </c>
      <c r="Q76" s="8">
        <f t="shared" si="32"/>
        <v>146092</v>
      </c>
      <c r="R76" s="8">
        <f t="shared" si="32"/>
        <v>2262</v>
      </c>
      <c r="S76" s="8">
        <f t="shared" ref="S76:T76" si="35">SUM(S77:S85)</f>
        <v>1000762</v>
      </c>
      <c r="T76" s="8">
        <f t="shared" si="35"/>
        <v>8029</v>
      </c>
      <c r="U76" s="8">
        <f t="shared" si="32"/>
        <v>181611</v>
      </c>
      <c r="V76" s="8">
        <f t="shared" si="32"/>
        <v>8919</v>
      </c>
      <c r="W76" s="8">
        <f t="shared" si="32"/>
        <v>3377</v>
      </c>
      <c r="X76" s="8">
        <f t="shared" si="32"/>
        <v>223</v>
      </c>
    </row>
    <row r="77" spans="1:24" ht="21.75" x14ac:dyDescent="0.2">
      <c r="A77" s="5" t="s">
        <v>73</v>
      </c>
      <c r="B77" s="6">
        <f>VLOOKUP($A$7:$A$91,dt!$A$2:$R$78,2,FALSE)</f>
        <v>92846</v>
      </c>
      <c r="C77" s="6">
        <f>VLOOKUP($A$7:$A$91,dt!$A$2:$R$78,3,FALSE)</f>
        <v>212962</v>
      </c>
      <c r="D77" s="6">
        <f>VLOOKUP($A$7:$A$91,dt!$A$2:$R$78,4,FALSE)</f>
        <v>39740</v>
      </c>
      <c r="E77" s="6">
        <f>VLOOKUP($A$7:$A$91,dt!$A$2:$R$78,5,FALSE)</f>
        <v>114</v>
      </c>
      <c r="F77" s="6">
        <f>VLOOKUP($A$7:$A$91,dt!$A$2:$R$78,6,FALSE)</f>
        <v>5</v>
      </c>
      <c r="G77" s="6">
        <f>VLOOKUP($A$7:$A$91,dt!$A$2:$R$78,7,FALSE)</f>
        <v>2199</v>
      </c>
      <c r="H77" s="6">
        <f>VLOOKUP($A$7:$A$91,dt!$A$2:$R$78,8,FALSE)</f>
        <v>205</v>
      </c>
      <c r="I77" s="6">
        <f>VLOOKUP($A$7:$A$91,dt!$A$2:$R$78,9,FALSE)</f>
        <v>335511</v>
      </c>
      <c r="J77" s="6">
        <f>VLOOKUP($A$7:$A$91,dt!$A$2:$R$78,10,FALSE)</f>
        <v>4272</v>
      </c>
      <c r="K77" s="6">
        <f>VLOOKUP($A$7:$A$91,dt!$A$2:$R$78,11,FALSE)</f>
        <v>2549106</v>
      </c>
      <c r="L77" s="6">
        <f>VLOOKUP($A$7:$A$91,dt!$A$2:$R$78,12,FALSE)</f>
        <v>67738</v>
      </c>
      <c r="M77" s="6">
        <f>VLOOKUP($A$7:$A$91,dt!$A$2:$R$78,13,FALSE)</f>
        <v>2382469</v>
      </c>
      <c r="N77" s="6">
        <f>VLOOKUP($A$7:$A$91,dt!$A$2:$R$78,14,FALSE)</f>
        <v>742</v>
      </c>
      <c r="O77" s="6">
        <f>VLOOKUP($A$7:$A$91,dt!$A$2:$R$78,15,FALSE)</f>
        <v>733561</v>
      </c>
      <c r="P77" s="6">
        <f>VLOOKUP($A$7:$A$91,dt!$A$2:$R$78,16,FALSE)</f>
        <v>5019</v>
      </c>
      <c r="Q77" s="6">
        <f>VLOOKUP($A$7:$A$91,dt!$A$2:$R$78,17,FALSE)</f>
        <v>19450</v>
      </c>
      <c r="R77" s="6">
        <f>VLOOKUP($A$7:$A$91,dt!$A$2:$R$78,18,FALSE)</f>
        <v>420</v>
      </c>
      <c r="S77" s="6">
        <f>VLOOKUP($A$7:$A$91,dt!$A$2:$X$78,19,FALSE)</f>
        <v>342235</v>
      </c>
      <c r="T77" s="6">
        <f>VLOOKUP($A$7:$A$91,dt!$A$2:$X$78,20,FALSE)</f>
        <v>3094</v>
      </c>
      <c r="U77" s="6">
        <f>VLOOKUP($A$7:$A$91,dt!$A$2:$X$78,21,FALSE)</f>
        <v>50628</v>
      </c>
      <c r="V77" s="6">
        <f>VLOOKUP($A$7:$A$91,dt!$A$2:$X$78,22,FALSE)</f>
        <v>2217</v>
      </c>
      <c r="W77" s="6">
        <f>VLOOKUP($A$7:$A$91,dt!$A$2:$X$78,23,FALSE)</f>
        <v>925</v>
      </c>
      <c r="X77" s="6">
        <f>VLOOKUP($A$7:$A$91,dt!$A$2:$X$78,24,FALSE)</f>
        <v>62</v>
      </c>
    </row>
    <row r="78" spans="1:24" ht="21.75" x14ac:dyDescent="0.2">
      <c r="A78" s="5" t="s">
        <v>74</v>
      </c>
      <c r="B78" s="6">
        <f>VLOOKUP($A$7:$A$91,dt!$A$2:$R$78,2,FALSE)</f>
        <v>15912</v>
      </c>
      <c r="C78" s="6">
        <f>VLOOKUP($A$7:$A$91,dt!$A$2:$R$78,3,FALSE)</f>
        <v>64882</v>
      </c>
      <c r="D78" s="6">
        <f>VLOOKUP($A$7:$A$91,dt!$A$2:$R$78,4,FALSE)</f>
        <v>8990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867</v>
      </c>
      <c r="H78" s="6">
        <f>VLOOKUP($A$7:$A$91,dt!$A$2:$R$78,8,FALSE)</f>
        <v>139</v>
      </c>
      <c r="I78" s="6">
        <f>VLOOKUP($A$7:$A$91,dt!$A$2:$R$78,9,FALSE)</f>
        <v>102014</v>
      </c>
      <c r="J78" s="6">
        <f>VLOOKUP($A$7:$A$91,dt!$A$2:$R$78,10,FALSE)</f>
        <v>669</v>
      </c>
      <c r="K78" s="6">
        <f>VLOOKUP($A$7:$A$91,dt!$A$2:$R$78,11,FALSE)</f>
        <v>493941</v>
      </c>
      <c r="L78" s="6">
        <f>VLOOKUP($A$7:$A$91,dt!$A$2:$R$78,12,FALSE)</f>
        <v>10987</v>
      </c>
      <c r="M78" s="6">
        <f>VLOOKUP($A$7:$A$91,dt!$A$2:$R$78,13,FALSE)</f>
        <v>1928869</v>
      </c>
      <c r="N78" s="6">
        <f>VLOOKUP($A$7:$A$91,dt!$A$2:$R$78,14,FALSE)</f>
        <v>350</v>
      </c>
      <c r="O78" s="6">
        <f>VLOOKUP($A$7:$A$91,dt!$A$2:$R$78,15,FALSE)</f>
        <v>146471</v>
      </c>
      <c r="P78" s="6">
        <f>VLOOKUP($A$7:$A$91,dt!$A$2:$R$78,16,FALSE)</f>
        <v>418</v>
      </c>
      <c r="Q78" s="6">
        <f>VLOOKUP($A$7:$A$91,dt!$A$2:$R$78,17,FALSE)</f>
        <v>3830</v>
      </c>
      <c r="R78" s="6">
        <f>VLOOKUP($A$7:$A$91,dt!$A$2:$R$78,18,FALSE)</f>
        <v>131</v>
      </c>
      <c r="S78" s="6">
        <f>VLOOKUP($A$7:$A$91,dt!$A$2:$X$78,19,FALSE)</f>
        <v>10555</v>
      </c>
      <c r="T78" s="6">
        <f>VLOOKUP($A$7:$A$91,dt!$A$2:$X$78,20,FALSE)</f>
        <v>261</v>
      </c>
      <c r="U78" s="6">
        <f>VLOOKUP($A$7:$A$91,dt!$A$2:$X$78,21,FALSE)</f>
        <v>34196</v>
      </c>
      <c r="V78" s="6">
        <f>VLOOKUP($A$7:$A$91,dt!$A$2:$X$78,22,FALSE)</f>
        <v>1497</v>
      </c>
      <c r="W78" s="6">
        <f>VLOOKUP($A$7:$A$91,dt!$A$2:$X$78,23,FALSE)</f>
        <v>474</v>
      </c>
      <c r="X78" s="6">
        <f>VLOOKUP($A$7:$A$91,dt!$A$2:$X$78,24,FALSE)</f>
        <v>25</v>
      </c>
    </row>
    <row r="79" spans="1:24" ht="21.75" x14ac:dyDescent="0.2">
      <c r="A79" s="5" t="s">
        <v>75</v>
      </c>
      <c r="B79" s="6">
        <f>VLOOKUP($A$7:$A$91,dt!$A$2:$R$78,2,FALSE)</f>
        <v>10191</v>
      </c>
      <c r="C79" s="6">
        <f>VLOOKUP($A$7:$A$91,dt!$A$2:$R$78,3,FALSE)</f>
        <v>11374</v>
      </c>
      <c r="D79" s="6">
        <f>VLOOKUP($A$7:$A$91,dt!$A$2:$R$78,4,FALSE)</f>
        <v>1464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1958</v>
      </c>
      <c r="H79" s="6">
        <f>VLOOKUP($A$7:$A$91,dt!$A$2:$R$78,8,FALSE)</f>
        <v>227</v>
      </c>
      <c r="I79" s="6">
        <f>VLOOKUP($A$7:$A$91,dt!$A$2:$R$78,9,FALSE)</f>
        <v>41492</v>
      </c>
      <c r="J79" s="6">
        <f>VLOOKUP($A$7:$A$91,dt!$A$2:$R$78,10,FALSE)</f>
        <v>262</v>
      </c>
      <c r="K79" s="6">
        <f>VLOOKUP($A$7:$A$91,dt!$A$2:$R$78,11,FALSE)</f>
        <v>296563</v>
      </c>
      <c r="L79" s="6">
        <f>VLOOKUP($A$7:$A$91,dt!$A$2:$R$78,12,FALSE)</f>
        <v>8686</v>
      </c>
      <c r="M79" s="6">
        <f>VLOOKUP($A$7:$A$91,dt!$A$2:$R$78,13,FALSE)</f>
        <v>501294</v>
      </c>
      <c r="N79" s="6">
        <f>VLOOKUP($A$7:$A$91,dt!$A$2:$R$78,14,FALSE)</f>
        <v>73</v>
      </c>
      <c r="O79" s="6">
        <f>VLOOKUP($A$7:$A$91,dt!$A$2:$R$78,15,FALSE)</f>
        <v>524337</v>
      </c>
      <c r="P79" s="6">
        <f>VLOOKUP($A$7:$A$91,dt!$A$2:$R$78,16,FALSE)</f>
        <v>492</v>
      </c>
      <c r="Q79" s="6">
        <f>VLOOKUP($A$7:$A$91,dt!$A$2:$R$78,17,FALSE)</f>
        <v>2349</v>
      </c>
      <c r="R79" s="6">
        <f>VLOOKUP($A$7:$A$91,dt!$A$2:$R$78,18,FALSE)</f>
        <v>77</v>
      </c>
      <c r="S79" s="6">
        <f>VLOOKUP($A$7:$A$91,dt!$A$2:$X$78,19,FALSE)</f>
        <v>12764</v>
      </c>
      <c r="T79" s="6">
        <f>VLOOKUP($A$7:$A$91,dt!$A$2:$X$78,20,FALSE)</f>
        <v>199</v>
      </c>
      <c r="U79" s="6">
        <f>VLOOKUP($A$7:$A$91,dt!$A$2:$X$78,21,FALSE)</f>
        <v>11316</v>
      </c>
      <c r="V79" s="6">
        <f>VLOOKUP($A$7:$A$91,dt!$A$2:$X$78,22,FALSE)</f>
        <v>625</v>
      </c>
      <c r="W79" s="6">
        <f>VLOOKUP($A$7:$A$91,dt!$A$2:$X$78,23,FALSE)</f>
        <v>261</v>
      </c>
      <c r="X79" s="6">
        <f>VLOOKUP($A$7:$A$91,dt!$A$2:$X$78,24,FALSE)</f>
        <v>13</v>
      </c>
    </row>
    <row r="80" spans="1:24" ht="21.75" x14ac:dyDescent="0.2">
      <c r="A80" s="5" t="s">
        <v>76</v>
      </c>
      <c r="B80" s="6">
        <f>VLOOKUP($A$7:$A$91,dt!$A$2:$R$78,2,FALSE)</f>
        <v>3053</v>
      </c>
      <c r="C80" s="6">
        <f>VLOOKUP($A$7:$A$91,dt!$A$2:$R$78,3,FALSE)</f>
        <v>2546</v>
      </c>
      <c r="D80" s="6">
        <f>VLOOKUP($A$7:$A$91,dt!$A$2:$R$78,4,FALSE)</f>
        <v>312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1034</v>
      </c>
      <c r="J80" s="6">
        <f>VLOOKUP($A$7:$A$91,dt!$A$2:$R$78,10,FALSE)</f>
        <v>14</v>
      </c>
      <c r="K80" s="6">
        <f>VLOOKUP($A$7:$A$91,dt!$A$2:$R$78,11,FALSE)</f>
        <v>91530</v>
      </c>
      <c r="L80" s="6">
        <f>VLOOKUP($A$7:$A$91,dt!$A$2:$R$78,12,FALSE)</f>
        <v>2521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150622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5320</v>
      </c>
      <c r="T80" s="6">
        <f>VLOOKUP($A$7:$A$91,dt!$A$2:$X$78,20,FALSE)</f>
        <v>35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53506</v>
      </c>
      <c r="C81" s="6">
        <f>VLOOKUP($A$7:$A$91,dt!$A$2:$R$78,3,FALSE)</f>
        <v>83508</v>
      </c>
      <c r="D81" s="6">
        <f>VLOOKUP($A$7:$A$91,dt!$A$2:$R$78,4,FALSE)</f>
        <v>14159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3150</v>
      </c>
      <c r="H81" s="6">
        <f>VLOOKUP($A$7:$A$91,dt!$A$2:$R$78,8,FALSE)</f>
        <v>360</v>
      </c>
      <c r="I81" s="6">
        <f>VLOOKUP($A$7:$A$91,dt!$A$2:$R$78,9,FALSE)</f>
        <v>196283</v>
      </c>
      <c r="J81" s="6">
        <f>VLOOKUP($A$7:$A$91,dt!$A$2:$R$78,10,FALSE)</f>
        <v>1684</v>
      </c>
      <c r="K81" s="6">
        <f>VLOOKUP($A$7:$A$91,dt!$A$2:$R$78,11,FALSE)</f>
        <v>1750184</v>
      </c>
      <c r="L81" s="6">
        <f>VLOOKUP($A$7:$A$91,dt!$A$2:$R$78,12,FALSE)</f>
        <v>44327</v>
      </c>
      <c r="M81" s="6">
        <f>VLOOKUP($A$7:$A$91,dt!$A$2:$R$78,13,FALSE)</f>
        <v>2093468</v>
      </c>
      <c r="N81" s="6">
        <f>VLOOKUP($A$7:$A$91,dt!$A$2:$R$78,14,FALSE)</f>
        <v>411</v>
      </c>
      <c r="O81" s="6">
        <f>VLOOKUP($A$7:$A$91,dt!$A$2:$R$78,15,FALSE)</f>
        <v>663985</v>
      </c>
      <c r="P81" s="6">
        <f>VLOOKUP($A$7:$A$91,dt!$A$2:$R$78,16,FALSE)</f>
        <v>2287</v>
      </c>
      <c r="Q81" s="6">
        <f>VLOOKUP($A$7:$A$91,dt!$A$2:$R$78,17,FALSE)</f>
        <v>10394</v>
      </c>
      <c r="R81" s="6">
        <f>VLOOKUP($A$7:$A$91,dt!$A$2:$R$78,18,FALSE)</f>
        <v>177</v>
      </c>
      <c r="S81" s="6">
        <f>VLOOKUP($A$7:$A$91,dt!$A$2:$X$78,19,FALSE)</f>
        <v>247861</v>
      </c>
      <c r="T81" s="6">
        <f>VLOOKUP($A$7:$A$91,dt!$A$2:$X$78,20,FALSE)</f>
        <v>1834</v>
      </c>
      <c r="U81" s="6">
        <f>VLOOKUP($A$7:$A$91,dt!$A$2:$X$78,21,FALSE)</f>
        <v>21999</v>
      </c>
      <c r="V81" s="6">
        <f>VLOOKUP($A$7:$A$91,dt!$A$2:$X$78,22,FALSE)</f>
        <v>831</v>
      </c>
      <c r="W81" s="6">
        <f>VLOOKUP($A$7:$A$91,dt!$A$2:$X$78,23,FALSE)</f>
        <v>593</v>
      </c>
      <c r="X81" s="6">
        <f>VLOOKUP($A$7:$A$91,dt!$A$2:$X$78,24,FALSE)</f>
        <v>41</v>
      </c>
    </row>
    <row r="82" spans="1:24" ht="21.75" x14ac:dyDescent="0.2">
      <c r="A82" s="5" t="s">
        <v>78</v>
      </c>
      <c r="B82" s="6">
        <f>VLOOKUP($A$7:$A$91,dt!$A$2:$R$78,2,FALSE)</f>
        <v>7167</v>
      </c>
      <c r="C82" s="6">
        <f>VLOOKUP($A$7:$A$91,dt!$A$2:$R$78,3,FALSE)</f>
        <v>10428</v>
      </c>
      <c r="D82" s="6">
        <f>VLOOKUP($A$7:$A$91,dt!$A$2:$R$78,4,FALSE)</f>
        <v>1228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1724</v>
      </c>
      <c r="H82" s="6">
        <f>VLOOKUP($A$7:$A$91,dt!$A$2:$R$78,8,FALSE)</f>
        <v>188</v>
      </c>
      <c r="I82" s="6">
        <f>VLOOKUP($A$7:$A$91,dt!$A$2:$R$78,9,FALSE)</f>
        <v>12928</v>
      </c>
      <c r="J82" s="6">
        <f>VLOOKUP($A$7:$A$91,dt!$A$2:$R$78,10,FALSE)</f>
        <v>216</v>
      </c>
      <c r="K82" s="6">
        <f>VLOOKUP($A$7:$A$91,dt!$A$2:$R$78,11,FALSE)</f>
        <v>168407</v>
      </c>
      <c r="L82" s="6">
        <f>VLOOKUP($A$7:$A$91,dt!$A$2:$R$78,12,FALSE)</f>
        <v>6070</v>
      </c>
      <c r="M82" s="6">
        <f>VLOOKUP($A$7:$A$91,dt!$A$2:$R$78,13,FALSE)</f>
        <v>21837</v>
      </c>
      <c r="N82" s="6">
        <f>VLOOKUP($A$7:$A$91,dt!$A$2:$R$78,14,FALSE)</f>
        <v>17</v>
      </c>
      <c r="O82" s="6">
        <f>VLOOKUP($A$7:$A$91,dt!$A$2:$R$78,15,FALSE)</f>
        <v>138614</v>
      </c>
      <c r="P82" s="6">
        <f>VLOOKUP($A$7:$A$91,dt!$A$2:$R$78,16,FALSE)</f>
        <v>671</v>
      </c>
      <c r="Q82" s="6">
        <f>VLOOKUP($A$7:$A$91,dt!$A$2:$R$78,17,FALSE)</f>
        <v>351</v>
      </c>
      <c r="R82" s="6">
        <f>VLOOKUP($A$7:$A$91,dt!$A$2:$R$78,18,FALSE)</f>
        <v>11</v>
      </c>
      <c r="S82" s="6">
        <f>VLOOKUP($A$7:$A$91,dt!$A$2:$X$78,19,FALSE)</f>
        <v>15183</v>
      </c>
      <c r="T82" s="6">
        <f>VLOOKUP($A$7:$A$91,dt!$A$2:$X$78,20,FALSE)</f>
        <v>116</v>
      </c>
      <c r="U82" s="6">
        <f>VLOOKUP($A$7:$A$91,dt!$A$2:$X$78,21,FALSE)</f>
        <v>8258</v>
      </c>
      <c r="V82" s="6">
        <f>VLOOKUP($A$7:$A$91,dt!$A$2:$X$78,22,FALSE)</f>
        <v>471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24003</v>
      </c>
      <c r="C83" s="6">
        <f>VLOOKUP($A$7:$A$91,dt!$A$2:$R$78,3,FALSE)</f>
        <v>45686</v>
      </c>
      <c r="D83" s="6">
        <f>VLOOKUP($A$7:$A$91,dt!$A$2:$R$78,4,FALSE)</f>
        <v>7125</v>
      </c>
      <c r="E83" s="6">
        <f>VLOOKUP($A$7:$A$91,dt!$A$2:$R$78,5,FALSE)</f>
        <v>1084</v>
      </c>
      <c r="F83" s="6">
        <f>VLOOKUP($A$7:$A$91,dt!$A$2:$R$78,6,FALSE)</f>
        <v>30</v>
      </c>
      <c r="G83" s="6">
        <f>VLOOKUP($A$7:$A$91,dt!$A$2:$R$78,7,FALSE)</f>
        <v>565</v>
      </c>
      <c r="H83" s="6">
        <f>VLOOKUP($A$7:$A$91,dt!$A$2:$R$78,8,FALSE)</f>
        <v>132</v>
      </c>
      <c r="I83" s="6">
        <f>VLOOKUP($A$7:$A$91,dt!$A$2:$R$78,9,FALSE)</f>
        <v>90493</v>
      </c>
      <c r="J83" s="6">
        <f>VLOOKUP($A$7:$A$91,dt!$A$2:$R$78,10,FALSE)</f>
        <v>1498</v>
      </c>
      <c r="K83" s="6">
        <f>VLOOKUP($A$7:$A$91,dt!$A$2:$R$78,11,FALSE)</f>
        <v>657030</v>
      </c>
      <c r="L83" s="6">
        <f>VLOOKUP($A$7:$A$91,dt!$A$2:$R$78,12,FALSE)</f>
        <v>20189</v>
      </c>
      <c r="M83" s="6">
        <f>VLOOKUP($A$7:$A$91,dt!$A$2:$R$78,13,FALSE)</f>
        <v>501120</v>
      </c>
      <c r="N83" s="6">
        <f>VLOOKUP($A$7:$A$91,dt!$A$2:$R$78,14,FALSE)</f>
        <v>140</v>
      </c>
      <c r="O83" s="6">
        <f>VLOOKUP($A$7:$A$91,dt!$A$2:$R$78,15,FALSE)</f>
        <v>386629</v>
      </c>
      <c r="P83" s="6">
        <f>VLOOKUP($A$7:$A$91,dt!$A$2:$R$78,16,FALSE)</f>
        <v>1146</v>
      </c>
      <c r="Q83" s="6">
        <f>VLOOKUP($A$7:$A$91,dt!$A$2:$R$78,17,FALSE)</f>
        <v>4736</v>
      </c>
      <c r="R83" s="6">
        <f>VLOOKUP($A$7:$A$91,dt!$A$2:$R$78,18,FALSE)</f>
        <v>115</v>
      </c>
      <c r="S83" s="6">
        <f>VLOOKUP($A$7:$A$91,dt!$A$2:$X$78,19,FALSE)</f>
        <v>42286</v>
      </c>
      <c r="T83" s="6">
        <f>VLOOKUP($A$7:$A$91,dt!$A$2:$X$78,20,FALSE)</f>
        <v>413</v>
      </c>
      <c r="U83" s="6">
        <f>VLOOKUP($A$7:$A$91,dt!$A$2:$X$78,21,FALSE)</f>
        <v>7548</v>
      </c>
      <c r="V83" s="6">
        <f>VLOOKUP($A$7:$A$91,dt!$A$2:$X$78,22,FALSE)</f>
        <v>298</v>
      </c>
      <c r="W83" s="6">
        <f>VLOOKUP($A$7:$A$91,dt!$A$2:$X$78,23,FALSE)</f>
        <v>126</v>
      </c>
      <c r="X83" s="6">
        <f>VLOOKUP($A$7:$A$91,dt!$A$2:$X$78,24,FALSE)</f>
        <v>12</v>
      </c>
    </row>
    <row r="84" spans="1:24" ht="21.75" x14ac:dyDescent="0.2">
      <c r="A84" s="5" t="s">
        <v>80</v>
      </c>
      <c r="B84" s="6">
        <f>VLOOKUP($A$7:$A$91,dt!$A$2:$R$78,2,FALSE)</f>
        <v>30036</v>
      </c>
      <c r="C84" s="6">
        <f>VLOOKUP($A$7:$A$91,dt!$A$2:$R$78,3,FALSE)</f>
        <v>98005</v>
      </c>
      <c r="D84" s="6">
        <f>VLOOKUP($A$7:$A$91,dt!$A$2:$R$78,4,FALSE)</f>
        <v>15265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325</v>
      </c>
      <c r="H84" s="6">
        <f>VLOOKUP($A$7:$A$91,dt!$A$2:$R$78,8,FALSE)</f>
        <v>97</v>
      </c>
      <c r="I84" s="6">
        <f>VLOOKUP($A$7:$A$91,dt!$A$2:$R$78,9,FALSE)</f>
        <v>89092</v>
      </c>
      <c r="J84" s="6">
        <f>VLOOKUP($A$7:$A$91,dt!$A$2:$R$78,10,FALSE)</f>
        <v>771</v>
      </c>
      <c r="K84" s="6">
        <f>VLOOKUP($A$7:$A$91,dt!$A$2:$R$78,11,FALSE)</f>
        <v>785336</v>
      </c>
      <c r="L84" s="6">
        <f>VLOOKUP($A$7:$A$91,dt!$A$2:$R$78,12,FALSE)</f>
        <v>22708</v>
      </c>
      <c r="M84" s="6">
        <f>VLOOKUP($A$7:$A$91,dt!$A$2:$R$78,13,FALSE)</f>
        <v>1042820</v>
      </c>
      <c r="N84" s="6">
        <f>VLOOKUP($A$7:$A$91,dt!$A$2:$R$78,14,FALSE)</f>
        <v>213</v>
      </c>
      <c r="O84" s="6">
        <f>VLOOKUP($A$7:$A$91,dt!$A$2:$R$78,15,FALSE)</f>
        <v>742000</v>
      </c>
      <c r="P84" s="6">
        <f>VLOOKUP($A$7:$A$91,dt!$A$2:$R$78,16,FALSE)</f>
        <v>814</v>
      </c>
      <c r="Q84" s="6">
        <f>VLOOKUP($A$7:$A$91,dt!$A$2:$R$78,17,FALSE)</f>
        <v>6356</v>
      </c>
      <c r="R84" s="6">
        <f>VLOOKUP($A$7:$A$91,dt!$A$2:$R$78,18,FALSE)</f>
        <v>197</v>
      </c>
      <c r="S84" s="6">
        <f>VLOOKUP($A$7:$A$91,dt!$A$2:$X$78,19,FALSE)</f>
        <v>66594</v>
      </c>
      <c r="T84" s="6">
        <f>VLOOKUP($A$7:$A$91,dt!$A$2:$X$78,20,FALSE)</f>
        <v>427</v>
      </c>
      <c r="U84" s="6">
        <f>VLOOKUP($A$7:$A$91,dt!$A$2:$X$78,21,FALSE)</f>
        <v>18179</v>
      </c>
      <c r="V84" s="6">
        <f>VLOOKUP($A$7:$A$91,dt!$A$2:$X$78,22,FALSE)</f>
        <v>1277</v>
      </c>
      <c r="W84" s="6">
        <f>VLOOKUP($A$7:$A$91,dt!$A$2:$X$78,23,FALSE)</f>
        <v>111</v>
      </c>
      <c r="X84" s="6">
        <f>VLOOKUP($A$7:$A$91,dt!$A$2:$X$78,24,FALSE)</f>
        <v>17</v>
      </c>
    </row>
    <row r="85" spans="1:24" ht="21.75" x14ac:dyDescent="0.2">
      <c r="A85" s="5" t="s">
        <v>81</v>
      </c>
      <c r="B85" s="6">
        <f>VLOOKUP($A$7:$A$91,dt!$A$2:$R$78,2,FALSE)</f>
        <v>55689</v>
      </c>
      <c r="C85" s="6">
        <f>VLOOKUP($A$7:$A$91,dt!$A$2:$R$78,3,FALSE)</f>
        <v>155931</v>
      </c>
      <c r="D85" s="6">
        <f>VLOOKUP($A$7:$A$91,dt!$A$2:$R$78,4,FALSE)</f>
        <v>29353</v>
      </c>
      <c r="E85" s="6">
        <f>VLOOKUP($A$7:$A$91,dt!$A$2:$R$78,5,FALSE)</f>
        <v>3892</v>
      </c>
      <c r="F85" s="6">
        <f>VLOOKUP($A$7:$A$91,dt!$A$2:$R$78,6,FALSE)</f>
        <v>143</v>
      </c>
      <c r="G85" s="6">
        <f>VLOOKUP($A$7:$A$91,dt!$A$2:$R$78,7,FALSE)</f>
        <v>4482</v>
      </c>
      <c r="H85" s="6">
        <f>VLOOKUP($A$7:$A$91,dt!$A$2:$R$78,8,FALSE)</f>
        <v>394</v>
      </c>
      <c r="I85" s="6">
        <f>VLOOKUP($A$7:$A$91,dt!$A$2:$R$78,9,FALSE)</f>
        <v>439366</v>
      </c>
      <c r="J85" s="6">
        <f>VLOOKUP($A$7:$A$91,dt!$A$2:$R$78,10,FALSE)</f>
        <v>3906</v>
      </c>
      <c r="K85" s="6">
        <f>VLOOKUP($A$7:$A$91,dt!$A$2:$R$78,11,FALSE)</f>
        <v>1978538</v>
      </c>
      <c r="L85" s="6">
        <f>VLOOKUP($A$7:$A$91,dt!$A$2:$R$78,12,FALSE)</f>
        <v>44429</v>
      </c>
      <c r="M85" s="6">
        <f>VLOOKUP($A$7:$A$91,dt!$A$2:$R$78,13,FALSE)</f>
        <v>6717584</v>
      </c>
      <c r="N85" s="6">
        <f>VLOOKUP($A$7:$A$91,dt!$A$2:$R$78,14,FALSE)</f>
        <v>801</v>
      </c>
      <c r="O85" s="6">
        <f>VLOOKUP($A$7:$A$91,dt!$A$2:$R$78,15,FALSE)</f>
        <v>1084596</v>
      </c>
      <c r="P85" s="6">
        <f>VLOOKUP($A$7:$A$91,dt!$A$2:$R$78,16,FALSE)</f>
        <v>2416</v>
      </c>
      <c r="Q85" s="6">
        <f>VLOOKUP($A$7:$A$91,dt!$A$2:$R$78,17,FALSE)</f>
        <v>90960</v>
      </c>
      <c r="R85" s="6">
        <f>VLOOKUP($A$7:$A$91,dt!$A$2:$R$78,18,FALSE)</f>
        <v>1127</v>
      </c>
      <c r="S85" s="6">
        <f>VLOOKUP($A$7:$A$91,dt!$A$2:$X$78,19,FALSE)</f>
        <v>257964</v>
      </c>
      <c r="T85" s="6">
        <f>VLOOKUP($A$7:$A$91,dt!$A$2:$X$78,20,FALSE)</f>
        <v>1650</v>
      </c>
      <c r="U85" s="6">
        <f>VLOOKUP($A$7:$A$91,dt!$A$2:$X$78,21,FALSE)</f>
        <v>26950</v>
      </c>
      <c r="V85" s="6">
        <f>VLOOKUP($A$7:$A$91,dt!$A$2:$X$78,22,FALSE)</f>
        <v>1607</v>
      </c>
      <c r="W85" s="6">
        <f>VLOOKUP($A$7:$A$91,dt!$A$2:$X$78,23,FALSE)</f>
        <v>645</v>
      </c>
      <c r="X85" s="6">
        <f>VLOOKUP($A$7:$A$91,dt!$A$2:$X$78,24,FALSE)</f>
        <v>37</v>
      </c>
    </row>
    <row r="86" spans="1:24" ht="21.75" x14ac:dyDescent="0.2">
      <c r="A86" s="9" t="s">
        <v>9</v>
      </c>
      <c r="B86" s="8">
        <f>SUM(B87:B91)</f>
        <v>215562</v>
      </c>
      <c r="C86" s="8">
        <f t="shared" ref="C86:X86" si="36">SUM(C87:C91)</f>
        <v>427873</v>
      </c>
      <c r="D86" s="8">
        <f t="shared" si="36"/>
        <v>92650</v>
      </c>
      <c r="E86" s="8">
        <f t="shared" si="36"/>
        <v>1284</v>
      </c>
      <c r="F86" s="8">
        <f t="shared" si="36"/>
        <v>17</v>
      </c>
      <c r="G86" s="8">
        <f t="shared" si="36"/>
        <v>11319</v>
      </c>
      <c r="H86" s="8">
        <f t="shared" si="36"/>
        <v>1366</v>
      </c>
      <c r="I86" s="8">
        <f t="shared" si="36"/>
        <v>108279</v>
      </c>
      <c r="J86" s="8">
        <f t="shared" si="36"/>
        <v>1166</v>
      </c>
      <c r="K86" s="8">
        <f t="shared" ref="K86:L86" si="37">SUM(K87:K91)</f>
        <v>4651388</v>
      </c>
      <c r="L86" s="8">
        <f t="shared" si="37"/>
        <v>172760</v>
      </c>
      <c r="M86" s="8">
        <f t="shared" ref="M86:N86" si="38">SUM(M87:M91)</f>
        <v>4828743</v>
      </c>
      <c r="N86" s="8">
        <f t="shared" si="38"/>
        <v>1771</v>
      </c>
      <c r="O86" s="8">
        <f t="shared" si="36"/>
        <v>2480551</v>
      </c>
      <c r="P86" s="8">
        <f t="shared" si="36"/>
        <v>4410</v>
      </c>
      <c r="Q86" s="8">
        <f t="shared" si="36"/>
        <v>102490</v>
      </c>
      <c r="R86" s="8">
        <f t="shared" si="36"/>
        <v>2456</v>
      </c>
      <c r="S86" s="8">
        <f t="shared" ref="S86:T86" si="39">SUM(S87:S91)</f>
        <v>463974</v>
      </c>
      <c r="T86" s="8">
        <f t="shared" si="39"/>
        <v>5627</v>
      </c>
      <c r="U86" s="8">
        <f t="shared" si="36"/>
        <v>251725</v>
      </c>
      <c r="V86" s="8">
        <f t="shared" si="36"/>
        <v>42962</v>
      </c>
      <c r="W86" s="8">
        <f t="shared" si="36"/>
        <v>27453</v>
      </c>
      <c r="X86" s="8">
        <f t="shared" si="36"/>
        <v>5214</v>
      </c>
    </row>
    <row r="87" spans="1:24" ht="21.75" x14ac:dyDescent="0.2">
      <c r="A87" s="5" t="s">
        <v>82</v>
      </c>
      <c r="B87" s="6">
        <f>VLOOKUP($A$7:$A$91,dt!$A$2:$R$78,2,FALSE)</f>
        <v>60387</v>
      </c>
      <c r="C87" s="6">
        <f>VLOOKUP($A$7:$A$91,dt!$A$2:$R$78,3,FALSE)</f>
        <v>177435</v>
      </c>
      <c r="D87" s="6">
        <f>VLOOKUP($A$7:$A$91,dt!$A$2:$R$78,4,FALSE)</f>
        <v>27891</v>
      </c>
      <c r="E87" s="6">
        <f>VLOOKUP($A$7:$A$91,dt!$A$2:$R$78,5,FALSE)</f>
        <v>1201</v>
      </c>
      <c r="F87" s="6">
        <f>VLOOKUP($A$7:$A$91,dt!$A$2:$R$78,6,FALSE)</f>
        <v>13</v>
      </c>
      <c r="G87" s="6">
        <f>VLOOKUP($A$7:$A$91,dt!$A$2:$R$78,7,FALSE)</f>
        <v>6190</v>
      </c>
      <c r="H87" s="6">
        <f>VLOOKUP($A$7:$A$91,dt!$A$2:$R$78,8,FALSE)</f>
        <v>367</v>
      </c>
      <c r="I87" s="6">
        <f>VLOOKUP($A$7:$A$91,dt!$A$2:$R$78,9,FALSE)</f>
        <v>78524</v>
      </c>
      <c r="J87" s="6">
        <f>VLOOKUP($A$7:$A$91,dt!$A$2:$R$78,10,FALSE)</f>
        <v>768</v>
      </c>
      <c r="K87" s="6">
        <f>VLOOKUP($A$7:$A$91,dt!$A$2:$R$78,11,FALSE)</f>
        <v>1703389</v>
      </c>
      <c r="L87" s="6">
        <f>VLOOKUP($A$7:$A$91,dt!$A$2:$R$78,12,FALSE)</f>
        <v>45591</v>
      </c>
      <c r="M87" s="6">
        <f>VLOOKUP($A$7:$A$91,dt!$A$2:$R$78,13,FALSE)</f>
        <v>3260210</v>
      </c>
      <c r="N87" s="6">
        <f>VLOOKUP($A$7:$A$91,dt!$A$2:$R$78,14,FALSE)</f>
        <v>800</v>
      </c>
      <c r="O87" s="6">
        <f>VLOOKUP($A$7:$A$91,dt!$A$2:$R$78,15,FALSE)</f>
        <v>2054689</v>
      </c>
      <c r="P87" s="6">
        <f>VLOOKUP($A$7:$A$91,dt!$A$2:$R$78,16,FALSE)</f>
        <v>2201</v>
      </c>
      <c r="Q87" s="6">
        <f>VLOOKUP($A$7:$A$91,dt!$A$2:$R$78,17,FALSE)</f>
        <v>62610</v>
      </c>
      <c r="R87" s="6">
        <f>VLOOKUP($A$7:$A$91,dt!$A$2:$R$78,18,FALSE)</f>
        <v>794</v>
      </c>
      <c r="S87" s="6">
        <f>VLOOKUP($A$7:$A$91,dt!$A$2:$X$78,19,FALSE)</f>
        <v>358973</v>
      </c>
      <c r="T87" s="6">
        <f>VLOOKUP($A$7:$A$91,dt!$A$2:$X$78,20,FALSE)</f>
        <v>1836</v>
      </c>
      <c r="U87" s="6">
        <f>VLOOKUP($A$7:$A$91,dt!$A$2:$X$78,21,FALSE)</f>
        <v>59705</v>
      </c>
      <c r="V87" s="6">
        <f>VLOOKUP($A$7:$A$91,dt!$A$2:$X$78,22,FALSE)</f>
        <v>5977</v>
      </c>
      <c r="W87" s="6">
        <f>VLOOKUP($A$7:$A$91,dt!$A$2:$X$78,23,FALSE)</f>
        <v>2294</v>
      </c>
      <c r="X87" s="6">
        <f>VLOOKUP($A$7:$A$91,dt!$A$2:$X$78,24,FALSE)</f>
        <v>236</v>
      </c>
    </row>
    <row r="88" spans="1:24" ht="21.75" x14ac:dyDescent="0.2">
      <c r="A88" s="5" t="s">
        <v>83</v>
      </c>
      <c r="B88" s="6">
        <f>VLOOKUP($A$7:$A$91,dt!$A$2:$R$78,2,FALSE)</f>
        <v>23276</v>
      </c>
      <c r="C88" s="6">
        <f>VLOOKUP($A$7:$A$91,dt!$A$2:$R$78,3,FALSE)</f>
        <v>34285</v>
      </c>
      <c r="D88" s="6">
        <f>VLOOKUP($A$7:$A$91,dt!$A$2:$R$78,4,FALSE)</f>
        <v>8196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126</v>
      </c>
      <c r="H88" s="6">
        <f>VLOOKUP($A$7:$A$91,dt!$A$2:$R$78,8,FALSE)</f>
        <v>33</v>
      </c>
      <c r="I88" s="6">
        <f>VLOOKUP($A$7:$A$91,dt!$A$2:$R$78,9,FALSE)</f>
        <v>11768</v>
      </c>
      <c r="J88" s="6">
        <f>VLOOKUP($A$7:$A$91,dt!$A$2:$R$78,10,FALSE)</f>
        <v>71</v>
      </c>
      <c r="K88" s="6">
        <f>VLOOKUP($A$7:$A$91,dt!$A$2:$R$78,11,FALSE)</f>
        <v>441797</v>
      </c>
      <c r="L88" s="6">
        <f>VLOOKUP($A$7:$A$91,dt!$A$2:$R$78,12,FALSE)</f>
        <v>19038</v>
      </c>
      <c r="M88" s="6">
        <f>VLOOKUP($A$7:$A$91,dt!$A$2:$R$78,13,FALSE)</f>
        <v>1081892</v>
      </c>
      <c r="N88" s="6">
        <f>VLOOKUP($A$7:$A$91,dt!$A$2:$R$78,14,FALSE)</f>
        <v>55</v>
      </c>
      <c r="O88" s="6">
        <f>VLOOKUP($A$7:$A$91,dt!$A$2:$R$78,15,FALSE)</f>
        <v>282351</v>
      </c>
      <c r="P88" s="6">
        <f>VLOOKUP($A$7:$A$91,dt!$A$2:$R$78,16,FALSE)</f>
        <v>395</v>
      </c>
      <c r="Q88" s="6">
        <f>VLOOKUP($A$7:$A$91,dt!$A$2:$R$78,17,FALSE)</f>
        <v>3326</v>
      </c>
      <c r="R88" s="6">
        <f>VLOOKUP($A$7:$A$91,dt!$A$2:$R$78,18,FALSE)</f>
        <v>144</v>
      </c>
      <c r="S88" s="6">
        <f>VLOOKUP($A$7:$A$91,dt!$A$2:$X$78,19,FALSE)</f>
        <v>16031</v>
      </c>
      <c r="T88" s="6">
        <f>VLOOKUP($A$7:$A$91,dt!$A$2:$X$78,20,FALSE)</f>
        <v>507</v>
      </c>
      <c r="U88" s="6">
        <f>VLOOKUP($A$7:$A$91,dt!$A$2:$X$78,21,FALSE)</f>
        <v>28677</v>
      </c>
      <c r="V88" s="6">
        <f>VLOOKUP($A$7:$A$91,dt!$A$2:$X$78,22,FALSE)</f>
        <v>4991</v>
      </c>
      <c r="W88" s="6">
        <f>VLOOKUP($A$7:$A$91,dt!$A$2:$X$78,23,FALSE)</f>
        <v>701</v>
      </c>
      <c r="X88" s="6">
        <f>VLOOKUP($A$7:$A$91,dt!$A$2:$X$78,24,FALSE)</f>
        <v>87</v>
      </c>
    </row>
    <row r="89" spans="1:24" ht="21.75" x14ac:dyDescent="0.2">
      <c r="A89" s="5" t="s">
        <v>84</v>
      </c>
      <c r="B89" s="6">
        <f>VLOOKUP($A$7:$A$91,dt!$A$2:$R$78,2,FALSE)</f>
        <v>38505</v>
      </c>
      <c r="C89" s="6">
        <f>VLOOKUP($A$7:$A$91,dt!$A$2:$R$78,3,FALSE)</f>
        <v>68831</v>
      </c>
      <c r="D89" s="6">
        <f>VLOOKUP($A$7:$A$91,dt!$A$2:$R$78,4,FALSE)</f>
        <v>18394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972</v>
      </c>
      <c r="H89" s="6">
        <f>VLOOKUP($A$7:$A$91,dt!$A$2:$R$78,8,FALSE)</f>
        <v>212</v>
      </c>
      <c r="I89" s="6">
        <f>VLOOKUP($A$7:$A$91,dt!$A$2:$R$78,9,FALSE)</f>
        <v>5472</v>
      </c>
      <c r="J89" s="6">
        <f>VLOOKUP($A$7:$A$91,dt!$A$2:$R$78,10,FALSE)</f>
        <v>94</v>
      </c>
      <c r="K89" s="6">
        <f>VLOOKUP($A$7:$A$91,dt!$A$2:$R$78,11,FALSE)</f>
        <v>773526</v>
      </c>
      <c r="L89" s="6">
        <f>VLOOKUP($A$7:$A$91,dt!$A$2:$R$78,12,FALSE)</f>
        <v>30961</v>
      </c>
      <c r="M89" s="6">
        <f>VLOOKUP($A$7:$A$91,dt!$A$2:$R$78,13,FALSE)</f>
        <v>287672</v>
      </c>
      <c r="N89" s="6">
        <f>VLOOKUP($A$7:$A$91,dt!$A$2:$R$78,14,FALSE)</f>
        <v>129</v>
      </c>
      <c r="O89" s="6">
        <f>VLOOKUP($A$7:$A$91,dt!$A$2:$R$78,15,FALSE)</f>
        <v>29327</v>
      </c>
      <c r="P89" s="6">
        <f>VLOOKUP($A$7:$A$91,dt!$A$2:$R$78,16,FALSE)</f>
        <v>662</v>
      </c>
      <c r="Q89" s="6">
        <f>VLOOKUP($A$7:$A$91,dt!$A$2:$R$78,17,FALSE)</f>
        <v>16228</v>
      </c>
      <c r="R89" s="6">
        <f>VLOOKUP($A$7:$A$91,dt!$A$2:$R$78,18,FALSE)</f>
        <v>461</v>
      </c>
      <c r="S89" s="6">
        <f>VLOOKUP($A$7:$A$91,dt!$A$2:$X$78,19,FALSE)</f>
        <v>49057</v>
      </c>
      <c r="T89" s="6">
        <f>VLOOKUP($A$7:$A$91,dt!$A$2:$X$78,20,FALSE)</f>
        <v>1306</v>
      </c>
      <c r="U89" s="6">
        <f>VLOOKUP($A$7:$A$91,dt!$A$2:$X$78,21,FALSE)</f>
        <v>51337</v>
      </c>
      <c r="V89" s="6">
        <f>VLOOKUP($A$7:$A$91,dt!$A$2:$X$78,22,FALSE)</f>
        <v>9877</v>
      </c>
      <c r="W89" s="6">
        <f>VLOOKUP($A$7:$A$91,dt!$A$2:$X$78,23,FALSE)</f>
        <v>17385</v>
      </c>
      <c r="X89" s="6">
        <f>VLOOKUP($A$7:$A$91,dt!$A$2:$X$78,24,FALSE)</f>
        <v>3638</v>
      </c>
    </row>
    <row r="90" spans="1:24" ht="21.75" x14ac:dyDescent="0.2">
      <c r="A90" s="5" t="s">
        <v>85</v>
      </c>
      <c r="B90" s="6">
        <f>VLOOKUP($A$7:$A$91,dt!$A$2:$R$78,2,FALSE)</f>
        <v>45535</v>
      </c>
      <c r="C90" s="6">
        <f>VLOOKUP($A$7:$A$91,dt!$A$2:$R$78,3,FALSE)</f>
        <v>59555</v>
      </c>
      <c r="D90" s="6">
        <f>VLOOKUP($A$7:$A$91,dt!$A$2:$R$78,4,FALSE)</f>
        <v>17624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1763</v>
      </c>
      <c r="H90" s="6">
        <f>VLOOKUP($A$7:$A$91,dt!$A$2:$R$78,8,FALSE)</f>
        <v>331</v>
      </c>
      <c r="I90" s="6">
        <f>VLOOKUP($A$7:$A$91,dt!$A$2:$R$78,9,FALSE)</f>
        <v>5388</v>
      </c>
      <c r="J90" s="6">
        <f>VLOOKUP($A$7:$A$91,dt!$A$2:$R$78,10,FALSE)</f>
        <v>109</v>
      </c>
      <c r="K90" s="6">
        <f>VLOOKUP($A$7:$A$91,dt!$A$2:$R$78,11,FALSE)</f>
        <v>845829</v>
      </c>
      <c r="L90" s="6">
        <f>VLOOKUP($A$7:$A$91,dt!$A$2:$R$78,12,FALSE)</f>
        <v>37459</v>
      </c>
      <c r="M90" s="6">
        <f>VLOOKUP($A$7:$A$91,dt!$A$2:$R$78,13,FALSE)</f>
        <v>82327</v>
      </c>
      <c r="N90" s="6">
        <f>VLOOKUP($A$7:$A$91,dt!$A$2:$R$78,14,FALSE)</f>
        <v>678</v>
      </c>
      <c r="O90" s="6">
        <f>VLOOKUP($A$7:$A$91,dt!$A$2:$R$78,15,FALSE)</f>
        <v>78481</v>
      </c>
      <c r="P90" s="6">
        <f>VLOOKUP($A$7:$A$91,dt!$A$2:$R$78,16,FALSE)</f>
        <v>500</v>
      </c>
      <c r="Q90" s="6">
        <f>VLOOKUP($A$7:$A$91,dt!$A$2:$R$78,17,FALSE)</f>
        <v>14751</v>
      </c>
      <c r="R90" s="6">
        <f>VLOOKUP($A$7:$A$91,dt!$A$2:$R$78,18,FALSE)</f>
        <v>906</v>
      </c>
      <c r="S90" s="6">
        <f>VLOOKUP($A$7:$A$91,dt!$A$2:$X$78,19,FALSE)</f>
        <v>24404</v>
      </c>
      <c r="T90" s="6">
        <f>VLOOKUP($A$7:$A$91,dt!$A$2:$X$78,20,FALSE)</f>
        <v>1253</v>
      </c>
      <c r="U90" s="6">
        <f>VLOOKUP($A$7:$A$91,dt!$A$2:$X$78,21,FALSE)</f>
        <v>67830</v>
      </c>
      <c r="V90" s="6">
        <f>VLOOKUP($A$7:$A$91,dt!$A$2:$X$78,22,FALSE)</f>
        <v>13510</v>
      </c>
      <c r="W90" s="6">
        <f>VLOOKUP($A$7:$A$91,dt!$A$2:$X$78,23,FALSE)</f>
        <v>3794</v>
      </c>
      <c r="X90" s="6">
        <f>VLOOKUP($A$7:$A$91,dt!$A$2:$X$78,24,FALSE)</f>
        <v>719</v>
      </c>
    </row>
    <row r="91" spans="1:24" ht="21.75" x14ac:dyDescent="0.2">
      <c r="A91" s="5" t="s">
        <v>86</v>
      </c>
      <c r="B91" s="6">
        <f>VLOOKUP($A$7:$A$91,dt!$A$2:$R$78,2,FALSE)</f>
        <v>47859</v>
      </c>
      <c r="C91" s="6">
        <f>VLOOKUP($A$7:$A$91,dt!$A$2:$R$78,3,FALSE)</f>
        <v>87767</v>
      </c>
      <c r="D91" s="6">
        <f>VLOOKUP($A$7:$A$91,dt!$A$2:$R$78,4,FALSE)</f>
        <v>20545</v>
      </c>
      <c r="E91" s="6">
        <f>VLOOKUP($A$7:$A$91,dt!$A$2:$R$78,5,FALSE)</f>
        <v>4</v>
      </c>
      <c r="F91" s="6">
        <f>VLOOKUP($A$7:$A$91,dt!$A$2:$R$78,6,FALSE)</f>
        <v>2</v>
      </c>
      <c r="G91" s="6">
        <f>VLOOKUP($A$7:$A$91,dt!$A$2:$R$78,7,FALSE)</f>
        <v>2268</v>
      </c>
      <c r="H91" s="6">
        <f>VLOOKUP($A$7:$A$91,dt!$A$2:$R$78,8,FALSE)</f>
        <v>423</v>
      </c>
      <c r="I91" s="6">
        <f>VLOOKUP($A$7:$A$91,dt!$A$2:$R$78,9,FALSE)</f>
        <v>7127</v>
      </c>
      <c r="J91" s="6">
        <f>VLOOKUP($A$7:$A$91,dt!$A$2:$R$78,10,FALSE)</f>
        <v>124</v>
      </c>
      <c r="K91" s="6">
        <f>VLOOKUP($A$7:$A$91,dt!$A$2:$R$78,11,FALSE)</f>
        <v>886847</v>
      </c>
      <c r="L91" s="6">
        <f>VLOOKUP($A$7:$A$91,dt!$A$2:$R$78,12,FALSE)</f>
        <v>39711</v>
      </c>
      <c r="M91" s="6">
        <f>VLOOKUP($A$7:$A$91,dt!$A$2:$R$78,13,FALSE)</f>
        <v>116642</v>
      </c>
      <c r="N91" s="6">
        <f>VLOOKUP($A$7:$A$91,dt!$A$2:$R$78,14,FALSE)</f>
        <v>109</v>
      </c>
      <c r="O91" s="6">
        <f>VLOOKUP($A$7:$A$91,dt!$A$2:$R$78,15,FALSE)</f>
        <v>35703</v>
      </c>
      <c r="P91" s="6">
        <f>VLOOKUP($A$7:$A$91,dt!$A$2:$R$78,16,FALSE)</f>
        <v>652</v>
      </c>
      <c r="Q91" s="6">
        <f>VLOOKUP($A$7:$A$91,dt!$A$2:$R$78,17,FALSE)</f>
        <v>5575</v>
      </c>
      <c r="R91" s="6">
        <f>VLOOKUP($A$7:$A$91,dt!$A$2:$R$78,18,FALSE)</f>
        <v>151</v>
      </c>
      <c r="S91" s="6">
        <f>VLOOKUP($A$7:$A$91,dt!$A$2:$X$78,19,FALSE)</f>
        <v>15509</v>
      </c>
      <c r="T91" s="6">
        <f>VLOOKUP($A$7:$A$91,dt!$A$2:$X$78,20,FALSE)</f>
        <v>725</v>
      </c>
      <c r="U91" s="6">
        <f>VLOOKUP($A$7:$A$91,dt!$A$2:$X$78,21,FALSE)</f>
        <v>44176</v>
      </c>
      <c r="V91" s="6">
        <f>VLOOKUP($A$7:$A$91,dt!$A$2:$X$78,22,FALSE)</f>
        <v>8607</v>
      </c>
      <c r="W91" s="6">
        <f>VLOOKUP($A$7:$A$91,dt!$A$2:$X$78,23,FALSE)</f>
        <v>3279</v>
      </c>
      <c r="X91" s="6">
        <f>VLOOKUP($A$7:$A$91,dt!$A$2:$X$78,24,FALSE)</f>
        <v>534</v>
      </c>
    </row>
    <row r="93" spans="1:24" ht="21.75" x14ac:dyDescent="0.2">
      <c r="A93" s="7" t="s">
        <v>97</v>
      </c>
      <c r="B93" s="7" t="s">
        <v>130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20.11.66</vt:lpstr>
      <vt:lpstr>'20.11.66'!Print_Area</vt:lpstr>
      <vt:lpstr>'20.11.66'!Print_Titles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2023-11-22T03:13:58Z</dcterms:modified>
</cp:coreProperties>
</file>