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OW\Report\Stat Web\2567\"/>
    </mc:Choice>
  </mc:AlternateContent>
  <bookViews>
    <workbookView xWindow="0" yWindow="0" windowWidth="28800" windowHeight="12210" firstSheet="1" activeTab="1"/>
  </bookViews>
  <sheets>
    <sheet name="dt" sheetId="51" state="hidden" r:id="rId1"/>
    <sheet name="20.10.66" sheetId="2" r:id="rId2"/>
  </sheets>
  <definedNames>
    <definedName name="_xlnm.Print_Area" localSheetId="1">'20.10.66'!$A$1:$X$94</definedName>
    <definedName name="_xlnm.Print_Titles" localSheetId="1">'20.10.66'!$1:$4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6" i="2" l="1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5" i="2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<sst xmlns="http://schemas.openxmlformats.org/spreadsheetml/2006/main" count="229" uniqueCount="132">
  <si>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</si>
  <si>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</si>
  <si>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</si>
  <si>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</si>
  <si>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</si>
  <si>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</si>
  <si>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</si>
  <si>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</si>
  <si>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</si>
  <si>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</si>
  <si>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</si>
  <si>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</si>
  <si>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</si>
  <si>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</si>
  <si>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</si>
  <si>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</si>
  <si>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</si>
  <si>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</si>
  <si>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</si>
  <si>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</si>
  <si>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</si>
  <si>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</si>
  <si>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</si>
  <si>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</si>
  <si>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</si>
  <si>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</si>
  <si>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</si>
  <si>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</si>
  <si>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</si>
  <si>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</si>
  <si>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</si>
  <si>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</si>
  <si>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</si>
  <si>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</si>
  <si>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</si>
  <si>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</si>
  <si>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</si>
  <si>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</si>
  <si>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</si>
  <si>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</si>
  <si>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</si>
  <si>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</si>
  <si>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</si>
  <si>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</si>
  <si>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</si>
  <si>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</si>
  <si>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</si>
  <si>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</si>
  <si>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</si>
  <si>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</si>
  <si>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</si>
  <si>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</si>
  <si>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</si>
  <si>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</si>
  <si>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</si>
  <si>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</si>
  <si>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</si>
  <si>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</si>
  <si>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</si>
  <si>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</si>
  <si>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</si>
  <si>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</si>
  <si>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</si>
  <si>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</si>
  <si>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</si>
  <si>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</si>
  <si>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</si>
  <si>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</si>
  <si>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</si>
  <si>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</si>
  <si>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</si>
  <si>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</si>
  <si>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</si>
  <si>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</si>
  <si>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</si>
  <si>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</si>
  <si>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</si>
  <si>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</si>
  <si>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</si>
  <si>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</si>
  <si>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</si>
  <si>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</si>
  <si>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</si>
  <si>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</si>
  <si>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</si>
  <si>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</si>
  <si>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</si>
  <si>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</si>
  <si>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</si>
  <si>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</si>
  <si>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</si>
  <si>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</si>
  <si>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</si>
  <si>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</si>
  <si>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</si>
  <si>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</si>
  <si>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</si>
  <si>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</si>
  <si>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</si>
  <si>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</si>
  <si>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</si>
  <si>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</si>
  <si>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</si>
  <si>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</si>
  <si>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</si>
  <si>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</si>
  <si>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</si>
  <si>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</si>
  <si>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</si>
  <si>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</si>
  <si>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</si>
  <si>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</si>
  <si>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</si>
  <si>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</si>
  <si>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</si>
  <si>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</si>
  <si>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</si>
  <si>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</si>
  <si>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</si>
  <si>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</si>
  <si>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</si>
  <si>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</si>
  <si>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</si>
  <si>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</si>
  <si>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</si>
  <si>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</si>
  <si>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</si>
  <si>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</si>
  <si>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สถานที่เลี้ยงสัตว์ จังหวัด</t>
  </si>
  <si>
    <t>ข้อมูล ณ วันที่ 20 ตุลาคม 2566</t>
  </si>
  <si>
    <t>:  ประมวลผลข้อมูล ณ วันที่ 20 ตุลาคม 2566</t>
  </si>
  <si>
    <t>ข้อมูลจำนวนเกษตรกรผู้เลี้ยงสัตว์และปศุสัตว์ 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</si>
</sst>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2"/>
      <color theme="1"/>
      <name val="Tahoma"/>
      <family val="2"/>
      <scheme val="minor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  <xf numFmtId="0" fontId="8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187" fontId="3" fillId="3" borderId="1" xfId="1" applyNumberFormat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187" fontId="0" fillId="0" borderId="0" xfId="1" applyNumberFormat="1" applyFont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ปกติ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workbookViewId="0">
      <selection sqref="A1:XFD1048576"/>
    </sheetView>
  </sheetViews>
  <sheetFormatPr defaultRowHeight="14.25" x14ac:dyDescent="0.2"/>
  <cols>
    <col min="1" max="1" width="20.625" bestFit="1" customWidth="1"/>
    <col min="2" max="2" width="40.125" bestFit="1" customWidth="1"/>
    <col min="3" max="3" width="25" bestFit="1" customWidth="1"/>
    <col min="4" max="4" width="38" bestFit="1" customWidth="1"/>
    <col min="5" max="5" width="24.375" bestFit="1" customWidth="1"/>
    <col min="6" max="6" width="37.25" bestFit="1" customWidth="1"/>
    <col min="7" max="7" width="25.125" bestFit="1" customWidth="1"/>
    <col min="8" max="8" width="38.125" bestFit="1" customWidth="1"/>
    <col min="9" max="9" width="23.125" bestFit="1" customWidth="1"/>
    <col min="10" max="10" width="36" bestFit="1" customWidth="1"/>
    <col min="11" max="11" width="42.5" bestFit="1" customWidth="1"/>
    <col min="12" max="12" width="55.375" bestFit="1" customWidth="1"/>
    <col min="13" max="13" width="25.875" bestFit="1" customWidth="1"/>
    <col min="14" max="14" width="38.75" bestFit="1" customWidth="1"/>
    <col min="15" max="15" width="25" bestFit="1" customWidth="1"/>
    <col min="16" max="16" width="38" bestFit="1" customWidth="1"/>
    <col min="17" max="17" width="26.625" bestFit="1" customWidth="1"/>
    <col min="18" max="18" width="39.5" bestFit="1" customWidth="1"/>
    <col min="19" max="19" width="25.875" bestFit="1" customWidth="1"/>
    <col min="20" max="20" width="38.75" bestFit="1" customWidth="1"/>
    <col min="21" max="21" width="23.5" bestFit="1" customWidth="1"/>
    <col min="22" max="22" width="36.375" bestFit="1" customWidth="1"/>
    <col min="23" max="23" width="23.25" bestFit="1" customWidth="1"/>
    <col min="24" max="24" width="36.125" bestFit="1" customWidth="1"/>
  </cols>
  <sheetData>
    <row r="1" spans="1:24" x14ac:dyDescent="0.2">
      <c r="A1" s="17" t="s">
        <v>128</v>
      </c>
      <c r="B1" s="17" t="s">
        <v>100</v>
      </c>
      <c r="C1" s="17" t="s">
        <v>105</v>
      </c>
      <c r="D1" s="17" t="s">
        <v>106</v>
      </c>
      <c r="E1" s="17" t="s">
        <v>107</v>
      </c>
      <c r="F1" s="17" t="s">
        <v>108</v>
      </c>
      <c r="G1" s="17" t="s">
        <v>109</v>
      </c>
      <c r="H1" s="17" t="s">
        <v>110</v>
      </c>
      <c r="I1" s="17" t="s">
        <v>111</v>
      </c>
      <c r="J1" s="17" t="s">
        <v>112</v>
      </c>
      <c r="K1" s="17" t="s">
        <v>116</v>
      </c>
      <c r="L1" s="17" t="s">
        <v>117</v>
      </c>
      <c r="M1" s="17" t="s">
        <v>118</v>
      </c>
      <c r="N1" s="17" t="s">
        <v>119</v>
      </c>
      <c r="O1" s="17" t="s">
        <v>120</v>
      </c>
      <c r="P1" s="17" t="s">
        <v>121</v>
      </c>
      <c r="Q1" s="17" t="s">
        <v>122</v>
      </c>
      <c r="R1" s="17" t="s">
        <v>123</v>
      </c>
      <c r="S1" s="17" t="s">
        <v>124</v>
      </c>
      <c r="T1" s="17" t="s">
        <v>125</v>
      </c>
      <c r="U1" s="17" t="s">
        <v>113</v>
      </c>
      <c r="V1" s="17" t="s">
        <v>114</v>
      </c>
      <c r="W1" s="17" t="s">
        <v>126</v>
      </c>
      <c r="X1" s="17" t="s">
        <v>127</v>
      </c>
    </row>
    <row r="2" spans="1:24" x14ac:dyDescent="0.2">
      <c r="A2" s="17" t="s">
        <v>10</v>
      </c>
      <c r="B2" s="17">
        <v>4613</v>
      </c>
      <c r="C2" s="17">
        <v>5442</v>
      </c>
      <c r="D2" s="17">
        <v>641</v>
      </c>
      <c r="E2" s="17">
        <v>94</v>
      </c>
      <c r="F2" s="17">
        <v>5</v>
      </c>
      <c r="G2" s="17">
        <v>282</v>
      </c>
      <c r="H2" s="17">
        <v>52</v>
      </c>
      <c r="I2" s="17">
        <v>48</v>
      </c>
      <c r="J2" s="17">
        <v>7</v>
      </c>
      <c r="K2" s="17">
        <v>109965</v>
      </c>
      <c r="L2" s="17">
        <v>3618</v>
      </c>
      <c r="M2" s="17">
        <v>34926</v>
      </c>
      <c r="N2" s="17">
        <v>209</v>
      </c>
      <c r="O2" s="17">
        <v>12484</v>
      </c>
      <c r="P2" s="17">
        <v>203</v>
      </c>
      <c r="Q2" s="17">
        <v>14026</v>
      </c>
      <c r="R2" s="17">
        <v>117</v>
      </c>
      <c r="S2" s="17">
        <v>28069</v>
      </c>
      <c r="T2" s="17">
        <v>126</v>
      </c>
      <c r="U2" s="17">
        <v>11246</v>
      </c>
      <c r="V2" s="17">
        <v>497</v>
      </c>
      <c r="W2" s="17">
        <v>1316</v>
      </c>
      <c r="X2" s="17">
        <v>84</v>
      </c>
    </row>
    <row r="3" spans="1:24" x14ac:dyDescent="0.2">
      <c r="A3" s="17" t="s">
        <v>17</v>
      </c>
      <c r="B3" s="17">
        <v>20428</v>
      </c>
      <c r="C3" s="17">
        <v>58715</v>
      </c>
      <c r="D3" s="17">
        <v>3590</v>
      </c>
      <c r="E3" s="17">
        <v>1141</v>
      </c>
      <c r="F3" s="17">
        <v>58</v>
      </c>
      <c r="G3" s="17">
        <v>18121</v>
      </c>
      <c r="H3" s="17">
        <v>1334</v>
      </c>
      <c r="I3" s="17">
        <v>200658</v>
      </c>
      <c r="J3" s="17">
        <v>649</v>
      </c>
      <c r="K3" s="17">
        <v>1021463</v>
      </c>
      <c r="L3" s="17">
        <v>16387</v>
      </c>
      <c r="M3" s="17">
        <v>6374956</v>
      </c>
      <c r="N3" s="17">
        <v>152</v>
      </c>
      <c r="O3" s="17">
        <v>73639</v>
      </c>
      <c r="P3" s="17">
        <v>1992</v>
      </c>
      <c r="Q3" s="17">
        <v>66868</v>
      </c>
      <c r="R3" s="17">
        <v>303</v>
      </c>
      <c r="S3" s="17">
        <v>1071004</v>
      </c>
      <c r="T3" s="17">
        <v>1522</v>
      </c>
      <c r="U3" s="17">
        <v>44595</v>
      </c>
      <c r="V3" s="17">
        <v>1214</v>
      </c>
      <c r="W3" s="17">
        <v>4307</v>
      </c>
      <c r="X3" s="17">
        <v>139</v>
      </c>
    </row>
    <row r="4" spans="1:24" x14ac:dyDescent="0.2">
      <c r="A4" s="17" t="s">
        <v>11</v>
      </c>
      <c r="B4" s="17">
        <v>3846</v>
      </c>
      <c r="C4" s="17">
        <v>2243</v>
      </c>
      <c r="D4" s="17">
        <v>324</v>
      </c>
      <c r="E4" s="17">
        <v>5</v>
      </c>
      <c r="F4" s="17">
        <v>1</v>
      </c>
      <c r="G4" s="17">
        <v>227</v>
      </c>
      <c r="H4" s="17">
        <v>43</v>
      </c>
      <c r="I4" s="17">
        <v>62</v>
      </c>
      <c r="J4" s="17">
        <v>1</v>
      </c>
      <c r="K4" s="17">
        <v>93400</v>
      </c>
      <c r="L4" s="17">
        <v>3346</v>
      </c>
      <c r="M4" s="17">
        <v>18409</v>
      </c>
      <c r="N4" s="17">
        <v>26</v>
      </c>
      <c r="O4" s="17">
        <v>8260</v>
      </c>
      <c r="P4" s="17">
        <v>220</v>
      </c>
      <c r="Q4" s="17">
        <v>4625</v>
      </c>
      <c r="R4" s="17">
        <v>71</v>
      </c>
      <c r="S4" s="17">
        <v>107808</v>
      </c>
      <c r="T4" s="17">
        <v>133</v>
      </c>
      <c r="U4" s="17">
        <v>4824</v>
      </c>
      <c r="V4" s="17">
        <v>289</v>
      </c>
      <c r="W4" s="17">
        <v>178</v>
      </c>
      <c r="X4" s="17">
        <v>20</v>
      </c>
    </row>
    <row r="5" spans="1:24" x14ac:dyDescent="0.2">
      <c r="A5" s="17" t="s">
        <v>12</v>
      </c>
      <c r="B5" s="17">
        <v>5739</v>
      </c>
      <c r="C5" s="17">
        <v>4600</v>
      </c>
      <c r="D5" s="17">
        <v>280</v>
      </c>
      <c r="E5" s="17">
        <v>39</v>
      </c>
      <c r="F5" s="17">
        <v>2</v>
      </c>
      <c r="G5" s="17">
        <v>901</v>
      </c>
      <c r="H5" s="17">
        <v>78</v>
      </c>
      <c r="I5" s="17">
        <v>2</v>
      </c>
      <c r="J5" s="17">
        <v>1</v>
      </c>
      <c r="K5" s="17">
        <v>215107</v>
      </c>
      <c r="L5" s="17">
        <v>4870</v>
      </c>
      <c r="M5" s="17">
        <v>124112</v>
      </c>
      <c r="N5" s="17">
        <v>58</v>
      </c>
      <c r="O5" s="17">
        <v>170385</v>
      </c>
      <c r="P5" s="17">
        <v>1432</v>
      </c>
      <c r="Q5" s="17">
        <v>37886</v>
      </c>
      <c r="R5" s="17">
        <v>109</v>
      </c>
      <c r="S5" s="17">
        <v>183382</v>
      </c>
      <c r="T5" s="17">
        <v>475</v>
      </c>
      <c r="U5" s="17">
        <v>3054</v>
      </c>
      <c r="V5" s="17">
        <v>111</v>
      </c>
      <c r="W5" s="17">
        <v>424</v>
      </c>
      <c r="X5" s="17">
        <v>17</v>
      </c>
    </row>
    <row r="6" spans="1:24" x14ac:dyDescent="0.2">
      <c r="A6" s="17" t="s">
        <v>13</v>
      </c>
      <c r="B6" s="17">
        <v>14457</v>
      </c>
      <c r="C6" s="17">
        <v>10523</v>
      </c>
      <c r="D6" s="17">
        <v>1112</v>
      </c>
      <c r="E6" s="17">
        <v>2</v>
      </c>
      <c r="F6" s="17">
        <v>2</v>
      </c>
      <c r="G6" s="17">
        <v>1944</v>
      </c>
      <c r="H6" s="17">
        <v>244</v>
      </c>
      <c r="I6" s="17">
        <v>28157</v>
      </c>
      <c r="J6" s="17">
        <v>34</v>
      </c>
      <c r="K6" s="17">
        <v>583347</v>
      </c>
      <c r="L6" s="17">
        <v>12146</v>
      </c>
      <c r="M6" s="17">
        <v>2646327</v>
      </c>
      <c r="N6" s="17">
        <v>106</v>
      </c>
      <c r="O6" s="17">
        <v>2726280</v>
      </c>
      <c r="P6" s="17">
        <v>2030</v>
      </c>
      <c r="Q6" s="17">
        <v>46071</v>
      </c>
      <c r="R6" s="17">
        <v>205</v>
      </c>
      <c r="S6" s="17">
        <v>425489</v>
      </c>
      <c r="T6" s="17">
        <v>1405</v>
      </c>
      <c r="U6" s="17">
        <v>8479</v>
      </c>
      <c r="V6" s="17">
        <v>381</v>
      </c>
      <c r="W6" s="17">
        <v>272</v>
      </c>
      <c r="X6" s="17">
        <v>20</v>
      </c>
    </row>
    <row r="7" spans="1:24" x14ac:dyDescent="0.2">
      <c r="A7" s="17" t="s">
        <v>15</v>
      </c>
      <c r="B7" s="17">
        <v>27175</v>
      </c>
      <c r="C7" s="17">
        <v>74110</v>
      </c>
      <c r="D7" s="17">
        <v>4405</v>
      </c>
      <c r="E7" s="17">
        <v>77816</v>
      </c>
      <c r="F7" s="17">
        <v>2199</v>
      </c>
      <c r="G7" s="17">
        <v>3898</v>
      </c>
      <c r="H7" s="17">
        <v>297</v>
      </c>
      <c r="I7" s="17">
        <v>610552</v>
      </c>
      <c r="J7" s="17">
        <v>1053</v>
      </c>
      <c r="K7" s="17">
        <v>921315</v>
      </c>
      <c r="L7" s="17">
        <v>20527</v>
      </c>
      <c r="M7" s="17">
        <v>56371920</v>
      </c>
      <c r="N7" s="17">
        <v>368</v>
      </c>
      <c r="O7" s="17">
        <v>829247</v>
      </c>
      <c r="P7" s="17">
        <v>1210</v>
      </c>
      <c r="Q7" s="17">
        <v>404657</v>
      </c>
      <c r="R7" s="17">
        <v>233</v>
      </c>
      <c r="S7" s="17">
        <v>597077</v>
      </c>
      <c r="T7" s="17">
        <v>970</v>
      </c>
      <c r="U7" s="17">
        <v>76515</v>
      </c>
      <c r="V7" s="17">
        <v>2347</v>
      </c>
      <c r="W7" s="17">
        <v>4980</v>
      </c>
      <c r="X7" s="17">
        <v>131</v>
      </c>
    </row>
    <row r="8" spans="1:24" x14ac:dyDescent="0.2">
      <c r="A8" s="17" t="s">
        <v>18</v>
      </c>
      <c r="B8" s="17">
        <v>17071</v>
      </c>
      <c r="C8" s="17">
        <v>30856</v>
      </c>
      <c r="D8" s="17">
        <v>2143</v>
      </c>
      <c r="E8" s="17">
        <v>154619</v>
      </c>
      <c r="F8" s="17">
        <v>4143</v>
      </c>
      <c r="G8" s="17">
        <v>10608</v>
      </c>
      <c r="H8" s="17">
        <v>723</v>
      </c>
      <c r="I8" s="17">
        <v>121200</v>
      </c>
      <c r="J8" s="17">
        <v>141</v>
      </c>
      <c r="K8" s="17">
        <v>541068</v>
      </c>
      <c r="L8" s="17">
        <v>11404</v>
      </c>
      <c r="M8" s="17">
        <v>26728663</v>
      </c>
      <c r="N8" s="17">
        <v>216</v>
      </c>
      <c r="O8" s="17">
        <v>2082295</v>
      </c>
      <c r="P8" s="17">
        <v>1275</v>
      </c>
      <c r="Q8" s="17">
        <v>643591</v>
      </c>
      <c r="R8" s="17">
        <v>147</v>
      </c>
      <c r="S8" s="17">
        <v>256550</v>
      </c>
      <c r="T8" s="17">
        <v>563</v>
      </c>
      <c r="U8" s="17">
        <v>28192</v>
      </c>
      <c r="V8" s="17">
        <v>842</v>
      </c>
      <c r="W8" s="17">
        <v>2109</v>
      </c>
      <c r="X8" s="17">
        <v>65</v>
      </c>
    </row>
    <row r="9" spans="1:24" x14ac:dyDescent="0.2">
      <c r="A9" s="17" t="s">
        <v>16</v>
      </c>
      <c r="B9" s="17">
        <v>4774</v>
      </c>
      <c r="C9" s="17">
        <v>2824</v>
      </c>
      <c r="D9" s="17">
        <v>394</v>
      </c>
      <c r="E9" s="17">
        <v>117</v>
      </c>
      <c r="F9" s="17">
        <v>5</v>
      </c>
      <c r="G9" s="17">
        <v>376</v>
      </c>
      <c r="H9" s="17">
        <v>78</v>
      </c>
      <c r="I9" s="17">
        <v>26029</v>
      </c>
      <c r="J9" s="17">
        <v>201</v>
      </c>
      <c r="K9" s="17">
        <v>196390</v>
      </c>
      <c r="L9" s="17">
        <v>3845</v>
      </c>
      <c r="M9" s="17">
        <v>2142161</v>
      </c>
      <c r="N9" s="17">
        <v>40</v>
      </c>
      <c r="O9" s="17">
        <v>51618</v>
      </c>
      <c r="P9" s="17">
        <v>341</v>
      </c>
      <c r="Q9" s="17">
        <v>2718</v>
      </c>
      <c r="R9" s="17">
        <v>50</v>
      </c>
      <c r="S9" s="17">
        <v>124272</v>
      </c>
      <c r="T9" s="17">
        <v>339</v>
      </c>
      <c r="U9" s="17">
        <v>14097</v>
      </c>
      <c r="V9" s="17">
        <v>442</v>
      </c>
      <c r="W9" s="17">
        <v>408</v>
      </c>
      <c r="X9" s="17">
        <v>20</v>
      </c>
    </row>
    <row r="10" spans="1:24" x14ac:dyDescent="0.2">
      <c r="A10" s="17" t="s">
        <v>14</v>
      </c>
      <c r="B10" s="17">
        <v>16068</v>
      </c>
      <c r="C10" s="17">
        <v>12079</v>
      </c>
      <c r="D10" s="17">
        <v>1443</v>
      </c>
      <c r="E10" s="17">
        <v>0</v>
      </c>
      <c r="F10" s="17">
        <v>0</v>
      </c>
      <c r="G10" s="17">
        <v>946</v>
      </c>
      <c r="H10" s="17">
        <v>77</v>
      </c>
      <c r="I10" s="17">
        <v>69076</v>
      </c>
      <c r="J10" s="17">
        <v>626</v>
      </c>
      <c r="K10" s="17">
        <v>809669</v>
      </c>
      <c r="L10" s="17">
        <v>13692</v>
      </c>
      <c r="M10" s="17">
        <v>1210629</v>
      </c>
      <c r="N10" s="17">
        <v>29</v>
      </c>
      <c r="O10" s="17">
        <v>932062</v>
      </c>
      <c r="P10" s="17">
        <v>650</v>
      </c>
      <c r="Q10" s="17">
        <v>4131</v>
      </c>
      <c r="R10" s="17">
        <v>37</v>
      </c>
      <c r="S10" s="17">
        <v>1359785</v>
      </c>
      <c r="T10" s="17">
        <v>1748</v>
      </c>
      <c r="U10" s="17">
        <v>9313</v>
      </c>
      <c r="V10" s="17">
        <v>330</v>
      </c>
      <c r="W10" s="17">
        <v>320</v>
      </c>
      <c r="X10" s="17">
        <v>17</v>
      </c>
    </row>
    <row r="11" spans="1:24" x14ac:dyDescent="0.2">
      <c r="A11" s="17" t="s">
        <v>22</v>
      </c>
      <c r="B11" s="17">
        <v>9301</v>
      </c>
      <c r="C11" s="17">
        <v>2794</v>
      </c>
      <c r="D11" s="17">
        <v>373</v>
      </c>
      <c r="E11" s="17">
        <v>3143</v>
      </c>
      <c r="F11" s="17">
        <v>59</v>
      </c>
      <c r="G11" s="17">
        <v>489</v>
      </c>
      <c r="H11" s="17">
        <v>30</v>
      </c>
      <c r="I11" s="17">
        <v>83601</v>
      </c>
      <c r="J11" s="17">
        <v>117</v>
      </c>
      <c r="K11" s="17">
        <v>243465</v>
      </c>
      <c r="L11" s="17">
        <v>7902</v>
      </c>
      <c r="M11" s="17">
        <v>3933767</v>
      </c>
      <c r="N11" s="17">
        <v>283</v>
      </c>
      <c r="O11" s="17">
        <v>755499</v>
      </c>
      <c r="P11" s="17">
        <v>734</v>
      </c>
      <c r="Q11" s="17">
        <v>22391</v>
      </c>
      <c r="R11" s="17">
        <v>144</v>
      </c>
      <c r="S11" s="17">
        <v>10894</v>
      </c>
      <c r="T11" s="17">
        <v>118</v>
      </c>
      <c r="U11" s="17">
        <v>425</v>
      </c>
      <c r="V11" s="17">
        <v>36</v>
      </c>
      <c r="W11" s="17">
        <v>88</v>
      </c>
      <c r="X11" s="17">
        <v>5</v>
      </c>
    </row>
    <row r="12" spans="1:24" x14ac:dyDescent="0.2">
      <c r="A12" s="17" t="s">
        <v>24</v>
      </c>
      <c r="B12" s="17">
        <v>16975</v>
      </c>
      <c r="C12" s="17">
        <v>22835</v>
      </c>
      <c r="D12" s="17">
        <v>2916</v>
      </c>
      <c r="E12" s="17">
        <v>142</v>
      </c>
      <c r="F12" s="17">
        <v>3</v>
      </c>
      <c r="G12" s="17">
        <v>3377</v>
      </c>
      <c r="H12" s="17">
        <v>302</v>
      </c>
      <c r="I12" s="17">
        <v>216388</v>
      </c>
      <c r="J12" s="17">
        <v>279</v>
      </c>
      <c r="K12" s="17">
        <v>487029</v>
      </c>
      <c r="L12" s="17">
        <v>12876</v>
      </c>
      <c r="M12" s="17">
        <v>4422955</v>
      </c>
      <c r="N12" s="17">
        <v>286</v>
      </c>
      <c r="O12" s="17">
        <v>7794848</v>
      </c>
      <c r="P12" s="17">
        <v>1055</v>
      </c>
      <c r="Q12" s="17">
        <v>806973</v>
      </c>
      <c r="R12" s="17">
        <v>594</v>
      </c>
      <c r="S12" s="17">
        <v>367299</v>
      </c>
      <c r="T12" s="17">
        <v>1616</v>
      </c>
      <c r="U12" s="17">
        <v>8559</v>
      </c>
      <c r="V12" s="17">
        <v>440</v>
      </c>
      <c r="W12" s="17">
        <v>1472</v>
      </c>
      <c r="X12" s="17">
        <v>103</v>
      </c>
    </row>
    <row r="13" spans="1:24" x14ac:dyDescent="0.2">
      <c r="A13" s="17" t="s">
        <v>20</v>
      </c>
      <c r="B13" s="17">
        <v>13035</v>
      </c>
      <c r="C13" s="17">
        <v>22409</v>
      </c>
      <c r="D13" s="17">
        <v>1648</v>
      </c>
      <c r="E13" s="17">
        <v>1431</v>
      </c>
      <c r="F13" s="17">
        <v>28</v>
      </c>
      <c r="G13" s="17">
        <v>9202</v>
      </c>
      <c r="H13" s="17">
        <v>926</v>
      </c>
      <c r="I13" s="17">
        <v>283211</v>
      </c>
      <c r="J13" s="17">
        <v>169</v>
      </c>
      <c r="K13" s="17">
        <v>434237</v>
      </c>
      <c r="L13" s="17">
        <v>10879</v>
      </c>
      <c r="M13" s="17">
        <v>37732994</v>
      </c>
      <c r="N13" s="17">
        <v>367</v>
      </c>
      <c r="O13" s="17">
        <v>5983534</v>
      </c>
      <c r="P13" s="17">
        <v>548</v>
      </c>
      <c r="Q13" s="17">
        <v>135858</v>
      </c>
      <c r="R13" s="17">
        <v>77</v>
      </c>
      <c r="S13" s="17">
        <v>167998</v>
      </c>
      <c r="T13" s="17">
        <v>177</v>
      </c>
      <c r="U13" s="17">
        <v>7091</v>
      </c>
      <c r="V13" s="17">
        <v>333</v>
      </c>
      <c r="W13" s="17">
        <v>1899</v>
      </c>
      <c r="X13" s="17">
        <v>92</v>
      </c>
    </row>
    <row r="14" spans="1:24" x14ac:dyDescent="0.2">
      <c r="A14" s="17" t="s">
        <v>23</v>
      </c>
      <c r="B14" s="17">
        <v>4210</v>
      </c>
      <c r="C14" s="17">
        <v>1779</v>
      </c>
      <c r="D14" s="17">
        <v>178</v>
      </c>
      <c r="E14" s="17">
        <v>1</v>
      </c>
      <c r="F14" s="17">
        <v>1</v>
      </c>
      <c r="G14" s="17">
        <v>556</v>
      </c>
      <c r="H14" s="17">
        <v>64</v>
      </c>
      <c r="I14" s="17">
        <v>71099</v>
      </c>
      <c r="J14" s="17">
        <v>73</v>
      </c>
      <c r="K14" s="17">
        <v>102858</v>
      </c>
      <c r="L14" s="17">
        <v>3636</v>
      </c>
      <c r="M14" s="17">
        <v>431601</v>
      </c>
      <c r="N14" s="17">
        <v>13</v>
      </c>
      <c r="O14" s="17">
        <v>28234</v>
      </c>
      <c r="P14" s="17">
        <v>90</v>
      </c>
      <c r="Q14" s="17">
        <v>581</v>
      </c>
      <c r="R14" s="17">
        <v>28</v>
      </c>
      <c r="S14" s="17">
        <v>5141</v>
      </c>
      <c r="T14" s="17">
        <v>40</v>
      </c>
      <c r="U14" s="17">
        <v>546</v>
      </c>
      <c r="V14" s="17">
        <v>27</v>
      </c>
      <c r="W14" s="17">
        <v>114</v>
      </c>
      <c r="X14" s="17">
        <v>8</v>
      </c>
    </row>
    <row r="15" spans="1:24" x14ac:dyDescent="0.2">
      <c r="A15" s="17" t="s">
        <v>26</v>
      </c>
      <c r="B15" s="17">
        <v>10227</v>
      </c>
      <c r="C15" s="17">
        <v>11814</v>
      </c>
      <c r="D15" s="17">
        <v>985</v>
      </c>
      <c r="E15" s="17">
        <v>79</v>
      </c>
      <c r="F15" s="17">
        <v>2</v>
      </c>
      <c r="G15" s="17">
        <v>13608</v>
      </c>
      <c r="H15" s="17">
        <v>1082</v>
      </c>
      <c r="I15" s="17">
        <v>94991</v>
      </c>
      <c r="J15" s="17">
        <v>55</v>
      </c>
      <c r="K15" s="17">
        <v>284247</v>
      </c>
      <c r="L15" s="17">
        <v>8285</v>
      </c>
      <c r="M15" s="17">
        <v>2897111</v>
      </c>
      <c r="N15" s="17">
        <v>270</v>
      </c>
      <c r="O15" s="17">
        <v>8371088</v>
      </c>
      <c r="P15" s="17">
        <v>865</v>
      </c>
      <c r="Q15" s="17">
        <v>532957</v>
      </c>
      <c r="R15" s="17">
        <v>290</v>
      </c>
      <c r="S15" s="17">
        <v>62795</v>
      </c>
      <c r="T15" s="17">
        <v>342</v>
      </c>
      <c r="U15" s="17">
        <v>3075</v>
      </c>
      <c r="V15" s="17">
        <v>112</v>
      </c>
      <c r="W15" s="17">
        <v>548</v>
      </c>
      <c r="X15" s="17">
        <v>19</v>
      </c>
    </row>
    <row r="16" spans="1:24" x14ac:dyDescent="0.2">
      <c r="A16" s="17" t="s">
        <v>25</v>
      </c>
      <c r="B16" s="17">
        <v>19591</v>
      </c>
      <c r="C16" s="17">
        <v>19666</v>
      </c>
      <c r="D16" s="17">
        <v>2136</v>
      </c>
      <c r="E16" s="17">
        <v>29</v>
      </c>
      <c r="F16" s="17">
        <v>1</v>
      </c>
      <c r="G16" s="17">
        <v>12714</v>
      </c>
      <c r="H16" s="17">
        <v>1112</v>
      </c>
      <c r="I16" s="17">
        <v>398804</v>
      </c>
      <c r="J16" s="17">
        <v>495</v>
      </c>
      <c r="K16" s="17">
        <v>778193</v>
      </c>
      <c r="L16" s="17">
        <v>16748</v>
      </c>
      <c r="M16" s="17">
        <v>29269945</v>
      </c>
      <c r="N16" s="17">
        <v>734</v>
      </c>
      <c r="O16" s="17">
        <v>2530159</v>
      </c>
      <c r="P16" s="17">
        <v>727</v>
      </c>
      <c r="Q16" s="17">
        <v>652374</v>
      </c>
      <c r="R16" s="17">
        <v>141</v>
      </c>
      <c r="S16" s="17">
        <v>55895</v>
      </c>
      <c r="T16" s="17">
        <v>424</v>
      </c>
      <c r="U16" s="17">
        <v>1940</v>
      </c>
      <c r="V16" s="17">
        <v>111</v>
      </c>
      <c r="W16" s="17">
        <v>591</v>
      </c>
      <c r="X16" s="17">
        <v>34</v>
      </c>
    </row>
    <row r="17" spans="1:24" x14ac:dyDescent="0.2">
      <c r="A17" s="17" t="s">
        <v>21</v>
      </c>
      <c r="B17" s="17">
        <v>10255</v>
      </c>
      <c r="C17" s="17">
        <v>18749</v>
      </c>
      <c r="D17" s="17">
        <v>1754</v>
      </c>
      <c r="E17" s="17">
        <v>0</v>
      </c>
      <c r="F17" s="17">
        <v>0</v>
      </c>
      <c r="G17" s="17">
        <v>905</v>
      </c>
      <c r="H17" s="17">
        <v>99</v>
      </c>
      <c r="I17" s="17">
        <v>149620</v>
      </c>
      <c r="J17" s="17">
        <v>109</v>
      </c>
      <c r="K17" s="17">
        <v>439435</v>
      </c>
      <c r="L17" s="17">
        <v>8865</v>
      </c>
      <c r="M17" s="17">
        <v>4348744</v>
      </c>
      <c r="N17" s="17">
        <v>196</v>
      </c>
      <c r="O17" s="17">
        <v>392492</v>
      </c>
      <c r="P17" s="17">
        <v>321</v>
      </c>
      <c r="Q17" s="17">
        <v>385764</v>
      </c>
      <c r="R17" s="17">
        <v>63</v>
      </c>
      <c r="S17" s="17">
        <v>18537</v>
      </c>
      <c r="T17" s="17">
        <v>119</v>
      </c>
      <c r="U17" s="17">
        <v>1094</v>
      </c>
      <c r="V17" s="17">
        <v>43</v>
      </c>
      <c r="W17" s="17">
        <v>186</v>
      </c>
      <c r="X17" s="17">
        <v>9</v>
      </c>
    </row>
    <row r="18" spans="1:24" x14ac:dyDescent="0.2">
      <c r="A18" s="17" t="s">
        <v>19</v>
      </c>
      <c r="B18" s="17">
        <v>2197</v>
      </c>
      <c r="C18" s="17">
        <v>508</v>
      </c>
      <c r="D18" s="17">
        <v>51</v>
      </c>
      <c r="E18" s="17">
        <v>0</v>
      </c>
      <c r="F18" s="17">
        <v>0</v>
      </c>
      <c r="G18" s="17">
        <v>77</v>
      </c>
      <c r="H18" s="17">
        <v>9</v>
      </c>
      <c r="I18" s="17">
        <v>0</v>
      </c>
      <c r="J18" s="17">
        <v>0</v>
      </c>
      <c r="K18" s="17">
        <v>48175</v>
      </c>
      <c r="L18" s="17">
        <v>1910</v>
      </c>
      <c r="M18" s="17">
        <v>244</v>
      </c>
      <c r="N18" s="17">
        <v>12</v>
      </c>
      <c r="O18" s="17">
        <v>2118</v>
      </c>
      <c r="P18" s="17">
        <v>79</v>
      </c>
      <c r="Q18" s="17">
        <v>1362</v>
      </c>
      <c r="R18" s="17">
        <v>99</v>
      </c>
      <c r="S18" s="17">
        <v>6249</v>
      </c>
      <c r="T18" s="17">
        <v>204</v>
      </c>
      <c r="U18" s="17">
        <v>516</v>
      </c>
      <c r="V18" s="17">
        <v>30</v>
      </c>
      <c r="W18" s="17">
        <v>376</v>
      </c>
      <c r="X18" s="17">
        <v>10</v>
      </c>
    </row>
    <row r="19" spans="1:24" x14ac:dyDescent="0.2">
      <c r="A19" s="17" t="s">
        <v>27</v>
      </c>
      <c r="B19" s="17">
        <v>34333</v>
      </c>
      <c r="C19" s="17">
        <v>118903</v>
      </c>
      <c r="D19" s="17">
        <v>10906</v>
      </c>
      <c r="E19" s="17">
        <v>29604</v>
      </c>
      <c r="F19" s="17">
        <v>672</v>
      </c>
      <c r="G19" s="17">
        <v>14588</v>
      </c>
      <c r="H19" s="17">
        <v>1295</v>
      </c>
      <c r="I19" s="17">
        <v>26846</v>
      </c>
      <c r="J19" s="17">
        <v>603</v>
      </c>
      <c r="K19" s="17">
        <v>1419914</v>
      </c>
      <c r="L19" s="17">
        <v>30463</v>
      </c>
      <c r="M19" s="17">
        <v>410522</v>
      </c>
      <c r="N19" s="17">
        <v>844</v>
      </c>
      <c r="O19" s="17">
        <v>368083</v>
      </c>
      <c r="P19" s="17">
        <v>3435</v>
      </c>
      <c r="Q19" s="17">
        <v>141922</v>
      </c>
      <c r="R19" s="17">
        <v>446</v>
      </c>
      <c r="S19" s="17">
        <v>22453</v>
      </c>
      <c r="T19" s="17">
        <v>952</v>
      </c>
      <c r="U19" s="17">
        <v>18373</v>
      </c>
      <c r="V19" s="17">
        <v>679</v>
      </c>
      <c r="W19" s="17">
        <v>888</v>
      </c>
      <c r="X19" s="17">
        <v>42</v>
      </c>
    </row>
    <row r="20" spans="1:24" x14ac:dyDescent="0.2">
      <c r="A20" s="17" t="s">
        <v>34</v>
      </c>
      <c r="B20" s="17">
        <v>82572</v>
      </c>
      <c r="C20" s="17">
        <v>123023</v>
      </c>
      <c r="D20" s="17">
        <v>17427</v>
      </c>
      <c r="E20" s="17">
        <v>6828</v>
      </c>
      <c r="F20" s="17">
        <v>212</v>
      </c>
      <c r="G20" s="17">
        <v>19944</v>
      </c>
      <c r="H20" s="17">
        <v>3143</v>
      </c>
      <c r="I20" s="17">
        <v>177214</v>
      </c>
      <c r="J20" s="17">
        <v>2773</v>
      </c>
      <c r="K20" s="17">
        <v>2899762</v>
      </c>
      <c r="L20" s="17">
        <v>75113</v>
      </c>
      <c r="M20" s="17">
        <v>5422459</v>
      </c>
      <c r="N20" s="17">
        <v>332</v>
      </c>
      <c r="O20" s="17">
        <v>1355541</v>
      </c>
      <c r="P20" s="17">
        <v>2344</v>
      </c>
      <c r="Q20" s="17">
        <v>209910</v>
      </c>
      <c r="R20" s="17">
        <v>580</v>
      </c>
      <c r="S20" s="17">
        <v>303968</v>
      </c>
      <c r="T20" s="17">
        <v>1797</v>
      </c>
      <c r="U20" s="17">
        <v>37398</v>
      </c>
      <c r="V20" s="17">
        <v>1482</v>
      </c>
      <c r="W20" s="17">
        <v>1049</v>
      </c>
      <c r="X20" s="17">
        <v>62</v>
      </c>
    </row>
    <row r="21" spans="1:24" x14ac:dyDescent="0.2">
      <c r="A21" s="17" t="s">
        <v>28</v>
      </c>
      <c r="B21" s="17">
        <v>188705</v>
      </c>
      <c r="C21" s="17">
        <v>543353</v>
      </c>
      <c r="D21" s="17">
        <v>67639</v>
      </c>
      <c r="E21" s="17">
        <v>132191</v>
      </c>
      <c r="F21" s="17">
        <v>4206</v>
      </c>
      <c r="G21" s="17">
        <v>83623</v>
      </c>
      <c r="H21" s="17">
        <v>12256</v>
      </c>
      <c r="I21" s="17">
        <v>273777</v>
      </c>
      <c r="J21" s="17">
        <v>6048</v>
      </c>
      <c r="K21" s="17">
        <v>5693109</v>
      </c>
      <c r="L21" s="17">
        <v>155228</v>
      </c>
      <c r="M21" s="17">
        <v>19048789</v>
      </c>
      <c r="N21" s="17">
        <v>3403</v>
      </c>
      <c r="O21" s="17">
        <v>436593</v>
      </c>
      <c r="P21" s="17">
        <v>10432</v>
      </c>
      <c r="Q21" s="17">
        <v>326391</v>
      </c>
      <c r="R21" s="17">
        <v>2556</v>
      </c>
      <c r="S21" s="17">
        <v>698929</v>
      </c>
      <c r="T21" s="17">
        <v>5962</v>
      </c>
      <c r="U21" s="17">
        <v>117423</v>
      </c>
      <c r="V21" s="17">
        <v>4276</v>
      </c>
      <c r="W21" s="17">
        <v>4070</v>
      </c>
      <c r="X21" s="17">
        <v>164</v>
      </c>
    </row>
    <row r="22" spans="1:24" x14ac:dyDescent="0.2">
      <c r="A22" s="17" t="s">
        <v>29</v>
      </c>
      <c r="B22" s="17">
        <v>159374</v>
      </c>
      <c r="C22" s="17">
        <v>552611</v>
      </c>
      <c r="D22" s="17">
        <v>87060</v>
      </c>
      <c r="E22" s="17">
        <v>5424</v>
      </c>
      <c r="F22" s="17">
        <v>154</v>
      </c>
      <c r="G22" s="17">
        <v>160801</v>
      </c>
      <c r="H22" s="17">
        <v>27311</v>
      </c>
      <c r="I22" s="17">
        <v>262796</v>
      </c>
      <c r="J22" s="17">
        <v>9176</v>
      </c>
      <c r="K22" s="17">
        <v>4999568</v>
      </c>
      <c r="L22" s="17">
        <v>118964</v>
      </c>
      <c r="M22" s="17">
        <v>6904336</v>
      </c>
      <c r="N22" s="17">
        <v>1206</v>
      </c>
      <c r="O22" s="17">
        <v>311768</v>
      </c>
      <c r="P22" s="17">
        <v>5768</v>
      </c>
      <c r="Q22" s="17">
        <v>48450</v>
      </c>
      <c r="R22" s="17">
        <v>863</v>
      </c>
      <c r="S22" s="17">
        <v>221343</v>
      </c>
      <c r="T22" s="17">
        <v>6921</v>
      </c>
      <c r="U22" s="17">
        <v>21806</v>
      </c>
      <c r="V22" s="17">
        <v>1179</v>
      </c>
      <c r="W22" s="17">
        <v>1771</v>
      </c>
      <c r="X22" s="17">
        <v>113</v>
      </c>
    </row>
    <row r="23" spans="1:24" x14ac:dyDescent="0.2">
      <c r="A23" s="17" t="s">
        <v>33</v>
      </c>
      <c r="B23" s="17">
        <v>52713</v>
      </c>
      <c r="C23" s="17">
        <v>169295</v>
      </c>
      <c r="D23" s="17">
        <v>36077</v>
      </c>
      <c r="E23" s="17">
        <v>0</v>
      </c>
      <c r="F23" s="17">
        <v>0</v>
      </c>
      <c r="G23" s="17">
        <v>30532</v>
      </c>
      <c r="H23" s="17">
        <v>7328</v>
      </c>
      <c r="I23" s="17">
        <v>59421</v>
      </c>
      <c r="J23" s="17">
        <v>1380</v>
      </c>
      <c r="K23" s="17">
        <v>1492220</v>
      </c>
      <c r="L23" s="17">
        <v>37639</v>
      </c>
      <c r="M23" s="17">
        <v>307478</v>
      </c>
      <c r="N23" s="17">
        <v>262</v>
      </c>
      <c r="O23" s="17">
        <v>47134</v>
      </c>
      <c r="P23" s="17">
        <v>2574</v>
      </c>
      <c r="Q23" s="17">
        <v>8476</v>
      </c>
      <c r="R23" s="17">
        <v>193</v>
      </c>
      <c r="S23" s="17">
        <v>24677</v>
      </c>
      <c r="T23" s="17">
        <v>803</v>
      </c>
      <c r="U23" s="17">
        <v>2097</v>
      </c>
      <c r="V23" s="17">
        <v>133</v>
      </c>
      <c r="W23" s="17">
        <v>102</v>
      </c>
      <c r="X23" s="17">
        <v>5</v>
      </c>
    </row>
    <row r="24" spans="1:24" x14ac:dyDescent="0.2">
      <c r="A24" s="17" t="s">
        <v>31</v>
      </c>
      <c r="B24" s="17">
        <v>149531</v>
      </c>
      <c r="C24" s="17">
        <v>540954</v>
      </c>
      <c r="D24" s="17">
        <v>105065</v>
      </c>
      <c r="E24" s="17">
        <v>4539</v>
      </c>
      <c r="F24" s="17">
        <v>166</v>
      </c>
      <c r="G24" s="17">
        <v>102829</v>
      </c>
      <c r="H24" s="17">
        <v>24378</v>
      </c>
      <c r="I24" s="17">
        <v>86639</v>
      </c>
      <c r="J24" s="17">
        <v>3896</v>
      </c>
      <c r="K24" s="17">
        <v>3430723</v>
      </c>
      <c r="L24" s="17">
        <v>96006</v>
      </c>
      <c r="M24" s="17">
        <v>1059372</v>
      </c>
      <c r="N24" s="17">
        <v>1889</v>
      </c>
      <c r="O24" s="17">
        <v>78322</v>
      </c>
      <c r="P24" s="17">
        <v>2682</v>
      </c>
      <c r="Q24" s="17">
        <v>30123</v>
      </c>
      <c r="R24" s="17">
        <v>1936</v>
      </c>
      <c r="S24" s="17">
        <v>53374</v>
      </c>
      <c r="T24" s="17">
        <v>2001</v>
      </c>
      <c r="U24" s="17">
        <v>5633</v>
      </c>
      <c r="V24" s="17">
        <v>323</v>
      </c>
      <c r="W24" s="17">
        <v>709</v>
      </c>
      <c r="X24" s="17">
        <v>23</v>
      </c>
    </row>
    <row r="25" spans="1:24" x14ac:dyDescent="0.2">
      <c r="A25" s="17" t="s">
        <v>30</v>
      </c>
      <c r="B25" s="17">
        <v>170508</v>
      </c>
      <c r="C25" s="17">
        <v>608907</v>
      </c>
      <c r="D25" s="17">
        <v>108019</v>
      </c>
      <c r="E25" s="17">
        <v>614</v>
      </c>
      <c r="F25" s="17">
        <v>23</v>
      </c>
      <c r="G25" s="17">
        <v>153951</v>
      </c>
      <c r="H25" s="17">
        <v>32801</v>
      </c>
      <c r="I25" s="17">
        <v>125379</v>
      </c>
      <c r="J25" s="17">
        <v>7372</v>
      </c>
      <c r="K25" s="17">
        <v>4496022</v>
      </c>
      <c r="L25" s="17">
        <v>119416</v>
      </c>
      <c r="M25" s="17">
        <v>574610</v>
      </c>
      <c r="N25" s="17">
        <v>1712</v>
      </c>
      <c r="O25" s="17">
        <v>227096</v>
      </c>
      <c r="P25" s="17">
        <v>7498</v>
      </c>
      <c r="Q25" s="17">
        <v>52668</v>
      </c>
      <c r="R25" s="17">
        <v>944</v>
      </c>
      <c r="S25" s="17">
        <v>186520</v>
      </c>
      <c r="T25" s="17">
        <v>6455</v>
      </c>
      <c r="U25" s="17">
        <v>7526</v>
      </c>
      <c r="V25" s="17">
        <v>479</v>
      </c>
      <c r="W25" s="17">
        <v>694</v>
      </c>
      <c r="X25" s="17">
        <v>43</v>
      </c>
    </row>
    <row r="26" spans="1:24" x14ac:dyDescent="0.2">
      <c r="A26" s="17" t="s">
        <v>35</v>
      </c>
      <c r="B26" s="17">
        <v>37165</v>
      </c>
      <c r="C26" s="17">
        <v>111259</v>
      </c>
      <c r="D26" s="17">
        <v>25831</v>
      </c>
      <c r="E26" s="17">
        <v>0</v>
      </c>
      <c r="F26" s="17">
        <v>0</v>
      </c>
      <c r="G26" s="17">
        <v>17210</v>
      </c>
      <c r="H26" s="17">
        <v>4275</v>
      </c>
      <c r="I26" s="17">
        <v>47257</v>
      </c>
      <c r="J26" s="17">
        <v>904</v>
      </c>
      <c r="K26" s="17">
        <v>1060618</v>
      </c>
      <c r="L26" s="17">
        <v>24790</v>
      </c>
      <c r="M26" s="17">
        <v>464745</v>
      </c>
      <c r="N26" s="17">
        <v>84</v>
      </c>
      <c r="O26" s="17">
        <v>36161</v>
      </c>
      <c r="P26" s="17">
        <v>1586</v>
      </c>
      <c r="Q26" s="17">
        <v>3462</v>
      </c>
      <c r="R26" s="17">
        <v>165</v>
      </c>
      <c r="S26" s="17">
        <v>12936</v>
      </c>
      <c r="T26" s="17">
        <v>167</v>
      </c>
      <c r="U26" s="17">
        <v>3253</v>
      </c>
      <c r="V26" s="17">
        <v>121</v>
      </c>
      <c r="W26" s="17">
        <v>26</v>
      </c>
      <c r="X26" s="17">
        <v>4</v>
      </c>
    </row>
    <row r="27" spans="1:24" x14ac:dyDescent="0.2">
      <c r="A27" s="17" t="s">
        <v>32</v>
      </c>
      <c r="B27" s="17">
        <v>186664</v>
      </c>
      <c r="C27" s="17">
        <v>547753</v>
      </c>
      <c r="D27" s="17">
        <v>120781</v>
      </c>
      <c r="E27" s="17">
        <v>114</v>
      </c>
      <c r="F27" s="17">
        <v>6</v>
      </c>
      <c r="G27" s="17">
        <v>140157</v>
      </c>
      <c r="H27" s="17">
        <v>36792</v>
      </c>
      <c r="I27" s="17">
        <v>143527</v>
      </c>
      <c r="J27" s="17">
        <v>4739</v>
      </c>
      <c r="K27" s="17">
        <v>4665993</v>
      </c>
      <c r="L27" s="17">
        <v>113697</v>
      </c>
      <c r="M27" s="17">
        <v>2280559</v>
      </c>
      <c r="N27" s="17">
        <v>1443</v>
      </c>
      <c r="O27" s="17">
        <v>1293855</v>
      </c>
      <c r="P27" s="17">
        <v>6013</v>
      </c>
      <c r="Q27" s="17">
        <v>32214</v>
      </c>
      <c r="R27" s="17">
        <v>983</v>
      </c>
      <c r="S27" s="17">
        <v>70977</v>
      </c>
      <c r="T27" s="17">
        <v>1348</v>
      </c>
      <c r="U27" s="17">
        <v>10190</v>
      </c>
      <c r="V27" s="17">
        <v>772</v>
      </c>
      <c r="W27" s="17">
        <v>685</v>
      </c>
      <c r="X27" s="17">
        <v>50</v>
      </c>
    </row>
    <row r="28" spans="1:24" x14ac:dyDescent="0.2">
      <c r="A28" s="17" t="s">
        <v>44</v>
      </c>
      <c r="B28" s="17">
        <v>90918</v>
      </c>
      <c r="C28" s="17">
        <v>164430</v>
      </c>
      <c r="D28" s="17">
        <v>32848</v>
      </c>
      <c r="E28" s="17">
        <v>374</v>
      </c>
      <c r="F28" s="17">
        <v>19</v>
      </c>
      <c r="G28" s="17">
        <v>40274</v>
      </c>
      <c r="H28" s="17">
        <v>8462</v>
      </c>
      <c r="I28" s="17">
        <v>99907</v>
      </c>
      <c r="J28" s="17">
        <v>4166</v>
      </c>
      <c r="K28" s="17">
        <v>3000083</v>
      </c>
      <c r="L28" s="17">
        <v>78289</v>
      </c>
      <c r="M28" s="17">
        <v>0</v>
      </c>
      <c r="N28" s="17">
        <v>0</v>
      </c>
      <c r="O28" s="17">
        <v>57050</v>
      </c>
      <c r="P28" s="17">
        <v>3</v>
      </c>
      <c r="Q28" s="17">
        <v>80</v>
      </c>
      <c r="R28" s="17">
        <v>1</v>
      </c>
      <c r="S28" s="17">
        <v>32100</v>
      </c>
      <c r="T28" s="17">
        <v>5</v>
      </c>
      <c r="U28" s="17">
        <v>6666</v>
      </c>
      <c r="V28" s="17">
        <v>407</v>
      </c>
      <c r="W28" s="17">
        <v>129</v>
      </c>
      <c r="X28" s="17">
        <v>17</v>
      </c>
    </row>
    <row r="29" spans="1:24" x14ac:dyDescent="0.2">
      <c r="A29" s="17" t="s">
        <v>38</v>
      </c>
      <c r="B29" s="17">
        <v>103941</v>
      </c>
      <c r="C29" s="17">
        <v>308802</v>
      </c>
      <c r="D29" s="17">
        <v>53195</v>
      </c>
      <c r="E29" s="17">
        <v>35853</v>
      </c>
      <c r="F29" s="17">
        <v>1010</v>
      </c>
      <c r="G29" s="17">
        <v>48380</v>
      </c>
      <c r="H29" s="17">
        <v>8520</v>
      </c>
      <c r="I29" s="17">
        <v>139399</v>
      </c>
      <c r="J29" s="17">
        <v>3982</v>
      </c>
      <c r="K29" s="17">
        <v>3524856</v>
      </c>
      <c r="L29" s="17">
        <v>73457</v>
      </c>
      <c r="M29" s="17">
        <v>2011999</v>
      </c>
      <c r="N29" s="17">
        <v>1931</v>
      </c>
      <c r="O29" s="17">
        <v>1095669</v>
      </c>
      <c r="P29" s="17">
        <v>4244</v>
      </c>
      <c r="Q29" s="17">
        <v>154434</v>
      </c>
      <c r="R29" s="17">
        <v>2213</v>
      </c>
      <c r="S29" s="17">
        <v>305899</v>
      </c>
      <c r="T29" s="17">
        <v>2070</v>
      </c>
      <c r="U29" s="17">
        <v>25514</v>
      </c>
      <c r="V29" s="17">
        <v>1115</v>
      </c>
      <c r="W29" s="17">
        <v>224</v>
      </c>
      <c r="X29" s="17">
        <v>34</v>
      </c>
    </row>
    <row r="30" spans="1:24" x14ac:dyDescent="0.2">
      <c r="A30" s="17" t="s">
        <v>46</v>
      </c>
      <c r="B30" s="17">
        <v>70885</v>
      </c>
      <c r="C30" s="17">
        <v>156230</v>
      </c>
      <c r="D30" s="17">
        <v>31033</v>
      </c>
      <c r="E30" s="17">
        <v>12</v>
      </c>
      <c r="F30" s="17">
        <v>1</v>
      </c>
      <c r="G30" s="17">
        <v>78884</v>
      </c>
      <c r="H30" s="17">
        <v>15040</v>
      </c>
      <c r="I30" s="17">
        <v>119941</v>
      </c>
      <c r="J30" s="17">
        <v>3863</v>
      </c>
      <c r="K30" s="17">
        <v>1920817</v>
      </c>
      <c r="L30" s="17">
        <v>52443</v>
      </c>
      <c r="M30" s="17">
        <v>17024</v>
      </c>
      <c r="N30" s="17">
        <v>477</v>
      </c>
      <c r="O30" s="17">
        <v>334147</v>
      </c>
      <c r="P30" s="17">
        <v>2904</v>
      </c>
      <c r="Q30" s="17">
        <v>13313</v>
      </c>
      <c r="R30" s="17">
        <v>426</v>
      </c>
      <c r="S30" s="17">
        <v>11828</v>
      </c>
      <c r="T30" s="17">
        <v>278</v>
      </c>
      <c r="U30" s="17">
        <v>9296</v>
      </c>
      <c r="V30" s="17">
        <v>421</v>
      </c>
      <c r="W30" s="17">
        <v>162</v>
      </c>
      <c r="X30" s="17">
        <v>8</v>
      </c>
    </row>
    <row r="31" spans="1:24" x14ac:dyDescent="0.2">
      <c r="A31" s="17" t="s">
        <v>36</v>
      </c>
      <c r="B31" s="17">
        <v>26031</v>
      </c>
      <c r="C31" s="17">
        <v>49989</v>
      </c>
      <c r="D31" s="17">
        <v>6691</v>
      </c>
      <c r="E31" s="17">
        <v>1483</v>
      </c>
      <c r="F31" s="17">
        <v>3</v>
      </c>
      <c r="G31" s="17">
        <v>23780</v>
      </c>
      <c r="H31" s="17">
        <v>3038</v>
      </c>
      <c r="I31" s="17">
        <v>26450</v>
      </c>
      <c r="J31" s="17">
        <v>1102</v>
      </c>
      <c r="K31" s="17">
        <v>1570908</v>
      </c>
      <c r="L31" s="17">
        <v>21675</v>
      </c>
      <c r="M31" s="17">
        <v>24295</v>
      </c>
      <c r="N31" s="17">
        <v>165</v>
      </c>
      <c r="O31" s="17">
        <v>54020</v>
      </c>
      <c r="P31" s="17">
        <v>887</v>
      </c>
      <c r="Q31" s="17">
        <v>22902</v>
      </c>
      <c r="R31" s="17">
        <v>158</v>
      </c>
      <c r="S31" s="17">
        <v>20833</v>
      </c>
      <c r="T31" s="17">
        <v>214</v>
      </c>
      <c r="U31" s="17">
        <v>5103</v>
      </c>
      <c r="V31" s="17">
        <v>227</v>
      </c>
      <c r="W31" s="17">
        <v>74</v>
      </c>
      <c r="X31" s="17">
        <v>4</v>
      </c>
    </row>
    <row r="32" spans="1:24" x14ac:dyDescent="0.2">
      <c r="A32" s="17" t="s">
        <v>42</v>
      </c>
      <c r="B32" s="17">
        <v>96882</v>
      </c>
      <c r="C32" s="17">
        <v>339114</v>
      </c>
      <c r="D32" s="17">
        <v>60864</v>
      </c>
      <c r="E32" s="17">
        <v>7373</v>
      </c>
      <c r="F32" s="17">
        <v>224</v>
      </c>
      <c r="G32" s="17">
        <v>70249</v>
      </c>
      <c r="H32" s="17">
        <v>13934</v>
      </c>
      <c r="I32" s="17">
        <v>135260</v>
      </c>
      <c r="J32" s="17">
        <v>2825</v>
      </c>
      <c r="K32" s="17">
        <v>3319373</v>
      </c>
      <c r="L32" s="17">
        <v>69387</v>
      </c>
      <c r="M32" s="17">
        <v>715187</v>
      </c>
      <c r="N32" s="17">
        <v>1551</v>
      </c>
      <c r="O32" s="17">
        <v>473609</v>
      </c>
      <c r="P32" s="17">
        <v>4232</v>
      </c>
      <c r="Q32" s="17">
        <v>82699</v>
      </c>
      <c r="R32" s="17">
        <v>3014</v>
      </c>
      <c r="S32" s="17">
        <v>139064</v>
      </c>
      <c r="T32" s="17">
        <v>2368</v>
      </c>
      <c r="U32" s="17">
        <v>9736</v>
      </c>
      <c r="V32" s="17">
        <v>431</v>
      </c>
      <c r="W32" s="17">
        <v>528</v>
      </c>
      <c r="X32" s="17">
        <v>24</v>
      </c>
    </row>
    <row r="33" spans="1:24" x14ac:dyDescent="0.2">
      <c r="A33" s="17" t="s">
        <v>47</v>
      </c>
      <c r="B33" s="17">
        <v>29041</v>
      </c>
      <c r="C33" s="17">
        <v>85601</v>
      </c>
      <c r="D33" s="17">
        <v>19972</v>
      </c>
      <c r="E33" s="17">
        <v>0</v>
      </c>
      <c r="F33" s="17">
        <v>0</v>
      </c>
      <c r="G33" s="17">
        <v>17186</v>
      </c>
      <c r="H33" s="17">
        <v>4325</v>
      </c>
      <c r="I33" s="17">
        <v>41743</v>
      </c>
      <c r="J33" s="17">
        <v>1823</v>
      </c>
      <c r="K33" s="17">
        <v>923034</v>
      </c>
      <c r="L33" s="17">
        <v>21517</v>
      </c>
      <c r="M33" s="17">
        <v>143859</v>
      </c>
      <c r="N33" s="17">
        <v>127</v>
      </c>
      <c r="O33" s="17">
        <v>15451</v>
      </c>
      <c r="P33" s="17">
        <v>626</v>
      </c>
      <c r="Q33" s="17">
        <v>2959</v>
      </c>
      <c r="R33" s="17">
        <v>111</v>
      </c>
      <c r="S33" s="17">
        <v>4517</v>
      </c>
      <c r="T33" s="17">
        <v>148</v>
      </c>
      <c r="U33" s="17">
        <v>2899</v>
      </c>
      <c r="V33" s="17">
        <v>165</v>
      </c>
      <c r="W33" s="17">
        <v>56</v>
      </c>
      <c r="X33" s="17">
        <v>6</v>
      </c>
    </row>
    <row r="34" spans="1:24" x14ac:dyDescent="0.2">
      <c r="A34" s="17" t="s">
        <v>43</v>
      </c>
      <c r="B34" s="17">
        <v>131329</v>
      </c>
      <c r="C34" s="17">
        <v>391505</v>
      </c>
      <c r="D34" s="17">
        <v>86044</v>
      </c>
      <c r="E34" s="17">
        <v>403</v>
      </c>
      <c r="F34" s="17">
        <v>31</v>
      </c>
      <c r="G34" s="17">
        <v>74300</v>
      </c>
      <c r="H34" s="17">
        <v>19847</v>
      </c>
      <c r="I34" s="17">
        <v>126303</v>
      </c>
      <c r="J34" s="17">
        <v>4190</v>
      </c>
      <c r="K34" s="17">
        <v>3047069</v>
      </c>
      <c r="L34" s="17">
        <v>91024</v>
      </c>
      <c r="M34" s="17">
        <v>192821</v>
      </c>
      <c r="N34" s="17">
        <v>1177</v>
      </c>
      <c r="O34" s="17">
        <v>965429</v>
      </c>
      <c r="P34" s="17">
        <v>8843</v>
      </c>
      <c r="Q34" s="17">
        <v>97089</v>
      </c>
      <c r="R34" s="17">
        <v>2079</v>
      </c>
      <c r="S34" s="17">
        <v>189401</v>
      </c>
      <c r="T34" s="17">
        <v>3712</v>
      </c>
      <c r="U34" s="17">
        <v>6241</v>
      </c>
      <c r="V34" s="17">
        <v>371</v>
      </c>
      <c r="W34" s="17">
        <v>320</v>
      </c>
      <c r="X34" s="17">
        <v>36</v>
      </c>
    </row>
    <row r="35" spans="1:24" x14ac:dyDescent="0.2">
      <c r="A35" s="17" t="s">
        <v>40</v>
      </c>
      <c r="B35" s="17">
        <v>39461</v>
      </c>
      <c r="C35" s="17">
        <v>50220</v>
      </c>
      <c r="D35" s="17">
        <v>5749</v>
      </c>
      <c r="E35" s="17">
        <v>6647</v>
      </c>
      <c r="F35" s="17">
        <v>66</v>
      </c>
      <c r="G35" s="17">
        <v>14480</v>
      </c>
      <c r="H35" s="17">
        <v>1777</v>
      </c>
      <c r="I35" s="17">
        <v>69667</v>
      </c>
      <c r="J35" s="17">
        <v>1122</v>
      </c>
      <c r="K35" s="17">
        <v>1495976</v>
      </c>
      <c r="L35" s="17">
        <v>35675</v>
      </c>
      <c r="M35" s="17">
        <v>192333</v>
      </c>
      <c r="N35" s="17">
        <v>80</v>
      </c>
      <c r="O35" s="17">
        <v>63268</v>
      </c>
      <c r="P35" s="17">
        <v>1241</v>
      </c>
      <c r="Q35" s="17">
        <v>3667</v>
      </c>
      <c r="R35" s="17">
        <v>62</v>
      </c>
      <c r="S35" s="17">
        <v>12337</v>
      </c>
      <c r="T35" s="17">
        <v>117</v>
      </c>
      <c r="U35" s="17">
        <v>9602</v>
      </c>
      <c r="V35" s="17">
        <v>364</v>
      </c>
      <c r="W35" s="17">
        <v>343</v>
      </c>
      <c r="X35" s="17">
        <v>19</v>
      </c>
    </row>
    <row r="36" spans="1:24" x14ac:dyDescent="0.2">
      <c r="A36" s="17" t="s">
        <v>45</v>
      </c>
      <c r="B36" s="17">
        <v>110166</v>
      </c>
      <c r="C36" s="17">
        <v>295694</v>
      </c>
      <c r="D36" s="17">
        <v>57701</v>
      </c>
      <c r="E36" s="17">
        <v>4130</v>
      </c>
      <c r="F36" s="17">
        <v>146</v>
      </c>
      <c r="G36" s="17">
        <v>95532</v>
      </c>
      <c r="H36" s="17">
        <v>18692</v>
      </c>
      <c r="I36" s="17">
        <v>109208</v>
      </c>
      <c r="J36" s="17">
        <v>4234</v>
      </c>
      <c r="K36" s="17">
        <v>2686705</v>
      </c>
      <c r="L36" s="17">
        <v>79400</v>
      </c>
      <c r="M36" s="17">
        <v>189926</v>
      </c>
      <c r="N36" s="17">
        <v>570</v>
      </c>
      <c r="O36" s="17">
        <v>146086</v>
      </c>
      <c r="P36" s="17">
        <v>2388</v>
      </c>
      <c r="Q36" s="17">
        <v>11807</v>
      </c>
      <c r="R36" s="17">
        <v>408</v>
      </c>
      <c r="S36" s="17">
        <v>36825</v>
      </c>
      <c r="T36" s="17">
        <v>687</v>
      </c>
      <c r="U36" s="17">
        <v>7232</v>
      </c>
      <c r="V36" s="17">
        <v>437</v>
      </c>
      <c r="W36" s="17">
        <v>227</v>
      </c>
      <c r="X36" s="17">
        <v>17</v>
      </c>
    </row>
    <row r="37" spans="1:24" x14ac:dyDescent="0.2">
      <c r="A37" s="17" t="s">
        <v>41</v>
      </c>
      <c r="B37" s="17">
        <v>32689</v>
      </c>
      <c r="C37" s="17">
        <v>62245</v>
      </c>
      <c r="D37" s="17">
        <v>9728</v>
      </c>
      <c r="E37" s="17">
        <v>0</v>
      </c>
      <c r="F37" s="17">
        <v>0</v>
      </c>
      <c r="G37" s="17">
        <v>15900</v>
      </c>
      <c r="H37" s="17">
        <v>2727</v>
      </c>
      <c r="I37" s="17">
        <v>122798</v>
      </c>
      <c r="J37" s="17">
        <v>1332</v>
      </c>
      <c r="K37" s="17">
        <v>1123028</v>
      </c>
      <c r="L37" s="17">
        <v>28643</v>
      </c>
      <c r="M37" s="17">
        <v>16164</v>
      </c>
      <c r="N37" s="17">
        <v>210</v>
      </c>
      <c r="O37" s="17">
        <v>654157</v>
      </c>
      <c r="P37" s="17">
        <v>1021</v>
      </c>
      <c r="Q37" s="17">
        <v>6226</v>
      </c>
      <c r="R37" s="17">
        <v>95</v>
      </c>
      <c r="S37" s="17">
        <v>29176</v>
      </c>
      <c r="T37" s="17">
        <v>351</v>
      </c>
      <c r="U37" s="17">
        <v>9117</v>
      </c>
      <c r="V37" s="17">
        <v>406</v>
      </c>
      <c r="W37" s="17">
        <v>357</v>
      </c>
      <c r="X37" s="17">
        <v>15</v>
      </c>
    </row>
    <row r="38" spans="1:24" x14ac:dyDescent="0.2">
      <c r="A38" s="17" t="s">
        <v>37</v>
      </c>
      <c r="B38" s="17">
        <v>31700</v>
      </c>
      <c r="C38" s="17">
        <v>63224</v>
      </c>
      <c r="D38" s="17">
        <v>8995</v>
      </c>
      <c r="E38" s="17">
        <v>1871</v>
      </c>
      <c r="F38" s="17">
        <v>42</v>
      </c>
      <c r="G38" s="17">
        <v>19275</v>
      </c>
      <c r="H38" s="17">
        <v>3363</v>
      </c>
      <c r="I38" s="17">
        <v>48425</v>
      </c>
      <c r="J38" s="17">
        <v>1555</v>
      </c>
      <c r="K38" s="17">
        <v>1540865</v>
      </c>
      <c r="L38" s="17">
        <v>27821</v>
      </c>
      <c r="M38" s="17">
        <v>367403</v>
      </c>
      <c r="N38" s="17">
        <v>191</v>
      </c>
      <c r="O38" s="17">
        <v>52800</v>
      </c>
      <c r="P38" s="17">
        <v>514</v>
      </c>
      <c r="Q38" s="17">
        <v>5848</v>
      </c>
      <c r="R38" s="17">
        <v>85</v>
      </c>
      <c r="S38" s="17">
        <v>27985</v>
      </c>
      <c r="T38" s="17">
        <v>306</v>
      </c>
      <c r="U38" s="17">
        <v>11456</v>
      </c>
      <c r="V38" s="17">
        <v>502</v>
      </c>
      <c r="W38" s="17">
        <v>138</v>
      </c>
      <c r="X38" s="17">
        <v>7</v>
      </c>
    </row>
    <row r="39" spans="1:24" x14ac:dyDescent="0.2">
      <c r="A39" s="17" t="s">
        <v>39</v>
      </c>
      <c r="B39" s="17">
        <v>107083</v>
      </c>
      <c r="C39" s="17">
        <v>192921</v>
      </c>
      <c r="D39" s="17">
        <v>30335</v>
      </c>
      <c r="E39" s="17">
        <v>7620</v>
      </c>
      <c r="F39" s="17">
        <v>184</v>
      </c>
      <c r="G39" s="17">
        <v>70563</v>
      </c>
      <c r="H39" s="17">
        <v>13574</v>
      </c>
      <c r="I39" s="17">
        <v>204781</v>
      </c>
      <c r="J39" s="17">
        <v>3559</v>
      </c>
      <c r="K39" s="17">
        <v>4486487</v>
      </c>
      <c r="L39" s="17">
        <v>93229</v>
      </c>
      <c r="M39" s="17">
        <v>217966</v>
      </c>
      <c r="N39" s="17">
        <v>1244</v>
      </c>
      <c r="O39" s="17">
        <v>244062</v>
      </c>
      <c r="P39" s="17">
        <v>4604</v>
      </c>
      <c r="Q39" s="17">
        <v>18398</v>
      </c>
      <c r="R39" s="17">
        <v>506</v>
      </c>
      <c r="S39" s="17">
        <v>64724</v>
      </c>
      <c r="T39" s="17">
        <v>1320</v>
      </c>
      <c r="U39" s="17">
        <v>19748</v>
      </c>
      <c r="V39" s="17">
        <v>922</v>
      </c>
      <c r="W39" s="17">
        <v>473</v>
      </c>
      <c r="X39" s="17">
        <v>36</v>
      </c>
    </row>
    <row r="40" spans="1:24" x14ac:dyDescent="0.2">
      <c r="A40" s="17" t="s">
        <v>54</v>
      </c>
      <c r="B40" s="17">
        <v>79824</v>
      </c>
      <c r="C40" s="17">
        <v>62510</v>
      </c>
      <c r="D40" s="17">
        <v>7340</v>
      </c>
      <c r="E40" s="17">
        <v>3422</v>
      </c>
      <c r="F40" s="17">
        <v>100</v>
      </c>
      <c r="G40" s="17">
        <v>18735</v>
      </c>
      <c r="H40" s="17">
        <v>2243</v>
      </c>
      <c r="I40" s="17">
        <v>98185</v>
      </c>
      <c r="J40" s="17">
        <v>4043</v>
      </c>
      <c r="K40" s="17">
        <v>3890000</v>
      </c>
      <c r="L40" s="17">
        <v>75614</v>
      </c>
      <c r="M40" s="17">
        <v>602035</v>
      </c>
      <c r="N40" s="17">
        <v>203</v>
      </c>
      <c r="O40" s="17">
        <v>1520924</v>
      </c>
      <c r="P40" s="17">
        <v>3017</v>
      </c>
      <c r="Q40" s="17">
        <v>7303</v>
      </c>
      <c r="R40" s="17">
        <v>221</v>
      </c>
      <c r="S40" s="17">
        <v>62495</v>
      </c>
      <c r="T40" s="17">
        <v>1028</v>
      </c>
      <c r="U40" s="17">
        <v>6161</v>
      </c>
      <c r="V40" s="17">
        <v>323</v>
      </c>
      <c r="W40" s="17">
        <v>511</v>
      </c>
      <c r="X40" s="17">
        <v>30</v>
      </c>
    </row>
    <row r="41" spans="1:24" x14ac:dyDescent="0.2">
      <c r="A41" s="17" t="s">
        <v>48</v>
      </c>
      <c r="B41" s="17">
        <v>71906</v>
      </c>
      <c r="C41" s="17">
        <v>178304</v>
      </c>
      <c r="D41" s="17">
        <v>17185</v>
      </c>
      <c r="E41" s="17">
        <v>42810</v>
      </c>
      <c r="F41" s="17">
        <v>800</v>
      </c>
      <c r="G41" s="17">
        <v>53453</v>
      </c>
      <c r="H41" s="17">
        <v>5636</v>
      </c>
      <c r="I41" s="17">
        <v>287297</v>
      </c>
      <c r="J41" s="17">
        <v>13122</v>
      </c>
      <c r="K41" s="17">
        <v>2683536</v>
      </c>
      <c r="L41" s="17">
        <v>60749</v>
      </c>
      <c r="M41" s="17">
        <v>1381377</v>
      </c>
      <c r="N41" s="17">
        <v>698</v>
      </c>
      <c r="O41" s="17">
        <v>2962499</v>
      </c>
      <c r="P41" s="17">
        <v>1916</v>
      </c>
      <c r="Q41" s="17">
        <v>6021</v>
      </c>
      <c r="R41" s="17">
        <v>170</v>
      </c>
      <c r="S41" s="17">
        <v>46279</v>
      </c>
      <c r="T41" s="17">
        <v>580</v>
      </c>
      <c r="U41" s="17">
        <v>8060</v>
      </c>
      <c r="V41" s="17">
        <v>535</v>
      </c>
      <c r="W41" s="17">
        <v>574</v>
      </c>
      <c r="X41" s="17">
        <v>63</v>
      </c>
    </row>
    <row r="42" spans="1:24" x14ac:dyDescent="0.2">
      <c r="A42" s="17" t="s">
        <v>52</v>
      </c>
      <c r="B42" s="17">
        <v>45087</v>
      </c>
      <c r="C42" s="17">
        <v>60813</v>
      </c>
      <c r="D42" s="17">
        <v>9475</v>
      </c>
      <c r="E42" s="17">
        <v>46</v>
      </c>
      <c r="F42" s="17">
        <v>3</v>
      </c>
      <c r="G42" s="17">
        <v>9714</v>
      </c>
      <c r="H42" s="17">
        <v>1602</v>
      </c>
      <c r="I42" s="17">
        <v>68919</v>
      </c>
      <c r="J42" s="17">
        <v>4708</v>
      </c>
      <c r="K42" s="17">
        <v>1834828</v>
      </c>
      <c r="L42" s="17">
        <v>42030</v>
      </c>
      <c r="M42" s="17">
        <v>48307</v>
      </c>
      <c r="N42" s="17">
        <v>152</v>
      </c>
      <c r="O42" s="17">
        <v>103605</v>
      </c>
      <c r="P42" s="17">
        <v>1158</v>
      </c>
      <c r="Q42" s="17">
        <v>1524</v>
      </c>
      <c r="R42" s="17">
        <v>101</v>
      </c>
      <c r="S42" s="17">
        <v>32596</v>
      </c>
      <c r="T42" s="17">
        <v>253</v>
      </c>
      <c r="U42" s="17">
        <v>2943</v>
      </c>
      <c r="V42" s="17">
        <v>264</v>
      </c>
      <c r="W42" s="17">
        <v>273</v>
      </c>
      <c r="X42" s="17">
        <v>15</v>
      </c>
    </row>
    <row r="43" spans="1:24" x14ac:dyDescent="0.2">
      <c r="A43" s="17" t="s">
        <v>53</v>
      </c>
      <c r="B43" s="17">
        <v>44047</v>
      </c>
      <c r="C43" s="17">
        <v>59529</v>
      </c>
      <c r="D43" s="17">
        <v>6369</v>
      </c>
      <c r="E43" s="17">
        <v>176</v>
      </c>
      <c r="F43" s="17">
        <v>12</v>
      </c>
      <c r="G43" s="17">
        <v>8162</v>
      </c>
      <c r="H43" s="17">
        <v>907</v>
      </c>
      <c r="I43" s="17">
        <v>14421</v>
      </c>
      <c r="J43" s="17">
        <v>462</v>
      </c>
      <c r="K43" s="17">
        <v>2153282</v>
      </c>
      <c r="L43" s="17">
        <v>42774</v>
      </c>
      <c r="M43" s="17">
        <v>105318</v>
      </c>
      <c r="N43" s="17">
        <v>195</v>
      </c>
      <c r="O43" s="17">
        <v>143065</v>
      </c>
      <c r="P43" s="17">
        <v>834</v>
      </c>
      <c r="Q43" s="17">
        <v>2258</v>
      </c>
      <c r="R43" s="17">
        <v>82</v>
      </c>
      <c r="S43" s="17">
        <v>41966</v>
      </c>
      <c r="T43" s="17">
        <v>243</v>
      </c>
      <c r="U43" s="17">
        <v>2192</v>
      </c>
      <c r="V43" s="17">
        <v>112</v>
      </c>
      <c r="W43" s="17">
        <v>485</v>
      </c>
      <c r="X43" s="17">
        <v>16</v>
      </c>
    </row>
    <row r="44" spans="1:24" x14ac:dyDescent="0.2">
      <c r="A44" s="17" t="s">
        <v>51</v>
      </c>
      <c r="B44" s="17">
        <v>27300</v>
      </c>
      <c r="C44" s="17">
        <v>50440</v>
      </c>
      <c r="D44" s="17">
        <v>4584</v>
      </c>
      <c r="E44" s="17">
        <v>272</v>
      </c>
      <c r="F44" s="17">
        <v>22</v>
      </c>
      <c r="G44" s="17">
        <v>11766</v>
      </c>
      <c r="H44" s="17">
        <v>1172</v>
      </c>
      <c r="I44" s="17">
        <v>39571</v>
      </c>
      <c r="J44" s="17">
        <v>1102</v>
      </c>
      <c r="K44" s="17">
        <v>1231289</v>
      </c>
      <c r="L44" s="17">
        <v>24364</v>
      </c>
      <c r="M44" s="17">
        <v>72885</v>
      </c>
      <c r="N44" s="17">
        <v>171</v>
      </c>
      <c r="O44" s="17">
        <v>311466</v>
      </c>
      <c r="P44" s="17">
        <v>730</v>
      </c>
      <c r="Q44" s="17">
        <v>2461</v>
      </c>
      <c r="R44" s="17">
        <v>62</v>
      </c>
      <c r="S44" s="17">
        <v>4707</v>
      </c>
      <c r="T44" s="17">
        <v>87</v>
      </c>
      <c r="U44" s="17">
        <v>2378</v>
      </c>
      <c r="V44" s="17">
        <v>90</v>
      </c>
      <c r="W44" s="17">
        <v>92</v>
      </c>
      <c r="X44" s="17">
        <v>6</v>
      </c>
    </row>
    <row r="45" spans="1:24" x14ac:dyDescent="0.2">
      <c r="A45" s="17" t="s">
        <v>55</v>
      </c>
      <c r="B45" s="17">
        <v>23354</v>
      </c>
      <c r="C45" s="17">
        <v>106541</v>
      </c>
      <c r="D45" s="17">
        <v>8628</v>
      </c>
      <c r="E45" s="17">
        <v>0</v>
      </c>
      <c r="F45" s="17">
        <v>0</v>
      </c>
      <c r="G45" s="17">
        <v>57128</v>
      </c>
      <c r="H45" s="17">
        <v>5308</v>
      </c>
      <c r="I45" s="17">
        <v>61561</v>
      </c>
      <c r="J45" s="17">
        <v>9866</v>
      </c>
      <c r="K45" s="17">
        <v>923302</v>
      </c>
      <c r="L45" s="17">
        <v>20206</v>
      </c>
      <c r="M45" s="17">
        <v>3053</v>
      </c>
      <c r="N45" s="17">
        <v>124</v>
      </c>
      <c r="O45" s="17">
        <v>34838</v>
      </c>
      <c r="P45" s="17">
        <v>319</v>
      </c>
      <c r="Q45" s="17">
        <v>263</v>
      </c>
      <c r="R45" s="17">
        <v>22</v>
      </c>
      <c r="S45" s="17">
        <v>4203</v>
      </c>
      <c r="T45" s="17">
        <v>111</v>
      </c>
      <c r="U45" s="17">
        <v>3068</v>
      </c>
      <c r="V45" s="17">
        <v>286</v>
      </c>
      <c r="W45" s="17">
        <v>150</v>
      </c>
      <c r="X45" s="17">
        <v>15</v>
      </c>
    </row>
    <row r="46" spans="1:24" x14ac:dyDescent="0.2">
      <c r="A46" s="17" t="s">
        <v>50</v>
      </c>
      <c r="B46" s="17">
        <v>48771</v>
      </c>
      <c r="C46" s="17">
        <v>153076</v>
      </c>
      <c r="D46" s="17">
        <v>14942</v>
      </c>
      <c r="E46" s="17">
        <v>1937</v>
      </c>
      <c r="F46" s="17">
        <v>37</v>
      </c>
      <c r="G46" s="17">
        <v>16034</v>
      </c>
      <c r="H46" s="17">
        <v>1648</v>
      </c>
      <c r="I46" s="17">
        <v>163284</v>
      </c>
      <c r="J46" s="17">
        <v>2378</v>
      </c>
      <c r="K46" s="17">
        <v>1548055</v>
      </c>
      <c r="L46" s="17">
        <v>40568</v>
      </c>
      <c r="M46" s="17">
        <v>2482788</v>
      </c>
      <c r="N46" s="17">
        <v>218</v>
      </c>
      <c r="O46" s="17">
        <v>1141701</v>
      </c>
      <c r="P46" s="17">
        <v>1537</v>
      </c>
      <c r="Q46" s="17">
        <v>1054</v>
      </c>
      <c r="R46" s="17">
        <v>61</v>
      </c>
      <c r="S46" s="17">
        <v>21830</v>
      </c>
      <c r="T46" s="17">
        <v>280</v>
      </c>
      <c r="U46" s="17">
        <v>6441</v>
      </c>
      <c r="V46" s="17">
        <v>259</v>
      </c>
      <c r="W46" s="17">
        <v>681</v>
      </c>
      <c r="X46" s="17">
        <v>25</v>
      </c>
    </row>
    <row r="47" spans="1:24" x14ac:dyDescent="0.2">
      <c r="A47" s="17" t="s">
        <v>49</v>
      </c>
      <c r="B47" s="17">
        <v>36053</v>
      </c>
      <c r="C47" s="17">
        <v>37927</v>
      </c>
      <c r="D47" s="17">
        <v>3613</v>
      </c>
      <c r="E47" s="17">
        <v>24142</v>
      </c>
      <c r="F47" s="17">
        <v>419</v>
      </c>
      <c r="G47" s="17">
        <v>6938</v>
      </c>
      <c r="H47" s="17">
        <v>586</v>
      </c>
      <c r="I47" s="17">
        <v>101269</v>
      </c>
      <c r="J47" s="17">
        <v>2489</v>
      </c>
      <c r="K47" s="17">
        <v>1830883</v>
      </c>
      <c r="L47" s="17">
        <v>34276</v>
      </c>
      <c r="M47" s="17">
        <v>1614987</v>
      </c>
      <c r="N47" s="17">
        <v>163</v>
      </c>
      <c r="O47" s="17">
        <v>652488</v>
      </c>
      <c r="P47" s="17">
        <v>735</v>
      </c>
      <c r="Q47" s="17">
        <v>1090</v>
      </c>
      <c r="R47" s="17">
        <v>37</v>
      </c>
      <c r="S47" s="17">
        <v>13983</v>
      </c>
      <c r="T47" s="17">
        <v>226</v>
      </c>
      <c r="U47" s="17">
        <v>1130</v>
      </c>
      <c r="V47" s="17">
        <v>45</v>
      </c>
      <c r="W47" s="17">
        <v>183</v>
      </c>
      <c r="X47" s="17">
        <v>7</v>
      </c>
    </row>
    <row r="48" spans="1:24" x14ac:dyDescent="0.2">
      <c r="A48" s="17" t="s">
        <v>59</v>
      </c>
      <c r="B48" s="17">
        <v>40915</v>
      </c>
      <c r="C48" s="17">
        <v>34257</v>
      </c>
      <c r="D48" s="17">
        <v>2457</v>
      </c>
      <c r="E48" s="17">
        <v>160</v>
      </c>
      <c r="F48" s="17">
        <v>8</v>
      </c>
      <c r="G48" s="17">
        <v>12703</v>
      </c>
      <c r="H48" s="17">
        <v>1090</v>
      </c>
      <c r="I48" s="17">
        <v>179823</v>
      </c>
      <c r="J48" s="17">
        <v>3094</v>
      </c>
      <c r="K48" s="17">
        <v>1808274</v>
      </c>
      <c r="L48" s="17">
        <v>38449</v>
      </c>
      <c r="M48" s="17">
        <v>1466733</v>
      </c>
      <c r="N48" s="17">
        <v>309</v>
      </c>
      <c r="O48" s="17">
        <v>483158</v>
      </c>
      <c r="P48" s="17">
        <v>1875</v>
      </c>
      <c r="Q48" s="17">
        <v>10212</v>
      </c>
      <c r="R48" s="17">
        <v>210</v>
      </c>
      <c r="S48" s="17">
        <v>195626</v>
      </c>
      <c r="T48" s="17">
        <v>911</v>
      </c>
      <c r="U48" s="17">
        <v>12860</v>
      </c>
      <c r="V48" s="17">
        <v>407</v>
      </c>
      <c r="W48" s="17">
        <v>1354</v>
      </c>
      <c r="X48" s="17">
        <v>32</v>
      </c>
    </row>
    <row r="49" spans="1:24" x14ac:dyDescent="0.2">
      <c r="A49" s="17" t="s">
        <v>60</v>
      </c>
      <c r="B49" s="17">
        <v>35914</v>
      </c>
      <c r="C49" s="17">
        <v>271707</v>
      </c>
      <c r="D49" s="17">
        <v>17715</v>
      </c>
      <c r="E49" s="17">
        <v>6</v>
      </c>
      <c r="F49" s="17">
        <v>1</v>
      </c>
      <c r="G49" s="17">
        <v>31266</v>
      </c>
      <c r="H49" s="17">
        <v>2578</v>
      </c>
      <c r="I49" s="17">
        <v>78834</v>
      </c>
      <c r="J49" s="17">
        <v>2755</v>
      </c>
      <c r="K49" s="17">
        <v>1118395</v>
      </c>
      <c r="L49" s="17">
        <v>24566</v>
      </c>
      <c r="M49" s="17">
        <v>414680</v>
      </c>
      <c r="N49" s="17">
        <v>108</v>
      </c>
      <c r="O49" s="17">
        <v>36850</v>
      </c>
      <c r="P49" s="17">
        <v>519</v>
      </c>
      <c r="Q49" s="17">
        <v>1174</v>
      </c>
      <c r="R49" s="17">
        <v>99</v>
      </c>
      <c r="S49" s="17">
        <v>8057</v>
      </c>
      <c r="T49" s="17">
        <v>195</v>
      </c>
      <c r="U49" s="17">
        <v>18238</v>
      </c>
      <c r="V49" s="17">
        <v>577</v>
      </c>
      <c r="W49" s="17">
        <v>1501</v>
      </c>
      <c r="X49" s="17">
        <v>18</v>
      </c>
    </row>
    <row r="50" spans="1:24" x14ac:dyDescent="0.2">
      <c r="A50" s="17" t="s">
        <v>57</v>
      </c>
      <c r="B50" s="17">
        <v>40795</v>
      </c>
      <c r="C50" s="17">
        <v>86236</v>
      </c>
      <c r="D50" s="17">
        <v>4934</v>
      </c>
      <c r="E50" s="17">
        <v>1117</v>
      </c>
      <c r="F50" s="17">
        <v>32</v>
      </c>
      <c r="G50" s="17">
        <v>11773</v>
      </c>
      <c r="H50" s="17">
        <v>1042</v>
      </c>
      <c r="I50" s="17">
        <v>274695</v>
      </c>
      <c r="J50" s="17">
        <v>1179</v>
      </c>
      <c r="K50" s="17">
        <v>1924570</v>
      </c>
      <c r="L50" s="17">
        <v>35881</v>
      </c>
      <c r="M50" s="17">
        <v>6887697</v>
      </c>
      <c r="N50" s="17">
        <v>257</v>
      </c>
      <c r="O50" s="17">
        <v>1573623</v>
      </c>
      <c r="P50" s="17">
        <v>2943</v>
      </c>
      <c r="Q50" s="17">
        <v>22408</v>
      </c>
      <c r="R50" s="17">
        <v>221</v>
      </c>
      <c r="S50" s="17">
        <v>719355</v>
      </c>
      <c r="T50" s="17">
        <v>2212</v>
      </c>
      <c r="U50" s="17">
        <v>39329</v>
      </c>
      <c r="V50" s="17">
        <v>1175</v>
      </c>
      <c r="W50" s="17">
        <v>5663</v>
      </c>
      <c r="X50" s="17">
        <v>161</v>
      </c>
    </row>
    <row r="51" spans="1:24" x14ac:dyDescent="0.2">
      <c r="A51" s="17" t="s">
        <v>63</v>
      </c>
      <c r="B51" s="17">
        <v>28429</v>
      </c>
      <c r="C51" s="17">
        <v>18247</v>
      </c>
      <c r="D51" s="17">
        <v>1513</v>
      </c>
      <c r="E51" s="17">
        <v>409</v>
      </c>
      <c r="F51" s="17">
        <v>15</v>
      </c>
      <c r="G51" s="17">
        <v>10529</v>
      </c>
      <c r="H51" s="17">
        <v>837</v>
      </c>
      <c r="I51" s="17">
        <v>65942</v>
      </c>
      <c r="J51" s="17">
        <v>1126</v>
      </c>
      <c r="K51" s="17">
        <v>1536419</v>
      </c>
      <c r="L51" s="17">
        <v>26315</v>
      </c>
      <c r="M51" s="17">
        <v>1959480</v>
      </c>
      <c r="N51" s="17">
        <v>104</v>
      </c>
      <c r="O51" s="17">
        <v>699485</v>
      </c>
      <c r="P51" s="17">
        <v>1983</v>
      </c>
      <c r="Q51" s="17">
        <v>8119</v>
      </c>
      <c r="R51" s="17">
        <v>55</v>
      </c>
      <c r="S51" s="17">
        <v>860265</v>
      </c>
      <c r="T51" s="17">
        <v>1183</v>
      </c>
      <c r="U51" s="17">
        <v>11318</v>
      </c>
      <c r="V51" s="17">
        <v>369</v>
      </c>
      <c r="W51" s="17">
        <v>1468</v>
      </c>
      <c r="X51" s="17">
        <v>43</v>
      </c>
    </row>
    <row r="52" spans="1:24" x14ac:dyDescent="0.2">
      <c r="A52" s="17" t="s">
        <v>62</v>
      </c>
      <c r="B52" s="17">
        <v>44050</v>
      </c>
      <c r="C52" s="17">
        <v>64268</v>
      </c>
      <c r="D52" s="17">
        <v>5936</v>
      </c>
      <c r="E52" s="17">
        <v>310</v>
      </c>
      <c r="F52" s="17">
        <v>10</v>
      </c>
      <c r="G52" s="17">
        <v>31511</v>
      </c>
      <c r="H52" s="17">
        <v>3249</v>
      </c>
      <c r="I52" s="17">
        <v>323520</v>
      </c>
      <c r="J52" s="17">
        <v>3077</v>
      </c>
      <c r="K52" s="17">
        <v>2173321</v>
      </c>
      <c r="L52" s="17">
        <v>37987</v>
      </c>
      <c r="M52" s="17">
        <v>1188255</v>
      </c>
      <c r="N52" s="17">
        <v>629</v>
      </c>
      <c r="O52" s="17">
        <v>400045</v>
      </c>
      <c r="P52" s="17">
        <v>2338</v>
      </c>
      <c r="Q52" s="17">
        <v>17601</v>
      </c>
      <c r="R52" s="17">
        <v>196</v>
      </c>
      <c r="S52" s="17">
        <v>763627</v>
      </c>
      <c r="T52" s="17">
        <v>1164</v>
      </c>
      <c r="U52" s="17">
        <v>18956</v>
      </c>
      <c r="V52" s="17">
        <v>512</v>
      </c>
      <c r="W52" s="17">
        <v>2007</v>
      </c>
      <c r="X52" s="17">
        <v>86</v>
      </c>
    </row>
    <row r="53" spans="1:24" x14ac:dyDescent="0.2">
      <c r="A53" s="17" t="s">
        <v>64</v>
      </c>
      <c r="B53" s="17">
        <v>49435</v>
      </c>
      <c r="C53" s="17">
        <v>82863</v>
      </c>
      <c r="D53" s="17">
        <v>6185</v>
      </c>
      <c r="E53" s="17">
        <v>1808</v>
      </c>
      <c r="F53" s="17">
        <v>63</v>
      </c>
      <c r="G53" s="17">
        <v>9803</v>
      </c>
      <c r="H53" s="17">
        <v>1068</v>
      </c>
      <c r="I53" s="17">
        <v>127560</v>
      </c>
      <c r="J53" s="17">
        <v>950</v>
      </c>
      <c r="K53" s="17">
        <v>2184417</v>
      </c>
      <c r="L53" s="17">
        <v>45852</v>
      </c>
      <c r="M53" s="17">
        <v>5934351</v>
      </c>
      <c r="N53" s="17">
        <v>209</v>
      </c>
      <c r="O53" s="17">
        <v>347789</v>
      </c>
      <c r="P53" s="17">
        <v>1278</v>
      </c>
      <c r="Q53" s="17">
        <v>745606</v>
      </c>
      <c r="R53" s="17">
        <v>216</v>
      </c>
      <c r="S53" s="17">
        <v>72778</v>
      </c>
      <c r="T53" s="17">
        <v>416</v>
      </c>
      <c r="U53" s="17">
        <v>54422</v>
      </c>
      <c r="V53" s="17">
        <v>1478</v>
      </c>
      <c r="W53" s="17">
        <v>7642</v>
      </c>
      <c r="X53" s="17">
        <v>206</v>
      </c>
    </row>
    <row r="54" spans="1:24" x14ac:dyDescent="0.2">
      <c r="A54" s="17" t="s">
        <v>61</v>
      </c>
      <c r="B54" s="17">
        <v>36158</v>
      </c>
      <c r="C54" s="17">
        <v>138554</v>
      </c>
      <c r="D54" s="17">
        <v>10472</v>
      </c>
      <c r="E54" s="17">
        <v>3073</v>
      </c>
      <c r="F54" s="17">
        <v>92</v>
      </c>
      <c r="G54" s="17">
        <v>10235</v>
      </c>
      <c r="H54" s="17">
        <v>1037</v>
      </c>
      <c r="I54" s="17">
        <v>98131</v>
      </c>
      <c r="J54" s="17">
        <v>2420</v>
      </c>
      <c r="K54" s="17">
        <v>1149494</v>
      </c>
      <c r="L54" s="17">
        <v>30373</v>
      </c>
      <c r="M54" s="17">
        <v>217165</v>
      </c>
      <c r="N54" s="17">
        <v>123</v>
      </c>
      <c r="O54" s="17">
        <v>131675</v>
      </c>
      <c r="P54" s="17">
        <v>1389</v>
      </c>
      <c r="Q54" s="17">
        <v>2497</v>
      </c>
      <c r="R54" s="17">
        <v>53</v>
      </c>
      <c r="S54" s="17">
        <v>178757</v>
      </c>
      <c r="T54" s="17">
        <v>597</v>
      </c>
      <c r="U54" s="17">
        <v>14402</v>
      </c>
      <c r="V54" s="17">
        <v>389</v>
      </c>
      <c r="W54" s="17">
        <v>1259</v>
      </c>
      <c r="X54" s="17">
        <v>42</v>
      </c>
    </row>
    <row r="55" spans="1:24" x14ac:dyDescent="0.2">
      <c r="A55" s="17" t="s">
        <v>56</v>
      </c>
      <c r="B55" s="17">
        <v>26003</v>
      </c>
      <c r="C55" s="17">
        <v>46004</v>
      </c>
      <c r="D55" s="17">
        <v>3565</v>
      </c>
      <c r="E55" s="17">
        <v>0</v>
      </c>
      <c r="F55" s="17">
        <v>0</v>
      </c>
      <c r="G55" s="17">
        <v>25089</v>
      </c>
      <c r="H55" s="17">
        <v>1889</v>
      </c>
      <c r="I55" s="17">
        <v>88798</v>
      </c>
      <c r="J55" s="17">
        <v>1112</v>
      </c>
      <c r="K55" s="17">
        <v>947962</v>
      </c>
      <c r="L55" s="17">
        <v>24169</v>
      </c>
      <c r="M55" s="17">
        <v>581449</v>
      </c>
      <c r="N55" s="17">
        <v>91</v>
      </c>
      <c r="O55" s="17">
        <v>2633362</v>
      </c>
      <c r="P55" s="17">
        <v>304</v>
      </c>
      <c r="Q55" s="17">
        <v>12392</v>
      </c>
      <c r="R55" s="17">
        <v>35</v>
      </c>
      <c r="S55" s="17">
        <v>96025</v>
      </c>
      <c r="T55" s="17">
        <v>128</v>
      </c>
      <c r="U55" s="17">
        <v>2571</v>
      </c>
      <c r="V55" s="17">
        <v>89</v>
      </c>
      <c r="W55" s="17">
        <v>195</v>
      </c>
      <c r="X55" s="17">
        <v>9</v>
      </c>
    </row>
    <row r="56" spans="1:24" x14ac:dyDescent="0.2">
      <c r="A56" s="17" t="s">
        <v>58</v>
      </c>
      <c r="B56" s="17">
        <v>24560</v>
      </c>
      <c r="C56" s="17">
        <v>15266</v>
      </c>
      <c r="D56" s="17">
        <v>1109</v>
      </c>
      <c r="E56" s="17">
        <v>38</v>
      </c>
      <c r="F56" s="17">
        <v>2</v>
      </c>
      <c r="G56" s="17">
        <v>33748</v>
      </c>
      <c r="H56" s="17">
        <v>3047</v>
      </c>
      <c r="I56" s="17">
        <v>55341</v>
      </c>
      <c r="J56" s="17">
        <v>898</v>
      </c>
      <c r="K56" s="17">
        <v>973302</v>
      </c>
      <c r="L56" s="17">
        <v>21736</v>
      </c>
      <c r="M56" s="17">
        <v>1436332</v>
      </c>
      <c r="N56" s="17">
        <v>112</v>
      </c>
      <c r="O56" s="17">
        <v>93680</v>
      </c>
      <c r="P56" s="17">
        <v>2259</v>
      </c>
      <c r="Q56" s="17">
        <v>12856</v>
      </c>
      <c r="R56" s="17">
        <v>132</v>
      </c>
      <c r="S56" s="17">
        <v>192503</v>
      </c>
      <c r="T56" s="17">
        <v>2307</v>
      </c>
      <c r="U56" s="17">
        <v>17724</v>
      </c>
      <c r="V56" s="17">
        <v>584</v>
      </c>
      <c r="W56" s="17">
        <v>2203</v>
      </c>
      <c r="X56" s="17">
        <v>64</v>
      </c>
    </row>
    <row r="57" spans="1:24" x14ac:dyDescent="0.2">
      <c r="A57" s="17" t="s">
        <v>66</v>
      </c>
      <c r="B57" s="17">
        <v>36249</v>
      </c>
      <c r="C57" s="17">
        <v>368562</v>
      </c>
      <c r="D57" s="17">
        <v>14805</v>
      </c>
      <c r="E57" s="17">
        <v>32181</v>
      </c>
      <c r="F57" s="17">
        <v>1078</v>
      </c>
      <c r="G57" s="17">
        <v>13404</v>
      </c>
      <c r="H57" s="17">
        <v>1003</v>
      </c>
      <c r="I57" s="17">
        <v>776919</v>
      </c>
      <c r="J57" s="17">
        <v>1690</v>
      </c>
      <c r="K57" s="17">
        <v>990837</v>
      </c>
      <c r="L57" s="17">
        <v>23925</v>
      </c>
      <c r="M57" s="17">
        <v>35690736</v>
      </c>
      <c r="N57" s="17">
        <v>585</v>
      </c>
      <c r="O57" s="17">
        <v>413853</v>
      </c>
      <c r="P57" s="17">
        <v>978</v>
      </c>
      <c r="Q57" s="17">
        <v>418514</v>
      </c>
      <c r="R57" s="17">
        <v>265</v>
      </c>
      <c r="S57" s="17">
        <v>294977</v>
      </c>
      <c r="T57" s="17">
        <v>650</v>
      </c>
      <c r="U57" s="17">
        <v>136338</v>
      </c>
      <c r="V57" s="17">
        <v>3493</v>
      </c>
      <c r="W57" s="17">
        <v>33534</v>
      </c>
      <c r="X57" s="17">
        <v>452</v>
      </c>
    </row>
    <row r="58" spans="1:24" x14ac:dyDescent="0.2">
      <c r="A58" s="17" t="s">
        <v>68</v>
      </c>
      <c r="B58" s="17">
        <v>14076</v>
      </c>
      <c r="C58" s="17">
        <v>46498</v>
      </c>
      <c r="D58" s="17">
        <v>2401</v>
      </c>
      <c r="E58" s="17">
        <v>25956</v>
      </c>
      <c r="F58" s="17">
        <v>835</v>
      </c>
      <c r="G58" s="17">
        <v>439</v>
      </c>
      <c r="H58" s="17">
        <v>53</v>
      </c>
      <c r="I58" s="17">
        <v>84186</v>
      </c>
      <c r="J58" s="17">
        <v>77</v>
      </c>
      <c r="K58" s="17">
        <v>630053</v>
      </c>
      <c r="L58" s="17">
        <v>11091</v>
      </c>
      <c r="M58" s="17">
        <v>4427229</v>
      </c>
      <c r="N58" s="17">
        <v>176</v>
      </c>
      <c r="O58" s="17">
        <v>2736495</v>
      </c>
      <c r="P58" s="17">
        <v>567</v>
      </c>
      <c r="Q58" s="17">
        <v>1026481</v>
      </c>
      <c r="R58" s="17">
        <v>217</v>
      </c>
      <c r="S58" s="17">
        <v>867747</v>
      </c>
      <c r="T58" s="17">
        <v>644</v>
      </c>
      <c r="U58" s="17">
        <v>14181</v>
      </c>
      <c r="V58" s="17">
        <v>329</v>
      </c>
      <c r="W58" s="17">
        <v>3034</v>
      </c>
      <c r="X58" s="17">
        <v>67</v>
      </c>
    </row>
    <row r="59" spans="1:24" x14ac:dyDescent="0.2">
      <c r="A59" s="17" t="s">
        <v>72</v>
      </c>
      <c r="B59" s="17">
        <v>25219</v>
      </c>
      <c r="C59" s="17">
        <v>209578</v>
      </c>
      <c r="D59" s="17">
        <v>15794</v>
      </c>
      <c r="E59" s="17">
        <v>31933</v>
      </c>
      <c r="F59" s="17">
        <v>774</v>
      </c>
      <c r="G59" s="17">
        <v>945</v>
      </c>
      <c r="H59" s="17">
        <v>133</v>
      </c>
      <c r="I59" s="17">
        <v>129117</v>
      </c>
      <c r="J59" s="17">
        <v>1636</v>
      </c>
      <c r="K59" s="17">
        <v>509817</v>
      </c>
      <c r="L59" s="17">
        <v>13742</v>
      </c>
      <c r="M59" s="17">
        <v>1529371</v>
      </c>
      <c r="N59" s="17">
        <v>154</v>
      </c>
      <c r="O59" s="17">
        <v>161098</v>
      </c>
      <c r="P59" s="17">
        <v>987</v>
      </c>
      <c r="Q59" s="17">
        <v>3818</v>
      </c>
      <c r="R59" s="17">
        <v>106</v>
      </c>
      <c r="S59" s="17">
        <v>50377</v>
      </c>
      <c r="T59" s="17">
        <v>413</v>
      </c>
      <c r="U59" s="17">
        <v>49159</v>
      </c>
      <c r="V59" s="17">
        <v>1195</v>
      </c>
      <c r="W59" s="17">
        <v>1683</v>
      </c>
      <c r="X59" s="17">
        <v>41</v>
      </c>
    </row>
    <row r="60" spans="1:24" x14ac:dyDescent="0.2">
      <c r="A60" s="17" t="s">
        <v>71</v>
      </c>
      <c r="B60" s="17">
        <v>20153</v>
      </c>
      <c r="C60" s="17">
        <v>250750</v>
      </c>
      <c r="D60" s="17">
        <v>14696</v>
      </c>
      <c r="E60" s="17">
        <v>14866</v>
      </c>
      <c r="F60" s="17">
        <v>431</v>
      </c>
      <c r="G60" s="17">
        <v>867</v>
      </c>
      <c r="H60" s="17">
        <v>131</v>
      </c>
      <c r="I60" s="17">
        <v>124398</v>
      </c>
      <c r="J60" s="17">
        <v>1153</v>
      </c>
      <c r="K60" s="17">
        <v>416651</v>
      </c>
      <c r="L60" s="17">
        <v>10121</v>
      </c>
      <c r="M60" s="17">
        <v>2516946</v>
      </c>
      <c r="N60" s="17">
        <v>232</v>
      </c>
      <c r="O60" s="17">
        <v>262044</v>
      </c>
      <c r="P60" s="17">
        <v>855</v>
      </c>
      <c r="Q60" s="17">
        <v>68236</v>
      </c>
      <c r="R60" s="17">
        <v>164</v>
      </c>
      <c r="S60" s="17">
        <v>410376</v>
      </c>
      <c r="T60" s="17">
        <v>565</v>
      </c>
      <c r="U60" s="17">
        <v>40837</v>
      </c>
      <c r="V60" s="17">
        <v>861</v>
      </c>
      <c r="W60" s="17">
        <v>1380</v>
      </c>
      <c r="X60" s="17">
        <v>42</v>
      </c>
    </row>
    <row r="61" spans="1:24" x14ac:dyDescent="0.2">
      <c r="A61" s="17" t="s">
        <v>65</v>
      </c>
      <c r="B61" s="17">
        <v>22024</v>
      </c>
      <c r="C61" s="17">
        <v>118029</v>
      </c>
      <c r="D61" s="17">
        <v>8667</v>
      </c>
      <c r="E61" s="17">
        <v>53313</v>
      </c>
      <c r="F61" s="17">
        <v>2095</v>
      </c>
      <c r="G61" s="17">
        <v>1091</v>
      </c>
      <c r="H61" s="17">
        <v>98</v>
      </c>
      <c r="I61" s="17">
        <v>1232457</v>
      </c>
      <c r="J61" s="17">
        <v>695</v>
      </c>
      <c r="K61" s="17">
        <v>636394</v>
      </c>
      <c r="L61" s="17">
        <v>14647</v>
      </c>
      <c r="M61" s="17">
        <v>10780869</v>
      </c>
      <c r="N61" s="17">
        <v>345</v>
      </c>
      <c r="O61" s="17">
        <v>897804</v>
      </c>
      <c r="P61" s="17">
        <v>708</v>
      </c>
      <c r="Q61" s="17">
        <v>504846</v>
      </c>
      <c r="R61" s="17">
        <v>111</v>
      </c>
      <c r="S61" s="17">
        <v>130578</v>
      </c>
      <c r="T61" s="17">
        <v>533</v>
      </c>
      <c r="U61" s="17">
        <v>23597</v>
      </c>
      <c r="V61" s="17">
        <v>748</v>
      </c>
      <c r="W61" s="17">
        <v>1647</v>
      </c>
      <c r="X61" s="17">
        <v>65</v>
      </c>
    </row>
    <row r="62" spans="1:24" x14ac:dyDescent="0.2">
      <c r="A62" s="17" t="s">
        <v>70</v>
      </c>
      <c r="B62" s="17">
        <v>2015</v>
      </c>
      <c r="C62" s="17">
        <v>1196</v>
      </c>
      <c r="D62" s="17">
        <v>105</v>
      </c>
      <c r="E62" s="17">
        <v>0</v>
      </c>
      <c r="F62" s="17">
        <v>0</v>
      </c>
      <c r="G62" s="17">
        <v>12</v>
      </c>
      <c r="H62" s="17">
        <v>4</v>
      </c>
      <c r="I62" s="17">
        <v>708</v>
      </c>
      <c r="J62" s="17">
        <v>3</v>
      </c>
      <c r="K62" s="17">
        <v>27984</v>
      </c>
      <c r="L62" s="17">
        <v>1552</v>
      </c>
      <c r="M62" s="17">
        <v>108</v>
      </c>
      <c r="N62" s="17">
        <v>14</v>
      </c>
      <c r="O62" s="17">
        <v>16562</v>
      </c>
      <c r="P62" s="17">
        <v>330</v>
      </c>
      <c r="Q62" s="17">
        <v>115</v>
      </c>
      <c r="R62" s="17">
        <v>12</v>
      </c>
      <c r="S62" s="17">
        <v>3475</v>
      </c>
      <c r="T62" s="17">
        <v>174</v>
      </c>
      <c r="U62" s="17">
        <v>244</v>
      </c>
      <c r="V62" s="17">
        <v>13</v>
      </c>
      <c r="W62" s="17">
        <v>12</v>
      </c>
      <c r="X62" s="17">
        <v>1</v>
      </c>
    </row>
    <row r="63" spans="1:24" x14ac:dyDescent="0.2">
      <c r="A63" s="17" t="s">
        <v>69</v>
      </c>
      <c r="B63" s="17">
        <v>2870</v>
      </c>
      <c r="C63" s="17">
        <v>1002</v>
      </c>
      <c r="D63" s="17">
        <v>73</v>
      </c>
      <c r="E63" s="17">
        <v>0</v>
      </c>
      <c r="F63" s="17">
        <v>0</v>
      </c>
      <c r="G63" s="17">
        <v>70</v>
      </c>
      <c r="H63" s="17">
        <v>11</v>
      </c>
      <c r="I63" s="17">
        <v>59</v>
      </c>
      <c r="J63" s="17">
        <v>1</v>
      </c>
      <c r="K63" s="17">
        <v>65050</v>
      </c>
      <c r="L63" s="17">
        <v>2246</v>
      </c>
      <c r="M63" s="17">
        <v>30086</v>
      </c>
      <c r="N63" s="17">
        <v>9</v>
      </c>
      <c r="O63" s="17">
        <v>53605</v>
      </c>
      <c r="P63" s="17">
        <v>401</v>
      </c>
      <c r="Q63" s="17">
        <v>186</v>
      </c>
      <c r="R63" s="17">
        <v>7</v>
      </c>
      <c r="S63" s="17">
        <v>6839</v>
      </c>
      <c r="T63" s="17">
        <v>142</v>
      </c>
      <c r="U63" s="17">
        <v>571</v>
      </c>
      <c r="V63" s="17">
        <v>27</v>
      </c>
      <c r="W63" s="17">
        <v>8</v>
      </c>
      <c r="X63" s="17">
        <v>2</v>
      </c>
    </row>
    <row r="64" spans="1:24" x14ac:dyDescent="0.2">
      <c r="A64" s="17" t="s">
        <v>67</v>
      </c>
      <c r="B64" s="17">
        <v>33860</v>
      </c>
      <c r="C64" s="17">
        <v>225623</v>
      </c>
      <c r="D64" s="17">
        <v>9036</v>
      </c>
      <c r="E64" s="17">
        <v>1510</v>
      </c>
      <c r="F64" s="17">
        <v>23</v>
      </c>
      <c r="G64" s="17">
        <v>5503</v>
      </c>
      <c r="H64" s="17">
        <v>563</v>
      </c>
      <c r="I64" s="17">
        <v>516494</v>
      </c>
      <c r="J64" s="17">
        <v>1765</v>
      </c>
      <c r="K64" s="17">
        <v>1209260</v>
      </c>
      <c r="L64" s="17">
        <v>25171</v>
      </c>
      <c r="M64" s="17">
        <v>13808844</v>
      </c>
      <c r="N64" s="17">
        <v>349</v>
      </c>
      <c r="O64" s="17">
        <v>3214603</v>
      </c>
      <c r="P64" s="17">
        <v>1216</v>
      </c>
      <c r="Q64" s="17">
        <v>164754</v>
      </c>
      <c r="R64" s="17">
        <v>309</v>
      </c>
      <c r="S64" s="17">
        <v>3325908</v>
      </c>
      <c r="T64" s="17">
        <v>1883</v>
      </c>
      <c r="U64" s="17">
        <v>58473</v>
      </c>
      <c r="V64" s="17">
        <v>1701</v>
      </c>
      <c r="W64" s="17">
        <v>6724</v>
      </c>
      <c r="X64" s="17">
        <v>175</v>
      </c>
    </row>
    <row r="65" spans="1:24" x14ac:dyDescent="0.2">
      <c r="A65" s="17" t="s">
        <v>74</v>
      </c>
      <c r="B65" s="17">
        <v>15902</v>
      </c>
      <c r="C65" s="17">
        <v>64794</v>
      </c>
      <c r="D65" s="17">
        <v>8985</v>
      </c>
      <c r="E65" s="17">
        <v>0</v>
      </c>
      <c r="F65" s="17">
        <v>0</v>
      </c>
      <c r="G65" s="17">
        <v>866</v>
      </c>
      <c r="H65" s="17">
        <v>138</v>
      </c>
      <c r="I65" s="17">
        <v>101771</v>
      </c>
      <c r="J65" s="17">
        <v>664</v>
      </c>
      <c r="K65" s="17">
        <v>493688</v>
      </c>
      <c r="L65" s="17">
        <v>10984</v>
      </c>
      <c r="M65" s="17">
        <v>1928869</v>
      </c>
      <c r="N65" s="17">
        <v>350</v>
      </c>
      <c r="O65" s="17">
        <v>146196</v>
      </c>
      <c r="P65" s="17">
        <v>416</v>
      </c>
      <c r="Q65" s="17">
        <v>3830</v>
      </c>
      <c r="R65" s="17">
        <v>131</v>
      </c>
      <c r="S65" s="17">
        <v>12101</v>
      </c>
      <c r="T65" s="17">
        <v>260</v>
      </c>
      <c r="U65" s="17">
        <v>34196</v>
      </c>
      <c r="V65" s="17">
        <v>1496</v>
      </c>
      <c r="W65" s="17">
        <v>474</v>
      </c>
      <c r="X65" s="17">
        <v>25</v>
      </c>
    </row>
    <row r="66" spans="1:24" x14ac:dyDescent="0.2">
      <c r="A66" s="17" t="s">
        <v>79</v>
      </c>
      <c r="B66" s="17">
        <v>23828</v>
      </c>
      <c r="C66" s="17">
        <v>44803</v>
      </c>
      <c r="D66" s="17">
        <v>7037</v>
      </c>
      <c r="E66" s="17">
        <v>1085</v>
      </c>
      <c r="F66" s="17">
        <v>30</v>
      </c>
      <c r="G66" s="17">
        <v>569</v>
      </c>
      <c r="H66" s="17">
        <v>131</v>
      </c>
      <c r="I66" s="17">
        <v>85618</v>
      </c>
      <c r="J66" s="17">
        <v>1447</v>
      </c>
      <c r="K66" s="17">
        <v>652086</v>
      </c>
      <c r="L66" s="17">
        <v>20017</v>
      </c>
      <c r="M66" s="17">
        <v>526749</v>
      </c>
      <c r="N66" s="17">
        <v>141</v>
      </c>
      <c r="O66" s="17">
        <v>475928</v>
      </c>
      <c r="P66" s="17">
        <v>1135</v>
      </c>
      <c r="Q66" s="17">
        <v>4751</v>
      </c>
      <c r="R66" s="17">
        <v>115</v>
      </c>
      <c r="S66" s="17">
        <v>42591</v>
      </c>
      <c r="T66" s="17">
        <v>409</v>
      </c>
      <c r="U66" s="17">
        <v>7489</v>
      </c>
      <c r="V66" s="17">
        <v>296</v>
      </c>
      <c r="W66" s="17">
        <v>125</v>
      </c>
      <c r="X66" s="17">
        <v>11</v>
      </c>
    </row>
    <row r="67" spans="1:24" x14ac:dyDescent="0.2">
      <c r="A67" s="17" t="s">
        <v>80</v>
      </c>
      <c r="B67" s="17">
        <v>30046</v>
      </c>
      <c r="C67" s="17">
        <v>98324</v>
      </c>
      <c r="D67" s="17">
        <v>15283</v>
      </c>
      <c r="E67" s="17">
        <v>0</v>
      </c>
      <c r="F67" s="17">
        <v>0</v>
      </c>
      <c r="G67" s="17">
        <v>327</v>
      </c>
      <c r="H67" s="17">
        <v>98</v>
      </c>
      <c r="I67" s="17">
        <v>88249</v>
      </c>
      <c r="J67" s="17">
        <v>770</v>
      </c>
      <c r="K67" s="17">
        <v>786142</v>
      </c>
      <c r="L67" s="17">
        <v>22719</v>
      </c>
      <c r="M67" s="17">
        <v>1037850</v>
      </c>
      <c r="N67" s="17">
        <v>213</v>
      </c>
      <c r="O67" s="17">
        <v>703282</v>
      </c>
      <c r="P67" s="17">
        <v>822</v>
      </c>
      <c r="Q67" s="17">
        <v>6356</v>
      </c>
      <c r="R67" s="17">
        <v>197</v>
      </c>
      <c r="S67" s="17">
        <v>67403</v>
      </c>
      <c r="T67" s="17">
        <v>429</v>
      </c>
      <c r="U67" s="17">
        <v>18141</v>
      </c>
      <c r="V67" s="17">
        <v>1276</v>
      </c>
      <c r="W67" s="17">
        <v>111</v>
      </c>
      <c r="X67" s="17">
        <v>17</v>
      </c>
    </row>
    <row r="68" spans="1:24" x14ac:dyDescent="0.2">
      <c r="A68" s="17" t="s">
        <v>73</v>
      </c>
      <c r="B68" s="17">
        <v>92826</v>
      </c>
      <c r="C68" s="17">
        <v>212463</v>
      </c>
      <c r="D68" s="17">
        <v>39707</v>
      </c>
      <c r="E68" s="17">
        <v>111</v>
      </c>
      <c r="F68" s="17">
        <v>4</v>
      </c>
      <c r="G68" s="17">
        <v>2200</v>
      </c>
      <c r="H68" s="17">
        <v>203</v>
      </c>
      <c r="I68" s="17">
        <v>332376</v>
      </c>
      <c r="J68" s="17">
        <v>4256</v>
      </c>
      <c r="K68" s="17">
        <v>2550282</v>
      </c>
      <c r="L68" s="17">
        <v>67743</v>
      </c>
      <c r="M68" s="17">
        <v>2388449</v>
      </c>
      <c r="N68" s="17">
        <v>743</v>
      </c>
      <c r="O68" s="17">
        <v>720612</v>
      </c>
      <c r="P68" s="17">
        <v>5016</v>
      </c>
      <c r="Q68" s="17">
        <v>19468</v>
      </c>
      <c r="R68" s="17">
        <v>420</v>
      </c>
      <c r="S68" s="17">
        <v>339107</v>
      </c>
      <c r="T68" s="17">
        <v>3092</v>
      </c>
      <c r="U68" s="17">
        <v>50707</v>
      </c>
      <c r="V68" s="17">
        <v>2223</v>
      </c>
      <c r="W68" s="17">
        <v>925</v>
      </c>
      <c r="X68" s="17">
        <v>62</v>
      </c>
    </row>
    <row r="69" spans="1:24" x14ac:dyDescent="0.2">
      <c r="A69" s="17" t="s">
        <v>75</v>
      </c>
      <c r="B69" s="17">
        <v>10192</v>
      </c>
      <c r="C69" s="17">
        <v>11319</v>
      </c>
      <c r="D69" s="17">
        <v>1465</v>
      </c>
      <c r="E69" s="17">
        <v>0</v>
      </c>
      <c r="F69" s="17">
        <v>0</v>
      </c>
      <c r="G69" s="17">
        <v>2005</v>
      </c>
      <c r="H69" s="17">
        <v>228</v>
      </c>
      <c r="I69" s="17">
        <v>41362</v>
      </c>
      <c r="J69" s="17">
        <v>259</v>
      </c>
      <c r="K69" s="17">
        <v>295744</v>
      </c>
      <c r="L69" s="17">
        <v>8696</v>
      </c>
      <c r="M69" s="17">
        <v>451294</v>
      </c>
      <c r="N69" s="17">
        <v>73</v>
      </c>
      <c r="O69" s="17">
        <v>524015</v>
      </c>
      <c r="P69" s="17">
        <v>493</v>
      </c>
      <c r="Q69" s="17">
        <v>2367</v>
      </c>
      <c r="R69" s="17">
        <v>78</v>
      </c>
      <c r="S69" s="17">
        <v>12117</v>
      </c>
      <c r="T69" s="17">
        <v>209</v>
      </c>
      <c r="U69" s="17">
        <v>11206</v>
      </c>
      <c r="V69" s="17">
        <v>623</v>
      </c>
      <c r="W69" s="17">
        <v>256</v>
      </c>
      <c r="X69" s="17">
        <v>12</v>
      </c>
    </row>
    <row r="70" spans="1:24" x14ac:dyDescent="0.2">
      <c r="A70" s="17" t="s">
        <v>81</v>
      </c>
      <c r="B70" s="17">
        <v>55495</v>
      </c>
      <c r="C70" s="17">
        <v>154819</v>
      </c>
      <c r="D70" s="17">
        <v>29077</v>
      </c>
      <c r="E70" s="17">
        <v>3857</v>
      </c>
      <c r="F70" s="17">
        <v>141</v>
      </c>
      <c r="G70" s="17">
        <v>4480</v>
      </c>
      <c r="H70" s="17">
        <v>394</v>
      </c>
      <c r="I70" s="17">
        <v>437876</v>
      </c>
      <c r="J70" s="17">
        <v>3863</v>
      </c>
      <c r="K70" s="17">
        <v>1978220</v>
      </c>
      <c r="L70" s="17">
        <v>44425</v>
      </c>
      <c r="M70" s="17">
        <v>6700859</v>
      </c>
      <c r="N70" s="17">
        <v>799</v>
      </c>
      <c r="O70" s="17">
        <v>1086663</v>
      </c>
      <c r="P70" s="17">
        <v>2411</v>
      </c>
      <c r="Q70" s="17">
        <v>91153</v>
      </c>
      <c r="R70" s="17">
        <v>1126</v>
      </c>
      <c r="S70" s="17">
        <v>255547</v>
      </c>
      <c r="T70" s="17">
        <v>1649</v>
      </c>
      <c r="U70" s="17">
        <v>26593</v>
      </c>
      <c r="V70" s="17">
        <v>1599</v>
      </c>
      <c r="W70" s="17">
        <v>633</v>
      </c>
      <c r="X70" s="17">
        <v>36</v>
      </c>
    </row>
    <row r="71" spans="1:24" x14ac:dyDescent="0.2">
      <c r="A71" s="17" t="s">
        <v>76</v>
      </c>
      <c r="B71" s="17">
        <v>3052</v>
      </c>
      <c r="C71" s="17">
        <v>2539</v>
      </c>
      <c r="D71" s="17">
        <v>311</v>
      </c>
      <c r="E71" s="17">
        <v>0</v>
      </c>
      <c r="F71" s="17">
        <v>0</v>
      </c>
      <c r="G71" s="17">
        <v>627</v>
      </c>
      <c r="H71" s="17">
        <v>95</v>
      </c>
      <c r="I71" s="17">
        <v>1050</v>
      </c>
      <c r="J71" s="17">
        <v>16</v>
      </c>
      <c r="K71" s="17">
        <v>91530</v>
      </c>
      <c r="L71" s="17">
        <v>2521</v>
      </c>
      <c r="M71" s="17">
        <v>45013</v>
      </c>
      <c r="N71" s="17">
        <v>7</v>
      </c>
      <c r="O71" s="17">
        <v>150622</v>
      </c>
      <c r="P71" s="17">
        <v>74</v>
      </c>
      <c r="Q71" s="17">
        <v>7666</v>
      </c>
      <c r="R71" s="17">
        <v>7</v>
      </c>
      <c r="S71" s="17">
        <v>5320</v>
      </c>
      <c r="T71" s="17">
        <v>35</v>
      </c>
      <c r="U71" s="17">
        <v>2537</v>
      </c>
      <c r="V71" s="17">
        <v>96</v>
      </c>
      <c r="W71" s="17">
        <v>98</v>
      </c>
      <c r="X71" s="17">
        <v>6</v>
      </c>
    </row>
    <row r="72" spans="1:24" x14ac:dyDescent="0.2">
      <c r="A72" s="17" t="s">
        <v>78</v>
      </c>
      <c r="B72" s="17">
        <v>7152</v>
      </c>
      <c r="C72" s="17">
        <v>10289</v>
      </c>
      <c r="D72" s="17">
        <v>1228</v>
      </c>
      <c r="E72" s="17">
        <v>0</v>
      </c>
      <c r="F72" s="17">
        <v>0</v>
      </c>
      <c r="G72" s="17">
        <v>1723</v>
      </c>
      <c r="H72" s="17">
        <v>188</v>
      </c>
      <c r="I72" s="17">
        <v>12737</v>
      </c>
      <c r="J72" s="17">
        <v>215</v>
      </c>
      <c r="K72" s="17">
        <v>168635</v>
      </c>
      <c r="L72" s="17">
        <v>6053</v>
      </c>
      <c r="M72" s="17">
        <v>33812</v>
      </c>
      <c r="N72" s="17">
        <v>17</v>
      </c>
      <c r="O72" s="17">
        <v>137461</v>
      </c>
      <c r="P72" s="17">
        <v>674</v>
      </c>
      <c r="Q72" s="17">
        <v>347</v>
      </c>
      <c r="R72" s="17">
        <v>11</v>
      </c>
      <c r="S72" s="17">
        <v>15111</v>
      </c>
      <c r="T72" s="17">
        <v>115</v>
      </c>
      <c r="U72" s="17">
        <v>8286</v>
      </c>
      <c r="V72" s="17">
        <v>474</v>
      </c>
      <c r="W72" s="17">
        <v>144</v>
      </c>
      <c r="X72" s="17">
        <v>10</v>
      </c>
    </row>
    <row r="73" spans="1:24" x14ac:dyDescent="0.2">
      <c r="A73" s="17" t="s">
        <v>77</v>
      </c>
      <c r="B73" s="17">
        <v>53504</v>
      </c>
      <c r="C73" s="17">
        <v>84227</v>
      </c>
      <c r="D73" s="17">
        <v>14222</v>
      </c>
      <c r="E73" s="17">
        <v>0</v>
      </c>
      <c r="F73" s="17">
        <v>0</v>
      </c>
      <c r="G73" s="17">
        <v>3105</v>
      </c>
      <c r="H73" s="17">
        <v>357</v>
      </c>
      <c r="I73" s="17">
        <v>196635</v>
      </c>
      <c r="J73" s="17">
        <v>1694</v>
      </c>
      <c r="K73" s="17">
        <v>1741929</v>
      </c>
      <c r="L73" s="17">
        <v>44215</v>
      </c>
      <c r="M73" s="17">
        <v>2096398</v>
      </c>
      <c r="N73" s="17">
        <v>412</v>
      </c>
      <c r="O73" s="17">
        <v>664670</v>
      </c>
      <c r="P73" s="17">
        <v>2289</v>
      </c>
      <c r="Q73" s="17">
        <v>10354</v>
      </c>
      <c r="R73" s="17">
        <v>177</v>
      </c>
      <c r="S73" s="17">
        <v>272662</v>
      </c>
      <c r="T73" s="17">
        <v>1861</v>
      </c>
      <c r="U73" s="17">
        <v>21683</v>
      </c>
      <c r="V73" s="17">
        <v>832</v>
      </c>
      <c r="W73" s="17">
        <v>512</v>
      </c>
      <c r="X73" s="17">
        <v>40</v>
      </c>
    </row>
    <row r="74" spans="1:24" x14ac:dyDescent="0.2">
      <c r="A74" s="17" t="s">
        <v>86</v>
      </c>
      <c r="B74" s="17">
        <v>47653</v>
      </c>
      <c r="C74" s="17">
        <v>86652</v>
      </c>
      <c r="D74" s="17">
        <v>20383</v>
      </c>
      <c r="E74" s="17">
        <v>3</v>
      </c>
      <c r="F74" s="17">
        <v>1</v>
      </c>
      <c r="G74" s="17">
        <v>2225</v>
      </c>
      <c r="H74" s="17">
        <v>417</v>
      </c>
      <c r="I74" s="17">
        <v>7059</v>
      </c>
      <c r="J74" s="17">
        <v>118</v>
      </c>
      <c r="K74" s="17">
        <v>881275</v>
      </c>
      <c r="L74" s="17">
        <v>39572</v>
      </c>
      <c r="M74" s="17">
        <v>116637</v>
      </c>
      <c r="N74" s="17">
        <v>108</v>
      </c>
      <c r="O74" s="17">
        <v>35659</v>
      </c>
      <c r="P74" s="17">
        <v>670</v>
      </c>
      <c r="Q74" s="17">
        <v>5471</v>
      </c>
      <c r="R74" s="17">
        <v>145</v>
      </c>
      <c r="S74" s="17">
        <v>15011</v>
      </c>
      <c r="T74" s="17">
        <v>715</v>
      </c>
      <c r="U74" s="17">
        <v>43874</v>
      </c>
      <c r="V74" s="17">
        <v>8562</v>
      </c>
      <c r="W74" s="17">
        <v>3271</v>
      </c>
      <c r="X74" s="17">
        <v>528</v>
      </c>
    </row>
    <row r="75" spans="1:24" x14ac:dyDescent="0.2">
      <c r="A75" s="17" t="s">
        <v>84</v>
      </c>
      <c r="B75" s="17">
        <v>38434</v>
      </c>
      <c r="C75" s="17">
        <v>68697</v>
      </c>
      <c r="D75" s="17">
        <v>18346</v>
      </c>
      <c r="E75" s="17">
        <v>68</v>
      </c>
      <c r="F75" s="17">
        <v>1</v>
      </c>
      <c r="G75" s="17">
        <v>969</v>
      </c>
      <c r="H75" s="17">
        <v>211</v>
      </c>
      <c r="I75" s="17">
        <v>5530</v>
      </c>
      <c r="J75" s="17">
        <v>94</v>
      </c>
      <c r="K75" s="17">
        <v>773223</v>
      </c>
      <c r="L75" s="17">
        <v>30955</v>
      </c>
      <c r="M75" s="17">
        <v>282269</v>
      </c>
      <c r="N75" s="17">
        <v>131</v>
      </c>
      <c r="O75" s="17">
        <v>30088</v>
      </c>
      <c r="P75" s="17">
        <v>661</v>
      </c>
      <c r="Q75" s="17">
        <v>16275</v>
      </c>
      <c r="R75" s="17">
        <v>463</v>
      </c>
      <c r="S75" s="17">
        <v>48798</v>
      </c>
      <c r="T75" s="17">
        <v>1305</v>
      </c>
      <c r="U75" s="17">
        <v>51249</v>
      </c>
      <c r="V75" s="17">
        <v>9873</v>
      </c>
      <c r="W75" s="17">
        <v>17201</v>
      </c>
      <c r="X75" s="17">
        <v>3628</v>
      </c>
    </row>
    <row r="76" spans="1:24" x14ac:dyDescent="0.2">
      <c r="A76" s="17" t="s">
        <v>85</v>
      </c>
      <c r="B76" s="17">
        <v>45510</v>
      </c>
      <c r="C76" s="17">
        <v>59404</v>
      </c>
      <c r="D76" s="17">
        <v>17603</v>
      </c>
      <c r="E76" s="17">
        <v>11</v>
      </c>
      <c r="F76" s="17">
        <v>1</v>
      </c>
      <c r="G76" s="17">
        <v>1763</v>
      </c>
      <c r="H76" s="17">
        <v>331</v>
      </c>
      <c r="I76" s="17">
        <v>5388</v>
      </c>
      <c r="J76" s="17">
        <v>109</v>
      </c>
      <c r="K76" s="17">
        <v>846119</v>
      </c>
      <c r="L76" s="17">
        <v>37455</v>
      </c>
      <c r="M76" s="17">
        <v>82364</v>
      </c>
      <c r="N76" s="17">
        <v>679</v>
      </c>
      <c r="O76" s="17">
        <v>78426</v>
      </c>
      <c r="P76" s="17">
        <v>497</v>
      </c>
      <c r="Q76" s="17">
        <v>14722</v>
      </c>
      <c r="R76" s="17">
        <v>904</v>
      </c>
      <c r="S76" s="17">
        <v>24098</v>
      </c>
      <c r="T76" s="17">
        <v>1248</v>
      </c>
      <c r="U76" s="17">
        <v>67816</v>
      </c>
      <c r="V76" s="17">
        <v>13507</v>
      </c>
      <c r="W76" s="17">
        <v>3787</v>
      </c>
      <c r="X76" s="17">
        <v>718</v>
      </c>
    </row>
    <row r="77" spans="1:24" x14ac:dyDescent="0.2">
      <c r="A77" s="17" t="s">
        <v>82</v>
      </c>
      <c r="B77" s="17">
        <v>60152</v>
      </c>
      <c r="C77" s="17">
        <v>175907</v>
      </c>
      <c r="D77" s="17">
        <v>27664</v>
      </c>
      <c r="E77" s="17">
        <v>1180</v>
      </c>
      <c r="F77" s="17">
        <v>12</v>
      </c>
      <c r="G77" s="17">
        <v>6168</v>
      </c>
      <c r="H77" s="17">
        <v>362</v>
      </c>
      <c r="I77" s="17">
        <v>76344</v>
      </c>
      <c r="J77" s="17">
        <v>731</v>
      </c>
      <c r="K77" s="17">
        <v>1695151</v>
      </c>
      <c r="L77" s="17">
        <v>45630</v>
      </c>
      <c r="M77" s="17">
        <v>3270881</v>
      </c>
      <c r="N77" s="17">
        <v>799</v>
      </c>
      <c r="O77" s="17">
        <v>2020870</v>
      </c>
      <c r="P77" s="17">
        <v>2199</v>
      </c>
      <c r="Q77" s="17">
        <v>58490</v>
      </c>
      <c r="R77" s="17">
        <v>790</v>
      </c>
      <c r="S77" s="17">
        <v>360931</v>
      </c>
      <c r="T77" s="17">
        <v>1813</v>
      </c>
      <c r="U77" s="17">
        <v>59401</v>
      </c>
      <c r="V77" s="17">
        <v>5964</v>
      </c>
      <c r="W77" s="17">
        <v>2244</v>
      </c>
      <c r="X77" s="17">
        <v>235</v>
      </c>
    </row>
    <row r="78" spans="1:24" x14ac:dyDescent="0.2">
      <c r="A78" s="17" t="s">
        <v>83</v>
      </c>
      <c r="B78" s="17">
        <v>23261</v>
      </c>
      <c r="C78" s="17">
        <v>34366</v>
      </c>
      <c r="D78" s="17">
        <v>8189</v>
      </c>
      <c r="E78" s="17">
        <v>0</v>
      </c>
      <c r="F78" s="17">
        <v>0</v>
      </c>
      <c r="G78" s="17">
        <v>138</v>
      </c>
      <c r="H78" s="17">
        <v>35</v>
      </c>
      <c r="I78" s="17">
        <v>11653</v>
      </c>
      <c r="J78" s="17">
        <v>70</v>
      </c>
      <c r="K78" s="17">
        <v>448035</v>
      </c>
      <c r="L78" s="17">
        <v>19130</v>
      </c>
      <c r="M78" s="17">
        <v>1068947</v>
      </c>
      <c r="N78" s="17">
        <v>56</v>
      </c>
      <c r="O78" s="17">
        <v>282425</v>
      </c>
      <c r="P78" s="17">
        <v>390</v>
      </c>
      <c r="Q78" s="17">
        <v>3348</v>
      </c>
      <c r="R78" s="17">
        <v>146</v>
      </c>
      <c r="S78" s="17">
        <v>16212</v>
      </c>
      <c r="T78" s="17">
        <v>513</v>
      </c>
      <c r="U78" s="17">
        <v>28903</v>
      </c>
      <c r="V78" s="17">
        <v>4994</v>
      </c>
      <c r="W78" s="17">
        <v>723</v>
      </c>
      <c r="X78" s="17"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" defaultRowHeight="14.25" x14ac:dyDescent="0.2"/>
  <cols>
    <col min="1" max="1" width="13.75" style="2" customWidth="1"/>
    <col min="2" max="2" width="10.625" style="2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" style="2" bestFit="1" customWidth="1"/>
    <col min="8" max="8" width="7.625" style="2" bestFit="1" customWidth="1"/>
    <col min="9" max="9" width="9.875" style="2" bestFit="1" customWidth="1"/>
    <col min="10" max="10" width="7.5" style="2" bestFit="1" customWidth="1"/>
    <col min="11" max="11" width="10.7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75" style="2" bestFit="1" customWidth="1"/>
    <col min="16" max="16" width="7.5" style="2" bestFit="1" customWidth="1"/>
    <col min="17" max="17" width="9" style="2" bestFit="1" customWidth="1"/>
    <col min="18" max="18" width="6.75" style="2" bestFit="1" customWidth="1"/>
    <col min="19" max="19" width="9.75" style="2" bestFit="1" customWidth="1"/>
    <col min="20" max="20" width="6.875" style="2" bestFit="1" customWidth="1"/>
    <col min="21" max="21" width="8.75" style="2" bestFit="1" customWidth="1"/>
    <col min="22" max="22" width="6.75" style="2" bestFit="1" customWidth="1"/>
    <col min="23" max="23" width="7.5" style="2" bestFit="1" customWidth="1"/>
    <col min="24" max="24" width="6.75" style="2" bestFit="1" customWidth="1"/>
    <col min="25" max="16384" width="9" style="2"/>
  </cols>
  <sheetData>
    <row r="1" spans="1:24" ht="27.75" x14ac:dyDescent="0.2">
      <c r="A1" s="1" t="s">
        <v>131</v>
      </c>
      <c r="B1" s="1"/>
      <c r="C1" s="1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"/>
      <c r="U1" s="1"/>
      <c r="V1" s="1"/>
      <c r="X1" s="3"/>
    </row>
    <row r="2" spans="1:24" ht="20.100000000000001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3" t="s">
        <v>129</v>
      </c>
    </row>
    <row r="3" spans="1:24" ht="24" x14ac:dyDescent="0.2">
      <c r="A3" s="19" t="s">
        <v>87</v>
      </c>
      <c r="B3" s="20" t="s">
        <v>88</v>
      </c>
      <c r="C3" s="18" t="s">
        <v>89</v>
      </c>
      <c r="D3" s="18"/>
      <c r="E3" s="18" t="s">
        <v>90</v>
      </c>
      <c r="F3" s="18"/>
      <c r="G3" s="18" t="s">
        <v>91</v>
      </c>
      <c r="H3" s="18"/>
      <c r="I3" s="18" t="s">
        <v>92</v>
      </c>
      <c r="J3" s="18"/>
      <c r="K3" s="18" t="s">
        <v>115</v>
      </c>
      <c r="L3" s="18"/>
      <c r="M3" s="18" t="s">
        <v>101</v>
      </c>
      <c r="N3" s="18"/>
      <c r="O3" s="18" t="s">
        <v>102</v>
      </c>
      <c r="P3" s="18"/>
      <c r="Q3" s="18" t="s">
        <v>104</v>
      </c>
      <c r="R3" s="18"/>
      <c r="S3" s="18" t="s">
        <v>103</v>
      </c>
      <c r="T3" s="18"/>
      <c r="U3" s="18" t="s">
        <v>93</v>
      </c>
      <c r="V3" s="18"/>
      <c r="W3" s="18" t="s">
        <v>94</v>
      </c>
      <c r="X3" s="18"/>
    </row>
    <row r="4" spans="1:24" s="4" customFormat="1" ht="43.5" customHeight="1" x14ac:dyDescent="0.2">
      <c r="A4" s="19"/>
      <c r="B4" s="20"/>
      <c r="C4" s="11" t="s">
        <v>95</v>
      </c>
      <c r="D4" s="11" t="s">
        <v>96</v>
      </c>
      <c r="E4" s="11" t="s">
        <v>95</v>
      </c>
      <c r="F4" s="11" t="s">
        <v>96</v>
      </c>
      <c r="G4" s="11" t="s">
        <v>95</v>
      </c>
      <c r="H4" s="11" t="s">
        <v>96</v>
      </c>
      <c r="I4" s="11" t="s">
        <v>95</v>
      </c>
      <c r="J4" s="11" t="s">
        <v>96</v>
      </c>
      <c r="K4" s="11" t="s">
        <v>95</v>
      </c>
      <c r="L4" s="11" t="s">
        <v>96</v>
      </c>
      <c r="M4" s="11" t="s">
        <v>95</v>
      </c>
      <c r="N4" s="11" t="s">
        <v>96</v>
      </c>
      <c r="O4" s="11" t="s">
        <v>95</v>
      </c>
      <c r="P4" s="11" t="s">
        <v>96</v>
      </c>
      <c r="Q4" s="11" t="s">
        <v>95</v>
      </c>
      <c r="R4" s="11" t="s">
        <v>96</v>
      </c>
      <c r="S4" s="11" t="s">
        <v>95</v>
      </c>
      <c r="T4" s="11" t="s">
        <v>96</v>
      </c>
      <c r="U4" s="11" t="s">
        <v>95</v>
      </c>
      <c r="V4" s="11" t="s">
        <v>96</v>
      </c>
      <c r="W4" s="11" t="s">
        <v>95</v>
      </c>
      <c r="X4" s="11" t="s">
        <v>96</v>
      </c>
    </row>
    <row r="5" spans="1:24" s="14" customFormat="1" ht="21.75" x14ac:dyDescent="0.2">
      <c r="A5" s="12" t="s">
        <v>0</v>
      </c>
      <c r="B5" s="13">
        <f>SUM(B6,B16,B26,B35,B48,B57,B67,B76,B86)</f>
        <v>3497727</v>
      </c>
      <c r="C5" s="13">
        <f t="shared" ref="C5:X5" si="0">SUM(C6,C16,C26,C35,C48,C57,C67,C76,C86)</f>
        <v>9574362</v>
      </c>
      <c r="D5" s="13">
        <f t="shared" si="0"/>
        <v>1407432</v>
      </c>
      <c r="E5" s="13">
        <f t="shared" si="0"/>
        <v>729538</v>
      </c>
      <c r="F5" s="13">
        <f t="shared" si="0"/>
        <v>20716</v>
      </c>
      <c r="G5" s="13">
        <f t="shared" si="0"/>
        <v>1778752</v>
      </c>
      <c r="H5" s="13">
        <f t="shared" si="0"/>
        <v>309551</v>
      </c>
      <c r="I5" s="13">
        <f t="shared" si="0"/>
        <v>11195373</v>
      </c>
      <c r="J5" s="13">
        <f t="shared" si="0"/>
        <v>150761</v>
      </c>
      <c r="K5" s="13">
        <f t="shared" ref="K5:L5" si="1">SUM(K6,K16,K26,K35,K48,K57,K67,K76,K86)</f>
        <v>113905927</v>
      </c>
      <c r="L5" s="13">
        <f t="shared" si="1"/>
        <v>2733331</v>
      </c>
      <c r="M5" s="13">
        <f t="shared" ref="M5:N5" si="2">SUM(M6,M16,M26,M35,M48,M57,M67,M76,M86)</f>
        <v>334462783</v>
      </c>
      <c r="N5" s="13">
        <f t="shared" si="2"/>
        <v>32521</v>
      </c>
      <c r="O5" s="13">
        <f t="shared" si="0"/>
        <v>69137777</v>
      </c>
      <c r="P5" s="13">
        <f t="shared" si="0"/>
        <v>136534</v>
      </c>
      <c r="Q5" s="13">
        <f t="shared" si="0"/>
        <v>8322258</v>
      </c>
      <c r="R5" s="13">
        <f t="shared" si="0"/>
        <v>28406</v>
      </c>
      <c r="S5" s="13">
        <f t="shared" ref="S5:T5" si="3">SUM(S6,S16,S26,S35,S48,S57,S67,S76,S86)</f>
        <v>17210448</v>
      </c>
      <c r="T5" s="13">
        <f t="shared" si="3"/>
        <v>78881</v>
      </c>
      <c r="U5" s="13">
        <f t="shared" si="0"/>
        <v>1547544</v>
      </c>
      <c r="V5" s="13">
        <f t="shared" si="0"/>
        <v>90473</v>
      </c>
      <c r="W5" s="13">
        <f t="shared" si="0"/>
        <v>137380</v>
      </c>
      <c r="X5" s="13">
        <f t="shared" si="0"/>
        <v>8621</v>
      </c>
    </row>
    <row r="6" spans="1:24" ht="21.75" x14ac:dyDescent="0.2">
      <c r="A6" s="9" t="s">
        <v>1</v>
      </c>
      <c r="B6" s="8">
        <f>SUM(B7:B15)</f>
        <v>114171</v>
      </c>
      <c r="C6" s="8">
        <f t="shared" ref="C6:X6" si="4">SUM(C7:C15)</f>
        <v>201392</v>
      </c>
      <c r="D6" s="8">
        <f t="shared" si="4"/>
        <v>14332</v>
      </c>
      <c r="E6" s="8">
        <f t="shared" si="4"/>
        <v>233833</v>
      </c>
      <c r="F6" s="8">
        <f t="shared" si="4"/>
        <v>6415</v>
      </c>
      <c r="G6" s="8">
        <f t="shared" si="4"/>
        <v>37303</v>
      </c>
      <c r="H6" s="8">
        <f t="shared" si="4"/>
        <v>2926</v>
      </c>
      <c r="I6" s="8">
        <f t="shared" si="4"/>
        <v>1055784</v>
      </c>
      <c r="J6" s="8">
        <f t="shared" si="4"/>
        <v>2713</v>
      </c>
      <c r="K6" s="8">
        <f t="shared" ref="K6:L6" si="5">SUM(K7:K15)</f>
        <v>4491724</v>
      </c>
      <c r="L6" s="8">
        <f t="shared" si="5"/>
        <v>89835</v>
      </c>
      <c r="M6" s="8">
        <f t="shared" ref="M6:N6" si="6">SUM(M7:M15)</f>
        <v>95652103</v>
      </c>
      <c r="N6" s="8">
        <f t="shared" si="6"/>
        <v>1204</v>
      </c>
      <c r="O6" s="8">
        <f t="shared" si="4"/>
        <v>6886270</v>
      </c>
      <c r="P6" s="8">
        <f t="shared" si="4"/>
        <v>9353</v>
      </c>
      <c r="Q6" s="8">
        <f t="shared" si="4"/>
        <v>1224573</v>
      </c>
      <c r="R6" s="8">
        <f t="shared" si="4"/>
        <v>1272</v>
      </c>
      <c r="S6" s="8">
        <f t="shared" ref="S6:T6" si="7">SUM(S7:S15)</f>
        <v>4153436</v>
      </c>
      <c r="T6" s="8">
        <f t="shared" si="7"/>
        <v>7281</v>
      </c>
      <c r="U6" s="8">
        <f t="shared" si="4"/>
        <v>200315</v>
      </c>
      <c r="V6" s="8">
        <f t="shared" si="4"/>
        <v>6453</v>
      </c>
      <c r="W6" s="8">
        <f t="shared" si="4"/>
        <v>14314</v>
      </c>
      <c r="X6" s="8">
        <f t="shared" si="4"/>
        <v>513</v>
      </c>
    </row>
    <row r="7" spans="1:24" ht="21.75" x14ac:dyDescent="0.2">
      <c r="A7" s="5" t="s">
        <v>10</v>
      </c>
      <c r="B7" s="6">
        <f>VLOOKUP($A$7:$A$91,dt!$A$2:$R$78,2,FALSE)</f>
        <v>4613</v>
      </c>
      <c r="C7" s="6">
        <f>VLOOKUP($A$7:$A$91,dt!$A$2:$R$78,3,FALSE)</f>
        <v>5442</v>
      </c>
      <c r="D7" s="6">
        <f>VLOOKUP($A$7:$A$91,dt!$A$2:$R$78,4,FALSE)</f>
        <v>641</v>
      </c>
      <c r="E7" s="6">
        <f>VLOOKUP($A$7:$A$91,dt!$A$2:$R$78,5,FALSE)</f>
        <v>94</v>
      </c>
      <c r="F7" s="6">
        <f>VLOOKUP($A$7:$A$91,dt!$A$2:$R$78,6,FALSE)</f>
        <v>5</v>
      </c>
      <c r="G7" s="6">
        <f>VLOOKUP($A$7:$A$91,dt!$A$2:$R$78,7,FALSE)</f>
        <v>282</v>
      </c>
      <c r="H7" s="6">
        <f>VLOOKUP($A$7:$A$91,dt!$A$2:$R$78,8,FALSE)</f>
        <v>52</v>
      </c>
      <c r="I7" s="6">
        <f>VLOOKUP($A$7:$A$91,dt!$A$2:$R$78,9,FALSE)</f>
        <v>48</v>
      </c>
      <c r="J7" s="6">
        <f>VLOOKUP($A$7:$A$91,dt!$A$2:$R$78,10,FALSE)</f>
        <v>7</v>
      </c>
      <c r="K7" s="6">
        <f>VLOOKUP($A$7:$A$91,dt!$A$2:$R$78,11,FALSE)</f>
        <v>109965</v>
      </c>
      <c r="L7" s="6">
        <f>VLOOKUP($A$7:$A$91,dt!$A$2:$R$78,12,FALSE)</f>
        <v>3618</v>
      </c>
      <c r="M7" s="6">
        <f>VLOOKUP($A$7:$A$91,dt!$A$2:$R$78,13,FALSE)</f>
        <v>34926</v>
      </c>
      <c r="N7" s="6">
        <f>VLOOKUP($A$7:$A$91,dt!$A$2:$R$78,14,FALSE)</f>
        <v>209</v>
      </c>
      <c r="O7" s="6">
        <f>VLOOKUP($A$7:$A$91,dt!$A$2:$R$78,15,FALSE)</f>
        <v>12484</v>
      </c>
      <c r="P7" s="6">
        <f>VLOOKUP($A$7:$A$91,dt!$A$2:$R$78,16,FALSE)</f>
        <v>203</v>
      </c>
      <c r="Q7" s="6">
        <f>VLOOKUP($A$7:$A$91,dt!$A$2:$R$78,17,FALSE)</f>
        <v>14026</v>
      </c>
      <c r="R7" s="6">
        <f>VLOOKUP($A$7:$A$91,dt!$A$2:$R$78,18,FALSE)</f>
        <v>117</v>
      </c>
      <c r="S7" s="6">
        <f>VLOOKUP($A$7:$A$91,dt!$A$2:$X$78,19,FALSE)</f>
        <v>28069</v>
      </c>
      <c r="T7" s="6">
        <f>VLOOKUP($A$7:$A$91,dt!$A$2:$X$78,20,FALSE)</f>
        <v>126</v>
      </c>
      <c r="U7" s="6">
        <f>VLOOKUP($A$7:$A$91,dt!$A$2:$X$78,21,FALSE)</f>
        <v>11246</v>
      </c>
      <c r="V7" s="6">
        <f>VLOOKUP($A$7:$A$91,dt!$A$2:$X$78,22,FALSE)</f>
        <v>497</v>
      </c>
      <c r="W7" s="6">
        <f>VLOOKUP($A$7:$A$91,dt!$A$2:$X$78,23,FALSE)</f>
        <v>1316</v>
      </c>
      <c r="X7" s="6">
        <f>VLOOKUP($A$7:$A$91,dt!$A$2:$X$78,24,FALSE)</f>
        <v>84</v>
      </c>
    </row>
    <row r="8" spans="1:24" ht="21.75" x14ac:dyDescent="0.2">
      <c r="A8" s="5" t="s">
        <v>11</v>
      </c>
      <c r="B8" s="6">
        <f>VLOOKUP($A$7:$A$91,dt!$A$2:$R$78,2,FALSE)</f>
        <v>3846</v>
      </c>
      <c r="C8" s="6">
        <f>VLOOKUP($A$7:$A$91,dt!$A$2:$R$78,3,FALSE)</f>
        <v>2243</v>
      </c>
      <c r="D8" s="6">
        <f>VLOOKUP($A$7:$A$91,dt!$A$2:$R$78,4,FALSE)</f>
        <v>324</v>
      </c>
      <c r="E8" s="6">
        <f>VLOOKUP($A$7:$A$91,dt!$A$2:$R$78,5,FALSE)</f>
        <v>5</v>
      </c>
      <c r="F8" s="6">
        <f>VLOOKUP($A$7:$A$91,dt!$A$2:$R$78,6,FALSE)</f>
        <v>1</v>
      </c>
      <c r="G8" s="6">
        <f>VLOOKUP($A$7:$A$91,dt!$A$2:$R$78,7,FALSE)</f>
        <v>227</v>
      </c>
      <c r="H8" s="6">
        <f>VLOOKUP($A$7:$A$91,dt!$A$2:$R$78,8,FALSE)</f>
        <v>43</v>
      </c>
      <c r="I8" s="6">
        <f>VLOOKUP($A$7:$A$91,dt!$A$2:$R$78,9,FALSE)</f>
        <v>62</v>
      </c>
      <c r="J8" s="6">
        <f>VLOOKUP($A$7:$A$91,dt!$A$2:$R$78,10,FALSE)</f>
        <v>1</v>
      </c>
      <c r="K8" s="6">
        <f>VLOOKUP($A$7:$A$91,dt!$A$2:$R$78,11,FALSE)</f>
        <v>93400</v>
      </c>
      <c r="L8" s="6">
        <f>VLOOKUP($A$7:$A$91,dt!$A$2:$R$78,12,FALSE)</f>
        <v>3346</v>
      </c>
      <c r="M8" s="6">
        <f>VLOOKUP($A$7:$A$91,dt!$A$2:$R$78,13,FALSE)</f>
        <v>18409</v>
      </c>
      <c r="N8" s="6">
        <f>VLOOKUP($A$7:$A$91,dt!$A$2:$R$78,14,FALSE)</f>
        <v>26</v>
      </c>
      <c r="O8" s="6">
        <f>VLOOKUP($A$7:$A$91,dt!$A$2:$R$78,15,FALSE)</f>
        <v>8260</v>
      </c>
      <c r="P8" s="6">
        <f>VLOOKUP($A$7:$A$91,dt!$A$2:$R$78,16,FALSE)</f>
        <v>220</v>
      </c>
      <c r="Q8" s="6">
        <f>VLOOKUP($A$7:$A$91,dt!$A$2:$R$78,17,FALSE)</f>
        <v>4625</v>
      </c>
      <c r="R8" s="6">
        <f>VLOOKUP($A$7:$A$91,dt!$A$2:$R$78,18,FALSE)</f>
        <v>71</v>
      </c>
      <c r="S8" s="6">
        <f>VLOOKUP($A$7:$A$91,dt!$A$2:$X$78,19,FALSE)</f>
        <v>107808</v>
      </c>
      <c r="T8" s="6">
        <f>VLOOKUP($A$7:$A$91,dt!$A$2:$X$78,20,FALSE)</f>
        <v>133</v>
      </c>
      <c r="U8" s="6">
        <f>VLOOKUP($A$7:$A$91,dt!$A$2:$X$78,21,FALSE)</f>
        <v>4824</v>
      </c>
      <c r="V8" s="6">
        <f>VLOOKUP($A$7:$A$91,dt!$A$2:$X$78,22,FALSE)</f>
        <v>289</v>
      </c>
      <c r="W8" s="6">
        <f>VLOOKUP($A$7:$A$91,dt!$A$2:$X$78,23,FALSE)</f>
        <v>178</v>
      </c>
      <c r="X8" s="6">
        <f>VLOOKUP($A$7:$A$91,dt!$A$2:$X$78,24,FALSE)</f>
        <v>20</v>
      </c>
    </row>
    <row r="9" spans="1:24" ht="21.75" x14ac:dyDescent="0.2">
      <c r="A9" s="5" t="s">
        <v>12</v>
      </c>
      <c r="B9" s="6">
        <f>VLOOKUP($A$7:$A$91,dt!$A$2:$R$78,2,FALSE)</f>
        <v>5739</v>
      </c>
      <c r="C9" s="6">
        <f>VLOOKUP($A$7:$A$91,dt!$A$2:$R$78,3,FALSE)</f>
        <v>4600</v>
      </c>
      <c r="D9" s="6">
        <f>VLOOKUP($A$7:$A$91,dt!$A$2:$R$78,4,FALSE)</f>
        <v>280</v>
      </c>
      <c r="E9" s="6">
        <f>VLOOKUP($A$7:$A$91,dt!$A$2:$R$78,5,FALSE)</f>
        <v>39</v>
      </c>
      <c r="F9" s="6">
        <f>VLOOKUP($A$7:$A$91,dt!$A$2:$R$78,6,FALSE)</f>
        <v>2</v>
      </c>
      <c r="G9" s="6">
        <f>VLOOKUP($A$7:$A$91,dt!$A$2:$R$78,7,FALSE)</f>
        <v>901</v>
      </c>
      <c r="H9" s="6">
        <f>VLOOKUP($A$7:$A$91,dt!$A$2:$R$78,8,FALSE)</f>
        <v>78</v>
      </c>
      <c r="I9" s="6">
        <f>VLOOKUP($A$7:$A$91,dt!$A$2:$R$78,9,FALSE)</f>
        <v>2</v>
      </c>
      <c r="J9" s="6">
        <f>VLOOKUP($A$7:$A$91,dt!$A$2:$R$78,10,FALSE)</f>
        <v>1</v>
      </c>
      <c r="K9" s="6">
        <f>VLOOKUP($A$7:$A$91,dt!$A$2:$R$78,11,FALSE)</f>
        <v>215107</v>
      </c>
      <c r="L9" s="6">
        <f>VLOOKUP($A$7:$A$91,dt!$A$2:$R$78,12,FALSE)</f>
        <v>4870</v>
      </c>
      <c r="M9" s="6">
        <f>VLOOKUP($A$7:$A$91,dt!$A$2:$R$78,13,FALSE)</f>
        <v>124112</v>
      </c>
      <c r="N9" s="6">
        <f>VLOOKUP($A$7:$A$91,dt!$A$2:$R$78,14,FALSE)</f>
        <v>58</v>
      </c>
      <c r="O9" s="6">
        <f>VLOOKUP($A$7:$A$91,dt!$A$2:$R$78,15,FALSE)</f>
        <v>170385</v>
      </c>
      <c r="P9" s="6">
        <f>VLOOKUP($A$7:$A$91,dt!$A$2:$R$78,16,FALSE)</f>
        <v>1432</v>
      </c>
      <c r="Q9" s="6">
        <f>VLOOKUP($A$7:$A$91,dt!$A$2:$R$78,17,FALSE)</f>
        <v>37886</v>
      </c>
      <c r="R9" s="6">
        <f>VLOOKUP($A$7:$A$91,dt!$A$2:$R$78,18,FALSE)</f>
        <v>109</v>
      </c>
      <c r="S9" s="6">
        <f>VLOOKUP($A$7:$A$91,dt!$A$2:$X$78,19,FALSE)</f>
        <v>183382</v>
      </c>
      <c r="T9" s="6">
        <f>VLOOKUP($A$7:$A$91,dt!$A$2:$X$78,20,FALSE)</f>
        <v>475</v>
      </c>
      <c r="U9" s="6">
        <f>VLOOKUP($A$7:$A$91,dt!$A$2:$X$78,21,FALSE)</f>
        <v>3054</v>
      </c>
      <c r="V9" s="6">
        <f>VLOOKUP($A$7:$A$91,dt!$A$2:$X$78,22,FALSE)</f>
        <v>111</v>
      </c>
      <c r="W9" s="6">
        <f>VLOOKUP($A$7:$A$91,dt!$A$2:$X$78,23,FALSE)</f>
        <v>424</v>
      </c>
      <c r="X9" s="6">
        <f>VLOOKUP($A$7:$A$91,dt!$A$2:$X$78,24,FALSE)</f>
        <v>17</v>
      </c>
    </row>
    <row r="10" spans="1:24" ht="21.75" x14ac:dyDescent="0.2">
      <c r="A10" s="5" t="s">
        <v>13</v>
      </c>
      <c r="B10" s="6">
        <f>VLOOKUP($A$7:$A$91,dt!$A$2:$R$78,2,FALSE)</f>
        <v>14457</v>
      </c>
      <c r="C10" s="6">
        <f>VLOOKUP($A$7:$A$91,dt!$A$2:$R$78,3,FALSE)</f>
        <v>10523</v>
      </c>
      <c r="D10" s="6">
        <f>VLOOKUP($A$7:$A$91,dt!$A$2:$R$78,4,FALSE)</f>
        <v>1112</v>
      </c>
      <c r="E10" s="6">
        <f>VLOOKUP($A$7:$A$91,dt!$A$2:$R$78,5,FALSE)</f>
        <v>2</v>
      </c>
      <c r="F10" s="6">
        <f>VLOOKUP($A$7:$A$91,dt!$A$2:$R$78,6,FALSE)</f>
        <v>2</v>
      </c>
      <c r="G10" s="6">
        <f>VLOOKUP($A$7:$A$91,dt!$A$2:$R$78,7,FALSE)</f>
        <v>1944</v>
      </c>
      <c r="H10" s="6">
        <f>VLOOKUP($A$7:$A$91,dt!$A$2:$R$78,8,FALSE)</f>
        <v>244</v>
      </c>
      <c r="I10" s="6">
        <f>VLOOKUP($A$7:$A$91,dt!$A$2:$R$78,9,FALSE)</f>
        <v>28157</v>
      </c>
      <c r="J10" s="6">
        <f>VLOOKUP($A$7:$A$91,dt!$A$2:$R$78,10,FALSE)</f>
        <v>34</v>
      </c>
      <c r="K10" s="6">
        <f>VLOOKUP($A$7:$A$91,dt!$A$2:$R$78,11,FALSE)</f>
        <v>583347</v>
      </c>
      <c r="L10" s="6">
        <f>VLOOKUP($A$7:$A$91,dt!$A$2:$R$78,12,FALSE)</f>
        <v>12146</v>
      </c>
      <c r="M10" s="6">
        <f>VLOOKUP($A$7:$A$91,dt!$A$2:$R$78,13,FALSE)</f>
        <v>2646327</v>
      </c>
      <c r="N10" s="6">
        <f>VLOOKUP($A$7:$A$91,dt!$A$2:$R$78,14,FALSE)</f>
        <v>106</v>
      </c>
      <c r="O10" s="6">
        <f>VLOOKUP($A$7:$A$91,dt!$A$2:$R$78,15,FALSE)</f>
        <v>2726280</v>
      </c>
      <c r="P10" s="6">
        <f>VLOOKUP($A$7:$A$91,dt!$A$2:$R$78,16,FALSE)</f>
        <v>2030</v>
      </c>
      <c r="Q10" s="6">
        <f>VLOOKUP($A$7:$A$91,dt!$A$2:$R$78,17,FALSE)</f>
        <v>46071</v>
      </c>
      <c r="R10" s="6">
        <f>VLOOKUP($A$7:$A$91,dt!$A$2:$R$78,18,FALSE)</f>
        <v>205</v>
      </c>
      <c r="S10" s="6">
        <f>VLOOKUP($A$7:$A$91,dt!$A$2:$X$78,19,FALSE)</f>
        <v>425489</v>
      </c>
      <c r="T10" s="6">
        <f>VLOOKUP($A$7:$A$91,dt!$A$2:$X$78,20,FALSE)</f>
        <v>1405</v>
      </c>
      <c r="U10" s="6">
        <f>VLOOKUP($A$7:$A$91,dt!$A$2:$X$78,21,FALSE)</f>
        <v>8479</v>
      </c>
      <c r="V10" s="6">
        <f>VLOOKUP($A$7:$A$91,dt!$A$2:$X$78,22,FALSE)</f>
        <v>381</v>
      </c>
      <c r="W10" s="6">
        <f>VLOOKUP($A$7:$A$91,dt!$A$2:$X$78,23,FALSE)</f>
        <v>272</v>
      </c>
      <c r="X10" s="6">
        <f>VLOOKUP($A$7:$A$91,dt!$A$2:$X$78,24,FALSE)</f>
        <v>20</v>
      </c>
    </row>
    <row r="11" spans="1:24" ht="21.75" x14ac:dyDescent="0.2">
      <c r="A11" s="5" t="s">
        <v>14</v>
      </c>
      <c r="B11" s="6">
        <f>VLOOKUP($A$7:$A$91,dt!$A$2:$R$78,2,FALSE)</f>
        <v>16068</v>
      </c>
      <c r="C11" s="6">
        <f>VLOOKUP($A$7:$A$91,dt!$A$2:$R$78,3,FALSE)</f>
        <v>12079</v>
      </c>
      <c r="D11" s="6">
        <f>VLOOKUP($A$7:$A$91,dt!$A$2:$R$78,4,FALSE)</f>
        <v>1443</v>
      </c>
      <c r="E11" s="6">
        <f>VLOOKUP($A$7:$A$91,dt!$A$2:$R$78,5,FALSE)</f>
        <v>0</v>
      </c>
      <c r="F11" s="6">
        <f>VLOOKUP($A$7:$A$91,dt!$A$2:$R$78,6,FALSE)</f>
        <v>0</v>
      </c>
      <c r="G11" s="6">
        <f>VLOOKUP($A$7:$A$91,dt!$A$2:$R$78,7,FALSE)</f>
        <v>946</v>
      </c>
      <c r="H11" s="6">
        <f>VLOOKUP($A$7:$A$91,dt!$A$2:$R$78,8,FALSE)</f>
        <v>77</v>
      </c>
      <c r="I11" s="6">
        <f>VLOOKUP($A$7:$A$91,dt!$A$2:$R$78,9,FALSE)</f>
        <v>69076</v>
      </c>
      <c r="J11" s="6">
        <f>VLOOKUP($A$7:$A$91,dt!$A$2:$R$78,10,FALSE)</f>
        <v>626</v>
      </c>
      <c r="K11" s="6">
        <f>VLOOKUP($A$7:$A$91,dt!$A$2:$R$78,11,FALSE)</f>
        <v>809669</v>
      </c>
      <c r="L11" s="6">
        <f>VLOOKUP($A$7:$A$91,dt!$A$2:$R$78,12,FALSE)</f>
        <v>13692</v>
      </c>
      <c r="M11" s="6">
        <f>VLOOKUP($A$7:$A$91,dt!$A$2:$R$78,13,FALSE)</f>
        <v>1210629</v>
      </c>
      <c r="N11" s="6">
        <f>VLOOKUP($A$7:$A$91,dt!$A$2:$R$78,14,FALSE)</f>
        <v>29</v>
      </c>
      <c r="O11" s="6">
        <f>VLOOKUP($A$7:$A$91,dt!$A$2:$R$78,15,FALSE)</f>
        <v>932062</v>
      </c>
      <c r="P11" s="6">
        <f>VLOOKUP($A$7:$A$91,dt!$A$2:$R$78,16,FALSE)</f>
        <v>650</v>
      </c>
      <c r="Q11" s="6">
        <f>VLOOKUP($A$7:$A$91,dt!$A$2:$R$78,17,FALSE)</f>
        <v>4131</v>
      </c>
      <c r="R11" s="6">
        <f>VLOOKUP($A$7:$A$91,dt!$A$2:$R$78,18,FALSE)</f>
        <v>37</v>
      </c>
      <c r="S11" s="6">
        <f>VLOOKUP($A$7:$A$91,dt!$A$2:$X$78,19,FALSE)</f>
        <v>1359785</v>
      </c>
      <c r="T11" s="6">
        <f>VLOOKUP($A$7:$A$91,dt!$A$2:$X$78,20,FALSE)</f>
        <v>1748</v>
      </c>
      <c r="U11" s="6">
        <f>VLOOKUP($A$7:$A$91,dt!$A$2:$X$78,21,FALSE)</f>
        <v>9313</v>
      </c>
      <c r="V11" s="6">
        <f>VLOOKUP($A$7:$A$91,dt!$A$2:$X$78,22,FALSE)</f>
        <v>330</v>
      </c>
      <c r="W11" s="6">
        <f>VLOOKUP($A$7:$A$91,dt!$A$2:$X$78,23,FALSE)</f>
        <v>320</v>
      </c>
      <c r="X11" s="6">
        <f>VLOOKUP($A$7:$A$91,dt!$A$2:$X$78,24,FALSE)</f>
        <v>17</v>
      </c>
    </row>
    <row r="12" spans="1:24" ht="21.75" x14ac:dyDescent="0.2">
      <c r="A12" s="5" t="s">
        <v>15</v>
      </c>
      <c r="B12" s="6">
        <f>VLOOKUP($A$7:$A$91,dt!$A$2:$R$78,2,FALSE)</f>
        <v>27175</v>
      </c>
      <c r="C12" s="6">
        <f>VLOOKUP($A$7:$A$91,dt!$A$2:$R$78,3,FALSE)</f>
        <v>74110</v>
      </c>
      <c r="D12" s="6">
        <f>VLOOKUP($A$7:$A$91,dt!$A$2:$R$78,4,FALSE)</f>
        <v>4405</v>
      </c>
      <c r="E12" s="6">
        <f>VLOOKUP($A$7:$A$91,dt!$A$2:$R$78,5,FALSE)</f>
        <v>77816</v>
      </c>
      <c r="F12" s="6">
        <f>VLOOKUP($A$7:$A$91,dt!$A$2:$R$78,6,FALSE)</f>
        <v>2199</v>
      </c>
      <c r="G12" s="6">
        <f>VLOOKUP($A$7:$A$91,dt!$A$2:$R$78,7,FALSE)</f>
        <v>3898</v>
      </c>
      <c r="H12" s="6">
        <f>VLOOKUP($A$7:$A$91,dt!$A$2:$R$78,8,FALSE)</f>
        <v>297</v>
      </c>
      <c r="I12" s="6">
        <f>VLOOKUP($A$7:$A$91,dt!$A$2:$R$78,9,FALSE)</f>
        <v>610552</v>
      </c>
      <c r="J12" s="6">
        <f>VLOOKUP($A$7:$A$91,dt!$A$2:$R$78,10,FALSE)</f>
        <v>1053</v>
      </c>
      <c r="K12" s="6">
        <f>VLOOKUP($A$7:$A$91,dt!$A$2:$R$78,11,FALSE)</f>
        <v>921315</v>
      </c>
      <c r="L12" s="6">
        <f>VLOOKUP($A$7:$A$91,dt!$A$2:$R$78,12,FALSE)</f>
        <v>20527</v>
      </c>
      <c r="M12" s="6">
        <f>VLOOKUP($A$7:$A$91,dt!$A$2:$R$78,13,FALSE)</f>
        <v>56371920</v>
      </c>
      <c r="N12" s="6">
        <f>VLOOKUP($A$7:$A$91,dt!$A$2:$R$78,14,FALSE)</f>
        <v>368</v>
      </c>
      <c r="O12" s="6">
        <f>VLOOKUP($A$7:$A$91,dt!$A$2:$R$78,15,FALSE)</f>
        <v>829247</v>
      </c>
      <c r="P12" s="6">
        <f>VLOOKUP($A$7:$A$91,dt!$A$2:$R$78,16,FALSE)</f>
        <v>1210</v>
      </c>
      <c r="Q12" s="6">
        <f>VLOOKUP($A$7:$A$91,dt!$A$2:$R$78,17,FALSE)</f>
        <v>404657</v>
      </c>
      <c r="R12" s="6">
        <f>VLOOKUP($A$7:$A$91,dt!$A$2:$R$78,18,FALSE)</f>
        <v>233</v>
      </c>
      <c r="S12" s="6">
        <f>VLOOKUP($A$7:$A$91,dt!$A$2:$X$78,19,FALSE)</f>
        <v>597077</v>
      </c>
      <c r="T12" s="6">
        <f>VLOOKUP($A$7:$A$91,dt!$A$2:$X$78,20,FALSE)</f>
        <v>970</v>
      </c>
      <c r="U12" s="6">
        <f>VLOOKUP($A$7:$A$91,dt!$A$2:$X$78,21,FALSE)</f>
        <v>76515</v>
      </c>
      <c r="V12" s="6">
        <f>VLOOKUP($A$7:$A$91,dt!$A$2:$X$78,22,FALSE)</f>
        <v>2347</v>
      </c>
      <c r="W12" s="6">
        <f>VLOOKUP($A$7:$A$91,dt!$A$2:$X$78,23,FALSE)</f>
        <v>4980</v>
      </c>
      <c r="X12" s="6">
        <f>VLOOKUP($A$7:$A$91,dt!$A$2:$X$78,24,FALSE)</f>
        <v>131</v>
      </c>
    </row>
    <row r="13" spans="1:24" ht="21.75" x14ac:dyDescent="0.2">
      <c r="A13" s="5" t="s">
        <v>16</v>
      </c>
      <c r="B13" s="6">
        <f>VLOOKUP($A$7:$A$91,dt!$A$2:$R$78,2,FALSE)</f>
        <v>4774</v>
      </c>
      <c r="C13" s="6">
        <f>VLOOKUP($A$7:$A$91,dt!$A$2:$R$78,3,FALSE)</f>
        <v>2824</v>
      </c>
      <c r="D13" s="6">
        <f>VLOOKUP($A$7:$A$91,dt!$A$2:$R$78,4,FALSE)</f>
        <v>394</v>
      </c>
      <c r="E13" s="6">
        <f>VLOOKUP($A$7:$A$91,dt!$A$2:$R$78,5,FALSE)</f>
        <v>117</v>
      </c>
      <c r="F13" s="6">
        <f>VLOOKUP($A$7:$A$91,dt!$A$2:$R$78,6,FALSE)</f>
        <v>5</v>
      </c>
      <c r="G13" s="6">
        <f>VLOOKUP($A$7:$A$91,dt!$A$2:$R$78,7,FALSE)</f>
        <v>376</v>
      </c>
      <c r="H13" s="6">
        <f>VLOOKUP($A$7:$A$91,dt!$A$2:$R$78,8,FALSE)</f>
        <v>78</v>
      </c>
      <c r="I13" s="6">
        <f>VLOOKUP($A$7:$A$91,dt!$A$2:$R$78,9,FALSE)</f>
        <v>26029</v>
      </c>
      <c r="J13" s="6">
        <f>VLOOKUP($A$7:$A$91,dt!$A$2:$R$78,10,FALSE)</f>
        <v>201</v>
      </c>
      <c r="K13" s="6">
        <f>VLOOKUP($A$7:$A$91,dt!$A$2:$R$78,11,FALSE)</f>
        <v>196390</v>
      </c>
      <c r="L13" s="6">
        <f>VLOOKUP($A$7:$A$91,dt!$A$2:$R$78,12,FALSE)</f>
        <v>3845</v>
      </c>
      <c r="M13" s="6">
        <f>VLOOKUP($A$7:$A$91,dt!$A$2:$R$78,13,FALSE)</f>
        <v>2142161</v>
      </c>
      <c r="N13" s="6">
        <f>VLOOKUP($A$7:$A$91,dt!$A$2:$R$78,14,FALSE)</f>
        <v>40</v>
      </c>
      <c r="O13" s="6">
        <f>VLOOKUP($A$7:$A$91,dt!$A$2:$R$78,15,FALSE)</f>
        <v>51618</v>
      </c>
      <c r="P13" s="6">
        <f>VLOOKUP($A$7:$A$91,dt!$A$2:$R$78,16,FALSE)</f>
        <v>341</v>
      </c>
      <c r="Q13" s="6">
        <f>VLOOKUP($A$7:$A$91,dt!$A$2:$R$78,17,FALSE)</f>
        <v>2718</v>
      </c>
      <c r="R13" s="6">
        <f>VLOOKUP($A$7:$A$91,dt!$A$2:$R$78,18,FALSE)</f>
        <v>50</v>
      </c>
      <c r="S13" s="6">
        <f>VLOOKUP($A$7:$A$91,dt!$A$2:$X$78,19,FALSE)</f>
        <v>124272</v>
      </c>
      <c r="T13" s="6">
        <f>VLOOKUP($A$7:$A$91,dt!$A$2:$X$78,20,FALSE)</f>
        <v>339</v>
      </c>
      <c r="U13" s="6">
        <f>VLOOKUP($A$7:$A$91,dt!$A$2:$X$78,21,FALSE)</f>
        <v>14097</v>
      </c>
      <c r="V13" s="6">
        <f>VLOOKUP($A$7:$A$91,dt!$A$2:$X$78,22,FALSE)</f>
        <v>442</v>
      </c>
      <c r="W13" s="6">
        <f>VLOOKUP($A$7:$A$91,dt!$A$2:$X$78,23,FALSE)</f>
        <v>408</v>
      </c>
      <c r="X13" s="6">
        <f>VLOOKUP($A$7:$A$91,dt!$A$2:$X$78,24,FALSE)</f>
        <v>20</v>
      </c>
    </row>
    <row r="14" spans="1:24" ht="21.75" x14ac:dyDescent="0.2">
      <c r="A14" s="5" t="s">
        <v>17</v>
      </c>
      <c r="B14" s="6">
        <f>VLOOKUP($A$7:$A$91,dt!$A$2:$R$78,2,FALSE)</f>
        <v>20428</v>
      </c>
      <c r="C14" s="6">
        <f>VLOOKUP($A$7:$A$91,dt!$A$2:$R$78,3,FALSE)</f>
        <v>58715</v>
      </c>
      <c r="D14" s="6">
        <f>VLOOKUP($A$7:$A$91,dt!$A$2:$R$78,4,FALSE)</f>
        <v>3590</v>
      </c>
      <c r="E14" s="6">
        <f>VLOOKUP($A$7:$A$91,dt!$A$2:$R$78,5,FALSE)</f>
        <v>1141</v>
      </c>
      <c r="F14" s="6">
        <f>VLOOKUP($A$7:$A$91,dt!$A$2:$R$78,6,FALSE)</f>
        <v>58</v>
      </c>
      <c r="G14" s="6">
        <f>VLOOKUP($A$7:$A$91,dt!$A$2:$R$78,7,FALSE)</f>
        <v>18121</v>
      </c>
      <c r="H14" s="6">
        <f>VLOOKUP($A$7:$A$91,dt!$A$2:$R$78,8,FALSE)</f>
        <v>1334</v>
      </c>
      <c r="I14" s="6">
        <f>VLOOKUP($A$7:$A$91,dt!$A$2:$R$78,9,FALSE)</f>
        <v>200658</v>
      </c>
      <c r="J14" s="6">
        <f>VLOOKUP($A$7:$A$91,dt!$A$2:$R$78,10,FALSE)</f>
        <v>649</v>
      </c>
      <c r="K14" s="6">
        <f>VLOOKUP($A$7:$A$91,dt!$A$2:$R$78,11,FALSE)</f>
        <v>1021463</v>
      </c>
      <c r="L14" s="6">
        <f>VLOOKUP($A$7:$A$91,dt!$A$2:$R$78,12,FALSE)</f>
        <v>16387</v>
      </c>
      <c r="M14" s="6">
        <f>VLOOKUP($A$7:$A$91,dt!$A$2:$R$78,13,FALSE)</f>
        <v>6374956</v>
      </c>
      <c r="N14" s="6">
        <f>VLOOKUP($A$7:$A$91,dt!$A$2:$R$78,14,FALSE)</f>
        <v>152</v>
      </c>
      <c r="O14" s="6">
        <f>VLOOKUP($A$7:$A$91,dt!$A$2:$R$78,15,FALSE)</f>
        <v>73639</v>
      </c>
      <c r="P14" s="6">
        <f>VLOOKUP($A$7:$A$91,dt!$A$2:$R$78,16,FALSE)</f>
        <v>1992</v>
      </c>
      <c r="Q14" s="6">
        <f>VLOOKUP($A$7:$A$91,dt!$A$2:$R$78,17,FALSE)</f>
        <v>66868</v>
      </c>
      <c r="R14" s="6">
        <f>VLOOKUP($A$7:$A$91,dt!$A$2:$R$78,18,FALSE)</f>
        <v>303</v>
      </c>
      <c r="S14" s="6">
        <f>VLOOKUP($A$7:$A$91,dt!$A$2:$X$78,19,FALSE)</f>
        <v>1071004</v>
      </c>
      <c r="T14" s="6">
        <f>VLOOKUP($A$7:$A$91,dt!$A$2:$X$78,20,FALSE)</f>
        <v>1522</v>
      </c>
      <c r="U14" s="6">
        <f>VLOOKUP($A$7:$A$91,dt!$A$2:$X$78,21,FALSE)</f>
        <v>44595</v>
      </c>
      <c r="V14" s="6">
        <f>VLOOKUP($A$7:$A$91,dt!$A$2:$X$78,22,FALSE)</f>
        <v>1214</v>
      </c>
      <c r="W14" s="6">
        <f>VLOOKUP($A$7:$A$91,dt!$A$2:$X$78,23,FALSE)</f>
        <v>4307</v>
      </c>
      <c r="X14" s="6">
        <f>VLOOKUP($A$7:$A$91,dt!$A$2:$X$78,24,FALSE)</f>
        <v>139</v>
      </c>
    </row>
    <row r="15" spans="1:24" ht="21.75" x14ac:dyDescent="0.2">
      <c r="A15" s="5" t="s">
        <v>18</v>
      </c>
      <c r="B15" s="6">
        <f>VLOOKUP($A$7:$A$91,dt!$A$2:$R$78,2,FALSE)</f>
        <v>17071</v>
      </c>
      <c r="C15" s="6">
        <f>VLOOKUP($A$7:$A$91,dt!$A$2:$R$78,3,FALSE)</f>
        <v>30856</v>
      </c>
      <c r="D15" s="6">
        <f>VLOOKUP($A$7:$A$91,dt!$A$2:$R$78,4,FALSE)</f>
        <v>2143</v>
      </c>
      <c r="E15" s="6">
        <f>VLOOKUP($A$7:$A$91,dt!$A$2:$R$78,5,FALSE)</f>
        <v>154619</v>
      </c>
      <c r="F15" s="6">
        <f>VLOOKUP($A$7:$A$91,dt!$A$2:$R$78,6,FALSE)</f>
        <v>4143</v>
      </c>
      <c r="G15" s="6">
        <f>VLOOKUP($A$7:$A$91,dt!$A$2:$R$78,7,FALSE)</f>
        <v>10608</v>
      </c>
      <c r="H15" s="6">
        <f>VLOOKUP($A$7:$A$91,dt!$A$2:$R$78,8,FALSE)</f>
        <v>723</v>
      </c>
      <c r="I15" s="6">
        <f>VLOOKUP($A$7:$A$91,dt!$A$2:$R$78,9,FALSE)</f>
        <v>121200</v>
      </c>
      <c r="J15" s="6">
        <f>VLOOKUP($A$7:$A$91,dt!$A$2:$R$78,10,FALSE)</f>
        <v>141</v>
      </c>
      <c r="K15" s="6">
        <f>VLOOKUP($A$7:$A$91,dt!$A$2:$R$78,11,FALSE)</f>
        <v>541068</v>
      </c>
      <c r="L15" s="6">
        <f>VLOOKUP($A$7:$A$91,dt!$A$2:$R$78,12,FALSE)</f>
        <v>11404</v>
      </c>
      <c r="M15" s="6">
        <f>VLOOKUP($A$7:$A$91,dt!$A$2:$R$78,13,FALSE)</f>
        <v>26728663</v>
      </c>
      <c r="N15" s="6">
        <f>VLOOKUP($A$7:$A$91,dt!$A$2:$R$78,14,FALSE)</f>
        <v>216</v>
      </c>
      <c r="O15" s="6">
        <f>VLOOKUP($A$7:$A$91,dt!$A$2:$R$78,15,FALSE)</f>
        <v>2082295</v>
      </c>
      <c r="P15" s="6">
        <f>VLOOKUP($A$7:$A$91,dt!$A$2:$R$78,16,FALSE)</f>
        <v>1275</v>
      </c>
      <c r="Q15" s="6">
        <f>VLOOKUP($A$7:$A$91,dt!$A$2:$R$78,17,FALSE)</f>
        <v>643591</v>
      </c>
      <c r="R15" s="6">
        <f>VLOOKUP($A$7:$A$91,dt!$A$2:$R$78,18,FALSE)</f>
        <v>147</v>
      </c>
      <c r="S15" s="6">
        <f>VLOOKUP($A$7:$A$91,dt!$A$2:$X$78,19,FALSE)</f>
        <v>256550</v>
      </c>
      <c r="T15" s="6">
        <f>VLOOKUP($A$7:$A$91,dt!$A$2:$X$78,20,FALSE)</f>
        <v>563</v>
      </c>
      <c r="U15" s="6">
        <f>VLOOKUP($A$7:$A$91,dt!$A$2:$X$78,21,FALSE)</f>
        <v>28192</v>
      </c>
      <c r="V15" s="6">
        <f>VLOOKUP($A$7:$A$91,dt!$A$2:$X$78,22,FALSE)</f>
        <v>842</v>
      </c>
      <c r="W15" s="6">
        <f>VLOOKUP($A$7:$A$91,dt!$A$2:$X$78,23,FALSE)</f>
        <v>2109</v>
      </c>
      <c r="X15" s="6">
        <f>VLOOKUP($A$7:$A$91,dt!$A$2:$X$78,24,FALSE)</f>
        <v>65</v>
      </c>
    </row>
    <row r="16" spans="1:24" ht="21.75" x14ac:dyDescent="0.2">
      <c r="A16" s="9" t="s">
        <v>2</v>
      </c>
      <c r="B16" s="8">
        <f t="shared" ref="B16:X16" si="8">SUM(B17:B25)</f>
        <v>120124</v>
      </c>
      <c r="C16" s="8">
        <f t="shared" si="8"/>
        <v>219457</v>
      </c>
      <c r="D16" s="8">
        <f t="shared" si="8"/>
        <v>20947</v>
      </c>
      <c r="E16" s="8">
        <f t="shared" si="8"/>
        <v>34429</v>
      </c>
      <c r="F16" s="8">
        <f t="shared" si="8"/>
        <v>766</v>
      </c>
      <c r="G16" s="8">
        <f t="shared" si="8"/>
        <v>55516</v>
      </c>
      <c r="H16" s="8">
        <f t="shared" si="8"/>
        <v>4919</v>
      </c>
      <c r="I16" s="8">
        <f t="shared" si="8"/>
        <v>1324560</v>
      </c>
      <c r="J16" s="8">
        <f t="shared" si="8"/>
        <v>1900</v>
      </c>
      <c r="K16" s="8">
        <f t="shared" ref="K16:L16" si="9">SUM(K17:K25)</f>
        <v>4237553</v>
      </c>
      <c r="L16" s="8">
        <f t="shared" si="9"/>
        <v>101564</v>
      </c>
      <c r="M16" s="8">
        <f t="shared" ref="M16:N16" si="10">SUM(M17:M25)</f>
        <v>83447883</v>
      </c>
      <c r="N16" s="8">
        <f t="shared" si="10"/>
        <v>3005</v>
      </c>
      <c r="O16" s="8">
        <f t="shared" si="8"/>
        <v>26226055</v>
      </c>
      <c r="P16" s="8">
        <f t="shared" si="8"/>
        <v>7854</v>
      </c>
      <c r="Q16" s="8">
        <f t="shared" si="8"/>
        <v>2680182</v>
      </c>
      <c r="R16" s="8">
        <f t="shared" si="8"/>
        <v>1882</v>
      </c>
      <c r="S16" s="8">
        <f t="shared" ref="S16:T16" si="11">SUM(S17:S25)</f>
        <v>717261</v>
      </c>
      <c r="T16" s="8">
        <f t="shared" si="11"/>
        <v>3992</v>
      </c>
      <c r="U16" s="8">
        <f t="shared" si="8"/>
        <v>41619</v>
      </c>
      <c r="V16" s="8">
        <f t="shared" si="8"/>
        <v>1811</v>
      </c>
      <c r="W16" s="8">
        <f t="shared" si="8"/>
        <v>6162</v>
      </c>
      <c r="X16" s="8">
        <f t="shared" si="8"/>
        <v>322</v>
      </c>
    </row>
    <row r="17" spans="1:24" ht="21.75" x14ac:dyDescent="0.2">
      <c r="A17" s="5" t="s">
        <v>19</v>
      </c>
      <c r="B17" s="6">
        <f>VLOOKUP($A$7:$A$91,dt!$A$2:$R$78,2,FALSE)</f>
        <v>2197</v>
      </c>
      <c r="C17" s="6">
        <f>VLOOKUP($A$7:$A$91,dt!$A$2:$R$78,3,FALSE)</f>
        <v>508</v>
      </c>
      <c r="D17" s="6">
        <f>VLOOKUP($A$7:$A$91,dt!$A$2:$R$78,4,FALSE)</f>
        <v>51</v>
      </c>
      <c r="E17" s="6">
        <f>VLOOKUP($A$7:$A$91,dt!$A$2:$R$78,5,FALSE)</f>
        <v>0</v>
      </c>
      <c r="F17" s="6">
        <f>VLOOKUP($A$7:$A$91,dt!$A$2:$R$78,6,FALSE)</f>
        <v>0</v>
      </c>
      <c r="G17" s="6">
        <f>VLOOKUP($A$7:$A$91,dt!$A$2:$R$78,7,FALSE)</f>
        <v>77</v>
      </c>
      <c r="H17" s="6">
        <f>VLOOKUP($A$7:$A$91,dt!$A$2:$R$78,8,FALSE)</f>
        <v>9</v>
      </c>
      <c r="I17" s="6">
        <f>VLOOKUP($A$7:$A$91,dt!$A$2:$R$78,9,FALSE)</f>
        <v>0</v>
      </c>
      <c r="J17" s="6">
        <f>VLOOKUP($A$7:$A$91,dt!$A$2:$R$78,10,FALSE)</f>
        <v>0</v>
      </c>
      <c r="K17" s="6">
        <f>VLOOKUP($A$7:$A$91,dt!$A$2:$R$78,11,FALSE)</f>
        <v>48175</v>
      </c>
      <c r="L17" s="6">
        <f>VLOOKUP($A$7:$A$91,dt!$A$2:$R$78,12,FALSE)</f>
        <v>1910</v>
      </c>
      <c r="M17" s="6">
        <f>VLOOKUP($A$7:$A$91,dt!$A$2:$R$78,13,FALSE)</f>
        <v>244</v>
      </c>
      <c r="N17" s="6">
        <f>VLOOKUP($A$7:$A$91,dt!$A$2:$R$78,14,FALSE)</f>
        <v>12</v>
      </c>
      <c r="O17" s="6">
        <f>VLOOKUP($A$7:$A$91,dt!$A$2:$R$78,15,FALSE)</f>
        <v>2118</v>
      </c>
      <c r="P17" s="6">
        <f>VLOOKUP($A$7:$A$91,dt!$A$2:$R$78,16,FALSE)</f>
        <v>79</v>
      </c>
      <c r="Q17" s="6">
        <f>VLOOKUP($A$7:$A$91,dt!$A$2:$R$78,17,FALSE)</f>
        <v>1362</v>
      </c>
      <c r="R17" s="6">
        <f>VLOOKUP($A$7:$A$91,dt!$A$2:$R$78,18,FALSE)</f>
        <v>99</v>
      </c>
      <c r="S17" s="6">
        <f>VLOOKUP($A$7:$A$91,dt!$A$2:$X$78,19,FALSE)</f>
        <v>6249</v>
      </c>
      <c r="T17" s="6">
        <f>VLOOKUP($A$7:$A$91,dt!$A$2:$X$78,20,FALSE)</f>
        <v>204</v>
      </c>
      <c r="U17" s="6">
        <f>VLOOKUP($A$7:$A$91,dt!$A$2:$X$78,21,FALSE)</f>
        <v>516</v>
      </c>
      <c r="V17" s="6">
        <f>VLOOKUP($A$7:$A$91,dt!$A$2:$X$78,22,FALSE)</f>
        <v>30</v>
      </c>
      <c r="W17" s="6">
        <f>VLOOKUP($A$7:$A$91,dt!$A$2:$X$78,23,FALSE)</f>
        <v>376</v>
      </c>
      <c r="X17" s="6">
        <f>VLOOKUP($A$7:$A$91,dt!$A$2:$X$78,24,FALSE)</f>
        <v>10</v>
      </c>
    </row>
    <row r="18" spans="1:24" ht="21.75" x14ac:dyDescent="0.2">
      <c r="A18" s="5" t="s">
        <v>20</v>
      </c>
      <c r="B18" s="6">
        <f>VLOOKUP($A$7:$A$91,dt!$A$2:$R$78,2,FALSE)</f>
        <v>13035</v>
      </c>
      <c r="C18" s="6">
        <f>VLOOKUP($A$7:$A$91,dt!$A$2:$R$78,3,FALSE)</f>
        <v>22409</v>
      </c>
      <c r="D18" s="6">
        <f>VLOOKUP($A$7:$A$91,dt!$A$2:$R$78,4,FALSE)</f>
        <v>1648</v>
      </c>
      <c r="E18" s="6">
        <f>VLOOKUP($A$7:$A$91,dt!$A$2:$R$78,5,FALSE)</f>
        <v>1431</v>
      </c>
      <c r="F18" s="6">
        <f>VLOOKUP($A$7:$A$91,dt!$A$2:$R$78,6,FALSE)</f>
        <v>28</v>
      </c>
      <c r="G18" s="6">
        <f>VLOOKUP($A$7:$A$91,dt!$A$2:$R$78,7,FALSE)</f>
        <v>9202</v>
      </c>
      <c r="H18" s="6">
        <f>VLOOKUP($A$7:$A$91,dt!$A$2:$R$78,8,FALSE)</f>
        <v>926</v>
      </c>
      <c r="I18" s="6">
        <f>VLOOKUP($A$7:$A$91,dt!$A$2:$R$78,9,FALSE)</f>
        <v>283211</v>
      </c>
      <c r="J18" s="6">
        <f>VLOOKUP($A$7:$A$91,dt!$A$2:$R$78,10,FALSE)</f>
        <v>169</v>
      </c>
      <c r="K18" s="6">
        <f>VLOOKUP($A$7:$A$91,dt!$A$2:$R$78,11,FALSE)</f>
        <v>434237</v>
      </c>
      <c r="L18" s="6">
        <f>VLOOKUP($A$7:$A$91,dt!$A$2:$R$78,12,FALSE)</f>
        <v>10879</v>
      </c>
      <c r="M18" s="6">
        <f>VLOOKUP($A$7:$A$91,dt!$A$2:$R$78,13,FALSE)</f>
        <v>37732994</v>
      </c>
      <c r="N18" s="6">
        <f>VLOOKUP($A$7:$A$91,dt!$A$2:$R$78,14,FALSE)</f>
        <v>367</v>
      </c>
      <c r="O18" s="6">
        <f>VLOOKUP($A$7:$A$91,dt!$A$2:$R$78,15,FALSE)</f>
        <v>5983534</v>
      </c>
      <c r="P18" s="6">
        <f>VLOOKUP($A$7:$A$91,dt!$A$2:$R$78,16,FALSE)</f>
        <v>548</v>
      </c>
      <c r="Q18" s="6">
        <f>VLOOKUP($A$7:$A$91,dt!$A$2:$R$78,17,FALSE)</f>
        <v>135858</v>
      </c>
      <c r="R18" s="6">
        <f>VLOOKUP($A$7:$A$91,dt!$A$2:$R$78,18,FALSE)</f>
        <v>77</v>
      </c>
      <c r="S18" s="6">
        <f>VLOOKUP($A$7:$A$91,dt!$A$2:$X$78,19,FALSE)</f>
        <v>167998</v>
      </c>
      <c r="T18" s="6">
        <f>VLOOKUP($A$7:$A$91,dt!$A$2:$X$78,20,FALSE)</f>
        <v>177</v>
      </c>
      <c r="U18" s="6">
        <f>VLOOKUP($A$7:$A$91,dt!$A$2:$X$78,21,FALSE)</f>
        <v>7091</v>
      </c>
      <c r="V18" s="6">
        <f>VLOOKUP($A$7:$A$91,dt!$A$2:$X$78,22,FALSE)</f>
        <v>333</v>
      </c>
      <c r="W18" s="6">
        <f>VLOOKUP($A$7:$A$91,dt!$A$2:$X$78,23,FALSE)</f>
        <v>1899</v>
      </c>
      <c r="X18" s="6">
        <f>VLOOKUP($A$7:$A$91,dt!$A$2:$X$78,24,FALSE)</f>
        <v>92</v>
      </c>
    </row>
    <row r="19" spans="1:24" ht="21.75" x14ac:dyDescent="0.2">
      <c r="A19" s="5" t="s">
        <v>21</v>
      </c>
      <c r="B19" s="6">
        <f>VLOOKUP($A$7:$A$91,dt!$A$2:$R$78,2,FALSE)</f>
        <v>10255</v>
      </c>
      <c r="C19" s="6">
        <f>VLOOKUP($A$7:$A$91,dt!$A$2:$R$78,3,FALSE)</f>
        <v>18749</v>
      </c>
      <c r="D19" s="6">
        <f>VLOOKUP($A$7:$A$91,dt!$A$2:$R$78,4,FALSE)</f>
        <v>1754</v>
      </c>
      <c r="E19" s="6">
        <f>VLOOKUP($A$7:$A$91,dt!$A$2:$R$78,5,FALSE)</f>
        <v>0</v>
      </c>
      <c r="F19" s="6">
        <f>VLOOKUP($A$7:$A$91,dt!$A$2:$R$78,6,FALSE)</f>
        <v>0</v>
      </c>
      <c r="G19" s="6">
        <f>VLOOKUP($A$7:$A$91,dt!$A$2:$R$78,7,FALSE)</f>
        <v>905</v>
      </c>
      <c r="H19" s="6">
        <f>VLOOKUP($A$7:$A$91,dt!$A$2:$R$78,8,FALSE)</f>
        <v>99</v>
      </c>
      <c r="I19" s="6">
        <f>VLOOKUP($A$7:$A$91,dt!$A$2:$R$78,9,FALSE)</f>
        <v>149620</v>
      </c>
      <c r="J19" s="6">
        <f>VLOOKUP($A$7:$A$91,dt!$A$2:$R$78,10,FALSE)</f>
        <v>109</v>
      </c>
      <c r="K19" s="6">
        <f>VLOOKUP($A$7:$A$91,dt!$A$2:$R$78,11,FALSE)</f>
        <v>439435</v>
      </c>
      <c r="L19" s="6">
        <f>VLOOKUP($A$7:$A$91,dt!$A$2:$R$78,12,FALSE)</f>
        <v>8865</v>
      </c>
      <c r="M19" s="6">
        <f>VLOOKUP($A$7:$A$91,dt!$A$2:$R$78,13,FALSE)</f>
        <v>4348744</v>
      </c>
      <c r="N19" s="6">
        <f>VLOOKUP($A$7:$A$91,dt!$A$2:$R$78,14,FALSE)</f>
        <v>196</v>
      </c>
      <c r="O19" s="6">
        <f>VLOOKUP($A$7:$A$91,dt!$A$2:$R$78,15,FALSE)</f>
        <v>392492</v>
      </c>
      <c r="P19" s="6">
        <f>VLOOKUP($A$7:$A$91,dt!$A$2:$R$78,16,FALSE)</f>
        <v>321</v>
      </c>
      <c r="Q19" s="6">
        <f>VLOOKUP($A$7:$A$91,dt!$A$2:$R$78,17,FALSE)</f>
        <v>385764</v>
      </c>
      <c r="R19" s="6">
        <f>VLOOKUP($A$7:$A$91,dt!$A$2:$R$78,18,FALSE)</f>
        <v>63</v>
      </c>
      <c r="S19" s="6">
        <f>VLOOKUP($A$7:$A$91,dt!$A$2:$X$78,19,FALSE)</f>
        <v>18537</v>
      </c>
      <c r="T19" s="6">
        <f>VLOOKUP($A$7:$A$91,dt!$A$2:$X$78,20,FALSE)</f>
        <v>119</v>
      </c>
      <c r="U19" s="6">
        <f>VLOOKUP($A$7:$A$91,dt!$A$2:$X$78,21,FALSE)</f>
        <v>1094</v>
      </c>
      <c r="V19" s="6">
        <f>VLOOKUP($A$7:$A$91,dt!$A$2:$X$78,22,FALSE)</f>
        <v>43</v>
      </c>
      <c r="W19" s="6">
        <f>VLOOKUP($A$7:$A$91,dt!$A$2:$X$78,23,FALSE)</f>
        <v>186</v>
      </c>
      <c r="X19" s="6">
        <f>VLOOKUP($A$7:$A$91,dt!$A$2:$X$78,24,FALSE)</f>
        <v>9</v>
      </c>
    </row>
    <row r="20" spans="1:24" ht="21.75" x14ac:dyDescent="0.2">
      <c r="A20" s="5" t="s">
        <v>22</v>
      </c>
      <c r="B20" s="6">
        <f>VLOOKUP($A$7:$A$91,dt!$A$2:$R$78,2,FALSE)</f>
        <v>9301</v>
      </c>
      <c r="C20" s="6">
        <f>VLOOKUP($A$7:$A$91,dt!$A$2:$R$78,3,FALSE)</f>
        <v>2794</v>
      </c>
      <c r="D20" s="6">
        <f>VLOOKUP($A$7:$A$91,dt!$A$2:$R$78,4,FALSE)</f>
        <v>373</v>
      </c>
      <c r="E20" s="6">
        <f>VLOOKUP($A$7:$A$91,dt!$A$2:$R$78,5,FALSE)</f>
        <v>3143</v>
      </c>
      <c r="F20" s="6">
        <f>VLOOKUP($A$7:$A$91,dt!$A$2:$R$78,6,FALSE)</f>
        <v>59</v>
      </c>
      <c r="G20" s="6">
        <f>VLOOKUP($A$7:$A$91,dt!$A$2:$R$78,7,FALSE)</f>
        <v>489</v>
      </c>
      <c r="H20" s="6">
        <f>VLOOKUP($A$7:$A$91,dt!$A$2:$R$78,8,FALSE)</f>
        <v>30</v>
      </c>
      <c r="I20" s="6">
        <f>VLOOKUP($A$7:$A$91,dt!$A$2:$R$78,9,FALSE)</f>
        <v>83601</v>
      </c>
      <c r="J20" s="6">
        <f>VLOOKUP($A$7:$A$91,dt!$A$2:$R$78,10,FALSE)</f>
        <v>117</v>
      </c>
      <c r="K20" s="6">
        <f>VLOOKUP($A$7:$A$91,dt!$A$2:$R$78,11,FALSE)</f>
        <v>243465</v>
      </c>
      <c r="L20" s="6">
        <f>VLOOKUP($A$7:$A$91,dt!$A$2:$R$78,12,FALSE)</f>
        <v>7902</v>
      </c>
      <c r="M20" s="6">
        <f>VLOOKUP($A$7:$A$91,dt!$A$2:$R$78,13,FALSE)</f>
        <v>3933767</v>
      </c>
      <c r="N20" s="6">
        <f>VLOOKUP($A$7:$A$91,dt!$A$2:$R$78,14,FALSE)</f>
        <v>283</v>
      </c>
      <c r="O20" s="6">
        <f>VLOOKUP($A$7:$A$91,dt!$A$2:$R$78,15,FALSE)</f>
        <v>755499</v>
      </c>
      <c r="P20" s="6">
        <f>VLOOKUP($A$7:$A$91,dt!$A$2:$R$78,16,FALSE)</f>
        <v>734</v>
      </c>
      <c r="Q20" s="6">
        <f>VLOOKUP($A$7:$A$91,dt!$A$2:$R$78,17,FALSE)</f>
        <v>22391</v>
      </c>
      <c r="R20" s="6">
        <f>VLOOKUP($A$7:$A$91,dt!$A$2:$R$78,18,FALSE)</f>
        <v>144</v>
      </c>
      <c r="S20" s="6">
        <f>VLOOKUP($A$7:$A$91,dt!$A$2:$X$78,19,FALSE)</f>
        <v>10894</v>
      </c>
      <c r="T20" s="6">
        <f>VLOOKUP($A$7:$A$91,dt!$A$2:$X$78,20,FALSE)</f>
        <v>118</v>
      </c>
      <c r="U20" s="6">
        <f>VLOOKUP($A$7:$A$91,dt!$A$2:$X$78,21,FALSE)</f>
        <v>425</v>
      </c>
      <c r="V20" s="6">
        <f>VLOOKUP($A$7:$A$91,dt!$A$2:$X$78,22,FALSE)</f>
        <v>36</v>
      </c>
      <c r="W20" s="6">
        <f>VLOOKUP($A$7:$A$91,dt!$A$2:$X$78,23,FALSE)</f>
        <v>88</v>
      </c>
      <c r="X20" s="6">
        <f>VLOOKUP($A$7:$A$91,dt!$A$2:$X$78,24,FALSE)</f>
        <v>5</v>
      </c>
    </row>
    <row r="21" spans="1:24" ht="21.75" x14ac:dyDescent="0.2">
      <c r="A21" s="5" t="s">
        <v>23</v>
      </c>
      <c r="B21" s="6">
        <f>VLOOKUP($A$7:$A$91,dt!$A$2:$R$78,2,FALSE)</f>
        <v>4210</v>
      </c>
      <c r="C21" s="6">
        <f>VLOOKUP($A$7:$A$91,dt!$A$2:$R$78,3,FALSE)</f>
        <v>1779</v>
      </c>
      <c r="D21" s="6">
        <f>VLOOKUP($A$7:$A$91,dt!$A$2:$R$78,4,FALSE)</f>
        <v>178</v>
      </c>
      <c r="E21" s="6">
        <f>VLOOKUP($A$7:$A$91,dt!$A$2:$R$78,5,FALSE)</f>
        <v>1</v>
      </c>
      <c r="F21" s="6">
        <f>VLOOKUP($A$7:$A$91,dt!$A$2:$R$78,6,FALSE)</f>
        <v>1</v>
      </c>
      <c r="G21" s="6">
        <f>VLOOKUP($A$7:$A$91,dt!$A$2:$R$78,7,FALSE)</f>
        <v>556</v>
      </c>
      <c r="H21" s="6">
        <f>VLOOKUP($A$7:$A$91,dt!$A$2:$R$78,8,FALSE)</f>
        <v>64</v>
      </c>
      <c r="I21" s="6">
        <f>VLOOKUP($A$7:$A$91,dt!$A$2:$R$78,9,FALSE)</f>
        <v>71099</v>
      </c>
      <c r="J21" s="6">
        <f>VLOOKUP($A$7:$A$91,dt!$A$2:$R$78,10,FALSE)</f>
        <v>73</v>
      </c>
      <c r="K21" s="6">
        <f>VLOOKUP($A$7:$A$91,dt!$A$2:$R$78,11,FALSE)</f>
        <v>102858</v>
      </c>
      <c r="L21" s="6">
        <f>VLOOKUP($A$7:$A$91,dt!$A$2:$R$78,12,FALSE)</f>
        <v>3636</v>
      </c>
      <c r="M21" s="6">
        <f>VLOOKUP($A$7:$A$91,dt!$A$2:$R$78,13,FALSE)</f>
        <v>431601</v>
      </c>
      <c r="N21" s="6">
        <f>VLOOKUP($A$7:$A$91,dt!$A$2:$R$78,14,FALSE)</f>
        <v>13</v>
      </c>
      <c r="O21" s="6">
        <f>VLOOKUP($A$7:$A$91,dt!$A$2:$R$78,15,FALSE)</f>
        <v>28234</v>
      </c>
      <c r="P21" s="6">
        <f>VLOOKUP($A$7:$A$91,dt!$A$2:$R$78,16,FALSE)</f>
        <v>90</v>
      </c>
      <c r="Q21" s="6">
        <f>VLOOKUP($A$7:$A$91,dt!$A$2:$R$78,17,FALSE)</f>
        <v>581</v>
      </c>
      <c r="R21" s="6">
        <f>VLOOKUP($A$7:$A$91,dt!$A$2:$R$78,18,FALSE)</f>
        <v>28</v>
      </c>
      <c r="S21" s="6">
        <f>VLOOKUP($A$7:$A$91,dt!$A$2:$X$78,19,FALSE)</f>
        <v>5141</v>
      </c>
      <c r="T21" s="6">
        <f>VLOOKUP($A$7:$A$91,dt!$A$2:$X$78,20,FALSE)</f>
        <v>40</v>
      </c>
      <c r="U21" s="6">
        <f>VLOOKUP($A$7:$A$91,dt!$A$2:$X$78,21,FALSE)</f>
        <v>546</v>
      </c>
      <c r="V21" s="6">
        <f>VLOOKUP($A$7:$A$91,dt!$A$2:$X$78,22,FALSE)</f>
        <v>27</v>
      </c>
      <c r="W21" s="6">
        <f>VLOOKUP($A$7:$A$91,dt!$A$2:$X$78,23,FALSE)</f>
        <v>114</v>
      </c>
      <c r="X21" s="6">
        <f>VLOOKUP($A$7:$A$91,dt!$A$2:$X$78,24,FALSE)</f>
        <v>8</v>
      </c>
    </row>
    <row r="22" spans="1:24" ht="21.75" x14ac:dyDescent="0.2">
      <c r="A22" s="5" t="s">
        <v>24</v>
      </c>
      <c r="B22" s="6">
        <f>VLOOKUP($A$7:$A$91,dt!$A$2:$R$78,2,FALSE)</f>
        <v>16975</v>
      </c>
      <c r="C22" s="6">
        <f>VLOOKUP($A$7:$A$91,dt!$A$2:$R$78,3,FALSE)</f>
        <v>22835</v>
      </c>
      <c r="D22" s="6">
        <f>VLOOKUP($A$7:$A$91,dt!$A$2:$R$78,4,FALSE)</f>
        <v>2916</v>
      </c>
      <c r="E22" s="6">
        <f>VLOOKUP($A$7:$A$91,dt!$A$2:$R$78,5,FALSE)</f>
        <v>142</v>
      </c>
      <c r="F22" s="6">
        <f>VLOOKUP($A$7:$A$91,dt!$A$2:$R$78,6,FALSE)</f>
        <v>3</v>
      </c>
      <c r="G22" s="6">
        <f>VLOOKUP($A$7:$A$91,dt!$A$2:$R$78,7,FALSE)</f>
        <v>3377</v>
      </c>
      <c r="H22" s="6">
        <f>VLOOKUP($A$7:$A$91,dt!$A$2:$R$78,8,FALSE)</f>
        <v>302</v>
      </c>
      <c r="I22" s="6">
        <f>VLOOKUP($A$7:$A$91,dt!$A$2:$R$78,9,FALSE)</f>
        <v>216388</v>
      </c>
      <c r="J22" s="6">
        <f>VLOOKUP($A$7:$A$91,dt!$A$2:$R$78,10,FALSE)</f>
        <v>279</v>
      </c>
      <c r="K22" s="6">
        <f>VLOOKUP($A$7:$A$91,dt!$A$2:$R$78,11,FALSE)</f>
        <v>487029</v>
      </c>
      <c r="L22" s="6">
        <f>VLOOKUP($A$7:$A$91,dt!$A$2:$R$78,12,FALSE)</f>
        <v>12876</v>
      </c>
      <c r="M22" s="6">
        <f>VLOOKUP($A$7:$A$91,dt!$A$2:$R$78,13,FALSE)</f>
        <v>4422955</v>
      </c>
      <c r="N22" s="6">
        <f>VLOOKUP($A$7:$A$91,dt!$A$2:$R$78,14,FALSE)</f>
        <v>286</v>
      </c>
      <c r="O22" s="6">
        <f>VLOOKUP($A$7:$A$91,dt!$A$2:$R$78,15,FALSE)</f>
        <v>7794848</v>
      </c>
      <c r="P22" s="6">
        <f>VLOOKUP($A$7:$A$91,dt!$A$2:$R$78,16,FALSE)</f>
        <v>1055</v>
      </c>
      <c r="Q22" s="6">
        <f>VLOOKUP($A$7:$A$91,dt!$A$2:$R$78,17,FALSE)</f>
        <v>806973</v>
      </c>
      <c r="R22" s="6">
        <f>VLOOKUP($A$7:$A$91,dt!$A$2:$R$78,18,FALSE)</f>
        <v>594</v>
      </c>
      <c r="S22" s="6">
        <f>VLOOKUP($A$7:$A$91,dt!$A$2:$X$78,19,FALSE)</f>
        <v>367299</v>
      </c>
      <c r="T22" s="6">
        <f>VLOOKUP($A$7:$A$91,dt!$A$2:$X$78,20,FALSE)</f>
        <v>1616</v>
      </c>
      <c r="U22" s="6">
        <f>VLOOKUP($A$7:$A$91,dt!$A$2:$X$78,21,FALSE)</f>
        <v>8559</v>
      </c>
      <c r="V22" s="6">
        <f>VLOOKUP($A$7:$A$91,dt!$A$2:$X$78,22,FALSE)</f>
        <v>440</v>
      </c>
      <c r="W22" s="6">
        <f>VLOOKUP($A$7:$A$91,dt!$A$2:$X$78,23,FALSE)</f>
        <v>1472</v>
      </c>
      <c r="X22" s="6">
        <f>VLOOKUP($A$7:$A$91,dt!$A$2:$X$78,24,FALSE)</f>
        <v>103</v>
      </c>
    </row>
    <row r="23" spans="1:24" ht="21.75" x14ac:dyDescent="0.2">
      <c r="A23" s="5" t="s">
        <v>25</v>
      </c>
      <c r="B23" s="6">
        <f>VLOOKUP($A$7:$A$91,dt!$A$2:$R$78,2,FALSE)</f>
        <v>19591</v>
      </c>
      <c r="C23" s="6">
        <f>VLOOKUP($A$7:$A$91,dt!$A$2:$R$78,3,FALSE)</f>
        <v>19666</v>
      </c>
      <c r="D23" s="6">
        <f>VLOOKUP($A$7:$A$91,dt!$A$2:$R$78,4,FALSE)</f>
        <v>2136</v>
      </c>
      <c r="E23" s="6">
        <f>VLOOKUP($A$7:$A$91,dt!$A$2:$R$78,5,FALSE)</f>
        <v>29</v>
      </c>
      <c r="F23" s="6">
        <f>VLOOKUP($A$7:$A$91,dt!$A$2:$R$78,6,FALSE)</f>
        <v>1</v>
      </c>
      <c r="G23" s="6">
        <f>VLOOKUP($A$7:$A$91,dt!$A$2:$R$78,7,FALSE)</f>
        <v>12714</v>
      </c>
      <c r="H23" s="6">
        <f>VLOOKUP($A$7:$A$91,dt!$A$2:$R$78,8,FALSE)</f>
        <v>1112</v>
      </c>
      <c r="I23" s="6">
        <f>VLOOKUP($A$7:$A$91,dt!$A$2:$R$78,9,FALSE)</f>
        <v>398804</v>
      </c>
      <c r="J23" s="6">
        <f>VLOOKUP($A$7:$A$91,dt!$A$2:$R$78,10,FALSE)</f>
        <v>495</v>
      </c>
      <c r="K23" s="6">
        <f>VLOOKUP($A$7:$A$91,dt!$A$2:$R$78,11,FALSE)</f>
        <v>778193</v>
      </c>
      <c r="L23" s="6">
        <f>VLOOKUP($A$7:$A$91,dt!$A$2:$R$78,12,FALSE)</f>
        <v>16748</v>
      </c>
      <c r="M23" s="6">
        <f>VLOOKUP($A$7:$A$91,dt!$A$2:$R$78,13,FALSE)</f>
        <v>29269945</v>
      </c>
      <c r="N23" s="6">
        <f>VLOOKUP($A$7:$A$91,dt!$A$2:$R$78,14,FALSE)</f>
        <v>734</v>
      </c>
      <c r="O23" s="6">
        <f>VLOOKUP($A$7:$A$91,dt!$A$2:$R$78,15,FALSE)</f>
        <v>2530159</v>
      </c>
      <c r="P23" s="6">
        <f>VLOOKUP($A$7:$A$91,dt!$A$2:$R$78,16,FALSE)</f>
        <v>727</v>
      </c>
      <c r="Q23" s="6">
        <f>VLOOKUP($A$7:$A$91,dt!$A$2:$R$78,17,FALSE)</f>
        <v>652374</v>
      </c>
      <c r="R23" s="6">
        <f>VLOOKUP($A$7:$A$91,dt!$A$2:$R$78,18,FALSE)</f>
        <v>141</v>
      </c>
      <c r="S23" s="6">
        <f>VLOOKUP($A$7:$A$91,dt!$A$2:$X$78,19,FALSE)</f>
        <v>55895</v>
      </c>
      <c r="T23" s="6">
        <f>VLOOKUP($A$7:$A$91,dt!$A$2:$X$78,20,FALSE)</f>
        <v>424</v>
      </c>
      <c r="U23" s="6">
        <f>VLOOKUP($A$7:$A$91,dt!$A$2:$X$78,21,FALSE)</f>
        <v>1940</v>
      </c>
      <c r="V23" s="6">
        <f>VLOOKUP($A$7:$A$91,dt!$A$2:$X$78,22,FALSE)</f>
        <v>111</v>
      </c>
      <c r="W23" s="6">
        <f>VLOOKUP($A$7:$A$91,dt!$A$2:$X$78,23,FALSE)</f>
        <v>591</v>
      </c>
      <c r="X23" s="6">
        <f>VLOOKUP($A$7:$A$91,dt!$A$2:$X$78,24,FALSE)</f>
        <v>34</v>
      </c>
    </row>
    <row r="24" spans="1:24" ht="21.75" x14ac:dyDescent="0.2">
      <c r="A24" s="5" t="s">
        <v>26</v>
      </c>
      <c r="B24" s="6">
        <f>VLOOKUP($A$7:$A$91,dt!$A$2:$R$78,2,FALSE)</f>
        <v>10227</v>
      </c>
      <c r="C24" s="6">
        <f>VLOOKUP($A$7:$A$91,dt!$A$2:$R$78,3,FALSE)</f>
        <v>11814</v>
      </c>
      <c r="D24" s="6">
        <f>VLOOKUP($A$7:$A$91,dt!$A$2:$R$78,4,FALSE)</f>
        <v>985</v>
      </c>
      <c r="E24" s="6">
        <f>VLOOKUP($A$7:$A$91,dt!$A$2:$R$78,5,FALSE)</f>
        <v>79</v>
      </c>
      <c r="F24" s="6">
        <f>VLOOKUP($A$7:$A$91,dt!$A$2:$R$78,6,FALSE)</f>
        <v>2</v>
      </c>
      <c r="G24" s="6">
        <f>VLOOKUP($A$7:$A$91,dt!$A$2:$R$78,7,FALSE)</f>
        <v>13608</v>
      </c>
      <c r="H24" s="6">
        <f>VLOOKUP($A$7:$A$91,dt!$A$2:$R$78,8,FALSE)</f>
        <v>1082</v>
      </c>
      <c r="I24" s="6">
        <f>VLOOKUP($A$7:$A$91,dt!$A$2:$R$78,9,FALSE)</f>
        <v>94991</v>
      </c>
      <c r="J24" s="6">
        <f>VLOOKUP($A$7:$A$91,dt!$A$2:$R$78,10,FALSE)</f>
        <v>55</v>
      </c>
      <c r="K24" s="6">
        <f>VLOOKUP($A$7:$A$91,dt!$A$2:$R$78,11,FALSE)</f>
        <v>284247</v>
      </c>
      <c r="L24" s="6">
        <f>VLOOKUP($A$7:$A$91,dt!$A$2:$R$78,12,FALSE)</f>
        <v>8285</v>
      </c>
      <c r="M24" s="6">
        <f>VLOOKUP($A$7:$A$91,dt!$A$2:$R$78,13,FALSE)</f>
        <v>2897111</v>
      </c>
      <c r="N24" s="6">
        <f>VLOOKUP($A$7:$A$91,dt!$A$2:$R$78,14,FALSE)</f>
        <v>270</v>
      </c>
      <c r="O24" s="6">
        <f>VLOOKUP($A$7:$A$91,dt!$A$2:$R$78,15,FALSE)</f>
        <v>8371088</v>
      </c>
      <c r="P24" s="6">
        <f>VLOOKUP($A$7:$A$91,dt!$A$2:$R$78,16,FALSE)</f>
        <v>865</v>
      </c>
      <c r="Q24" s="6">
        <f>VLOOKUP($A$7:$A$91,dt!$A$2:$R$78,17,FALSE)</f>
        <v>532957</v>
      </c>
      <c r="R24" s="6">
        <f>VLOOKUP($A$7:$A$91,dt!$A$2:$R$78,18,FALSE)</f>
        <v>290</v>
      </c>
      <c r="S24" s="6">
        <f>VLOOKUP($A$7:$A$91,dt!$A$2:$X$78,19,FALSE)</f>
        <v>62795</v>
      </c>
      <c r="T24" s="6">
        <f>VLOOKUP($A$7:$A$91,dt!$A$2:$X$78,20,FALSE)</f>
        <v>342</v>
      </c>
      <c r="U24" s="6">
        <f>VLOOKUP($A$7:$A$91,dt!$A$2:$X$78,21,FALSE)</f>
        <v>3075</v>
      </c>
      <c r="V24" s="6">
        <f>VLOOKUP($A$7:$A$91,dt!$A$2:$X$78,22,FALSE)</f>
        <v>112</v>
      </c>
      <c r="W24" s="6">
        <f>VLOOKUP($A$7:$A$91,dt!$A$2:$X$78,23,FALSE)</f>
        <v>548</v>
      </c>
      <c r="X24" s="6">
        <f>VLOOKUP($A$7:$A$91,dt!$A$2:$X$78,24,FALSE)</f>
        <v>19</v>
      </c>
    </row>
    <row r="25" spans="1:24" ht="21.75" x14ac:dyDescent="0.2">
      <c r="A25" s="5" t="s">
        <v>27</v>
      </c>
      <c r="B25" s="6">
        <f>VLOOKUP($A$7:$A$91,dt!$A$2:$R$78,2,FALSE)</f>
        <v>34333</v>
      </c>
      <c r="C25" s="6">
        <f>VLOOKUP($A$7:$A$91,dt!$A$2:$R$78,3,FALSE)</f>
        <v>118903</v>
      </c>
      <c r="D25" s="6">
        <f>VLOOKUP($A$7:$A$91,dt!$A$2:$R$78,4,FALSE)</f>
        <v>10906</v>
      </c>
      <c r="E25" s="6">
        <f>VLOOKUP($A$7:$A$91,dt!$A$2:$R$78,5,FALSE)</f>
        <v>29604</v>
      </c>
      <c r="F25" s="6">
        <f>VLOOKUP($A$7:$A$91,dt!$A$2:$R$78,6,FALSE)</f>
        <v>672</v>
      </c>
      <c r="G25" s="6">
        <f>VLOOKUP($A$7:$A$91,dt!$A$2:$R$78,7,FALSE)</f>
        <v>14588</v>
      </c>
      <c r="H25" s="6">
        <f>VLOOKUP($A$7:$A$91,dt!$A$2:$R$78,8,FALSE)</f>
        <v>1295</v>
      </c>
      <c r="I25" s="6">
        <f>VLOOKUP($A$7:$A$91,dt!$A$2:$R$78,9,FALSE)</f>
        <v>26846</v>
      </c>
      <c r="J25" s="6">
        <f>VLOOKUP($A$7:$A$91,dt!$A$2:$R$78,10,FALSE)</f>
        <v>603</v>
      </c>
      <c r="K25" s="6">
        <f>VLOOKUP($A$7:$A$91,dt!$A$2:$R$78,11,FALSE)</f>
        <v>1419914</v>
      </c>
      <c r="L25" s="6">
        <f>VLOOKUP($A$7:$A$91,dt!$A$2:$R$78,12,FALSE)</f>
        <v>30463</v>
      </c>
      <c r="M25" s="6">
        <f>VLOOKUP($A$7:$A$91,dt!$A$2:$R$78,13,FALSE)</f>
        <v>410522</v>
      </c>
      <c r="N25" s="6">
        <f>VLOOKUP($A$7:$A$91,dt!$A$2:$R$78,14,FALSE)</f>
        <v>844</v>
      </c>
      <c r="O25" s="6">
        <f>VLOOKUP($A$7:$A$91,dt!$A$2:$R$78,15,FALSE)</f>
        <v>368083</v>
      </c>
      <c r="P25" s="6">
        <f>VLOOKUP($A$7:$A$91,dt!$A$2:$R$78,16,FALSE)</f>
        <v>3435</v>
      </c>
      <c r="Q25" s="6">
        <f>VLOOKUP($A$7:$A$91,dt!$A$2:$R$78,17,FALSE)</f>
        <v>141922</v>
      </c>
      <c r="R25" s="6">
        <f>VLOOKUP($A$7:$A$91,dt!$A$2:$R$78,18,FALSE)</f>
        <v>446</v>
      </c>
      <c r="S25" s="6">
        <f>VLOOKUP($A$7:$A$91,dt!$A$2:$X$78,19,FALSE)</f>
        <v>22453</v>
      </c>
      <c r="T25" s="6">
        <f>VLOOKUP($A$7:$A$91,dt!$A$2:$X$78,20,FALSE)</f>
        <v>952</v>
      </c>
      <c r="U25" s="6">
        <f>VLOOKUP($A$7:$A$91,dt!$A$2:$X$78,21,FALSE)</f>
        <v>18373</v>
      </c>
      <c r="V25" s="6">
        <f>VLOOKUP($A$7:$A$91,dt!$A$2:$X$78,22,FALSE)</f>
        <v>679</v>
      </c>
      <c r="W25" s="6">
        <f>VLOOKUP($A$7:$A$91,dt!$A$2:$X$78,23,FALSE)</f>
        <v>888</v>
      </c>
      <c r="X25" s="6">
        <f>VLOOKUP($A$7:$A$91,dt!$A$2:$X$78,24,FALSE)</f>
        <v>42</v>
      </c>
    </row>
    <row r="26" spans="1:24" ht="21.75" x14ac:dyDescent="0.2">
      <c r="A26" s="9" t="s">
        <v>3</v>
      </c>
      <c r="B26" s="8">
        <f>SUM(B27:B34)</f>
        <v>1027232</v>
      </c>
      <c r="C26" s="8">
        <f t="shared" ref="C26:X26" si="12">SUM(C27:C34)</f>
        <v>3197155</v>
      </c>
      <c r="D26" s="8">
        <f t="shared" si="12"/>
        <v>567899</v>
      </c>
      <c r="E26" s="8">
        <f t="shared" si="12"/>
        <v>149710</v>
      </c>
      <c r="F26" s="8">
        <f t="shared" si="12"/>
        <v>4767</v>
      </c>
      <c r="G26" s="8">
        <f t="shared" si="12"/>
        <v>709047</v>
      </c>
      <c r="H26" s="8">
        <f t="shared" si="12"/>
        <v>148284</v>
      </c>
      <c r="I26" s="8">
        <f t="shared" si="12"/>
        <v>1176010</v>
      </c>
      <c r="J26" s="8">
        <f t="shared" si="12"/>
        <v>36288</v>
      </c>
      <c r="K26" s="8">
        <f t="shared" ref="K26:L26" si="13">SUM(K27:K34)</f>
        <v>28738015</v>
      </c>
      <c r="L26" s="8">
        <f t="shared" si="13"/>
        <v>740853</v>
      </c>
      <c r="M26" s="8">
        <f t="shared" ref="M26:N26" si="14">SUM(M27:M34)</f>
        <v>36062348</v>
      </c>
      <c r="N26" s="8">
        <f t="shared" si="14"/>
        <v>10331</v>
      </c>
      <c r="O26" s="8">
        <f t="shared" si="12"/>
        <v>3786470</v>
      </c>
      <c r="P26" s="8">
        <f t="shared" si="12"/>
        <v>38897</v>
      </c>
      <c r="Q26" s="8">
        <f t="shared" si="12"/>
        <v>711694</v>
      </c>
      <c r="R26" s="8">
        <f t="shared" si="12"/>
        <v>8220</v>
      </c>
      <c r="S26" s="8">
        <f t="shared" ref="S26:T26" si="15">SUM(S27:S34)</f>
        <v>1572724</v>
      </c>
      <c r="T26" s="8">
        <f t="shared" si="15"/>
        <v>25454</v>
      </c>
      <c r="U26" s="8">
        <f t="shared" si="12"/>
        <v>205326</v>
      </c>
      <c r="V26" s="8">
        <f t="shared" si="12"/>
        <v>8765</v>
      </c>
      <c r="W26" s="8">
        <f t="shared" si="12"/>
        <v>9106</v>
      </c>
      <c r="X26" s="8">
        <f t="shared" si="12"/>
        <v>464</v>
      </c>
    </row>
    <row r="27" spans="1:24" ht="21.75" x14ac:dyDescent="0.2">
      <c r="A27" s="5" t="s">
        <v>28</v>
      </c>
      <c r="B27" s="6">
        <f>VLOOKUP($A$7:$A$91,dt!$A$2:$R$78,2,FALSE)</f>
        <v>188705</v>
      </c>
      <c r="C27" s="6">
        <f>VLOOKUP($A$7:$A$91,dt!$A$2:$R$78,3,FALSE)</f>
        <v>543353</v>
      </c>
      <c r="D27" s="6">
        <f>VLOOKUP($A$7:$A$91,dt!$A$2:$R$78,4,FALSE)</f>
        <v>67639</v>
      </c>
      <c r="E27" s="6">
        <f>VLOOKUP($A$7:$A$91,dt!$A$2:$R$78,5,FALSE)</f>
        <v>132191</v>
      </c>
      <c r="F27" s="6">
        <f>VLOOKUP($A$7:$A$91,dt!$A$2:$R$78,6,FALSE)</f>
        <v>4206</v>
      </c>
      <c r="G27" s="6">
        <f>VLOOKUP($A$7:$A$91,dt!$A$2:$R$78,7,FALSE)</f>
        <v>83623</v>
      </c>
      <c r="H27" s="6">
        <f>VLOOKUP($A$7:$A$91,dt!$A$2:$R$78,8,FALSE)</f>
        <v>12256</v>
      </c>
      <c r="I27" s="6">
        <f>VLOOKUP($A$7:$A$91,dt!$A$2:$R$78,9,FALSE)</f>
        <v>273777</v>
      </c>
      <c r="J27" s="6">
        <f>VLOOKUP($A$7:$A$91,dt!$A$2:$R$78,10,FALSE)</f>
        <v>6048</v>
      </c>
      <c r="K27" s="6">
        <f>VLOOKUP($A$7:$A$91,dt!$A$2:$R$78,11,FALSE)</f>
        <v>5693109</v>
      </c>
      <c r="L27" s="6">
        <f>VLOOKUP($A$7:$A$91,dt!$A$2:$R$78,12,FALSE)</f>
        <v>155228</v>
      </c>
      <c r="M27" s="6">
        <f>VLOOKUP($A$7:$A$91,dt!$A$2:$R$78,13,FALSE)</f>
        <v>19048789</v>
      </c>
      <c r="N27" s="6">
        <f>VLOOKUP($A$7:$A$91,dt!$A$2:$R$78,14,FALSE)</f>
        <v>3403</v>
      </c>
      <c r="O27" s="6">
        <f>VLOOKUP($A$7:$A$91,dt!$A$2:$R$78,15,FALSE)</f>
        <v>436593</v>
      </c>
      <c r="P27" s="6">
        <f>VLOOKUP($A$7:$A$91,dt!$A$2:$R$78,16,FALSE)</f>
        <v>10432</v>
      </c>
      <c r="Q27" s="6">
        <f>VLOOKUP($A$7:$A$91,dt!$A$2:$R$78,17,FALSE)</f>
        <v>326391</v>
      </c>
      <c r="R27" s="6">
        <f>VLOOKUP($A$7:$A$91,dt!$A$2:$R$78,18,FALSE)</f>
        <v>2556</v>
      </c>
      <c r="S27" s="6">
        <f>VLOOKUP($A$7:$A$91,dt!$A$2:$X$78,19,FALSE)</f>
        <v>698929</v>
      </c>
      <c r="T27" s="6">
        <f>VLOOKUP($A$7:$A$91,dt!$A$2:$X$78,20,FALSE)</f>
        <v>5962</v>
      </c>
      <c r="U27" s="6">
        <f>VLOOKUP($A$7:$A$91,dt!$A$2:$X$78,21,FALSE)</f>
        <v>117423</v>
      </c>
      <c r="V27" s="6">
        <f>VLOOKUP($A$7:$A$91,dt!$A$2:$X$78,22,FALSE)</f>
        <v>4276</v>
      </c>
      <c r="W27" s="6">
        <f>VLOOKUP($A$7:$A$91,dt!$A$2:$X$78,23,FALSE)</f>
        <v>4070</v>
      </c>
      <c r="X27" s="6">
        <f>VLOOKUP($A$7:$A$91,dt!$A$2:$X$78,24,FALSE)</f>
        <v>164</v>
      </c>
    </row>
    <row r="28" spans="1:24" ht="21.75" x14ac:dyDescent="0.2">
      <c r="A28" s="5" t="s">
        <v>29</v>
      </c>
      <c r="B28" s="6">
        <f>VLOOKUP($A$7:$A$91,dt!$A$2:$R$78,2,FALSE)</f>
        <v>159374</v>
      </c>
      <c r="C28" s="6">
        <f>VLOOKUP($A$7:$A$91,dt!$A$2:$R$78,3,FALSE)</f>
        <v>552611</v>
      </c>
      <c r="D28" s="6">
        <f>VLOOKUP($A$7:$A$91,dt!$A$2:$R$78,4,FALSE)</f>
        <v>87060</v>
      </c>
      <c r="E28" s="6">
        <f>VLOOKUP($A$7:$A$91,dt!$A$2:$R$78,5,FALSE)</f>
        <v>5424</v>
      </c>
      <c r="F28" s="6">
        <f>VLOOKUP($A$7:$A$91,dt!$A$2:$R$78,6,FALSE)</f>
        <v>154</v>
      </c>
      <c r="G28" s="6">
        <f>VLOOKUP($A$7:$A$91,dt!$A$2:$R$78,7,FALSE)</f>
        <v>160801</v>
      </c>
      <c r="H28" s="6">
        <f>VLOOKUP($A$7:$A$91,dt!$A$2:$R$78,8,FALSE)</f>
        <v>27311</v>
      </c>
      <c r="I28" s="6">
        <f>VLOOKUP($A$7:$A$91,dt!$A$2:$R$78,9,FALSE)</f>
        <v>262796</v>
      </c>
      <c r="J28" s="6">
        <f>VLOOKUP($A$7:$A$91,dt!$A$2:$R$78,10,FALSE)</f>
        <v>9176</v>
      </c>
      <c r="K28" s="6">
        <f>VLOOKUP($A$7:$A$91,dt!$A$2:$R$78,11,FALSE)</f>
        <v>4999568</v>
      </c>
      <c r="L28" s="6">
        <f>VLOOKUP($A$7:$A$91,dt!$A$2:$R$78,12,FALSE)</f>
        <v>118964</v>
      </c>
      <c r="M28" s="6">
        <f>VLOOKUP($A$7:$A$91,dt!$A$2:$R$78,13,FALSE)</f>
        <v>6904336</v>
      </c>
      <c r="N28" s="6">
        <f>VLOOKUP($A$7:$A$91,dt!$A$2:$R$78,14,FALSE)</f>
        <v>1206</v>
      </c>
      <c r="O28" s="6">
        <f>VLOOKUP($A$7:$A$91,dt!$A$2:$R$78,15,FALSE)</f>
        <v>311768</v>
      </c>
      <c r="P28" s="6">
        <f>VLOOKUP($A$7:$A$91,dt!$A$2:$R$78,16,FALSE)</f>
        <v>5768</v>
      </c>
      <c r="Q28" s="6">
        <f>VLOOKUP($A$7:$A$91,dt!$A$2:$R$78,17,FALSE)</f>
        <v>48450</v>
      </c>
      <c r="R28" s="6">
        <f>VLOOKUP($A$7:$A$91,dt!$A$2:$R$78,18,FALSE)</f>
        <v>863</v>
      </c>
      <c r="S28" s="6">
        <f>VLOOKUP($A$7:$A$91,dt!$A$2:$X$78,19,FALSE)</f>
        <v>221343</v>
      </c>
      <c r="T28" s="6">
        <f>VLOOKUP($A$7:$A$91,dt!$A$2:$X$78,20,FALSE)</f>
        <v>6921</v>
      </c>
      <c r="U28" s="6">
        <f>VLOOKUP($A$7:$A$91,dt!$A$2:$X$78,21,FALSE)</f>
        <v>21806</v>
      </c>
      <c r="V28" s="6">
        <f>VLOOKUP($A$7:$A$91,dt!$A$2:$X$78,22,FALSE)</f>
        <v>1179</v>
      </c>
      <c r="W28" s="6">
        <f>VLOOKUP($A$7:$A$91,dt!$A$2:$X$78,23,FALSE)</f>
        <v>1771</v>
      </c>
      <c r="X28" s="6">
        <f>VLOOKUP($A$7:$A$91,dt!$A$2:$X$78,24,FALSE)</f>
        <v>113</v>
      </c>
    </row>
    <row r="29" spans="1:24" ht="21.75" x14ac:dyDescent="0.2">
      <c r="A29" s="5" t="s">
        <v>30</v>
      </c>
      <c r="B29" s="6">
        <f>VLOOKUP($A$7:$A$91,dt!$A$2:$R$78,2,FALSE)</f>
        <v>170508</v>
      </c>
      <c r="C29" s="6">
        <f>VLOOKUP($A$7:$A$91,dt!$A$2:$R$78,3,FALSE)</f>
        <v>608907</v>
      </c>
      <c r="D29" s="6">
        <f>VLOOKUP($A$7:$A$91,dt!$A$2:$R$78,4,FALSE)</f>
        <v>108019</v>
      </c>
      <c r="E29" s="6">
        <f>VLOOKUP($A$7:$A$91,dt!$A$2:$R$78,5,FALSE)</f>
        <v>614</v>
      </c>
      <c r="F29" s="6">
        <f>VLOOKUP($A$7:$A$91,dt!$A$2:$R$78,6,FALSE)</f>
        <v>23</v>
      </c>
      <c r="G29" s="6">
        <f>VLOOKUP($A$7:$A$91,dt!$A$2:$R$78,7,FALSE)</f>
        <v>153951</v>
      </c>
      <c r="H29" s="6">
        <f>VLOOKUP($A$7:$A$91,dt!$A$2:$R$78,8,FALSE)</f>
        <v>32801</v>
      </c>
      <c r="I29" s="6">
        <f>VLOOKUP($A$7:$A$91,dt!$A$2:$R$78,9,FALSE)</f>
        <v>125379</v>
      </c>
      <c r="J29" s="6">
        <f>VLOOKUP($A$7:$A$91,dt!$A$2:$R$78,10,FALSE)</f>
        <v>7372</v>
      </c>
      <c r="K29" s="6">
        <f>VLOOKUP($A$7:$A$91,dt!$A$2:$R$78,11,FALSE)</f>
        <v>4496022</v>
      </c>
      <c r="L29" s="6">
        <f>VLOOKUP($A$7:$A$91,dt!$A$2:$R$78,12,FALSE)</f>
        <v>119416</v>
      </c>
      <c r="M29" s="6">
        <f>VLOOKUP($A$7:$A$91,dt!$A$2:$R$78,13,FALSE)</f>
        <v>574610</v>
      </c>
      <c r="N29" s="6">
        <f>VLOOKUP($A$7:$A$91,dt!$A$2:$R$78,14,FALSE)</f>
        <v>1712</v>
      </c>
      <c r="O29" s="6">
        <f>VLOOKUP($A$7:$A$91,dt!$A$2:$R$78,15,FALSE)</f>
        <v>227096</v>
      </c>
      <c r="P29" s="6">
        <f>VLOOKUP($A$7:$A$91,dt!$A$2:$R$78,16,FALSE)</f>
        <v>7498</v>
      </c>
      <c r="Q29" s="6">
        <f>VLOOKUP($A$7:$A$91,dt!$A$2:$R$78,17,FALSE)</f>
        <v>52668</v>
      </c>
      <c r="R29" s="6">
        <f>VLOOKUP($A$7:$A$91,dt!$A$2:$R$78,18,FALSE)</f>
        <v>944</v>
      </c>
      <c r="S29" s="6">
        <f>VLOOKUP($A$7:$A$91,dt!$A$2:$X$78,19,FALSE)</f>
        <v>186520</v>
      </c>
      <c r="T29" s="6">
        <f>VLOOKUP($A$7:$A$91,dt!$A$2:$X$78,20,FALSE)</f>
        <v>6455</v>
      </c>
      <c r="U29" s="6">
        <f>VLOOKUP($A$7:$A$91,dt!$A$2:$X$78,21,FALSE)</f>
        <v>7526</v>
      </c>
      <c r="V29" s="6">
        <f>VLOOKUP($A$7:$A$91,dt!$A$2:$X$78,22,FALSE)</f>
        <v>479</v>
      </c>
      <c r="W29" s="6">
        <f>VLOOKUP($A$7:$A$91,dt!$A$2:$X$78,23,FALSE)</f>
        <v>694</v>
      </c>
      <c r="X29" s="6">
        <f>VLOOKUP($A$7:$A$91,dt!$A$2:$X$78,24,FALSE)</f>
        <v>43</v>
      </c>
    </row>
    <row r="30" spans="1:24" ht="21.75" x14ac:dyDescent="0.2">
      <c r="A30" s="5" t="s">
        <v>31</v>
      </c>
      <c r="B30" s="6">
        <f>VLOOKUP($A$7:$A$91,dt!$A$2:$R$78,2,FALSE)</f>
        <v>149531</v>
      </c>
      <c r="C30" s="6">
        <f>VLOOKUP($A$7:$A$91,dt!$A$2:$R$78,3,FALSE)</f>
        <v>540954</v>
      </c>
      <c r="D30" s="6">
        <f>VLOOKUP($A$7:$A$91,dt!$A$2:$R$78,4,FALSE)</f>
        <v>105065</v>
      </c>
      <c r="E30" s="6">
        <f>VLOOKUP($A$7:$A$91,dt!$A$2:$R$78,5,FALSE)</f>
        <v>4539</v>
      </c>
      <c r="F30" s="6">
        <f>VLOOKUP($A$7:$A$91,dt!$A$2:$R$78,6,FALSE)</f>
        <v>166</v>
      </c>
      <c r="G30" s="6">
        <f>VLOOKUP($A$7:$A$91,dt!$A$2:$R$78,7,FALSE)</f>
        <v>102829</v>
      </c>
      <c r="H30" s="6">
        <f>VLOOKUP($A$7:$A$91,dt!$A$2:$R$78,8,FALSE)</f>
        <v>24378</v>
      </c>
      <c r="I30" s="6">
        <f>VLOOKUP($A$7:$A$91,dt!$A$2:$R$78,9,FALSE)</f>
        <v>86639</v>
      </c>
      <c r="J30" s="6">
        <f>VLOOKUP($A$7:$A$91,dt!$A$2:$R$78,10,FALSE)</f>
        <v>3896</v>
      </c>
      <c r="K30" s="6">
        <f>VLOOKUP($A$7:$A$91,dt!$A$2:$R$78,11,FALSE)</f>
        <v>3430723</v>
      </c>
      <c r="L30" s="6">
        <f>VLOOKUP($A$7:$A$91,dt!$A$2:$R$78,12,FALSE)</f>
        <v>96006</v>
      </c>
      <c r="M30" s="6">
        <f>VLOOKUP($A$7:$A$91,dt!$A$2:$R$78,13,FALSE)</f>
        <v>1059372</v>
      </c>
      <c r="N30" s="6">
        <f>VLOOKUP($A$7:$A$91,dt!$A$2:$R$78,14,FALSE)</f>
        <v>1889</v>
      </c>
      <c r="O30" s="6">
        <f>VLOOKUP($A$7:$A$91,dt!$A$2:$R$78,15,FALSE)</f>
        <v>78322</v>
      </c>
      <c r="P30" s="6">
        <f>VLOOKUP($A$7:$A$91,dt!$A$2:$R$78,16,FALSE)</f>
        <v>2682</v>
      </c>
      <c r="Q30" s="6">
        <f>VLOOKUP($A$7:$A$91,dt!$A$2:$R$78,17,FALSE)</f>
        <v>30123</v>
      </c>
      <c r="R30" s="6">
        <f>VLOOKUP($A$7:$A$91,dt!$A$2:$R$78,18,FALSE)</f>
        <v>1936</v>
      </c>
      <c r="S30" s="6">
        <f>VLOOKUP($A$7:$A$91,dt!$A$2:$X$78,19,FALSE)</f>
        <v>53374</v>
      </c>
      <c r="T30" s="6">
        <f>VLOOKUP($A$7:$A$91,dt!$A$2:$X$78,20,FALSE)</f>
        <v>2001</v>
      </c>
      <c r="U30" s="6">
        <f>VLOOKUP($A$7:$A$91,dt!$A$2:$X$78,21,FALSE)</f>
        <v>5633</v>
      </c>
      <c r="V30" s="6">
        <f>VLOOKUP($A$7:$A$91,dt!$A$2:$X$78,22,FALSE)</f>
        <v>323</v>
      </c>
      <c r="W30" s="6">
        <f>VLOOKUP($A$7:$A$91,dt!$A$2:$X$78,23,FALSE)</f>
        <v>709</v>
      </c>
      <c r="X30" s="6">
        <f>VLOOKUP($A$7:$A$91,dt!$A$2:$X$78,24,FALSE)</f>
        <v>23</v>
      </c>
    </row>
    <row r="31" spans="1:24" ht="21.75" x14ac:dyDescent="0.2">
      <c r="A31" s="5" t="s">
        <v>32</v>
      </c>
      <c r="B31" s="6">
        <f>VLOOKUP($A$7:$A$91,dt!$A$2:$R$78,2,FALSE)</f>
        <v>186664</v>
      </c>
      <c r="C31" s="6">
        <f>VLOOKUP($A$7:$A$91,dt!$A$2:$R$78,3,FALSE)</f>
        <v>547753</v>
      </c>
      <c r="D31" s="6">
        <f>VLOOKUP($A$7:$A$91,dt!$A$2:$R$78,4,FALSE)</f>
        <v>120781</v>
      </c>
      <c r="E31" s="6">
        <f>VLOOKUP($A$7:$A$91,dt!$A$2:$R$78,5,FALSE)</f>
        <v>114</v>
      </c>
      <c r="F31" s="6">
        <f>VLOOKUP($A$7:$A$91,dt!$A$2:$R$78,6,FALSE)</f>
        <v>6</v>
      </c>
      <c r="G31" s="6">
        <f>VLOOKUP($A$7:$A$91,dt!$A$2:$R$78,7,FALSE)</f>
        <v>140157</v>
      </c>
      <c r="H31" s="6">
        <f>VLOOKUP($A$7:$A$91,dt!$A$2:$R$78,8,FALSE)</f>
        <v>36792</v>
      </c>
      <c r="I31" s="6">
        <f>VLOOKUP($A$7:$A$91,dt!$A$2:$R$78,9,FALSE)</f>
        <v>143527</v>
      </c>
      <c r="J31" s="6">
        <f>VLOOKUP($A$7:$A$91,dt!$A$2:$R$78,10,FALSE)</f>
        <v>4739</v>
      </c>
      <c r="K31" s="6">
        <f>VLOOKUP($A$7:$A$91,dt!$A$2:$R$78,11,FALSE)</f>
        <v>4665993</v>
      </c>
      <c r="L31" s="6">
        <f>VLOOKUP($A$7:$A$91,dt!$A$2:$R$78,12,FALSE)</f>
        <v>113697</v>
      </c>
      <c r="M31" s="6">
        <f>VLOOKUP($A$7:$A$91,dt!$A$2:$R$78,13,FALSE)</f>
        <v>2280559</v>
      </c>
      <c r="N31" s="6">
        <f>VLOOKUP($A$7:$A$91,dt!$A$2:$R$78,14,FALSE)</f>
        <v>1443</v>
      </c>
      <c r="O31" s="6">
        <f>VLOOKUP($A$7:$A$91,dt!$A$2:$R$78,15,FALSE)</f>
        <v>1293855</v>
      </c>
      <c r="P31" s="6">
        <f>VLOOKUP($A$7:$A$91,dt!$A$2:$R$78,16,FALSE)</f>
        <v>6013</v>
      </c>
      <c r="Q31" s="6">
        <f>VLOOKUP($A$7:$A$91,dt!$A$2:$R$78,17,FALSE)</f>
        <v>32214</v>
      </c>
      <c r="R31" s="6">
        <f>VLOOKUP($A$7:$A$91,dt!$A$2:$R$78,18,FALSE)</f>
        <v>983</v>
      </c>
      <c r="S31" s="6">
        <f>VLOOKUP($A$7:$A$91,dt!$A$2:$X$78,19,FALSE)</f>
        <v>70977</v>
      </c>
      <c r="T31" s="6">
        <f>VLOOKUP($A$7:$A$91,dt!$A$2:$X$78,20,FALSE)</f>
        <v>1348</v>
      </c>
      <c r="U31" s="6">
        <f>VLOOKUP($A$7:$A$91,dt!$A$2:$X$78,21,FALSE)</f>
        <v>10190</v>
      </c>
      <c r="V31" s="6">
        <f>VLOOKUP($A$7:$A$91,dt!$A$2:$X$78,22,FALSE)</f>
        <v>772</v>
      </c>
      <c r="W31" s="6">
        <f>VLOOKUP($A$7:$A$91,dt!$A$2:$X$78,23,FALSE)</f>
        <v>685</v>
      </c>
      <c r="X31" s="6">
        <f>VLOOKUP($A$7:$A$91,dt!$A$2:$X$78,24,FALSE)</f>
        <v>50</v>
      </c>
    </row>
    <row r="32" spans="1:24" ht="21.75" x14ac:dyDescent="0.2">
      <c r="A32" s="5" t="s">
        <v>33</v>
      </c>
      <c r="B32" s="6">
        <f>VLOOKUP($A$7:$A$91,dt!$A$2:$R$78,2,FALSE)</f>
        <v>52713</v>
      </c>
      <c r="C32" s="6">
        <f>VLOOKUP($A$7:$A$91,dt!$A$2:$R$78,3,FALSE)</f>
        <v>169295</v>
      </c>
      <c r="D32" s="6">
        <f>VLOOKUP($A$7:$A$91,dt!$A$2:$R$78,4,FALSE)</f>
        <v>36077</v>
      </c>
      <c r="E32" s="6">
        <f>VLOOKUP($A$7:$A$91,dt!$A$2:$R$78,5,FALSE)</f>
        <v>0</v>
      </c>
      <c r="F32" s="6">
        <f>VLOOKUP($A$7:$A$91,dt!$A$2:$R$78,6,FALSE)</f>
        <v>0</v>
      </c>
      <c r="G32" s="6">
        <f>VLOOKUP($A$7:$A$91,dt!$A$2:$R$78,7,FALSE)</f>
        <v>30532</v>
      </c>
      <c r="H32" s="6">
        <f>VLOOKUP($A$7:$A$91,dt!$A$2:$R$78,8,FALSE)</f>
        <v>7328</v>
      </c>
      <c r="I32" s="6">
        <f>VLOOKUP($A$7:$A$91,dt!$A$2:$R$78,9,FALSE)</f>
        <v>59421</v>
      </c>
      <c r="J32" s="6">
        <f>VLOOKUP($A$7:$A$91,dt!$A$2:$R$78,10,FALSE)</f>
        <v>1380</v>
      </c>
      <c r="K32" s="6">
        <f>VLOOKUP($A$7:$A$91,dt!$A$2:$R$78,11,FALSE)</f>
        <v>1492220</v>
      </c>
      <c r="L32" s="6">
        <f>VLOOKUP($A$7:$A$91,dt!$A$2:$R$78,12,FALSE)</f>
        <v>37639</v>
      </c>
      <c r="M32" s="6">
        <f>VLOOKUP($A$7:$A$91,dt!$A$2:$R$78,13,FALSE)</f>
        <v>307478</v>
      </c>
      <c r="N32" s="6">
        <f>VLOOKUP($A$7:$A$91,dt!$A$2:$R$78,14,FALSE)</f>
        <v>262</v>
      </c>
      <c r="O32" s="6">
        <f>VLOOKUP($A$7:$A$91,dt!$A$2:$R$78,15,FALSE)</f>
        <v>47134</v>
      </c>
      <c r="P32" s="6">
        <f>VLOOKUP($A$7:$A$91,dt!$A$2:$R$78,16,FALSE)</f>
        <v>2574</v>
      </c>
      <c r="Q32" s="6">
        <f>VLOOKUP($A$7:$A$91,dt!$A$2:$R$78,17,FALSE)</f>
        <v>8476</v>
      </c>
      <c r="R32" s="6">
        <f>VLOOKUP($A$7:$A$91,dt!$A$2:$R$78,18,FALSE)</f>
        <v>193</v>
      </c>
      <c r="S32" s="6">
        <f>VLOOKUP($A$7:$A$91,dt!$A$2:$X$78,19,FALSE)</f>
        <v>24677</v>
      </c>
      <c r="T32" s="6">
        <f>VLOOKUP($A$7:$A$91,dt!$A$2:$X$78,20,FALSE)</f>
        <v>803</v>
      </c>
      <c r="U32" s="6">
        <f>VLOOKUP($A$7:$A$91,dt!$A$2:$X$78,21,FALSE)</f>
        <v>2097</v>
      </c>
      <c r="V32" s="6">
        <f>VLOOKUP($A$7:$A$91,dt!$A$2:$X$78,22,FALSE)</f>
        <v>133</v>
      </c>
      <c r="W32" s="6">
        <f>VLOOKUP($A$7:$A$91,dt!$A$2:$X$78,23,FALSE)</f>
        <v>102</v>
      </c>
      <c r="X32" s="6">
        <f>VLOOKUP($A$7:$A$91,dt!$A$2:$X$78,24,FALSE)</f>
        <v>5</v>
      </c>
    </row>
    <row r="33" spans="1:24" ht="21.75" x14ac:dyDescent="0.2">
      <c r="A33" s="5" t="s">
        <v>34</v>
      </c>
      <c r="B33" s="6">
        <f>VLOOKUP($A$7:$A$91,dt!$A$2:$R$78,2,FALSE)</f>
        <v>82572</v>
      </c>
      <c r="C33" s="6">
        <f>VLOOKUP($A$7:$A$91,dt!$A$2:$R$78,3,FALSE)</f>
        <v>123023</v>
      </c>
      <c r="D33" s="6">
        <f>VLOOKUP($A$7:$A$91,dt!$A$2:$R$78,4,FALSE)</f>
        <v>17427</v>
      </c>
      <c r="E33" s="6">
        <f>VLOOKUP($A$7:$A$91,dt!$A$2:$R$78,5,FALSE)</f>
        <v>6828</v>
      </c>
      <c r="F33" s="6">
        <f>VLOOKUP($A$7:$A$91,dt!$A$2:$R$78,6,FALSE)</f>
        <v>212</v>
      </c>
      <c r="G33" s="6">
        <f>VLOOKUP($A$7:$A$91,dt!$A$2:$R$78,7,FALSE)</f>
        <v>19944</v>
      </c>
      <c r="H33" s="6">
        <f>VLOOKUP($A$7:$A$91,dt!$A$2:$R$78,8,FALSE)</f>
        <v>3143</v>
      </c>
      <c r="I33" s="6">
        <f>VLOOKUP($A$7:$A$91,dt!$A$2:$R$78,9,FALSE)</f>
        <v>177214</v>
      </c>
      <c r="J33" s="6">
        <f>VLOOKUP($A$7:$A$91,dt!$A$2:$R$78,10,FALSE)</f>
        <v>2773</v>
      </c>
      <c r="K33" s="6">
        <f>VLOOKUP($A$7:$A$91,dt!$A$2:$R$78,11,FALSE)</f>
        <v>2899762</v>
      </c>
      <c r="L33" s="6">
        <f>VLOOKUP($A$7:$A$91,dt!$A$2:$R$78,12,FALSE)</f>
        <v>75113</v>
      </c>
      <c r="M33" s="6">
        <f>VLOOKUP($A$7:$A$91,dt!$A$2:$R$78,13,FALSE)</f>
        <v>5422459</v>
      </c>
      <c r="N33" s="6">
        <f>VLOOKUP($A$7:$A$91,dt!$A$2:$R$78,14,FALSE)</f>
        <v>332</v>
      </c>
      <c r="O33" s="6">
        <f>VLOOKUP($A$7:$A$91,dt!$A$2:$R$78,15,FALSE)</f>
        <v>1355541</v>
      </c>
      <c r="P33" s="6">
        <f>VLOOKUP($A$7:$A$91,dt!$A$2:$R$78,16,FALSE)</f>
        <v>2344</v>
      </c>
      <c r="Q33" s="6">
        <f>VLOOKUP($A$7:$A$91,dt!$A$2:$R$78,17,FALSE)</f>
        <v>209910</v>
      </c>
      <c r="R33" s="6">
        <f>VLOOKUP($A$7:$A$91,dt!$A$2:$R$78,18,FALSE)</f>
        <v>580</v>
      </c>
      <c r="S33" s="6">
        <f>VLOOKUP($A$7:$A$91,dt!$A$2:$X$78,19,FALSE)</f>
        <v>303968</v>
      </c>
      <c r="T33" s="6">
        <f>VLOOKUP($A$7:$A$91,dt!$A$2:$X$78,20,FALSE)</f>
        <v>1797</v>
      </c>
      <c r="U33" s="6">
        <f>VLOOKUP($A$7:$A$91,dt!$A$2:$X$78,21,FALSE)</f>
        <v>37398</v>
      </c>
      <c r="V33" s="6">
        <f>VLOOKUP($A$7:$A$91,dt!$A$2:$X$78,22,FALSE)</f>
        <v>1482</v>
      </c>
      <c r="W33" s="6">
        <f>VLOOKUP($A$7:$A$91,dt!$A$2:$X$78,23,FALSE)</f>
        <v>1049</v>
      </c>
      <c r="X33" s="6">
        <f>VLOOKUP($A$7:$A$91,dt!$A$2:$X$78,24,FALSE)</f>
        <v>62</v>
      </c>
    </row>
    <row r="34" spans="1:24" ht="21.75" x14ac:dyDescent="0.2">
      <c r="A34" s="5" t="s">
        <v>35</v>
      </c>
      <c r="B34" s="6">
        <f>VLOOKUP($A$7:$A$91,dt!$A$2:$R$78,2,FALSE)</f>
        <v>37165</v>
      </c>
      <c r="C34" s="6">
        <f>VLOOKUP($A$7:$A$91,dt!$A$2:$R$78,3,FALSE)</f>
        <v>111259</v>
      </c>
      <c r="D34" s="6">
        <f>VLOOKUP($A$7:$A$91,dt!$A$2:$R$78,4,FALSE)</f>
        <v>25831</v>
      </c>
      <c r="E34" s="6">
        <f>VLOOKUP($A$7:$A$91,dt!$A$2:$R$78,5,FALSE)</f>
        <v>0</v>
      </c>
      <c r="F34" s="6">
        <f>VLOOKUP($A$7:$A$91,dt!$A$2:$R$78,6,FALSE)</f>
        <v>0</v>
      </c>
      <c r="G34" s="6">
        <f>VLOOKUP($A$7:$A$91,dt!$A$2:$R$78,7,FALSE)</f>
        <v>17210</v>
      </c>
      <c r="H34" s="6">
        <f>VLOOKUP($A$7:$A$91,dt!$A$2:$R$78,8,FALSE)</f>
        <v>4275</v>
      </c>
      <c r="I34" s="6">
        <f>VLOOKUP($A$7:$A$91,dt!$A$2:$R$78,9,FALSE)</f>
        <v>47257</v>
      </c>
      <c r="J34" s="6">
        <f>VLOOKUP($A$7:$A$91,dt!$A$2:$R$78,10,FALSE)</f>
        <v>904</v>
      </c>
      <c r="K34" s="6">
        <f>VLOOKUP($A$7:$A$91,dt!$A$2:$R$78,11,FALSE)</f>
        <v>1060618</v>
      </c>
      <c r="L34" s="6">
        <f>VLOOKUP($A$7:$A$91,dt!$A$2:$R$78,12,FALSE)</f>
        <v>24790</v>
      </c>
      <c r="M34" s="6">
        <f>VLOOKUP($A$7:$A$91,dt!$A$2:$R$78,13,FALSE)</f>
        <v>464745</v>
      </c>
      <c r="N34" s="6">
        <f>VLOOKUP($A$7:$A$91,dt!$A$2:$R$78,14,FALSE)</f>
        <v>84</v>
      </c>
      <c r="O34" s="6">
        <f>VLOOKUP($A$7:$A$91,dt!$A$2:$R$78,15,FALSE)</f>
        <v>36161</v>
      </c>
      <c r="P34" s="6">
        <f>VLOOKUP($A$7:$A$91,dt!$A$2:$R$78,16,FALSE)</f>
        <v>1586</v>
      </c>
      <c r="Q34" s="6">
        <f>VLOOKUP($A$7:$A$91,dt!$A$2:$R$78,17,FALSE)</f>
        <v>3462</v>
      </c>
      <c r="R34" s="6">
        <f>VLOOKUP($A$7:$A$91,dt!$A$2:$R$78,18,FALSE)</f>
        <v>165</v>
      </c>
      <c r="S34" s="6">
        <f>VLOOKUP($A$7:$A$91,dt!$A$2:$X$78,19,FALSE)</f>
        <v>12936</v>
      </c>
      <c r="T34" s="6">
        <f>VLOOKUP($A$7:$A$91,dt!$A$2:$X$78,20,FALSE)</f>
        <v>167</v>
      </c>
      <c r="U34" s="6">
        <f>VLOOKUP($A$7:$A$91,dt!$A$2:$X$78,21,FALSE)</f>
        <v>3253</v>
      </c>
      <c r="V34" s="6">
        <f>VLOOKUP($A$7:$A$91,dt!$A$2:$X$78,22,FALSE)</f>
        <v>121</v>
      </c>
      <c r="W34" s="6">
        <f>VLOOKUP($A$7:$A$91,dt!$A$2:$X$78,23,FALSE)</f>
        <v>26</v>
      </c>
      <c r="X34" s="6">
        <f>VLOOKUP($A$7:$A$91,dt!$A$2:$X$78,24,FALSE)</f>
        <v>4</v>
      </c>
    </row>
    <row r="35" spans="1:24" ht="21.75" x14ac:dyDescent="0.2">
      <c r="A35" s="9" t="s">
        <v>4</v>
      </c>
      <c r="B35" s="8">
        <f>SUM(B36:B47)</f>
        <v>870126</v>
      </c>
      <c r="C35" s="8">
        <f t="shared" ref="C35:X35" si="16">SUM(C36:C47)</f>
        <v>2159975</v>
      </c>
      <c r="D35" s="8">
        <f t="shared" si="16"/>
        <v>403155</v>
      </c>
      <c r="E35" s="8">
        <f t="shared" si="16"/>
        <v>65766</v>
      </c>
      <c r="F35" s="8">
        <f t="shared" si="16"/>
        <v>1726</v>
      </c>
      <c r="G35" s="8">
        <f t="shared" si="16"/>
        <v>568803</v>
      </c>
      <c r="H35" s="8">
        <f t="shared" si="16"/>
        <v>113299</v>
      </c>
      <c r="I35" s="8">
        <f t="shared" si="16"/>
        <v>1243882</v>
      </c>
      <c r="J35" s="8">
        <f t="shared" si="16"/>
        <v>33753</v>
      </c>
      <c r="K35" s="8">
        <f t="shared" ref="K35:L35" si="17">SUM(K36:K47)</f>
        <v>28639201</v>
      </c>
      <c r="L35" s="8">
        <f t="shared" si="17"/>
        <v>672560</v>
      </c>
      <c r="M35" s="8">
        <f t="shared" ref="M35:N35" si="18">SUM(M36:M47)</f>
        <v>4088977</v>
      </c>
      <c r="N35" s="8">
        <f t="shared" si="18"/>
        <v>7723</v>
      </c>
      <c r="O35" s="8">
        <f t="shared" si="16"/>
        <v>4155748</v>
      </c>
      <c r="P35" s="8">
        <f t="shared" si="16"/>
        <v>31507</v>
      </c>
      <c r="Q35" s="8">
        <f t="shared" si="16"/>
        <v>419422</v>
      </c>
      <c r="R35" s="8">
        <f t="shared" si="16"/>
        <v>9158</v>
      </c>
      <c r="S35" s="8">
        <f t="shared" ref="S35:T35" si="19">SUM(S36:S47)</f>
        <v>874689</v>
      </c>
      <c r="T35" s="8">
        <f t="shared" si="19"/>
        <v>11576</v>
      </c>
      <c r="U35" s="8">
        <f t="shared" si="16"/>
        <v>122610</v>
      </c>
      <c r="V35" s="8">
        <f t="shared" si="16"/>
        <v>5768</v>
      </c>
      <c r="W35" s="8">
        <f t="shared" si="16"/>
        <v>3031</v>
      </c>
      <c r="X35" s="8">
        <f t="shared" si="16"/>
        <v>223</v>
      </c>
    </row>
    <row r="36" spans="1:24" ht="21.75" x14ac:dyDescent="0.2">
      <c r="A36" s="5" t="s">
        <v>36</v>
      </c>
      <c r="B36" s="6">
        <f>VLOOKUP($A$7:$A$91,dt!$A$2:$R$78,2,FALSE)</f>
        <v>26031</v>
      </c>
      <c r="C36" s="6">
        <f>VLOOKUP($A$7:$A$91,dt!$A$2:$R$78,3,FALSE)</f>
        <v>49989</v>
      </c>
      <c r="D36" s="6">
        <f>VLOOKUP($A$7:$A$91,dt!$A$2:$R$78,4,FALSE)</f>
        <v>6691</v>
      </c>
      <c r="E36" s="6">
        <f>VLOOKUP($A$7:$A$91,dt!$A$2:$R$78,5,FALSE)</f>
        <v>1483</v>
      </c>
      <c r="F36" s="6">
        <f>VLOOKUP($A$7:$A$91,dt!$A$2:$R$78,6,FALSE)</f>
        <v>3</v>
      </c>
      <c r="G36" s="6">
        <f>VLOOKUP($A$7:$A$91,dt!$A$2:$R$78,7,FALSE)</f>
        <v>23780</v>
      </c>
      <c r="H36" s="6">
        <f>VLOOKUP($A$7:$A$91,dt!$A$2:$R$78,8,FALSE)</f>
        <v>3038</v>
      </c>
      <c r="I36" s="6">
        <f>VLOOKUP($A$7:$A$91,dt!$A$2:$R$78,9,FALSE)</f>
        <v>26450</v>
      </c>
      <c r="J36" s="6">
        <f>VLOOKUP($A$7:$A$91,dt!$A$2:$R$78,10,FALSE)</f>
        <v>1102</v>
      </c>
      <c r="K36" s="6">
        <f>VLOOKUP($A$7:$A$91,dt!$A$2:$R$78,11,FALSE)</f>
        <v>1570908</v>
      </c>
      <c r="L36" s="6">
        <f>VLOOKUP($A$7:$A$91,dt!$A$2:$R$78,12,FALSE)</f>
        <v>21675</v>
      </c>
      <c r="M36" s="6">
        <f>VLOOKUP($A$7:$A$91,dt!$A$2:$R$78,13,FALSE)</f>
        <v>24295</v>
      </c>
      <c r="N36" s="6">
        <f>VLOOKUP($A$7:$A$91,dt!$A$2:$R$78,14,FALSE)</f>
        <v>165</v>
      </c>
      <c r="O36" s="6">
        <f>VLOOKUP($A$7:$A$91,dt!$A$2:$R$78,15,FALSE)</f>
        <v>54020</v>
      </c>
      <c r="P36" s="6">
        <f>VLOOKUP($A$7:$A$91,dt!$A$2:$R$78,16,FALSE)</f>
        <v>887</v>
      </c>
      <c r="Q36" s="6">
        <f>VLOOKUP($A$7:$A$91,dt!$A$2:$R$78,17,FALSE)</f>
        <v>22902</v>
      </c>
      <c r="R36" s="6">
        <f>VLOOKUP($A$7:$A$91,dt!$A$2:$R$78,18,FALSE)</f>
        <v>158</v>
      </c>
      <c r="S36" s="6">
        <f>VLOOKUP($A$7:$A$91,dt!$A$2:$X$78,19,FALSE)</f>
        <v>20833</v>
      </c>
      <c r="T36" s="6">
        <f>VLOOKUP($A$7:$A$91,dt!$A$2:$X$78,20,FALSE)</f>
        <v>214</v>
      </c>
      <c r="U36" s="6">
        <f>VLOOKUP($A$7:$A$91,dt!$A$2:$X$78,21,FALSE)</f>
        <v>5103</v>
      </c>
      <c r="V36" s="6">
        <f>VLOOKUP($A$7:$A$91,dt!$A$2:$X$78,22,FALSE)</f>
        <v>227</v>
      </c>
      <c r="W36" s="6">
        <f>VLOOKUP($A$7:$A$91,dt!$A$2:$X$78,23,FALSE)</f>
        <v>74</v>
      </c>
      <c r="X36" s="6">
        <f>VLOOKUP($A$7:$A$91,dt!$A$2:$X$78,24,FALSE)</f>
        <v>4</v>
      </c>
    </row>
    <row r="37" spans="1:24" ht="21.75" x14ac:dyDescent="0.2">
      <c r="A37" s="5" t="s">
        <v>37</v>
      </c>
      <c r="B37" s="6">
        <f>VLOOKUP($A$7:$A$91,dt!$A$2:$R$78,2,FALSE)</f>
        <v>31700</v>
      </c>
      <c r="C37" s="6">
        <f>VLOOKUP($A$7:$A$91,dt!$A$2:$R$78,3,FALSE)</f>
        <v>63224</v>
      </c>
      <c r="D37" s="6">
        <f>VLOOKUP($A$7:$A$91,dt!$A$2:$R$78,4,FALSE)</f>
        <v>8995</v>
      </c>
      <c r="E37" s="6">
        <f>VLOOKUP($A$7:$A$91,dt!$A$2:$R$78,5,FALSE)</f>
        <v>1871</v>
      </c>
      <c r="F37" s="6">
        <f>VLOOKUP($A$7:$A$91,dt!$A$2:$R$78,6,FALSE)</f>
        <v>42</v>
      </c>
      <c r="G37" s="6">
        <f>VLOOKUP($A$7:$A$91,dt!$A$2:$R$78,7,FALSE)</f>
        <v>19275</v>
      </c>
      <c r="H37" s="6">
        <f>VLOOKUP($A$7:$A$91,dt!$A$2:$R$78,8,FALSE)</f>
        <v>3363</v>
      </c>
      <c r="I37" s="6">
        <f>VLOOKUP($A$7:$A$91,dt!$A$2:$R$78,9,FALSE)</f>
        <v>48425</v>
      </c>
      <c r="J37" s="6">
        <f>VLOOKUP($A$7:$A$91,dt!$A$2:$R$78,10,FALSE)</f>
        <v>1555</v>
      </c>
      <c r="K37" s="6">
        <f>VLOOKUP($A$7:$A$91,dt!$A$2:$R$78,11,FALSE)</f>
        <v>1540865</v>
      </c>
      <c r="L37" s="6">
        <f>VLOOKUP($A$7:$A$91,dt!$A$2:$R$78,12,FALSE)</f>
        <v>27821</v>
      </c>
      <c r="M37" s="6">
        <f>VLOOKUP($A$7:$A$91,dt!$A$2:$R$78,13,FALSE)</f>
        <v>367403</v>
      </c>
      <c r="N37" s="6">
        <f>VLOOKUP($A$7:$A$91,dt!$A$2:$R$78,14,FALSE)</f>
        <v>191</v>
      </c>
      <c r="O37" s="6">
        <f>VLOOKUP($A$7:$A$91,dt!$A$2:$R$78,15,FALSE)</f>
        <v>52800</v>
      </c>
      <c r="P37" s="6">
        <f>VLOOKUP($A$7:$A$91,dt!$A$2:$R$78,16,FALSE)</f>
        <v>514</v>
      </c>
      <c r="Q37" s="6">
        <f>VLOOKUP($A$7:$A$91,dt!$A$2:$R$78,17,FALSE)</f>
        <v>5848</v>
      </c>
      <c r="R37" s="6">
        <f>VLOOKUP($A$7:$A$91,dt!$A$2:$R$78,18,FALSE)</f>
        <v>85</v>
      </c>
      <c r="S37" s="6">
        <f>VLOOKUP($A$7:$A$91,dt!$A$2:$X$78,19,FALSE)</f>
        <v>27985</v>
      </c>
      <c r="T37" s="6">
        <f>VLOOKUP($A$7:$A$91,dt!$A$2:$X$78,20,FALSE)</f>
        <v>306</v>
      </c>
      <c r="U37" s="6">
        <f>VLOOKUP($A$7:$A$91,dt!$A$2:$X$78,21,FALSE)</f>
        <v>11456</v>
      </c>
      <c r="V37" s="6">
        <f>VLOOKUP($A$7:$A$91,dt!$A$2:$X$78,22,FALSE)</f>
        <v>502</v>
      </c>
      <c r="W37" s="6">
        <f>VLOOKUP($A$7:$A$91,dt!$A$2:$X$78,23,FALSE)</f>
        <v>138</v>
      </c>
      <c r="X37" s="6">
        <f>VLOOKUP($A$7:$A$91,dt!$A$2:$X$78,24,FALSE)</f>
        <v>7</v>
      </c>
    </row>
    <row r="38" spans="1:24" ht="21.75" x14ac:dyDescent="0.2">
      <c r="A38" s="5" t="s">
        <v>38</v>
      </c>
      <c r="B38" s="6">
        <f>VLOOKUP($A$7:$A$91,dt!$A$2:$R$78,2,FALSE)</f>
        <v>103941</v>
      </c>
      <c r="C38" s="6">
        <f>VLOOKUP($A$7:$A$91,dt!$A$2:$R$78,3,FALSE)</f>
        <v>308802</v>
      </c>
      <c r="D38" s="6">
        <f>VLOOKUP($A$7:$A$91,dt!$A$2:$R$78,4,FALSE)</f>
        <v>53195</v>
      </c>
      <c r="E38" s="6">
        <f>VLOOKUP($A$7:$A$91,dt!$A$2:$R$78,5,FALSE)</f>
        <v>35853</v>
      </c>
      <c r="F38" s="6">
        <f>VLOOKUP($A$7:$A$91,dt!$A$2:$R$78,6,FALSE)</f>
        <v>1010</v>
      </c>
      <c r="G38" s="6">
        <f>VLOOKUP($A$7:$A$91,dt!$A$2:$R$78,7,FALSE)</f>
        <v>48380</v>
      </c>
      <c r="H38" s="6">
        <f>VLOOKUP($A$7:$A$91,dt!$A$2:$R$78,8,FALSE)</f>
        <v>8520</v>
      </c>
      <c r="I38" s="6">
        <f>VLOOKUP($A$7:$A$91,dt!$A$2:$R$78,9,FALSE)</f>
        <v>139399</v>
      </c>
      <c r="J38" s="6">
        <f>VLOOKUP($A$7:$A$91,dt!$A$2:$R$78,10,FALSE)</f>
        <v>3982</v>
      </c>
      <c r="K38" s="6">
        <f>VLOOKUP($A$7:$A$91,dt!$A$2:$R$78,11,FALSE)</f>
        <v>3524856</v>
      </c>
      <c r="L38" s="6">
        <f>VLOOKUP($A$7:$A$91,dt!$A$2:$R$78,12,FALSE)</f>
        <v>73457</v>
      </c>
      <c r="M38" s="6">
        <f>VLOOKUP($A$7:$A$91,dt!$A$2:$R$78,13,FALSE)</f>
        <v>2011999</v>
      </c>
      <c r="N38" s="6">
        <f>VLOOKUP($A$7:$A$91,dt!$A$2:$R$78,14,FALSE)</f>
        <v>1931</v>
      </c>
      <c r="O38" s="6">
        <f>VLOOKUP($A$7:$A$91,dt!$A$2:$R$78,15,FALSE)</f>
        <v>1095669</v>
      </c>
      <c r="P38" s="6">
        <f>VLOOKUP($A$7:$A$91,dt!$A$2:$R$78,16,FALSE)</f>
        <v>4244</v>
      </c>
      <c r="Q38" s="6">
        <f>VLOOKUP($A$7:$A$91,dt!$A$2:$R$78,17,FALSE)</f>
        <v>154434</v>
      </c>
      <c r="R38" s="6">
        <f>VLOOKUP($A$7:$A$91,dt!$A$2:$R$78,18,FALSE)</f>
        <v>2213</v>
      </c>
      <c r="S38" s="6">
        <f>VLOOKUP($A$7:$A$91,dt!$A$2:$X$78,19,FALSE)</f>
        <v>305899</v>
      </c>
      <c r="T38" s="6">
        <f>VLOOKUP($A$7:$A$91,dt!$A$2:$X$78,20,FALSE)</f>
        <v>2070</v>
      </c>
      <c r="U38" s="6">
        <f>VLOOKUP($A$7:$A$91,dt!$A$2:$X$78,21,FALSE)</f>
        <v>25514</v>
      </c>
      <c r="V38" s="6">
        <f>VLOOKUP($A$7:$A$91,dt!$A$2:$X$78,22,FALSE)</f>
        <v>1115</v>
      </c>
      <c r="W38" s="6">
        <f>VLOOKUP($A$7:$A$91,dt!$A$2:$X$78,23,FALSE)</f>
        <v>224</v>
      </c>
      <c r="X38" s="6">
        <f>VLOOKUP($A$7:$A$91,dt!$A$2:$X$78,24,FALSE)</f>
        <v>34</v>
      </c>
    </row>
    <row r="39" spans="1:24" ht="21.75" x14ac:dyDescent="0.2">
      <c r="A39" s="5" t="s">
        <v>39</v>
      </c>
      <c r="B39" s="6">
        <f>VLOOKUP($A$7:$A$91,dt!$A$2:$R$78,2,FALSE)</f>
        <v>107083</v>
      </c>
      <c r="C39" s="6">
        <f>VLOOKUP($A$7:$A$91,dt!$A$2:$R$78,3,FALSE)</f>
        <v>192921</v>
      </c>
      <c r="D39" s="6">
        <f>VLOOKUP($A$7:$A$91,dt!$A$2:$R$78,4,FALSE)</f>
        <v>30335</v>
      </c>
      <c r="E39" s="6">
        <f>VLOOKUP($A$7:$A$91,dt!$A$2:$R$78,5,FALSE)</f>
        <v>7620</v>
      </c>
      <c r="F39" s="6">
        <f>VLOOKUP($A$7:$A$91,dt!$A$2:$R$78,6,FALSE)</f>
        <v>184</v>
      </c>
      <c r="G39" s="6">
        <f>VLOOKUP($A$7:$A$91,dt!$A$2:$R$78,7,FALSE)</f>
        <v>70563</v>
      </c>
      <c r="H39" s="6">
        <f>VLOOKUP($A$7:$A$91,dt!$A$2:$R$78,8,FALSE)</f>
        <v>13574</v>
      </c>
      <c r="I39" s="6">
        <f>VLOOKUP($A$7:$A$91,dt!$A$2:$R$78,9,FALSE)</f>
        <v>204781</v>
      </c>
      <c r="J39" s="6">
        <f>VLOOKUP($A$7:$A$91,dt!$A$2:$R$78,10,FALSE)</f>
        <v>3559</v>
      </c>
      <c r="K39" s="6">
        <f>VLOOKUP($A$7:$A$91,dt!$A$2:$R$78,11,FALSE)</f>
        <v>4486487</v>
      </c>
      <c r="L39" s="6">
        <f>VLOOKUP($A$7:$A$91,dt!$A$2:$R$78,12,FALSE)</f>
        <v>93229</v>
      </c>
      <c r="M39" s="6">
        <f>VLOOKUP($A$7:$A$91,dt!$A$2:$R$78,13,FALSE)</f>
        <v>217966</v>
      </c>
      <c r="N39" s="6">
        <f>VLOOKUP($A$7:$A$91,dt!$A$2:$R$78,14,FALSE)</f>
        <v>1244</v>
      </c>
      <c r="O39" s="6">
        <f>VLOOKUP($A$7:$A$91,dt!$A$2:$R$78,15,FALSE)</f>
        <v>244062</v>
      </c>
      <c r="P39" s="6">
        <f>VLOOKUP($A$7:$A$91,dt!$A$2:$R$78,16,FALSE)</f>
        <v>4604</v>
      </c>
      <c r="Q39" s="6">
        <f>VLOOKUP($A$7:$A$91,dt!$A$2:$R$78,17,FALSE)</f>
        <v>18398</v>
      </c>
      <c r="R39" s="6">
        <f>VLOOKUP($A$7:$A$91,dt!$A$2:$R$78,18,FALSE)</f>
        <v>506</v>
      </c>
      <c r="S39" s="6">
        <f>VLOOKUP($A$7:$A$91,dt!$A$2:$X$78,19,FALSE)</f>
        <v>64724</v>
      </c>
      <c r="T39" s="6">
        <f>VLOOKUP($A$7:$A$91,dt!$A$2:$X$78,20,FALSE)</f>
        <v>1320</v>
      </c>
      <c r="U39" s="6">
        <f>VLOOKUP($A$7:$A$91,dt!$A$2:$X$78,21,FALSE)</f>
        <v>19748</v>
      </c>
      <c r="V39" s="6">
        <f>VLOOKUP($A$7:$A$91,dt!$A$2:$X$78,22,FALSE)</f>
        <v>922</v>
      </c>
      <c r="W39" s="6">
        <f>VLOOKUP($A$7:$A$91,dt!$A$2:$X$78,23,FALSE)</f>
        <v>473</v>
      </c>
      <c r="X39" s="6">
        <f>VLOOKUP($A$7:$A$91,dt!$A$2:$X$78,24,FALSE)</f>
        <v>36</v>
      </c>
    </row>
    <row r="40" spans="1:24" ht="21.75" x14ac:dyDescent="0.2">
      <c r="A40" s="5" t="s">
        <v>40</v>
      </c>
      <c r="B40" s="6">
        <f>VLOOKUP($A$7:$A$91,dt!$A$2:$R$78,2,FALSE)</f>
        <v>39461</v>
      </c>
      <c r="C40" s="6">
        <f>VLOOKUP($A$7:$A$91,dt!$A$2:$R$78,3,FALSE)</f>
        <v>50220</v>
      </c>
      <c r="D40" s="6">
        <f>VLOOKUP($A$7:$A$91,dt!$A$2:$R$78,4,FALSE)</f>
        <v>5749</v>
      </c>
      <c r="E40" s="6">
        <f>VLOOKUP($A$7:$A$91,dt!$A$2:$R$78,5,FALSE)</f>
        <v>6647</v>
      </c>
      <c r="F40" s="6">
        <f>VLOOKUP($A$7:$A$91,dt!$A$2:$R$78,6,FALSE)</f>
        <v>66</v>
      </c>
      <c r="G40" s="6">
        <f>VLOOKUP($A$7:$A$91,dt!$A$2:$R$78,7,FALSE)</f>
        <v>14480</v>
      </c>
      <c r="H40" s="6">
        <f>VLOOKUP($A$7:$A$91,dt!$A$2:$R$78,8,FALSE)</f>
        <v>1777</v>
      </c>
      <c r="I40" s="6">
        <f>VLOOKUP($A$7:$A$91,dt!$A$2:$R$78,9,FALSE)</f>
        <v>69667</v>
      </c>
      <c r="J40" s="6">
        <f>VLOOKUP($A$7:$A$91,dt!$A$2:$R$78,10,FALSE)</f>
        <v>1122</v>
      </c>
      <c r="K40" s="6">
        <f>VLOOKUP($A$7:$A$91,dt!$A$2:$R$78,11,FALSE)</f>
        <v>1495976</v>
      </c>
      <c r="L40" s="6">
        <f>VLOOKUP($A$7:$A$91,dt!$A$2:$R$78,12,FALSE)</f>
        <v>35675</v>
      </c>
      <c r="M40" s="6">
        <f>VLOOKUP($A$7:$A$91,dt!$A$2:$R$78,13,FALSE)</f>
        <v>192333</v>
      </c>
      <c r="N40" s="6">
        <f>VLOOKUP($A$7:$A$91,dt!$A$2:$R$78,14,FALSE)</f>
        <v>80</v>
      </c>
      <c r="O40" s="6">
        <f>VLOOKUP($A$7:$A$91,dt!$A$2:$R$78,15,FALSE)</f>
        <v>63268</v>
      </c>
      <c r="P40" s="6">
        <f>VLOOKUP($A$7:$A$91,dt!$A$2:$R$78,16,FALSE)</f>
        <v>1241</v>
      </c>
      <c r="Q40" s="6">
        <f>VLOOKUP($A$7:$A$91,dt!$A$2:$R$78,17,FALSE)</f>
        <v>3667</v>
      </c>
      <c r="R40" s="6">
        <f>VLOOKUP($A$7:$A$91,dt!$A$2:$R$78,18,FALSE)</f>
        <v>62</v>
      </c>
      <c r="S40" s="6">
        <f>VLOOKUP($A$7:$A$91,dt!$A$2:$X$78,19,FALSE)</f>
        <v>12337</v>
      </c>
      <c r="T40" s="6">
        <f>VLOOKUP($A$7:$A$91,dt!$A$2:$X$78,20,FALSE)</f>
        <v>117</v>
      </c>
      <c r="U40" s="6">
        <f>VLOOKUP($A$7:$A$91,dt!$A$2:$X$78,21,FALSE)</f>
        <v>9602</v>
      </c>
      <c r="V40" s="6">
        <f>VLOOKUP($A$7:$A$91,dt!$A$2:$X$78,22,FALSE)</f>
        <v>364</v>
      </c>
      <c r="W40" s="6">
        <f>VLOOKUP($A$7:$A$91,dt!$A$2:$X$78,23,FALSE)</f>
        <v>343</v>
      </c>
      <c r="X40" s="6">
        <f>VLOOKUP($A$7:$A$91,dt!$A$2:$X$78,24,FALSE)</f>
        <v>19</v>
      </c>
    </row>
    <row r="41" spans="1:24" ht="21.75" x14ac:dyDescent="0.2">
      <c r="A41" s="5" t="s">
        <v>41</v>
      </c>
      <c r="B41" s="6">
        <f>VLOOKUP($A$7:$A$91,dt!$A$2:$R$78,2,FALSE)</f>
        <v>32689</v>
      </c>
      <c r="C41" s="6">
        <f>VLOOKUP($A$7:$A$91,dt!$A$2:$R$78,3,FALSE)</f>
        <v>62245</v>
      </c>
      <c r="D41" s="6">
        <f>VLOOKUP($A$7:$A$91,dt!$A$2:$R$78,4,FALSE)</f>
        <v>9728</v>
      </c>
      <c r="E41" s="6">
        <f>VLOOKUP($A$7:$A$91,dt!$A$2:$R$78,5,FALSE)</f>
        <v>0</v>
      </c>
      <c r="F41" s="6">
        <f>VLOOKUP($A$7:$A$91,dt!$A$2:$R$78,6,FALSE)</f>
        <v>0</v>
      </c>
      <c r="G41" s="6">
        <f>VLOOKUP($A$7:$A$91,dt!$A$2:$R$78,7,FALSE)</f>
        <v>15900</v>
      </c>
      <c r="H41" s="6">
        <f>VLOOKUP($A$7:$A$91,dt!$A$2:$R$78,8,FALSE)</f>
        <v>2727</v>
      </c>
      <c r="I41" s="6">
        <f>VLOOKUP($A$7:$A$91,dt!$A$2:$R$78,9,FALSE)</f>
        <v>122798</v>
      </c>
      <c r="J41" s="6">
        <f>VLOOKUP($A$7:$A$91,dt!$A$2:$R$78,10,FALSE)</f>
        <v>1332</v>
      </c>
      <c r="K41" s="6">
        <f>VLOOKUP($A$7:$A$91,dt!$A$2:$R$78,11,FALSE)</f>
        <v>1123028</v>
      </c>
      <c r="L41" s="6">
        <f>VLOOKUP($A$7:$A$91,dt!$A$2:$R$78,12,FALSE)</f>
        <v>28643</v>
      </c>
      <c r="M41" s="6">
        <f>VLOOKUP($A$7:$A$91,dt!$A$2:$R$78,13,FALSE)</f>
        <v>16164</v>
      </c>
      <c r="N41" s="6">
        <f>VLOOKUP($A$7:$A$91,dt!$A$2:$R$78,14,FALSE)</f>
        <v>210</v>
      </c>
      <c r="O41" s="6">
        <f>VLOOKUP($A$7:$A$91,dt!$A$2:$R$78,15,FALSE)</f>
        <v>654157</v>
      </c>
      <c r="P41" s="6">
        <f>VLOOKUP($A$7:$A$91,dt!$A$2:$R$78,16,FALSE)</f>
        <v>1021</v>
      </c>
      <c r="Q41" s="6">
        <f>VLOOKUP($A$7:$A$91,dt!$A$2:$R$78,17,FALSE)</f>
        <v>6226</v>
      </c>
      <c r="R41" s="6">
        <f>VLOOKUP($A$7:$A$91,dt!$A$2:$R$78,18,FALSE)</f>
        <v>95</v>
      </c>
      <c r="S41" s="6">
        <f>VLOOKUP($A$7:$A$91,dt!$A$2:$X$78,19,FALSE)</f>
        <v>29176</v>
      </c>
      <c r="T41" s="6">
        <f>VLOOKUP($A$7:$A$91,dt!$A$2:$X$78,20,FALSE)</f>
        <v>351</v>
      </c>
      <c r="U41" s="6">
        <f>VLOOKUP($A$7:$A$91,dt!$A$2:$X$78,21,FALSE)</f>
        <v>9117</v>
      </c>
      <c r="V41" s="6">
        <f>VLOOKUP($A$7:$A$91,dt!$A$2:$X$78,22,FALSE)</f>
        <v>406</v>
      </c>
      <c r="W41" s="6">
        <f>VLOOKUP($A$7:$A$91,dt!$A$2:$X$78,23,FALSE)</f>
        <v>357</v>
      </c>
      <c r="X41" s="6">
        <f>VLOOKUP($A$7:$A$91,dt!$A$2:$X$78,24,FALSE)</f>
        <v>15</v>
      </c>
    </row>
    <row r="42" spans="1:24" ht="21.75" x14ac:dyDescent="0.2">
      <c r="A42" s="5" t="s">
        <v>42</v>
      </c>
      <c r="B42" s="6">
        <f>VLOOKUP($A$7:$A$91,dt!$A$2:$R$78,2,FALSE)</f>
        <v>96882</v>
      </c>
      <c r="C42" s="6">
        <f>VLOOKUP($A$7:$A$91,dt!$A$2:$R$78,3,FALSE)</f>
        <v>339114</v>
      </c>
      <c r="D42" s="6">
        <f>VLOOKUP($A$7:$A$91,dt!$A$2:$R$78,4,FALSE)</f>
        <v>60864</v>
      </c>
      <c r="E42" s="6">
        <f>VLOOKUP($A$7:$A$91,dt!$A$2:$R$78,5,FALSE)</f>
        <v>7373</v>
      </c>
      <c r="F42" s="6">
        <f>VLOOKUP($A$7:$A$91,dt!$A$2:$R$78,6,FALSE)</f>
        <v>224</v>
      </c>
      <c r="G42" s="6">
        <f>VLOOKUP($A$7:$A$91,dt!$A$2:$R$78,7,FALSE)</f>
        <v>70249</v>
      </c>
      <c r="H42" s="6">
        <f>VLOOKUP($A$7:$A$91,dt!$A$2:$R$78,8,FALSE)</f>
        <v>13934</v>
      </c>
      <c r="I42" s="6">
        <f>VLOOKUP($A$7:$A$91,dt!$A$2:$R$78,9,FALSE)</f>
        <v>135260</v>
      </c>
      <c r="J42" s="6">
        <f>VLOOKUP($A$7:$A$91,dt!$A$2:$R$78,10,FALSE)</f>
        <v>2825</v>
      </c>
      <c r="K42" s="6">
        <f>VLOOKUP($A$7:$A$91,dt!$A$2:$R$78,11,FALSE)</f>
        <v>3319373</v>
      </c>
      <c r="L42" s="6">
        <f>VLOOKUP($A$7:$A$91,dt!$A$2:$R$78,12,FALSE)</f>
        <v>69387</v>
      </c>
      <c r="M42" s="6">
        <f>VLOOKUP($A$7:$A$91,dt!$A$2:$R$78,13,FALSE)</f>
        <v>715187</v>
      </c>
      <c r="N42" s="6">
        <f>VLOOKUP($A$7:$A$91,dt!$A$2:$R$78,14,FALSE)</f>
        <v>1551</v>
      </c>
      <c r="O42" s="6">
        <f>VLOOKUP($A$7:$A$91,dt!$A$2:$R$78,15,FALSE)</f>
        <v>473609</v>
      </c>
      <c r="P42" s="6">
        <f>VLOOKUP($A$7:$A$91,dt!$A$2:$R$78,16,FALSE)</f>
        <v>4232</v>
      </c>
      <c r="Q42" s="6">
        <f>VLOOKUP($A$7:$A$91,dt!$A$2:$R$78,17,FALSE)</f>
        <v>82699</v>
      </c>
      <c r="R42" s="6">
        <f>VLOOKUP($A$7:$A$91,dt!$A$2:$R$78,18,FALSE)</f>
        <v>3014</v>
      </c>
      <c r="S42" s="6">
        <f>VLOOKUP($A$7:$A$91,dt!$A$2:$X$78,19,FALSE)</f>
        <v>139064</v>
      </c>
      <c r="T42" s="6">
        <f>VLOOKUP($A$7:$A$91,dt!$A$2:$X$78,20,FALSE)</f>
        <v>2368</v>
      </c>
      <c r="U42" s="6">
        <f>VLOOKUP($A$7:$A$91,dt!$A$2:$X$78,21,FALSE)</f>
        <v>9736</v>
      </c>
      <c r="V42" s="6">
        <f>VLOOKUP($A$7:$A$91,dt!$A$2:$X$78,22,FALSE)</f>
        <v>431</v>
      </c>
      <c r="W42" s="6">
        <f>VLOOKUP($A$7:$A$91,dt!$A$2:$X$78,23,FALSE)</f>
        <v>528</v>
      </c>
      <c r="X42" s="6">
        <f>VLOOKUP($A$7:$A$91,dt!$A$2:$X$78,24,FALSE)</f>
        <v>24</v>
      </c>
    </row>
    <row r="43" spans="1:24" ht="21.75" x14ac:dyDescent="0.2">
      <c r="A43" s="5" t="s">
        <v>43</v>
      </c>
      <c r="B43" s="6">
        <f>VLOOKUP($A$7:$A$91,dt!$A$2:$R$78,2,FALSE)</f>
        <v>131329</v>
      </c>
      <c r="C43" s="6">
        <f>VLOOKUP($A$7:$A$91,dt!$A$2:$R$78,3,FALSE)</f>
        <v>391505</v>
      </c>
      <c r="D43" s="6">
        <f>VLOOKUP($A$7:$A$91,dt!$A$2:$R$78,4,FALSE)</f>
        <v>86044</v>
      </c>
      <c r="E43" s="6">
        <f>VLOOKUP($A$7:$A$91,dt!$A$2:$R$78,5,FALSE)</f>
        <v>403</v>
      </c>
      <c r="F43" s="6">
        <f>VLOOKUP($A$7:$A$91,dt!$A$2:$R$78,6,FALSE)</f>
        <v>31</v>
      </c>
      <c r="G43" s="6">
        <f>VLOOKUP($A$7:$A$91,dt!$A$2:$R$78,7,FALSE)</f>
        <v>74300</v>
      </c>
      <c r="H43" s="6">
        <f>VLOOKUP($A$7:$A$91,dt!$A$2:$R$78,8,FALSE)</f>
        <v>19847</v>
      </c>
      <c r="I43" s="6">
        <f>VLOOKUP($A$7:$A$91,dt!$A$2:$R$78,9,FALSE)</f>
        <v>126303</v>
      </c>
      <c r="J43" s="6">
        <f>VLOOKUP($A$7:$A$91,dt!$A$2:$R$78,10,FALSE)</f>
        <v>4190</v>
      </c>
      <c r="K43" s="6">
        <f>VLOOKUP($A$7:$A$91,dt!$A$2:$R$78,11,FALSE)</f>
        <v>3047069</v>
      </c>
      <c r="L43" s="6">
        <f>VLOOKUP($A$7:$A$91,dt!$A$2:$R$78,12,FALSE)</f>
        <v>91024</v>
      </c>
      <c r="M43" s="6">
        <f>VLOOKUP($A$7:$A$91,dt!$A$2:$R$78,13,FALSE)</f>
        <v>192821</v>
      </c>
      <c r="N43" s="6">
        <f>VLOOKUP($A$7:$A$91,dt!$A$2:$R$78,14,FALSE)</f>
        <v>1177</v>
      </c>
      <c r="O43" s="6">
        <f>VLOOKUP($A$7:$A$91,dt!$A$2:$R$78,15,FALSE)</f>
        <v>965429</v>
      </c>
      <c r="P43" s="6">
        <f>VLOOKUP($A$7:$A$91,dt!$A$2:$R$78,16,FALSE)</f>
        <v>8843</v>
      </c>
      <c r="Q43" s="6">
        <f>VLOOKUP($A$7:$A$91,dt!$A$2:$R$78,17,FALSE)</f>
        <v>97089</v>
      </c>
      <c r="R43" s="6">
        <f>VLOOKUP($A$7:$A$91,dt!$A$2:$R$78,18,FALSE)</f>
        <v>2079</v>
      </c>
      <c r="S43" s="6">
        <f>VLOOKUP($A$7:$A$91,dt!$A$2:$X$78,19,FALSE)</f>
        <v>189401</v>
      </c>
      <c r="T43" s="6">
        <f>VLOOKUP($A$7:$A$91,dt!$A$2:$X$78,20,FALSE)</f>
        <v>3712</v>
      </c>
      <c r="U43" s="6">
        <f>VLOOKUP($A$7:$A$91,dt!$A$2:$X$78,21,FALSE)</f>
        <v>6241</v>
      </c>
      <c r="V43" s="6">
        <f>VLOOKUP($A$7:$A$91,dt!$A$2:$X$78,22,FALSE)</f>
        <v>371</v>
      </c>
      <c r="W43" s="6">
        <f>VLOOKUP($A$7:$A$91,dt!$A$2:$X$78,23,FALSE)</f>
        <v>320</v>
      </c>
      <c r="X43" s="6">
        <f>VLOOKUP($A$7:$A$91,dt!$A$2:$X$78,24,FALSE)</f>
        <v>36</v>
      </c>
    </row>
    <row r="44" spans="1:24" ht="21.75" x14ac:dyDescent="0.2">
      <c r="A44" s="5" t="s">
        <v>44</v>
      </c>
      <c r="B44" s="6">
        <f>VLOOKUP($A$7:$A$91,dt!$A$2:$R$78,2,FALSE)</f>
        <v>90918</v>
      </c>
      <c r="C44" s="6">
        <f>VLOOKUP($A$7:$A$91,dt!$A$2:$R$78,3,FALSE)</f>
        <v>164430</v>
      </c>
      <c r="D44" s="6">
        <f>VLOOKUP($A$7:$A$91,dt!$A$2:$R$78,4,FALSE)</f>
        <v>32848</v>
      </c>
      <c r="E44" s="6">
        <f>VLOOKUP($A$7:$A$91,dt!$A$2:$R$78,5,FALSE)</f>
        <v>374</v>
      </c>
      <c r="F44" s="6">
        <f>VLOOKUP($A$7:$A$91,dt!$A$2:$R$78,6,FALSE)</f>
        <v>19</v>
      </c>
      <c r="G44" s="6">
        <f>VLOOKUP($A$7:$A$91,dt!$A$2:$R$78,7,FALSE)</f>
        <v>40274</v>
      </c>
      <c r="H44" s="6">
        <f>VLOOKUP($A$7:$A$91,dt!$A$2:$R$78,8,FALSE)</f>
        <v>8462</v>
      </c>
      <c r="I44" s="6">
        <f>VLOOKUP($A$7:$A$91,dt!$A$2:$R$78,9,FALSE)</f>
        <v>99907</v>
      </c>
      <c r="J44" s="6">
        <f>VLOOKUP($A$7:$A$91,dt!$A$2:$R$78,10,FALSE)</f>
        <v>4166</v>
      </c>
      <c r="K44" s="6">
        <f>VLOOKUP($A$7:$A$91,dt!$A$2:$R$78,11,FALSE)</f>
        <v>3000083</v>
      </c>
      <c r="L44" s="6">
        <f>VLOOKUP($A$7:$A$91,dt!$A$2:$R$78,12,FALSE)</f>
        <v>78289</v>
      </c>
      <c r="M44" s="6">
        <f>VLOOKUP($A$7:$A$91,dt!$A$2:$R$78,13,FALSE)</f>
        <v>0</v>
      </c>
      <c r="N44" s="6">
        <f>VLOOKUP($A$7:$A$91,dt!$A$2:$R$78,14,FALSE)</f>
        <v>0</v>
      </c>
      <c r="O44" s="6">
        <f>VLOOKUP($A$7:$A$91,dt!$A$2:$R$78,15,FALSE)</f>
        <v>57050</v>
      </c>
      <c r="P44" s="6">
        <f>VLOOKUP($A$7:$A$91,dt!$A$2:$R$78,16,FALSE)</f>
        <v>3</v>
      </c>
      <c r="Q44" s="6">
        <f>VLOOKUP($A$7:$A$91,dt!$A$2:$R$78,17,FALSE)</f>
        <v>80</v>
      </c>
      <c r="R44" s="6">
        <f>VLOOKUP($A$7:$A$91,dt!$A$2:$R$78,18,FALSE)</f>
        <v>1</v>
      </c>
      <c r="S44" s="6">
        <f>VLOOKUP($A$7:$A$91,dt!$A$2:$X$78,19,FALSE)</f>
        <v>32100</v>
      </c>
      <c r="T44" s="6">
        <f>VLOOKUP($A$7:$A$91,dt!$A$2:$X$78,20,FALSE)</f>
        <v>5</v>
      </c>
      <c r="U44" s="6">
        <f>VLOOKUP($A$7:$A$91,dt!$A$2:$X$78,21,FALSE)</f>
        <v>6666</v>
      </c>
      <c r="V44" s="6">
        <f>VLOOKUP($A$7:$A$91,dt!$A$2:$X$78,22,FALSE)</f>
        <v>407</v>
      </c>
      <c r="W44" s="6">
        <f>VLOOKUP($A$7:$A$91,dt!$A$2:$X$78,23,FALSE)</f>
        <v>129</v>
      </c>
      <c r="X44" s="6">
        <f>VLOOKUP($A$7:$A$91,dt!$A$2:$X$78,24,FALSE)</f>
        <v>17</v>
      </c>
    </row>
    <row r="45" spans="1:24" ht="21.75" x14ac:dyDescent="0.2">
      <c r="A45" s="5" t="s">
        <v>45</v>
      </c>
      <c r="B45" s="6">
        <f>VLOOKUP($A$7:$A$91,dt!$A$2:$R$78,2,FALSE)</f>
        <v>110166</v>
      </c>
      <c r="C45" s="6">
        <f>VLOOKUP($A$7:$A$91,dt!$A$2:$R$78,3,FALSE)</f>
        <v>295694</v>
      </c>
      <c r="D45" s="6">
        <f>VLOOKUP($A$7:$A$91,dt!$A$2:$R$78,4,FALSE)</f>
        <v>57701</v>
      </c>
      <c r="E45" s="6">
        <f>VLOOKUP($A$7:$A$91,dt!$A$2:$R$78,5,FALSE)</f>
        <v>4130</v>
      </c>
      <c r="F45" s="6">
        <f>VLOOKUP($A$7:$A$91,dt!$A$2:$R$78,6,FALSE)</f>
        <v>146</v>
      </c>
      <c r="G45" s="6">
        <f>VLOOKUP($A$7:$A$91,dt!$A$2:$R$78,7,FALSE)</f>
        <v>95532</v>
      </c>
      <c r="H45" s="6">
        <f>VLOOKUP($A$7:$A$91,dt!$A$2:$R$78,8,FALSE)</f>
        <v>18692</v>
      </c>
      <c r="I45" s="6">
        <f>VLOOKUP($A$7:$A$91,dt!$A$2:$R$78,9,FALSE)</f>
        <v>109208</v>
      </c>
      <c r="J45" s="6">
        <f>VLOOKUP($A$7:$A$91,dt!$A$2:$R$78,10,FALSE)</f>
        <v>4234</v>
      </c>
      <c r="K45" s="6">
        <f>VLOOKUP($A$7:$A$91,dt!$A$2:$R$78,11,FALSE)</f>
        <v>2686705</v>
      </c>
      <c r="L45" s="6">
        <f>VLOOKUP($A$7:$A$91,dt!$A$2:$R$78,12,FALSE)</f>
        <v>79400</v>
      </c>
      <c r="M45" s="6">
        <f>VLOOKUP($A$7:$A$91,dt!$A$2:$R$78,13,FALSE)</f>
        <v>189926</v>
      </c>
      <c r="N45" s="6">
        <f>VLOOKUP($A$7:$A$91,dt!$A$2:$R$78,14,FALSE)</f>
        <v>570</v>
      </c>
      <c r="O45" s="6">
        <f>VLOOKUP($A$7:$A$91,dt!$A$2:$R$78,15,FALSE)</f>
        <v>146086</v>
      </c>
      <c r="P45" s="6">
        <f>VLOOKUP($A$7:$A$91,dt!$A$2:$R$78,16,FALSE)</f>
        <v>2388</v>
      </c>
      <c r="Q45" s="6">
        <f>VLOOKUP($A$7:$A$91,dt!$A$2:$R$78,17,FALSE)</f>
        <v>11807</v>
      </c>
      <c r="R45" s="6">
        <f>VLOOKUP($A$7:$A$91,dt!$A$2:$R$78,18,FALSE)</f>
        <v>408</v>
      </c>
      <c r="S45" s="6">
        <f>VLOOKUP($A$7:$A$91,dt!$A$2:$X$78,19,FALSE)</f>
        <v>36825</v>
      </c>
      <c r="T45" s="6">
        <f>VLOOKUP($A$7:$A$91,dt!$A$2:$X$78,20,FALSE)</f>
        <v>687</v>
      </c>
      <c r="U45" s="6">
        <f>VLOOKUP($A$7:$A$91,dt!$A$2:$X$78,21,FALSE)</f>
        <v>7232</v>
      </c>
      <c r="V45" s="6">
        <f>VLOOKUP($A$7:$A$91,dt!$A$2:$X$78,22,FALSE)</f>
        <v>437</v>
      </c>
      <c r="W45" s="6">
        <f>VLOOKUP($A$7:$A$91,dt!$A$2:$X$78,23,FALSE)</f>
        <v>227</v>
      </c>
      <c r="X45" s="6">
        <f>VLOOKUP($A$7:$A$91,dt!$A$2:$X$78,24,FALSE)</f>
        <v>17</v>
      </c>
    </row>
    <row r="46" spans="1:24" ht="21.75" x14ac:dyDescent="0.2">
      <c r="A46" s="5" t="s">
        <v>46</v>
      </c>
      <c r="B46" s="6">
        <f>VLOOKUP($A$7:$A$91,dt!$A$2:$R$78,2,FALSE)</f>
        <v>70885</v>
      </c>
      <c r="C46" s="6">
        <f>VLOOKUP($A$7:$A$91,dt!$A$2:$R$78,3,FALSE)</f>
        <v>156230</v>
      </c>
      <c r="D46" s="6">
        <f>VLOOKUP($A$7:$A$91,dt!$A$2:$R$78,4,FALSE)</f>
        <v>31033</v>
      </c>
      <c r="E46" s="6">
        <f>VLOOKUP($A$7:$A$91,dt!$A$2:$R$78,5,FALSE)</f>
        <v>12</v>
      </c>
      <c r="F46" s="6">
        <f>VLOOKUP($A$7:$A$91,dt!$A$2:$R$78,6,FALSE)</f>
        <v>1</v>
      </c>
      <c r="G46" s="6">
        <f>VLOOKUP($A$7:$A$91,dt!$A$2:$R$78,7,FALSE)</f>
        <v>78884</v>
      </c>
      <c r="H46" s="6">
        <f>VLOOKUP($A$7:$A$91,dt!$A$2:$R$78,8,FALSE)</f>
        <v>15040</v>
      </c>
      <c r="I46" s="6">
        <f>VLOOKUP($A$7:$A$91,dt!$A$2:$R$78,9,FALSE)</f>
        <v>119941</v>
      </c>
      <c r="J46" s="6">
        <f>VLOOKUP($A$7:$A$91,dt!$A$2:$R$78,10,FALSE)</f>
        <v>3863</v>
      </c>
      <c r="K46" s="6">
        <f>VLOOKUP($A$7:$A$91,dt!$A$2:$R$78,11,FALSE)</f>
        <v>1920817</v>
      </c>
      <c r="L46" s="6">
        <f>VLOOKUP($A$7:$A$91,dt!$A$2:$R$78,12,FALSE)</f>
        <v>52443</v>
      </c>
      <c r="M46" s="6">
        <f>VLOOKUP($A$7:$A$91,dt!$A$2:$R$78,13,FALSE)</f>
        <v>17024</v>
      </c>
      <c r="N46" s="6">
        <f>VLOOKUP($A$7:$A$91,dt!$A$2:$R$78,14,FALSE)</f>
        <v>477</v>
      </c>
      <c r="O46" s="6">
        <f>VLOOKUP($A$7:$A$91,dt!$A$2:$R$78,15,FALSE)</f>
        <v>334147</v>
      </c>
      <c r="P46" s="6">
        <f>VLOOKUP($A$7:$A$91,dt!$A$2:$R$78,16,FALSE)</f>
        <v>2904</v>
      </c>
      <c r="Q46" s="6">
        <f>VLOOKUP($A$7:$A$91,dt!$A$2:$R$78,17,FALSE)</f>
        <v>13313</v>
      </c>
      <c r="R46" s="6">
        <f>VLOOKUP($A$7:$A$91,dt!$A$2:$R$78,18,FALSE)</f>
        <v>426</v>
      </c>
      <c r="S46" s="6">
        <f>VLOOKUP($A$7:$A$91,dt!$A$2:$X$78,19,FALSE)</f>
        <v>11828</v>
      </c>
      <c r="T46" s="6">
        <f>VLOOKUP($A$7:$A$91,dt!$A$2:$X$78,20,FALSE)</f>
        <v>278</v>
      </c>
      <c r="U46" s="6">
        <f>VLOOKUP($A$7:$A$91,dt!$A$2:$X$78,21,FALSE)</f>
        <v>9296</v>
      </c>
      <c r="V46" s="6">
        <f>VLOOKUP($A$7:$A$91,dt!$A$2:$X$78,22,FALSE)</f>
        <v>421</v>
      </c>
      <c r="W46" s="6">
        <f>VLOOKUP($A$7:$A$91,dt!$A$2:$X$78,23,FALSE)</f>
        <v>162</v>
      </c>
      <c r="X46" s="6">
        <f>VLOOKUP($A$7:$A$91,dt!$A$2:$X$78,24,FALSE)</f>
        <v>8</v>
      </c>
    </row>
    <row r="47" spans="1:24" ht="21.75" x14ac:dyDescent="0.2">
      <c r="A47" s="5" t="s">
        <v>47</v>
      </c>
      <c r="B47" s="6">
        <f>VLOOKUP($A$7:$A$91,dt!$A$2:$R$78,2,FALSE)</f>
        <v>29041</v>
      </c>
      <c r="C47" s="6">
        <f>VLOOKUP($A$7:$A$91,dt!$A$2:$R$78,3,FALSE)</f>
        <v>85601</v>
      </c>
      <c r="D47" s="6">
        <f>VLOOKUP($A$7:$A$91,dt!$A$2:$R$78,4,FALSE)</f>
        <v>19972</v>
      </c>
      <c r="E47" s="6">
        <f>VLOOKUP($A$7:$A$91,dt!$A$2:$R$78,5,FALSE)</f>
        <v>0</v>
      </c>
      <c r="F47" s="6">
        <f>VLOOKUP($A$7:$A$91,dt!$A$2:$R$78,6,FALSE)</f>
        <v>0</v>
      </c>
      <c r="G47" s="6">
        <f>VLOOKUP($A$7:$A$91,dt!$A$2:$R$78,7,FALSE)</f>
        <v>17186</v>
      </c>
      <c r="H47" s="6">
        <f>VLOOKUP($A$7:$A$91,dt!$A$2:$R$78,8,FALSE)</f>
        <v>4325</v>
      </c>
      <c r="I47" s="6">
        <f>VLOOKUP($A$7:$A$91,dt!$A$2:$R$78,9,FALSE)</f>
        <v>41743</v>
      </c>
      <c r="J47" s="6">
        <f>VLOOKUP($A$7:$A$91,dt!$A$2:$R$78,10,FALSE)</f>
        <v>1823</v>
      </c>
      <c r="K47" s="6">
        <f>VLOOKUP($A$7:$A$91,dt!$A$2:$R$78,11,FALSE)</f>
        <v>923034</v>
      </c>
      <c r="L47" s="6">
        <f>VLOOKUP($A$7:$A$91,dt!$A$2:$R$78,12,FALSE)</f>
        <v>21517</v>
      </c>
      <c r="M47" s="6">
        <f>VLOOKUP($A$7:$A$91,dt!$A$2:$R$78,13,FALSE)</f>
        <v>143859</v>
      </c>
      <c r="N47" s="6">
        <f>VLOOKUP($A$7:$A$91,dt!$A$2:$R$78,14,FALSE)</f>
        <v>127</v>
      </c>
      <c r="O47" s="6">
        <f>VLOOKUP($A$7:$A$91,dt!$A$2:$R$78,15,FALSE)</f>
        <v>15451</v>
      </c>
      <c r="P47" s="6">
        <f>VLOOKUP($A$7:$A$91,dt!$A$2:$R$78,16,FALSE)</f>
        <v>626</v>
      </c>
      <c r="Q47" s="6">
        <f>VLOOKUP($A$7:$A$91,dt!$A$2:$R$78,17,FALSE)</f>
        <v>2959</v>
      </c>
      <c r="R47" s="6">
        <f>VLOOKUP($A$7:$A$91,dt!$A$2:$R$78,18,FALSE)</f>
        <v>111</v>
      </c>
      <c r="S47" s="6">
        <f>VLOOKUP($A$7:$A$91,dt!$A$2:$X$78,19,FALSE)</f>
        <v>4517</v>
      </c>
      <c r="T47" s="6">
        <f>VLOOKUP($A$7:$A$91,dt!$A$2:$X$78,20,FALSE)</f>
        <v>148</v>
      </c>
      <c r="U47" s="6">
        <f>VLOOKUP($A$7:$A$91,dt!$A$2:$X$78,21,FALSE)</f>
        <v>2899</v>
      </c>
      <c r="V47" s="6">
        <f>VLOOKUP($A$7:$A$91,dt!$A$2:$X$78,22,FALSE)</f>
        <v>165</v>
      </c>
      <c r="W47" s="6">
        <f>VLOOKUP($A$7:$A$91,dt!$A$2:$X$78,23,FALSE)</f>
        <v>56</v>
      </c>
      <c r="X47" s="6">
        <f>VLOOKUP($A$7:$A$91,dt!$A$2:$X$78,24,FALSE)</f>
        <v>6</v>
      </c>
    </row>
    <row r="48" spans="1:24" ht="21.75" x14ac:dyDescent="0.2">
      <c r="A48" s="9" t="s">
        <v>5</v>
      </c>
      <c r="B48" s="8">
        <f>SUM(B49:B56)</f>
        <v>376342</v>
      </c>
      <c r="C48" s="8">
        <f t="shared" ref="C48:X48" si="20">SUM(C49:C56)</f>
        <v>709140</v>
      </c>
      <c r="D48" s="8">
        <f t="shared" si="20"/>
        <v>72136</v>
      </c>
      <c r="E48" s="8">
        <f t="shared" si="20"/>
        <v>72805</v>
      </c>
      <c r="F48" s="8">
        <f t="shared" si="20"/>
        <v>1393</v>
      </c>
      <c r="G48" s="8">
        <f t="shared" si="20"/>
        <v>181930</v>
      </c>
      <c r="H48" s="8">
        <f t="shared" si="20"/>
        <v>19102</v>
      </c>
      <c r="I48" s="8">
        <f t="shared" si="20"/>
        <v>834507</v>
      </c>
      <c r="J48" s="8">
        <f t="shared" si="20"/>
        <v>38170</v>
      </c>
      <c r="K48" s="8">
        <f t="shared" ref="K48:L48" si="21">SUM(K49:K56)</f>
        <v>16095175</v>
      </c>
      <c r="L48" s="8">
        <f t="shared" si="21"/>
        <v>340581</v>
      </c>
      <c r="M48" s="8">
        <f t="shared" ref="M48:N48" si="22">SUM(M49:M56)</f>
        <v>6310750</v>
      </c>
      <c r="N48" s="8">
        <f t="shared" si="22"/>
        <v>1924</v>
      </c>
      <c r="O48" s="8">
        <f t="shared" si="20"/>
        <v>6870586</v>
      </c>
      <c r="P48" s="8">
        <f t="shared" si="20"/>
        <v>10246</v>
      </c>
      <c r="Q48" s="8">
        <f t="shared" si="20"/>
        <v>21974</v>
      </c>
      <c r="R48" s="8">
        <f t="shared" si="20"/>
        <v>756</v>
      </c>
      <c r="S48" s="8">
        <f t="shared" ref="S48:T48" si="23">SUM(S49:S56)</f>
        <v>228059</v>
      </c>
      <c r="T48" s="8">
        <f t="shared" si="23"/>
        <v>2808</v>
      </c>
      <c r="U48" s="8">
        <f t="shared" si="20"/>
        <v>32373</v>
      </c>
      <c r="V48" s="8">
        <f t="shared" si="20"/>
        <v>1914</v>
      </c>
      <c r="W48" s="8">
        <f t="shared" si="20"/>
        <v>2949</v>
      </c>
      <c r="X48" s="8">
        <f t="shared" si="20"/>
        <v>177</v>
      </c>
    </row>
    <row r="49" spans="1:24" ht="21.75" x14ac:dyDescent="0.2">
      <c r="A49" s="5" t="s">
        <v>48</v>
      </c>
      <c r="B49" s="6">
        <f>VLOOKUP($A$7:$A$91,dt!$A$2:$R$78,2,FALSE)</f>
        <v>71906</v>
      </c>
      <c r="C49" s="6">
        <f>VLOOKUP($A$7:$A$91,dt!$A$2:$R$78,3,FALSE)</f>
        <v>178304</v>
      </c>
      <c r="D49" s="6">
        <f>VLOOKUP($A$7:$A$91,dt!$A$2:$R$78,4,FALSE)</f>
        <v>17185</v>
      </c>
      <c r="E49" s="6">
        <f>VLOOKUP($A$7:$A$91,dt!$A$2:$R$78,5,FALSE)</f>
        <v>42810</v>
      </c>
      <c r="F49" s="6">
        <f>VLOOKUP($A$7:$A$91,dt!$A$2:$R$78,6,FALSE)</f>
        <v>800</v>
      </c>
      <c r="G49" s="6">
        <f>VLOOKUP($A$7:$A$91,dt!$A$2:$R$78,7,FALSE)</f>
        <v>53453</v>
      </c>
      <c r="H49" s="6">
        <f>VLOOKUP($A$7:$A$91,dt!$A$2:$R$78,8,FALSE)</f>
        <v>5636</v>
      </c>
      <c r="I49" s="6">
        <f>VLOOKUP($A$7:$A$91,dt!$A$2:$R$78,9,FALSE)</f>
        <v>287297</v>
      </c>
      <c r="J49" s="6">
        <f>VLOOKUP($A$7:$A$91,dt!$A$2:$R$78,10,FALSE)</f>
        <v>13122</v>
      </c>
      <c r="K49" s="6">
        <f>VLOOKUP($A$7:$A$91,dt!$A$2:$R$78,11,FALSE)</f>
        <v>2683536</v>
      </c>
      <c r="L49" s="6">
        <f>VLOOKUP($A$7:$A$91,dt!$A$2:$R$78,12,FALSE)</f>
        <v>60749</v>
      </c>
      <c r="M49" s="6">
        <f>VLOOKUP($A$7:$A$91,dt!$A$2:$R$78,13,FALSE)</f>
        <v>1381377</v>
      </c>
      <c r="N49" s="6">
        <f>VLOOKUP($A$7:$A$91,dt!$A$2:$R$78,14,FALSE)</f>
        <v>698</v>
      </c>
      <c r="O49" s="6">
        <f>VLOOKUP($A$7:$A$91,dt!$A$2:$R$78,15,FALSE)</f>
        <v>2962499</v>
      </c>
      <c r="P49" s="6">
        <f>VLOOKUP($A$7:$A$91,dt!$A$2:$R$78,16,FALSE)</f>
        <v>1916</v>
      </c>
      <c r="Q49" s="6">
        <f>VLOOKUP($A$7:$A$91,dt!$A$2:$R$78,17,FALSE)</f>
        <v>6021</v>
      </c>
      <c r="R49" s="6">
        <f>VLOOKUP($A$7:$A$91,dt!$A$2:$R$78,18,FALSE)</f>
        <v>170</v>
      </c>
      <c r="S49" s="6">
        <f>VLOOKUP($A$7:$A$91,dt!$A$2:$X$78,19,FALSE)</f>
        <v>46279</v>
      </c>
      <c r="T49" s="6">
        <f>VLOOKUP($A$7:$A$91,dt!$A$2:$X$78,20,FALSE)</f>
        <v>580</v>
      </c>
      <c r="U49" s="6">
        <f>VLOOKUP($A$7:$A$91,dt!$A$2:$X$78,21,FALSE)</f>
        <v>8060</v>
      </c>
      <c r="V49" s="6">
        <f>VLOOKUP($A$7:$A$91,dt!$A$2:$X$78,22,FALSE)</f>
        <v>535</v>
      </c>
      <c r="W49" s="6">
        <f>VLOOKUP($A$7:$A$91,dt!$A$2:$X$78,23,FALSE)</f>
        <v>574</v>
      </c>
      <c r="X49" s="6">
        <f>VLOOKUP($A$7:$A$91,dt!$A$2:$X$78,24,FALSE)</f>
        <v>63</v>
      </c>
    </row>
    <row r="50" spans="1:24" ht="21.75" x14ac:dyDescent="0.2">
      <c r="A50" s="5" t="s">
        <v>49</v>
      </c>
      <c r="B50" s="6">
        <f>VLOOKUP($A$7:$A$91,dt!$A$2:$R$78,2,FALSE)</f>
        <v>36053</v>
      </c>
      <c r="C50" s="6">
        <f>VLOOKUP($A$7:$A$91,dt!$A$2:$R$78,3,FALSE)</f>
        <v>37927</v>
      </c>
      <c r="D50" s="6">
        <f>VLOOKUP($A$7:$A$91,dt!$A$2:$R$78,4,FALSE)</f>
        <v>3613</v>
      </c>
      <c r="E50" s="6">
        <f>VLOOKUP($A$7:$A$91,dt!$A$2:$R$78,5,FALSE)</f>
        <v>24142</v>
      </c>
      <c r="F50" s="6">
        <f>VLOOKUP($A$7:$A$91,dt!$A$2:$R$78,6,FALSE)</f>
        <v>419</v>
      </c>
      <c r="G50" s="6">
        <f>VLOOKUP($A$7:$A$91,dt!$A$2:$R$78,7,FALSE)</f>
        <v>6938</v>
      </c>
      <c r="H50" s="6">
        <f>VLOOKUP($A$7:$A$91,dt!$A$2:$R$78,8,FALSE)</f>
        <v>586</v>
      </c>
      <c r="I50" s="6">
        <f>VLOOKUP($A$7:$A$91,dt!$A$2:$R$78,9,FALSE)</f>
        <v>101269</v>
      </c>
      <c r="J50" s="6">
        <f>VLOOKUP($A$7:$A$91,dt!$A$2:$R$78,10,FALSE)</f>
        <v>2489</v>
      </c>
      <c r="K50" s="6">
        <f>VLOOKUP($A$7:$A$91,dt!$A$2:$R$78,11,FALSE)</f>
        <v>1830883</v>
      </c>
      <c r="L50" s="6">
        <f>VLOOKUP($A$7:$A$91,dt!$A$2:$R$78,12,FALSE)</f>
        <v>34276</v>
      </c>
      <c r="M50" s="6">
        <f>VLOOKUP($A$7:$A$91,dt!$A$2:$R$78,13,FALSE)</f>
        <v>1614987</v>
      </c>
      <c r="N50" s="6">
        <f>VLOOKUP($A$7:$A$91,dt!$A$2:$R$78,14,FALSE)</f>
        <v>163</v>
      </c>
      <c r="O50" s="6">
        <f>VLOOKUP($A$7:$A$91,dt!$A$2:$R$78,15,FALSE)</f>
        <v>652488</v>
      </c>
      <c r="P50" s="6">
        <f>VLOOKUP($A$7:$A$91,dt!$A$2:$R$78,16,FALSE)</f>
        <v>735</v>
      </c>
      <c r="Q50" s="6">
        <f>VLOOKUP($A$7:$A$91,dt!$A$2:$R$78,17,FALSE)</f>
        <v>1090</v>
      </c>
      <c r="R50" s="6">
        <f>VLOOKUP($A$7:$A$91,dt!$A$2:$R$78,18,FALSE)</f>
        <v>37</v>
      </c>
      <c r="S50" s="6">
        <f>VLOOKUP($A$7:$A$91,dt!$A$2:$X$78,19,FALSE)</f>
        <v>13983</v>
      </c>
      <c r="T50" s="6">
        <f>VLOOKUP($A$7:$A$91,dt!$A$2:$X$78,20,FALSE)</f>
        <v>226</v>
      </c>
      <c r="U50" s="6">
        <f>VLOOKUP($A$7:$A$91,dt!$A$2:$X$78,21,FALSE)</f>
        <v>1130</v>
      </c>
      <c r="V50" s="6">
        <f>VLOOKUP($A$7:$A$91,dt!$A$2:$X$78,22,FALSE)</f>
        <v>45</v>
      </c>
      <c r="W50" s="6">
        <f>VLOOKUP($A$7:$A$91,dt!$A$2:$X$78,23,FALSE)</f>
        <v>183</v>
      </c>
      <c r="X50" s="6">
        <f>VLOOKUP($A$7:$A$91,dt!$A$2:$X$78,24,FALSE)</f>
        <v>7</v>
      </c>
    </row>
    <row r="51" spans="1:24" ht="21.75" x14ac:dyDescent="0.2">
      <c r="A51" s="5" t="s">
        <v>50</v>
      </c>
      <c r="B51" s="6">
        <f>VLOOKUP($A$7:$A$91,dt!$A$2:$R$78,2,FALSE)</f>
        <v>48771</v>
      </c>
      <c r="C51" s="6">
        <f>VLOOKUP($A$7:$A$91,dt!$A$2:$R$78,3,FALSE)</f>
        <v>153076</v>
      </c>
      <c r="D51" s="6">
        <f>VLOOKUP($A$7:$A$91,dt!$A$2:$R$78,4,FALSE)</f>
        <v>14942</v>
      </c>
      <c r="E51" s="6">
        <f>VLOOKUP($A$7:$A$91,dt!$A$2:$R$78,5,FALSE)</f>
        <v>1937</v>
      </c>
      <c r="F51" s="6">
        <f>VLOOKUP($A$7:$A$91,dt!$A$2:$R$78,6,FALSE)</f>
        <v>37</v>
      </c>
      <c r="G51" s="6">
        <f>VLOOKUP($A$7:$A$91,dt!$A$2:$R$78,7,FALSE)</f>
        <v>16034</v>
      </c>
      <c r="H51" s="6">
        <f>VLOOKUP($A$7:$A$91,dt!$A$2:$R$78,8,FALSE)</f>
        <v>1648</v>
      </c>
      <c r="I51" s="6">
        <f>VLOOKUP($A$7:$A$91,dt!$A$2:$R$78,9,FALSE)</f>
        <v>163284</v>
      </c>
      <c r="J51" s="6">
        <f>VLOOKUP($A$7:$A$91,dt!$A$2:$R$78,10,FALSE)</f>
        <v>2378</v>
      </c>
      <c r="K51" s="6">
        <f>VLOOKUP($A$7:$A$91,dt!$A$2:$R$78,11,FALSE)</f>
        <v>1548055</v>
      </c>
      <c r="L51" s="6">
        <f>VLOOKUP($A$7:$A$91,dt!$A$2:$R$78,12,FALSE)</f>
        <v>40568</v>
      </c>
      <c r="M51" s="6">
        <f>VLOOKUP($A$7:$A$91,dt!$A$2:$R$78,13,FALSE)</f>
        <v>2482788</v>
      </c>
      <c r="N51" s="6">
        <f>VLOOKUP($A$7:$A$91,dt!$A$2:$R$78,14,FALSE)</f>
        <v>218</v>
      </c>
      <c r="O51" s="6">
        <f>VLOOKUP($A$7:$A$91,dt!$A$2:$R$78,15,FALSE)</f>
        <v>1141701</v>
      </c>
      <c r="P51" s="6">
        <f>VLOOKUP($A$7:$A$91,dt!$A$2:$R$78,16,FALSE)</f>
        <v>1537</v>
      </c>
      <c r="Q51" s="6">
        <f>VLOOKUP($A$7:$A$91,dt!$A$2:$R$78,17,FALSE)</f>
        <v>1054</v>
      </c>
      <c r="R51" s="6">
        <f>VLOOKUP($A$7:$A$91,dt!$A$2:$R$78,18,FALSE)</f>
        <v>61</v>
      </c>
      <c r="S51" s="6">
        <f>VLOOKUP($A$7:$A$91,dt!$A$2:$X$78,19,FALSE)</f>
        <v>21830</v>
      </c>
      <c r="T51" s="6">
        <f>VLOOKUP($A$7:$A$91,dt!$A$2:$X$78,20,FALSE)</f>
        <v>280</v>
      </c>
      <c r="U51" s="6">
        <f>VLOOKUP($A$7:$A$91,dt!$A$2:$X$78,21,FALSE)</f>
        <v>6441</v>
      </c>
      <c r="V51" s="6">
        <f>VLOOKUP($A$7:$A$91,dt!$A$2:$X$78,22,FALSE)</f>
        <v>259</v>
      </c>
      <c r="W51" s="6">
        <f>VLOOKUP($A$7:$A$91,dt!$A$2:$X$78,23,FALSE)</f>
        <v>681</v>
      </c>
      <c r="X51" s="6">
        <f>VLOOKUP($A$7:$A$91,dt!$A$2:$X$78,24,FALSE)</f>
        <v>25</v>
      </c>
    </row>
    <row r="52" spans="1:24" ht="21.75" x14ac:dyDescent="0.2">
      <c r="A52" s="5" t="s">
        <v>51</v>
      </c>
      <c r="B52" s="6">
        <f>VLOOKUP($A$7:$A$91,dt!$A$2:$R$78,2,FALSE)</f>
        <v>27300</v>
      </c>
      <c r="C52" s="6">
        <f>VLOOKUP($A$7:$A$91,dt!$A$2:$R$78,3,FALSE)</f>
        <v>50440</v>
      </c>
      <c r="D52" s="6">
        <f>VLOOKUP($A$7:$A$91,dt!$A$2:$R$78,4,FALSE)</f>
        <v>4584</v>
      </c>
      <c r="E52" s="6">
        <f>VLOOKUP($A$7:$A$91,dt!$A$2:$R$78,5,FALSE)</f>
        <v>272</v>
      </c>
      <c r="F52" s="6">
        <f>VLOOKUP($A$7:$A$91,dt!$A$2:$R$78,6,FALSE)</f>
        <v>22</v>
      </c>
      <c r="G52" s="6">
        <f>VLOOKUP($A$7:$A$91,dt!$A$2:$R$78,7,FALSE)</f>
        <v>11766</v>
      </c>
      <c r="H52" s="6">
        <f>VLOOKUP($A$7:$A$91,dt!$A$2:$R$78,8,FALSE)</f>
        <v>1172</v>
      </c>
      <c r="I52" s="6">
        <f>VLOOKUP($A$7:$A$91,dt!$A$2:$R$78,9,FALSE)</f>
        <v>39571</v>
      </c>
      <c r="J52" s="6">
        <f>VLOOKUP($A$7:$A$91,dt!$A$2:$R$78,10,FALSE)</f>
        <v>1102</v>
      </c>
      <c r="K52" s="6">
        <f>VLOOKUP($A$7:$A$91,dt!$A$2:$R$78,11,FALSE)</f>
        <v>1231289</v>
      </c>
      <c r="L52" s="6">
        <f>VLOOKUP($A$7:$A$91,dt!$A$2:$R$78,12,FALSE)</f>
        <v>24364</v>
      </c>
      <c r="M52" s="6">
        <f>VLOOKUP($A$7:$A$91,dt!$A$2:$R$78,13,FALSE)</f>
        <v>72885</v>
      </c>
      <c r="N52" s="6">
        <f>VLOOKUP($A$7:$A$91,dt!$A$2:$R$78,14,FALSE)</f>
        <v>171</v>
      </c>
      <c r="O52" s="6">
        <f>VLOOKUP($A$7:$A$91,dt!$A$2:$R$78,15,FALSE)</f>
        <v>311466</v>
      </c>
      <c r="P52" s="6">
        <f>VLOOKUP($A$7:$A$91,dt!$A$2:$R$78,16,FALSE)</f>
        <v>730</v>
      </c>
      <c r="Q52" s="6">
        <f>VLOOKUP($A$7:$A$91,dt!$A$2:$R$78,17,FALSE)</f>
        <v>2461</v>
      </c>
      <c r="R52" s="6">
        <f>VLOOKUP($A$7:$A$91,dt!$A$2:$R$78,18,FALSE)</f>
        <v>62</v>
      </c>
      <c r="S52" s="6">
        <f>VLOOKUP($A$7:$A$91,dt!$A$2:$X$78,19,FALSE)</f>
        <v>4707</v>
      </c>
      <c r="T52" s="6">
        <f>VLOOKUP($A$7:$A$91,dt!$A$2:$X$78,20,FALSE)</f>
        <v>87</v>
      </c>
      <c r="U52" s="6">
        <f>VLOOKUP($A$7:$A$91,dt!$A$2:$X$78,21,FALSE)</f>
        <v>2378</v>
      </c>
      <c r="V52" s="6">
        <f>VLOOKUP($A$7:$A$91,dt!$A$2:$X$78,22,FALSE)</f>
        <v>90</v>
      </c>
      <c r="W52" s="6">
        <f>VLOOKUP($A$7:$A$91,dt!$A$2:$X$78,23,FALSE)</f>
        <v>92</v>
      </c>
      <c r="X52" s="6">
        <f>VLOOKUP($A$7:$A$91,dt!$A$2:$X$78,24,FALSE)</f>
        <v>6</v>
      </c>
    </row>
    <row r="53" spans="1:24" ht="21.75" x14ac:dyDescent="0.2">
      <c r="A53" s="5" t="s">
        <v>52</v>
      </c>
      <c r="B53" s="6">
        <f>VLOOKUP($A$7:$A$91,dt!$A$2:$R$78,2,FALSE)</f>
        <v>45087</v>
      </c>
      <c r="C53" s="6">
        <f>VLOOKUP($A$7:$A$91,dt!$A$2:$R$78,3,FALSE)</f>
        <v>60813</v>
      </c>
      <c r="D53" s="6">
        <f>VLOOKUP($A$7:$A$91,dt!$A$2:$R$78,4,FALSE)</f>
        <v>9475</v>
      </c>
      <c r="E53" s="6">
        <f>VLOOKUP($A$7:$A$91,dt!$A$2:$R$78,5,FALSE)</f>
        <v>46</v>
      </c>
      <c r="F53" s="6">
        <f>VLOOKUP($A$7:$A$91,dt!$A$2:$R$78,6,FALSE)</f>
        <v>3</v>
      </c>
      <c r="G53" s="6">
        <f>VLOOKUP($A$7:$A$91,dt!$A$2:$R$78,7,FALSE)</f>
        <v>9714</v>
      </c>
      <c r="H53" s="6">
        <f>VLOOKUP($A$7:$A$91,dt!$A$2:$R$78,8,FALSE)</f>
        <v>1602</v>
      </c>
      <c r="I53" s="6">
        <f>VLOOKUP($A$7:$A$91,dt!$A$2:$R$78,9,FALSE)</f>
        <v>68919</v>
      </c>
      <c r="J53" s="6">
        <f>VLOOKUP($A$7:$A$91,dt!$A$2:$R$78,10,FALSE)</f>
        <v>4708</v>
      </c>
      <c r="K53" s="6">
        <f>VLOOKUP($A$7:$A$91,dt!$A$2:$R$78,11,FALSE)</f>
        <v>1834828</v>
      </c>
      <c r="L53" s="6">
        <f>VLOOKUP($A$7:$A$91,dt!$A$2:$R$78,12,FALSE)</f>
        <v>42030</v>
      </c>
      <c r="M53" s="6">
        <f>VLOOKUP($A$7:$A$91,dt!$A$2:$R$78,13,FALSE)</f>
        <v>48307</v>
      </c>
      <c r="N53" s="6">
        <f>VLOOKUP($A$7:$A$91,dt!$A$2:$R$78,14,FALSE)</f>
        <v>152</v>
      </c>
      <c r="O53" s="6">
        <f>VLOOKUP($A$7:$A$91,dt!$A$2:$R$78,15,FALSE)</f>
        <v>103605</v>
      </c>
      <c r="P53" s="6">
        <f>VLOOKUP($A$7:$A$91,dt!$A$2:$R$78,16,FALSE)</f>
        <v>1158</v>
      </c>
      <c r="Q53" s="6">
        <f>VLOOKUP($A$7:$A$91,dt!$A$2:$R$78,17,FALSE)</f>
        <v>1524</v>
      </c>
      <c r="R53" s="6">
        <f>VLOOKUP($A$7:$A$91,dt!$A$2:$R$78,18,FALSE)</f>
        <v>101</v>
      </c>
      <c r="S53" s="6">
        <f>VLOOKUP($A$7:$A$91,dt!$A$2:$X$78,19,FALSE)</f>
        <v>32596</v>
      </c>
      <c r="T53" s="6">
        <f>VLOOKUP($A$7:$A$91,dt!$A$2:$X$78,20,FALSE)</f>
        <v>253</v>
      </c>
      <c r="U53" s="6">
        <f>VLOOKUP($A$7:$A$91,dt!$A$2:$X$78,21,FALSE)</f>
        <v>2943</v>
      </c>
      <c r="V53" s="6">
        <f>VLOOKUP($A$7:$A$91,dt!$A$2:$X$78,22,FALSE)</f>
        <v>264</v>
      </c>
      <c r="W53" s="6">
        <f>VLOOKUP($A$7:$A$91,dt!$A$2:$X$78,23,FALSE)</f>
        <v>273</v>
      </c>
      <c r="X53" s="6">
        <f>VLOOKUP($A$7:$A$91,dt!$A$2:$X$78,24,FALSE)</f>
        <v>15</v>
      </c>
    </row>
    <row r="54" spans="1:24" ht="21.75" x14ac:dyDescent="0.2">
      <c r="A54" s="5" t="s">
        <v>53</v>
      </c>
      <c r="B54" s="6">
        <f>VLOOKUP($A$7:$A$91,dt!$A$2:$R$78,2,FALSE)</f>
        <v>44047</v>
      </c>
      <c r="C54" s="6">
        <f>VLOOKUP($A$7:$A$91,dt!$A$2:$R$78,3,FALSE)</f>
        <v>59529</v>
      </c>
      <c r="D54" s="6">
        <f>VLOOKUP($A$7:$A$91,dt!$A$2:$R$78,4,FALSE)</f>
        <v>6369</v>
      </c>
      <c r="E54" s="6">
        <f>VLOOKUP($A$7:$A$91,dt!$A$2:$R$78,5,FALSE)</f>
        <v>176</v>
      </c>
      <c r="F54" s="6">
        <f>VLOOKUP($A$7:$A$91,dt!$A$2:$R$78,6,FALSE)</f>
        <v>12</v>
      </c>
      <c r="G54" s="6">
        <f>VLOOKUP($A$7:$A$91,dt!$A$2:$R$78,7,FALSE)</f>
        <v>8162</v>
      </c>
      <c r="H54" s="6">
        <f>VLOOKUP($A$7:$A$91,dt!$A$2:$R$78,8,FALSE)</f>
        <v>907</v>
      </c>
      <c r="I54" s="6">
        <f>VLOOKUP($A$7:$A$91,dt!$A$2:$R$78,9,FALSE)</f>
        <v>14421</v>
      </c>
      <c r="J54" s="6">
        <f>VLOOKUP($A$7:$A$91,dt!$A$2:$R$78,10,FALSE)</f>
        <v>462</v>
      </c>
      <c r="K54" s="6">
        <f>VLOOKUP($A$7:$A$91,dt!$A$2:$R$78,11,FALSE)</f>
        <v>2153282</v>
      </c>
      <c r="L54" s="6">
        <f>VLOOKUP($A$7:$A$91,dt!$A$2:$R$78,12,FALSE)</f>
        <v>42774</v>
      </c>
      <c r="M54" s="6">
        <f>VLOOKUP($A$7:$A$91,dt!$A$2:$R$78,13,FALSE)</f>
        <v>105318</v>
      </c>
      <c r="N54" s="6">
        <f>VLOOKUP($A$7:$A$91,dt!$A$2:$R$78,14,FALSE)</f>
        <v>195</v>
      </c>
      <c r="O54" s="6">
        <f>VLOOKUP($A$7:$A$91,dt!$A$2:$R$78,15,FALSE)</f>
        <v>143065</v>
      </c>
      <c r="P54" s="6">
        <f>VLOOKUP($A$7:$A$91,dt!$A$2:$R$78,16,FALSE)</f>
        <v>834</v>
      </c>
      <c r="Q54" s="6">
        <f>VLOOKUP($A$7:$A$91,dt!$A$2:$R$78,17,FALSE)</f>
        <v>2258</v>
      </c>
      <c r="R54" s="6">
        <f>VLOOKUP($A$7:$A$91,dt!$A$2:$R$78,18,FALSE)</f>
        <v>82</v>
      </c>
      <c r="S54" s="6">
        <f>VLOOKUP($A$7:$A$91,dt!$A$2:$X$78,19,FALSE)</f>
        <v>41966</v>
      </c>
      <c r="T54" s="6">
        <f>VLOOKUP($A$7:$A$91,dt!$A$2:$X$78,20,FALSE)</f>
        <v>243</v>
      </c>
      <c r="U54" s="6">
        <f>VLOOKUP($A$7:$A$91,dt!$A$2:$X$78,21,FALSE)</f>
        <v>2192</v>
      </c>
      <c r="V54" s="6">
        <f>VLOOKUP($A$7:$A$91,dt!$A$2:$X$78,22,FALSE)</f>
        <v>112</v>
      </c>
      <c r="W54" s="6">
        <f>VLOOKUP($A$7:$A$91,dt!$A$2:$X$78,23,FALSE)</f>
        <v>485</v>
      </c>
      <c r="X54" s="6">
        <f>VLOOKUP($A$7:$A$91,dt!$A$2:$X$78,24,FALSE)</f>
        <v>16</v>
      </c>
    </row>
    <row r="55" spans="1:24" ht="21.75" x14ac:dyDescent="0.2">
      <c r="A55" s="5" t="s">
        <v>54</v>
      </c>
      <c r="B55" s="6">
        <f>VLOOKUP($A$7:$A$91,dt!$A$2:$R$78,2,FALSE)</f>
        <v>79824</v>
      </c>
      <c r="C55" s="6">
        <f>VLOOKUP($A$7:$A$91,dt!$A$2:$R$78,3,FALSE)</f>
        <v>62510</v>
      </c>
      <c r="D55" s="6">
        <f>VLOOKUP($A$7:$A$91,dt!$A$2:$R$78,4,FALSE)</f>
        <v>7340</v>
      </c>
      <c r="E55" s="6">
        <f>VLOOKUP($A$7:$A$91,dt!$A$2:$R$78,5,FALSE)</f>
        <v>3422</v>
      </c>
      <c r="F55" s="6">
        <f>VLOOKUP($A$7:$A$91,dt!$A$2:$R$78,6,FALSE)</f>
        <v>100</v>
      </c>
      <c r="G55" s="6">
        <f>VLOOKUP($A$7:$A$91,dt!$A$2:$R$78,7,FALSE)</f>
        <v>18735</v>
      </c>
      <c r="H55" s="6">
        <f>VLOOKUP($A$7:$A$91,dt!$A$2:$R$78,8,FALSE)</f>
        <v>2243</v>
      </c>
      <c r="I55" s="6">
        <f>VLOOKUP($A$7:$A$91,dt!$A$2:$R$78,9,FALSE)</f>
        <v>98185</v>
      </c>
      <c r="J55" s="6">
        <f>VLOOKUP($A$7:$A$91,dt!$A$2:$R$78,10,FALSE)</f>
        <v>4043</v>
      </c>
      <c r="K55" s="6">
        <f>VLOOKUP($A$7:$A$91,dt!$A$2:$R$78,11,FALSE)</f>
        <v>3890000</v>
      </c>
      <c r="L55" s="6">
        <f>VLOOKUP($A$7:$A$91,dt!$A$2:$R$78,12,FALSE)</f>
        <v>75614</v>
      </c>
      <c r="M55" s="6">
        <f>VLOOKUP($A$7:$A$91,dt!$A$2:$R$78,13,FALSE)</f>
        <v>602035</v>
      </c>
      <c r="N55" s="6">
        <f>VLOOKUP($A$7:$A$91,dt!$A$2:$R$78,14,FALSE)</f>
        <v>203</v>
      </c>
      <c r="O55" s="6">
        <f>VLOOKUP($A$7:$A$91,dt!$A$2:$R$78,15,FALSE)</f>
        <v>1520924</v>
      </c>
      <c r="P55" s="6">
        <f>VLOOKUP($A$7:$A$91,dt!$A$2:$R$78,16,FALSE)</f>
        <v>3017</v>
      </c>
      <c r="Q55" s="6">
        <f>VLOOKUP($A$7:$A$91,dt!$A$2:$R$78,17,FALSE)</f>
        <v>7303</v>
      </c>
      <c r="R55" s="6">
        <f>VLOOKUP($A$7:$A$91,dt!$A$2:$R$78,18,FALSE)</f>
        <v>221</v>
      </c>
      <c r="S55" s="6">
        <f>VLOOKUP($A$7:$A$91,dt!$A$2:$X$78,19,FALSE)</f>
        <v>62495</v>
      </c>
      <c r="T55" s="6">
        <f>VLOOKUP($A$7:$A$91,dt!$A$2:$X$78,20,FALSE)</f>
        <v>1028</v>
      </c>
      <c r="U55" s="6">
        <f>VLOOKUP($A$7:$A$91,dt!$A$2:$X$78,21,FALSE)</f>
        <v>6161</v>
      </c>
      <c r="V55" s="6">
        <f>VLOOKUP($A$7:$A$91,dt!$A$2:$X$78,22,FALSE)</f>
        <v>323</v>
      </c>
      <c r="W55" s="6">
        <f>VLOOKUP($A$7:$A$91,dt!$A$2:$X$78,23,FALSE)</f>
        <v>511</v>
      </c>
      <c r="X55" s="6">
        <f>VLOOKUP($A$7:$A$91,dt!$A$2:$X$78,24,FALSE)</f>
        <v>30</v>
      </c>
    </row>
    <row r="56" spans="1:24" ht="21.75" x14ac:dyDescent="0.2">
      <c r="A56" s="5" t="s">
        <v>55</v>
      </c>
      <c r="B56" s="6">
        <f>VLOOKUP($A$7:$A$91,dt!$A$2:$R$78,2,FALSE)</f>
        <v>23354</v>
      </c>
      <c r="C56" s="6">
        <f>VLOOKUP($A$7:$A$91,dt!$A$2:$R$78,3,FALSE)</f>
        <v>106541</v>
      </c>
      <c r="D56" s="6">
        <f>VLOOKUP($A$7:$A$91,dt!$A$2:$R$78,4,FALSE)</f>
        <v>8628</v>
      </c>
      <c r="E56" s="6">
        <f>VLOOKUP($A$7:$A$91,dt!$A$2:$R$78,5,FALSE)</f>
        <v>0</v>
      </c>
      <c r="F56" s="6">
        <f>VLOOKUP($A$7:$A$91,dt!$A$2:$R$78,6,FALSE)</f>
        <v>0</v>
      </c>
      <c r="G56" s="6">
        <f>VLOOKUP($A$7:$A$91,dt!$A$2:$R$78,7,FALSE)</f>
        <v>57128</v>
      </c>
      <c r="H56" s="6">
        <f>VLOOKUP($A$7:$A$91,dt!$A$2:$R$78,8,FALSE)</f>
        <v>5308</v>
      </c>
      <c r="I56" s="6">
        <f>VLOOKUP($A$7:$A$91,dt!$A$2:$R$78,9,FALSE)</f>
        <v>61561</v>
      </c>
      <c r="J56" s="6">
        <f>VLOOKUP($A$7:$A$91,dt!$A$2:$R$78,10,FALSE)</f>
        <v>9866</v>
      </c>
      <c r="K56" s="6">
        <f>VLOOKUP($A$7:$A$91,dt!$A$2:$R$78,11,FALSE)</f>
        <v>923302</v>
      </c>
      <c r="L56" s="6">
        <f>VLOOKUP($A$7:$A$91,dt!$A$2:$R$78,12,FALSE)</f>
        <v>20206</v>
      </c>
      <c r="M56" s="6">
        <f>VLOOKUP($A$7:$A$91,dt!$A$2:$R$78,13,FALSE)</f>
        <v>3053</v>
      </c>
      <c r="N56" s="6">
        <f>VLOOKUP($A$7:$A$91,dt!$A$2:$R$78,14,FALSE)</f>
        <v>124</v>
      </c>
      <c r="O56" s="6">
        <f>VLOOKUP($A$7:$A$91,dt!$A$2:$R$78,15,FALSE)</f>
        <v>34838</v>
      </c>
      <c r="P56" s="6">
        <f>VLOOKUP($A$7:$A$91,dt!$A$2:$R$78,16,FALSE)</f>
        <v>319</v>
      </c>
      <c r="Q56" s="6">
        <f>VLOOKUP($A$7:$A$91,dt!$A$2:$R$78,17,FALSE)</f>
        <v>263</v>
      </c>
      <c r="R56" s="6">
        <f>VLOOKUP($A$7:$A$91,dt!$A$2:$R$78,18,FALSE)</f>
        <v>22</v>
      </c>
      <c r="S56" s="6">
        <f>VLOOKUP($A$7:$A$91,dt!$A$2:$X$78,19,FALSE)</f>
        <v>4203</v>
      </c>
      <c r="T56" s="6">
        <f>VLOOKUP($A$7:$A$91,dt!$A$2:$X$78,20,FALSE)</f>
        <v>111</v>
      </c>
      <c r="U56" s="6">
        <f>VLOOKUP($A$7:$A$91,dt!$A$2:$X$78,21,FALSE)</f>
        <v>3068</v>
      </c>
      <c r="V56" s="6">
        <f>VLOOKUP($A$7:$A$91,dt!$A$2:$X$78,22,FALSE)</f>
        <v>286</v>
      </c>
      <c r="W56" s="6">
        <f>VLOOKUP($A$7:$A$91,dt!$A$2:$X$78,23,FALSE)</f>
        <v>150</v>
      </c>
      <c r="X56" s="6">
        <f>VLOOKUP($A$7:$A$91,dt!$A$2:$X$78,24,FALSE)</f>
        <v>15</v>
      </c>
    </row>
    <row r="57" spans="1:24" ht="21.75" x14ac:dyDescent="0.2">
      <c r="A57" s="9" t="s">
        <v>6</v>
      </c>
      <c r="B57" s="8">
        <f>SUM(B58:B66)</f>
        <v>326259</v>
      </c>
      <c r="C57" s="8">
        <f t="shared" ref="C57:X57" si="24">SUM(C58:C66)</f>
        <v>757402</v>
      </c>
      <c r="D57" s="8">
        <f t="shared" si="24"/>
        <v>53886</v>
      </c>
      <c r="E57" s="8">
        <f t="shared" si="24"/>
        <v>6921</v>
      </c>
      <c r="F57" s="8">
        <f t="shared" si="24"/>
        <v>223</v>
      </c>
      <c r="G57" s="8">
        <f t="shared" si="24"/>
        <v>176657</v>
      </c>
      <c r="H57" s="8">
        <f t="shared" si="24"/>
        <v>15837</v>
      </c>
      <c r="I57" s="8">
        <f t="shared" si="24"/>
        <v>1292644</v>
      </c>
      <c r="J57" s="8">
        <f t="shared" si="24"/>
        <v>16611</v>
      </c>
      <c r="K57" s="8">
        <f t="shared" ref="K57:L57" si="25">SUM(K58:K66)</f>
        <v>13816154</v>
      </c>
      <c r="L57" s="8">
        <f t="shared" si="25"/>
        <v>285328</v>
      </c>
      <c r="M57" s="8">
        <f t="shared" ref="M57:N57" si="26">SUM(M58:M66)</f>
        <v>20086142</v>
      </c>
      <c r="N57" s="8">
        <f t="shared" si="26"/>
        <v>1942</v>
      </c>
      <c r="O57" s="8">
        <f t="shared" si="24"/>
        <v>6399667</v>
      </c>
      <c r="P57" s="8">
        <f t="shared" si="24"/>
        <v>14888</v>
      </c>
      <c r="Q57" s="8">
        <f t="shared" si="24"/>
        <v>832865</v>
      </c>
      <c r="R57" s="8">
        <f t="shared" si="24"/>
        <v>1217</v>
      </c>
      <c r="S57" s="8">
        <f t="shared" ref="S57:T57" si="27">SUM(S58:S66)</f>
        <v>3086993</v>
      </c>
      <c r="T57" s="8">
        <f t="shared" si="27"/>
        <v>9113</v>
      </c>
      <c r="U57" s="8">
        <f t="shared" si="24"/>
        <v>189820</v>
      </c>
      <c r="V57" s="8">
        <f t="shared" si="24"/>
        <v>5580</v>
      </c>
      <c r="W57" s="8">
        <f t="shared" si="24"/>
        <v>23292</v>
      </c>
      <c r="X57" s="8">
        <f t="shared" si="24"/>
        <v>661</v>
      </c>
    </row>
    <row r="58" spans="1:24" ht="21.75" x14ac:dyDescent="0.2">
      <c r="A58" s="5" t="s">
        <v>56</v>
      </c>
      <c r="B58" s="6">
        <f>VLOOKUP($A$7:$A$91,dt!$A$2:$R$78,2,FALSE)</f>
        <v>26003</v>
      </c>
      <c r="C58" s="6">
        <f>VLOOKUP($A$7:$A$91,dt!$A$2:$R$78,3,FALSE)</f>
        <v>46004</v>
      </c>
      <c r="D58" s="6">
        <f>VLOOKUP($A$7:$A$91,dt!$A$2:$R$78,4,FALSE)</f>
        <v>3565</v>
      </c>
      <c r="E58" s="6">
        <f>VLOOKUP($A$7:$A$91,dt!$A$2:$R$78,5,FALSE)</f>
        <v>0</v>
      </c>
      <c r="F58" s="6">
        <f>VLOOKUP($A$7:$A$91,dt!$A$2:$R$78,6,FALSE)</f>
        <v>0</v>
      </c>
      <c r="G58" s="6">
        <f>VLOOKUP($A$7:$A$91,dt!$A$2:$R$78,7,FALSE)</f>
        <v>25089</v>
      </c>
      <c r="H58" s="6">
        <f>VLOOKUP($A$7:$A$91,dt!$A$2:$R$78,8,FALSE)</f>
        <v>1889</v>
      </c>
      <c r="I58" s="6">
        <f>VLOOKUP($A$7:$A$91,dt!$A$2:$R$78,9,FALSE)</f>
        <v>88798</v>
      </c>
      <c r="J58" s="6">
        <f>VLOOKUP($A$7:$A$91,dt!$A$2:$R$78,10,FALSE)</f>
        <v>1112</v>
      </c>
      <c r="K58" s="6">
        <f>VLOOKUP($A$7:$A$91,dt!$A$2:$R$78,11,FALSE)</f>
        <v>947962</v>
      </c>
      <c r="L58" s="6">
        <f>VLOOKUP($A$7:$A$91,dt!$A$2:$R$78,12,FALSE)</f>
        <v>24169</v>
      </c>
      <c r="M58" s="6">
        <f>VLOOKUP($A$7:$A$91,dt!$A$2:$R$78,13,FALSE)</f>
        <v>581449</v>
      </c>
      <c r="N58" s="6">
        <f>VLOOKUP($A$7:$A$91,dt!$A$2:$R$78,14,FALSE)</f>
        <v>91</v>
      </c>
      <c r="O58" s="6">
        <f>VLOOKUP($A$7:$A$91,dt!$A$2:$R$78,15,FALSE)</f>
        <v>2633362</v>
      </c>
      <c r="P58" s="6">
        <f>VLOOKUP($A$7:$A$91,dt!$A$2:$R$78,16,FALSE)</f>
        <v>304</v>
      </c>
      <c r="Q58" s="6">
        <f>VLOOKUP($A$7:$A$91,dt!$A$2:$R$78,17,FALSE)</f>
        <v>12392</v>
      </c>
      <c r="R58" s="6">
        <f>VLOOKUP($A$7:$A$91,dt!$A$2:$R$78,18,FALSE)</f>
        <v>35</v>
      </c>
      <c r="S58" s="6">
        <f>VLOOKUP($A$7:$A$91,dt!$A$2:$X$78,19,FALSE)</f>
        <v>96025</v>
      </c>
      <c r="T58" s="6">
        <f>VLOOKUP($A$7:$A$91,dt!$A$2:$X$78,20,FALSE)</f>
        <v>128</v>
      </c>
      <c r="U58" s="6">
        <f>VLOOKUP($A$7:$A$91,dt!$A$2:$X$78,21,FALSE)</f>
        <v>2571</v>
      </c>
      <c r="V58" s="6">
        <f>VLOOKUP($A$7:$A$91,dt!$A$2:$X$78,22,FALSE)</f>
        <v>89</v>
      </c>
      <c r="W58" s="6">
        <f>VLOOKUP($A$7:$A$91,dt!$A$2:$X$78,23,FALSE)</f>
        <v>195</v>
      </c>
      <c r="X58" s="6">
        <f>VLOOKUP($A$7:$A$91,dt!$A$2:$X$78,24,FALSE)</f>
        <v>9</v>
      </c>
    </row>
    <row r="59" spans="1:24" ht="21.75" x14ac:dyDescent="0.2">
      <c r="A59" s="5" t="s">
        <v>57</v>
      </c>
      <c r="B59" s="6">
        <f>VLOOKUP($A$7:$A$91,dt!$A$2:$R$78,2,FALSE)</f>
        <v>40795</v>
      </c>
      <c r="C59" s="6">
        <f>VLOOKUP($A$7:$A$91,dt!$A$2:$R$78,3,FALSE)</f>
        <v>86236</v>
      </c>
      <c r="D59" s="6">
        <f>VLOOKUP($A$7:$A$91,dt!$A$2:$R$78,4,FALSE)</f>
        <v>4934</v>
      </c>
      <c r="E59" s="6">
        <f>VLOOKUP($A$7:$A$91,dt!$A$2:$R$78,5,FALSE)</f>
        <v>1117</v>
      </c>
      <c r="F59" s="6">
        <f>VLOOKUP($A$7:$A$91,dt!$A$2:$R$78,6,FALSE)</f>
        <v>32</v>
      </c>
      <c r="G59" s="6">
        <f>VLOOKUP($A$7:$A$91,dt!$A$2:$R$78,7,FALSE)</f>
        <v>11773</v>
      </c>
      <c r="H59" s="6">
        <f>VLOOKUP($A$7:$A$91,dt!$A$2:$R$78,8,FALSE)</f>
        <v>1042</v>
      </c>
      <c r="I59" s="6">
        <f>VLOOKUP($A$7:$A$91,dt!$A$2:$R$78,9,FALSE)</f>
        <v>274695</v>
      </c>
      <c r="J59" s="6">
        <f>VLOOKUP($A$7:$A$91,dt!$A$2:$R$78,10,FALSE)</f>
        <v>1179</v>
      </c>
      <c r="K59" s="6">
        <f>VLOOKUP($A$7:$A$91,dt!$A$2:$R$78,11,FALSE)</f>
        <v>1924570</v>
      </c>
      <c r="L59" s="6">
        <f>VLOOKUP($A$7:$A$91,dt!$A$2:$R$78,12,FALSE)</f>
        <v>35881</v>
      </c>
      <c r="M59" s="6">
        <f>VLOOKUP($A$7:$A$91,dt!$A$2:$R$78,13,FALSE)</f>
        <v>6887697</v>
      </c>
      <c r="N59" s="6">
        <f>VLOOKUP($A$7:$A$91,dt!$A$2:$R$78,14,FALSE)</f>
        <v>257</v>
      </c>
      <c r="O59" s="6">
        <f>VLOOKUP($A$7:$A$91,dt!$A$2:$R$78,15,FALSE)</f>
        <v>1573623</v>
      </c>
      <c r="P59" s="6">
        <f>VLOOKUP($A$7:$A$91,dt!$A$2:$R$78,16,FALSE)</f>
        <v>2943</v>
      </c>
      <c r="Q59" s="6">
        <f>VLOOKUP($A$7:$A$91,dt!$A$2:$R$78,17,FALSE)</f>
        <v>22408</v>
      </c>
      <c r="R59" s="6">
        <f>VLOOKUP($A$7:$A$91,dt!$A$2:$R$78,18,FALSE)</f>
        <v>221</v>
      </c>
      <c r="S59" s="6">
        <f>VLOOKUP($A$7:$A$91,dt!$A$2:$X$78,19,FALSE)</f>
        <v>719355</v>
      </c>
      <c r="T59" s="6">
        <f>VLOOKUP($A$7:$A$91,dt!$A$2:$X$78,20,FALSE)</f>
        <v>2212</v>
      </c>
      <c r="U59" s="6">
        <f>VLOOKUP($A$7:$A$91,dt!$A$2:$X$78,21,FALSE)</f>
        <v>39329</v>
      </c>
      <c r="V59" s="6">
        <f>VLOOKUP($A$7:$A$91,dt!$A$2:$X$78,22,FALSE)</f>
        <v>1175</v>
      </c>
      <c r="W59" s="6">
        <f>VLOOKUP($A$7:$A$91,dt!$A$2:$X$78,23,FALSE)</f>
        <v>5663</v>
      </c>
      <c r="X59" s="6">
        <f>VLOOKUP($A$7:$A$91,dt!$A$2:$X$78,24,FALSE)</f>
        <v>161</v>
      </c>
    </row>
    <row r="60" spans="1:24" ht="21.75" x14ac:dyDescent="0.2">
      <c r="A60" s="5" t="s">
        <v>58</v>
      </c>
      <c r="B60" s="6">
        <f>VLOOKUP($A$7:$A$91,dt!$A$2:$R$78,2,FALSE)</f>
        <v>24560</v>
      </c>
      <c r="C60" s="6">
        <f>VLOOKUP($A$7:$A$91,dt!$A$2:$R$78,3,FALSE)</f>
        <v>15266</v>
      </c>
      <c r="D60" s="6">
        <f>VLOOKUP($A$7:$A$91,dt!$A$2:$R$78,4,FALSE)</f>
        <v>1109</v>
      </c>
      <c r="E60" s="6">
        <f>VLOOKUP($A$7:$A$91,dt!$A$2:$R$78,5,FALSE)</f>
        <v>38</v>
      </c>
      <c r="F60" s="6">
        <f>VLOOKUP($A$7:$A$91,dt!$A$2:$R$78,6,FALSE)</f>
        <v>2</v>
      </c>
      <c r="G60" s="6">
        <f>VLOOKUP($A$7:$A$91,dt!$A$2:$R$78,7,FALSE)</f>
        <v>33748</v>
      </c>
      <c r="H60" s="6">
        <f>VLOOKUP($A$7:$A$91,dt!$A$2:$R$78,8,FALSE)</f>
        <v>3047</v>
      </c>
      <c r="I60" s="6">
        <f>VLOOKUP($A$7:$A$91,dt!$A$2:$R$78,9,FALSE)</f>
        <v>55341</v>
      </c>
      <c r="J60" s="6">
        <f>VLOOKUP($A$7:$A$91,dt!$A$2:$R$78,10,FALSE)</f>
        <v>898</v>
      </c>
      <c r="K60" s="6">
        <f>VLOOKUP($A$7:$A$91,dt!$A$2:$R$78,11,FALSE)</f>
        <v>973302</v>
      </c>
      <c r="L60" s="6">
        <f>VLOOKUP($A$7:$A$91,dt!$A$2:$R$78,12,FALSE)</f>
        <v>21736</v>
      </c>
      <c r="M60" s="6">
        <f>VLOOKUP($A$7:$A$91,dt!$A$2:$R$78,13,FALSE)</f>
        <v>1436332</v>
      </c>
      <c r="N60" s="6">
        <f>VLOOKUP($A$7:$A$91,dt!$A$2:$R$78,14,FALSE)</f>
        <v>112</v>
      </c>
      <c r="O60" s="6">
        <f>VLOOKUP($A$7:$A$91,dt!$A$2:$R$78,15,FALSE)</f>
        <v>93680</v>
      </c>
      <c r="P60" s="6">
        <f>VLOOKUP($A$7:$A$91,dt!$A$2:$R$78,16,FALSE)</f>
        <v>2259</v>
      </c>
      <c r="Q60" s="6">
        <f>VLOOKUP($A$7:$A$91,dt!$A$2:$R$78,17,FALSE)</f>
        <v>12856</v>
      </c>
      <c r="R60" s="6">
        <f>VLOOKUP($A$7:$A$91,dt!$A$2:$R$78,18,FALSE)</f>
        <v>132</v>
      </c>
      <c r="S60" s="6">
        <f>VLOOKUP($A$7:$A$91,dt!$A$2:$X$78,19,FALSE)</f>
        <v>192503</v>
      </c>
      <c r="T60" s="6">
        <f>VLOOKUP($A$7:$A$91,dt!$A$2:$X$78,20,FALSE)</f>
        <v>2307</v>
      </c>
      <c r="U60" s="6">
        <f>VLOOKUP($A$7:$A$91,dt!$A$2:$X$78,21,FALSE)</f>
        <v>17724</v>
      </c>
      <c r="V60" s="6">
        <f>VLOOKUP($A$7:$A$91,dt!$A$2:$X$78,22,FALSE)</f>
        <v>584</v>
      </c>
      <c r="W60" s="6">
        <f>VLOOKUP($A$7:$A$91,dt!$A$2:$X$78,23,FALSE)</f>
        <v>2203</v>
      </c>
      <c r="X60" s="6">
        <f>VLOOKUP($A$7:$A$91,dt!$A$2:$X$78,24,FALSE)</f>
        <v>64</v>
      </c>
    </row>
    <row r="61" spans="1:24" ht="21.75" x14ac:dyDescent="0.2">
      <c r="A61" s="5" t="s">
        <v>59</v>
      </c>
      <c r="B61" s="6">
        <f>VLOOKUP($A$7:$A$91,dt!$A$2:$R$78,2,FALSE)</f>
        <v>40915</v>
      </c>
      <c r="C61" s="6">
        <f>VLOOKUP($A$7:$A$91,dt!$A$2:$R$78,3,FALSE)</f>
        <v>34257</v>
      </c>
      <c r="D61" s="6">
        <f>VLOOKUP($A$7:$A$91,dt!$A$2:$R$78,4,FALSE)</f>
        <v>2457</v>
      </c>
      <c r="E61" s="6">
        <f>VLOOKUP($A$7:$A$91,dt!$A$2:$R$78,5,FALSE)</f>
        <v>160</v>
      </c>
      <c r="F61" s="6">
        <f>VLOOKUP($A$7:$A$91,dt!$A$2:$R$78,6,FALSE)</f>
        <v>8</v>
      </c>
      <c r="G61" s="6">
        <f>VLOOKUP($A$7:$A$91,dt!$A$2:$R$78,7,FALSE)</f>
        <v>12703</v>
      </c>
      <c r="H61" s="6">
        <f>VLOOKUP($A$7:$A$91,dt!$A$2:$R$78,8,FALSE)</f>
        <v>1090</v>
      </c>
      <c r="I61" s="6">
        <f>VLOOKUP($A$7:$A$91,dt!$A$2:$R$78,9,FALSE)</f>
        <v>179823</v>
      </c>
      <c r="J61" s="6">
        <f>VLOOKUP($A$7:$A$91,dt!$A$2:$R$78,10,FALSE)</f>
        <v>3094</v>
      </c>
      <c r="K61" s="6">
        <f>VLOOKUP($A$7:$A$91,dt!$A$2:$R$78,11,FALSE)</f>
        <v>1808274</v>
      </c>
      <c r="L61" s="6">
        <f>VLOOKUP($A$7:$A$91,dt!$A$2:$R$78,12,FALSE)</f>
        <v>38449</v>
      </c>
      <c r="M61" s="6">
        <f>VLOOKUP($A$7:$A$91,dt!$A$2:$R$78,13,FALSE)</f>
        <v>1466733</v>
      </c>
      <c r="N61" s="6">
        <f>VLOOKUP($A$7:$A$91,dt!$A$2:$R$78,14,FALSE)</f>
        <v>309</v>
      </c>
      <c r="O61" s="6">
        <f>VLOOKUP($A$7:$A$91,dt!$A$2:$R$78,15,FALSE)</f>
        <v>483158</v>
      </c>
      <c r="P61" s="6">
        <f>VLOOKUP($A$7:$A$91,dt!$A$2:$R$78,16,FALSE)</f>
        <v>1875</v>
      </c>
      <c r="Q61" s="6">
        <f>VLOOKUP($A$7:$A$91,dt!$A$2:$R$78,17,FALSE)</f>
        <v>10212</v>
      </c>
      <c r="R61" s="6">
        <f>VLOOKUP($A$7:$A$91,dt!$A$2:$R$78,18,FALSE)</f>
        <v>210</v>
      </c>
      <c r="S61" s="6">
        <f>VLOOKUP($A$7:$A$91,dt!$A$2:$X$78,19,FALSE)</f>
        <v>195626</v>
      </c>
      <c r="T61" s="6">
        <f>VLOOKUP($A$7:$A$91,dt!$A$2:$X$78,20,FALSE)</f>
        <v>911</v>
      </c>
      <c r="U61" s="6">
        <f>VLOOKUP($A$7:$A$91,dt!$A$2:$X$78,21,FALSE)</f>
        <v>12860</v>
      </c>
      <c r="V61" s="6">
        <f>VLOOKUP($A$7:$A$91,dt!$A$2:$X$78,22,FALSE)</f>
        <v>407</v>
      </c>
      <c r="W61" s="6">
        <f>VLOOKUP($A$7:$A$91,dt!$A$2:$X$78,23,FALSE)</f>
        <v>1354</v>
      </c>
      <c r="X61" s="6">
        <f>VLOOKUP($A$7:$A$91,dt!$A$2:$X$78,24,FALSE)</f>
        <v>32</v>
      </c>
    </row>
    <row r="62" spans="1:24" ht="21.75" x14ac:dyDescent="0.2">
      <c r="A62" s="5" t="s">
        <v>60</v>
      </c>
      <c r="B62" s="6">
        <f>VLOOKUP($A$7:$A$91,dt!$A$2:$R$78,2,FALSE)</f>
        <v>35914</v>
      </c>
      <c r="C62" s="6">
        <f>VLOOKUP($A$7:$A$91,dt!$A$2:$R$78,3,FALSE)</f>
        <v>271707</v>
      </c>
      <c r="D62" s="6">
        <f>VLOOKUP($A$7:$A$91,dt!$A$2:$R$78,4,FALSE)</f>
        <v>17715</v>
      </c>
      <c r="E62" s="6">
        <f>VLOOKUP($A$7:$A$91,dt!$A$2:$R$78,5,FALSE)</f>
        <v>6</v>
      </c>
      <c r="F62" s="6">
        <f>VLOOKUP($A$7:$A$91,dt!$A$2:$R$78,6,FALSE)</f>
        <v>1</v>
      </c>
      <c r="G62" s="6">
        <f>VLOOKUP($A$7:$A$91,dt!$A$2:$R$78,7,FALSE)</f>
        <v>31266</v>
      </c>
      <c r="H62" s="6">
        <f>VLOOKUP($A$7:$A$91,dt!$A$2:$R$78,8,FALSE)</f>
        <v>2578</v>
      </c>
      <c r="I62" s="6">
        <f>VLOOKUP($A$7:$A$91,dt!$A$2:$R$78,9,FALSE)</f>
        <v>78834</v>
      </c>
      <c r="J62" s="6">
        <f>VLOOKUP($A$7:$A$91,dt!$A$2:$R$78,10,FALSE)</f>
        <v>2755</v>
      </c>
      <c r="K62" s="6">
        <f>VLOOKUP($A$7:$A$91,dt!$A$2:$R$78,11,FALSE)</f>
        <v>1118395</v>
      </c>
      <c r="L62" s="6">
        <f>VLOOKUP($A$7:$A$91,dt!$A$2:$R$78,12,FALSE)</f>
        <v>24566</v>
      </c>
      <c r="M62" s="6">
        <f>VLOOKUP($A$7:$A$91,dt!$A$2:$R$78,13,FALSE)</f>
        <v>414680</v>
      </c>
      <c r="N62" s="6">
        <f>VLOOKUP($A$7:$A$91,dt!$A$2:$R$78,14,FALSE)</f>
        <v>108</v>
      </c>
      <c r="O62" s="6">
        <f>VLOOKUP($A$7:$A$91,dt!$A$2:$R$78,15,FALSE)</f>
        <v>36850</v>
      </c>
      <c r="P62" s="6">
        <f>VLOOKUP($A$7:$A$91,dt!$A$2:$R$78,16,FALSE)</f>
        <v>519</v>
      </c>
      <c r="Q62" s="6">
        <f>VLOOKUP($A$7:$A$91,dt!$A$2:$R$78,17,FALSE)</f>
        <v>1174</v>
      </c>
      <c r="R62" s="6">
        <f>VLOOKUP($A$7:$A$91,dt!$A$2:$R$78,18,FALSE)</f>
        <v>99</v>
      </c>
      <c r="S62" s="6">
        <f>VLOOKUP($A$7:$A$91,dt!$A$2:$X$78,19,FALSE)</f>
        <v>8057</v>
      </c>
      <c r="T62" s="6">
        <f>VLOOKUP($A$7:$A$91,dt!$A$2:$X$78,20,FALSE)</f>
        <v>195</v>
      </c>
      <c r="U62" s="6">
        <f>VLOOKUP($A$7:$A$91,dt!$A$2:$X$78,21,FALSE)</f>
        <v>18238</v>
      </c>
      <c r="V62" s="6">
        <f>VLOOKUP($A$7:$A$91,dt!$A$2:$X$78,22,FALSE)</f>
        <v>577</v>
      </c>
      <c r="W62" s="6">
        <f>VLOOKUP($A$7:$A$91,dt!$A$2:$X$78,23,FALSE)</f>
        <v>1501</v>
      </c>
      <c r="X62" s="6">
        <f>VLOOKUP($A$7:$A$91,dt!$A$2:$X$78,24,FALSE)</f>
        <v>18</v>
      </c>
    </row>
    <row r="63" spans="1:24" ht="21.75" x14ac:dyDescent="0.2">
      <c r="A63" s="5" t="s">
        <v>61</v>
      </c>
      <c r="B63" s="6">
        <f>VLOOKUP($A$7:$A$91,dt!$A$2:$R$78,2,FALSE)</f>
        <v>36158</v>
      </c>
      <c r="C63" s="6">
        <f>VLOOKUP($A$7:$A$91,dt!$A$2:$R$78,3,FALSE)</f>
        <v>138554</v>
      </c>
      <c r="D63" s="6">
        <f>VLOOKUP($A$7:$A$91,dt!$A$2:$R$78,4,FALSE)</f>
        <v>10472</v>
      </c>
      <c r="E63" s="6">
        <f>VLOOKUP($A$7:$A$91,dt!$A$2:$R$78,5,FALSE)</f>
        <v>3073</v>
      </c>
      <c r="F63" s="6">
        <f>VLOOKUP($A$7:$A$91,dt!$A$2:$R$78,6,FALSE)</f>
        <v>92</v>
      </c>
      <c r="G63" s="6">
        <f>VLOOKUP($A$7:$A$91,dt!$A$2:$R$78,7,FALSE)</f>
        <v>10235</v>
      </c>
      <c r="H63" s="6">
        <f>VLOOKUP($A$7:$A$91,dt!$A$2:$R$78,8,FALSE)</f>
        <v>1037</v>
      </c>
      <c r="I63" s="6">
        <f>VLOOKUP($A$7:$A$91,dt!$A$2:$R$78,9,FALSE)</f>
        <v>98131</v>
      </c>
      <c r="J63" s="6">
        <f>VLOOKUP($A$7:$A$91,dt!$A$2:$R$78,10,FALSE)</f>
        <v>2420</v>
      </c>
      <c r="K63" s="6">
        <f>VLOOKUP($A$7:$A$91,dt!$A$2:$R$78,11,FALSE)</f>
        <v>1149494</v>
      </c>
      <c r="L63" s="6">
        <f>VLOOKUP($A$7:$A$91,dt!$A$2:$R$78,12,FALSE)</f>
        <v>30373</v>
      </c>
      <c r="M63" s="6">
        <f>VLOOKUP($A$7:$A$91,dt!$A$2:$R$78,13,FALSE)</f>
        <v>217165</v>
      </c>
      <c r="N63" s="6">
        <f>VLOOKUP($A$7:$A$91,dt!$A$2:$R$78,14,FALSE)</f>
        <v>123</v>
      </c>
      <c r="O63" s="6">
        <f>VLOOKUP($A$7:$A$91,dt!$A$2:$R$78,15,FALSE)</f>
        <v>131675</v>
      </c>
      <c r="P63" s="6">
        <f>VLOOKUP($A$7:$A$91,dt!$A$2:$R$78,16,FALSE)</f>
        <v>1389</v>
      </c>
      <c r="Q63" s="6">
        <f>VLOOKUP($A$7:$A$91,dt!$A$2:$R$78,17,FALSE)</f>
        <v>2497</v>
      </c>
      <c r="R63" s="6">
        <f>VLOOKUP($A$7:$A$91,dt!$A$2:$R$78,18,FALSE)</f>
        <v>53</v>
      </c>
      <c r="S63" s="6">
        <f>VLOOKUP($A$7:$A$91,dt!$A$2:$X$78,19,FALSE)</f>
        <v>178757</v>
      </c>
      <c r="T63" s="6">
        <f>VLOOKUP($A$7:$A$91,dt!$A$2:$X$78,20,FALSE)</f>
        <v>597</v>
      </c>
      <c r="U63" s="6">
        <f>VLOOKUP($A$7:$A$91,dt!$A$2:$X$78,21,FALSE)</f>
        <v>14402</v>
      </c>
      <c r="V63" s="6">
        <f>VLOOKUP($A$7:$A$91,dt!$A$2:$X$78,22,FALSE)</f>
        <v>389</v>
      </c>
      <c r="W63" s="6">
        <f>VLOOKUP($A$7:$A$91,dt!$A$2:$X$78,23,FALSE)</f>
        <v>1259</v>
      </c>
      <c r="X63" s="6">
        <f>VLOOKUP($A$7:$A$91,dt!$A$2:$X$78,24,FALSE)</f>
        <v>42</v>
      </c>
    </row>
    <row r="64" spans="1:24" ht="21.75" x14ac:dyDescent="0.2">
      <c r="A64" s="5" t="s">
        <v>62</v>
      </c>
      <c r="B64" s="6">
        <f>VLOOKUP($A$7:$A$91,dt!$A$2:$R$78,2,FALSE)</f>
        <v>44050</v>
      </c>
      <c r="C64" s="6">
        <f>VLOOKUP($A$7:$A$91,dt!$A$2:$R$78,3,FALSE)</f>
        <v>64268</v>
      </c>
      <c r="D64" s="6">
        <f>VLOOKUP($A$7:$A$91,dt!$A$2:$R$78,4,FALSE)</f>
        <v>5936</v>
      </c>
      <c r="E64" s="6">
        <f>VLOOKUP($A$7:$A$91,dt!$A$2:$R$78,5,FALSE)</f>
        <v>310</v>
      </c>
      <c r="F64" s="6">
        <f>VLOOKUP($A$7:$A$91,dt!$A$2:$R$78,6,FALSE)</f>
        <v>10</v>
      </c>
      <c r="G64" s="6">
        <f>VLOOKUP($A$7:$A$91,dt!$A$2:$R$78,7,FALSE)</f>
        <v>31511</v>
      </c>
      <c r="H64" s="6">
        <f>VLOOKUP($A$7:$A$91,dt!$A$2:$R$78,8,FALSE)</f>
        <v>3249</v>
      </c>
      <c r="I64" s="6">
        <f>VLOOKUP($A$7:$A$91,dt!$A$2:$R$78,9,FALSE)</f>
        <v>323520</v>
      </c>
      <c r="J64" s="6">
        <f>VLOOKUP($A$7:$A$91,dt!$A$2:$R$78,10,FALSE)</f>
        <v>3077</v>
      </c>
      <c r="K64" s="6">
        <f>VLOOKUP($A$7:$A$91,dt!$A$2:$R$78,11,FALSE)</f>
        <v>2173321</v>
      </c>
      <c r="L64" s="6">
        <f>VLOOKUP($A$7:$A$91,dt!$A$2:$R$78,12,FALSE)</f>
        <v>37987</v>
      </c>
      <c r="M64" s="6">
        <f>VLOOKUP($A$7:$A$91,dt!$A$2:$R$78,13,FALSE)</f>
        <v>1188255</v>
      </c>
      <c r="N64" s="6">
        <f>VLOOKUP($A$7:$A$91,dt!$A$2:$R$78,14,FALSE)</f>
        <v>629</v>
      </c>
      <c r="O64" s="6">
        <f>VLOOKUP($A$7:$A$91,dt!$A$2:$R$78,15,FALSE)</f>
        <v>400045</v>
      </c>
      <c r="P64" s="6">
        <f>VLOOKUP($A$7:$A$91,dt!$A$2:$R$78,16,FALSE)</f>
        <v>2338</v>
      </c>
      <c r="Q64" s="6">
        <f>VLOOKUP($A$7:$A$91,dt!$A$2:$R$78,17,FALSE)</f>
        <v>17601</v>
      </c>
      <c r="R64" s="6">
        <f>VLOOKUP($A$7:$A$91,dt!$A$2:$R$78,18,FALSE)</f>
        <v>196</v>
      </c>
      <c r="S64" s="6">
        <f>VLOOKUP($A$7:$A$91,dt!$A$2:$X$78,19,FALSE)</f>
        <v>763627</v>
      </c>
      <c r="T64" s="6">
        <f>VLOOKUP($A$7:$A$91,dt!$A$2:$X$78,20,FALSE)</f>
        <v>1164</v>
      </c>
      <c r="U64" s="6">
        <f>VLOOKUP($A$7:$A$91,dt!$A$2:$X$78,21,FALSE)</f>
        <v>18956</v>
      </c>
      <c r="V64" s="6">
        <f>VLOOKUP($A$7:$A$91,dt!$A$2:$X$78,22,FALSE)</f>
        <v>512</v>
      </c>
      <c r="W64" s="6">
        <f>VLOOKUP($A$7:$A$91,dt!$A$2:$X$78,23,FALSE)</f>
        <v>2007</v>
      </c>
      <c r="X64" s="6">
        <f>VLOOKUP($A$7:$A$91,dt!$A$2:$X$78,24,FALSE)</f>
        <v>86</v>
      </c>
    </row>
    <row r="65" spans="1:24" ht="21.75" x14ac:dyDescent="0.2">
      <c r="A65" s="5" t="s">
        <v>63</v>
      </c>
      <c r="B65" s="6">
        <f>VLOOKUP($A$7:$A$91,dt!$A$2:$R$78,2,FALSE)</f>
        <v>28429</v>
      </c>
      <c r="C65" s="6">
        <f>VLOOKUP($A$7:$A$91,dt!$A$2:$R$78,3,FALSE)</f>
        <v>18247</v>
      </c>
      <c r="D65" s="6">
        <f>VLOOKUP($A$7:$A$91,dt!$A$2:$R$78,4,FALSE)</f>
        <v>1513</v>
      </c>
      <c r="E65" s="6">
        <f>VLOOKUP($A$7:$A$91,dt!$A$2:$R$78,5,FALSE)</f>
        <v>409</v>
      </c>
      <c r="F65" s="6">
        <f>VLOOKUP($A$7:$A$91,dt!$A$2:$R$78,6,FALSE)</f>
        <v>15</v>
      </c>
      <c r="G65" s="6">
        <f>VLOOKUP($A$7:$A$91,dt!$A$2:$R$78,7,FALSE)</f>
        <v>10529</v>
      </c>
      <c r="H65" s="6">
        <f>VLOOKUP($A$7:$A$91,dt!$A$2:$R$78,8,FALSE)</f>
        <v>837</v>
      </c>
      <c r="I65" s="6">
        <f>VLOOKUP($A$7:$A$91,dt!$A$2:$R$78,9,FALSE)</f>
        <v>65942</v>
      </c>
      <c r="J65" s="6">
        <f>VLOOKUP($A$7:$A$91,dt!$A$2:$R$78,10,FALSE)</f>
        <v>1126</v>
      </c>
      <c r="K65" s="6">
        <f>VLOOKUP($A$7:$A$91,dt!$A$2:$R$78,11,FALSE)</f>
        <v>1536419</v>
      </c>
      <c r="L65" s="6">
        <f>VLOOKUP($A$7:$A$91,dt!$A$2:$R$78,12,FALSE)</f>
        <v>26315</v>
      </c>
      <c r="M65" s="6">
        <f>VLOOKUP($A$7:$A$91,dt!$A$2:$R$78,13,FALSE)</f>
        <v>1959480</v>
      </c>
      <c r="N65" s="6">
        <f>VLOOKUP($A$7:$A$91,dt!$A$2:$R$78,14,FALSE)</f>
        <v>104</v>
      </c>
      <c r="O65" s="6">
        <f>VLOOKUP($A$7:$A$91,dt!$A$2:$R$78,15,FALSE)</f>
        <v>699485</v>
      </c>
      <c r="P65" s="6">
        <f>VLOOKUP($A$7:$A$91,dt!$A$2:$R$78,16,FALSE)</f>
        <v>1983</v>
      </c>
      <c r="Q65" s="6">
        <f>VLOOKUP($A$7:$A$91,dt!$A$2:$R$78,17,FALSE)</f>
        <v>8119</v>
      </c>
      <c r="R65" s="6">
        <f>VLOOKUP($A$7:$A$91,dt!$A$2:$R$78,18,FALSE)</f>
        <v>55</v>
      </c>
      <c r="S65" s="6">
        <f>VLOOKUP($A$7:$A$91,dt!$A$2:$X$78,19,FALSE)</f>
        <v>860265</v>
      </c>
      <c r="T65" s="6">
        <f>VLOOKUP($A$7:$A$91,dt!$A$2:$X$78,20,FALSE)</f>
        <v>1183</v>
      </c>
      <c r="U65" s="6">
        <f>VLOOKUP($A$7:$A$91,dt!$A$2:$X$78,21,FALSE)</f>
        <v>11318</v>
      </c>
      <c r="V65" s="6">
        <f>VLOOKUP($A$7:$A$91,dt!$A$2:$X$78,22,FALSE)</f>
        <v>369</v>
      </c>
      <c r="W65" s="6">
        <f>VLOOKUP($A$7:$A$91,dt!$A$2:$X$78,23,FALSE)</f>
        <v>1468</v>
      </c>
      <c r="X65" s="6">
        <f>VLOOKUP($A$7:$A$91,dt!$A$2:$X$78,24,FALSE)</f>
        <v>43</v>
      </c>
    </row>
    <row r="66" spans="1:24" ht="21.75" x14ac:dyDescent="0.2">
      <c r="A66" s="5" t="s">
        <v>64</v>
      </c>
      <c r="B66" s="6">
        <f>VLOOKUP($A$7:$A$91,dt!$A$2:$R$78,2,FALSE)</f>
        <v>49435</v>
      </c>
      <c r="C66" s="6">
        <f>VLOOKUP($A$7:$A$91,dt!$A$2:$R$78,3,FALSE)</f>
        <v>82863</v>
      </c>
      <c r="D66" s="6">
        <f>VLOOKUP($A$7:$A$91,dt!$A$2:$R$78,4,FALSE)</f>
        <v>6185</v>
      </c>
      <c r="E66" s="6">
        <f>VLOOKUP($A$7:$A$91,dt!$A$2:$R$78,5,FALSE)</f>
        <v>1808</v>
      </c>
      <c r="F66" s="6">
        <f>VLOOKUP($A$7:$A$91,dt!$A$2:$R$78,6,FALSE)</f>
        <v>63</v>
      </c>
      <c r="G66" s="6">
        <f>VLOOKUP($A$7:$A$91,dt!$A$2:$R$78,7,FALSE)</f>
        <v>9803</v>
      </c>
      <c r="H66" s="6">
        <f>VLOOKUP($A$7:$A$91,dt!$A$2:$R$78,8,FALSE)</f>
        <v>1068</v>
      </c>
      <c r="I66" s="6">
        <f>VLOOKUP($A$7:$A$91,dt!$A$2:$R$78,9,FALSE)</f>
        <v>127560</v>
      </c>
      <c r="J66" s="6">
        <f>VLOOKUP($A$7:$A$91,dt!$A$2:$R$78,10,FALSE)</f>
        <v>950</v>
      </c>
      <c r="K66" s="6">
        <f>VLOOKUP($A$7:$A$91,dt!$A$2:$R$78,11,FALSE)</f>
        <v>2184417</v>
      </c>
      <c r="L66" s="6">
        <f>VLOOKUP($A$7:$A$91,dt!$A$2:$R$78,12,FALSE)</f>
        <v>45852</v>
      </c>
      <c r="M66" s="6">
        <f>VLOOKUP($A$7:$A$91,dt!$A$2:$R$78,13,FALSE)</f>
        <v>5934351</v>
      </c>
      <c r="N66" s="6">
        <f>VLOOKUP($A$7:$A$91,dt!$A$2:$R$78,14,FALSE)</f>
        <v>209</v>
      </c>
      <c r="O66" s="6">
        <f>VLOOKUP($A$7:$A$91,dt!$A$2:$R$78,15,FALSE)</f>
        <v>347789</v>
      </c>
      <c r="P66" s="6">
        <f>VLOOKUP($A$7:$A$91,dt!$A$2:$R$78,16,FALSE)</f>
        <v>1278</v>
      </c>
      <c r="Q66" s="6">
        <f>VLOOKUP($A$7:$A$91,dt!$A$2:$R$78,17,FALSE)</f>
        <v>745606</v>
      </c>
      <c r="R66" s="6">
        <f>VLOOKUP($A$7:$A$91,dt!$A$2:$R$78,18,FALSE)</f>
        <v>216</v>
      </c>
      <c r="S66" s="6">
        <f>VLOOKUP($A$7:$A$91,dt!$A$2:$X$78,19,FALSE)</f>
        <v>72778</v>
      </c>
      <c r="T66" s="6">
        <f>VLOOKUP($A$7:$A$91,dt!$A$2:$X$78,20,FALSE)</f>
        <v>416</v>
      </c>
      <c r="U66" s="6">
        <f>VLOOKUP($A$7:$A$91,dt!$A$2:$X$78,21,FALSE)</f>
        <v>54422</v>
      </c>
      <c r="V66" s="6">
        <f>VLOOKUP($A$7:$A$91,dt!$A$2:$X$78,22,FALSE)</f>
        <v>1478</v>
      </c>
      <c r="W66" s="6">
        <f>VLOOKUP($A$7:$A$91,dt!$A$2:$X$78,23,FALSE)</f>
        <v>7642</v>
      </c>
      <c r="X66" s="6">
        <f>VLOOKUP($A$7:$A$91,dt!$A$2:$X$78,24,FALSE)</f>
        <v>206</v>
      </c>
    </row>
    <row r="67" spans="1:24" ht="21.75" x14ac:dyDescent="0.2">
      <c r="A67" s="9" t="s">
        <v>7</v>
      </c>
      <c r="B67" s="8">
        <f>SUM(B68:B75)</f>
        <v>156466</v>
      </c>
      <c r="C67" s="8">
        <f t="shared" ref="C67:X67" si="28">SUM(C68:C75)</f>
        <v>1221238</v>
      </c>
      <c r="D67" s="8">
        <f t="shared" si="28"/>
        <v>65577</v>
      </c>
      <c r="E67" s="8">
        <f t="shared" si="28"/>
        <v>159759</v>
      </c>
      <c r="F67" s="8">
        <f t="shared" si="28"/>
        <v>5236</v>
      </c>
      <c r="G67" s="8">
        <f t="shared" si="28"/>
        <v>22331</v>
      </c>
      <c r="H67" s="8">
        <f t="shared" si="28"/>
        <v>1996</v>
      </c>
      <c r="I67" s="8">
        <f t="shared" si="28"/>
        <v>2864338</v>
      </c>
      <c r="J67" s="8">
        <f t="shared" si="28"/>
        <v>7020</v>
      </c>
      <c r="K67" s="8">
        <f t="shared" ref="K67:L67" si="29">SUM(K68:K75)</f>
        <v>4486046</v>
      </c>
      <c r="L67" s="8">
        <f t="shared" si="29"/>
        <v>102495</v>
      </c>
      <c r="M67" s="8">
        <f t="shared" ref="M67:N67" si="30">SUM(M68:M75)</f>
        <v>68784189</v>
      </c>
      <c r="N67" s="8">
        <f t="shared" si="30"/>
        <v>1864</v>
      </c>
      <c r="O67" s="8">
        <f t="shared" si="28"/>
        <v>7756064</v>
      </c>
      <c r="P67" s="8">
        <f t="shared" si="28"/>
        <v>6042</v>
      </c>
      <c r="Q67" s="8">
        <f t="shared" si="28"/>
        <v>2186950</v>
      </c>
      <c r="R67" s="8">
        <f t="shared" si="28"/>
        <v>1191</v>
      </c>
      <c r="S67" s="8">
        <f t="shared" ref="S67:T67" si="31">SUM(S68:S75)</f>
        <v>5090277</v>
      </c>
      <c r="T67" s="8">
        <f t="shared" si="31"/>
        <v>5004</v>
      </c>
      <c r="U67" s="8">
        <f t="shared" si="28"/>
        <v>323400</v>
      </c>
      <c r="V67" s="8">
        <f t="shared" si="28"/>
        <v>8367</v>
      </c>
      <c r="W67" s="8">
        <f t="shared" si="28"/>
        <v>48022</v>
      </c>
      <c r="X67" s="8">
        <f t="shared" si="28"/>
        <v>845</v>
      </c>
    </row>
    <row r="68" spans="1:24" ht="21.75" x14ac:dyDescent="0.2">
      <c r="A68" s="5" t="s">
        <v>65</v>
      </c>
      <c r="B68" s="6">
        <f>VLOOKUP($A$7:$A$91,dt!$A$2:$R$78,2,FALSE)</f>
        <v>22024</v>
      </c>
      <c r="C68" s="6">
        <f>VLOOKUP($A$7:$A$91,dt!$A$2:$R$78,3,FALSE)</f>
        <v>118029</v>
      </c>
      <c r="D68" s="6">
        <f>VLOOKUP($A$7:$A$91,dt!$A$2:$R$78,4,FALSE)</f>
        <v>8667</v>
      </c>
      <c r="E68" s="6">
        <f>VLOOKUP($A$7:$A$91,dt!$A$2:$R$78,5,FALSE)</f>
        <v>53313</v>
      </c>
      <c r="F68" s="6">
        <f>VLOOKUP($A$7:$A$91,dt!$A$2:$R$78,6,FALSE)</f>
        <v>2095</v>
      </c>
      <c r="G68" s="6">
        <f>VLOOKUP($A$7:$A$91,dt!$A$2:$R$78,7,FALSE)</f>
        <v>1091</v>
      </c>
      <c r="H68" s="6">
        <f>VLOOKUP($A$7:$A$91,dt!$A$2:$R$78,8,FALSE)</f>
        <v>98</v>
      </c>
      <c r="I68" s="6">
        <f>VLOOKUP($A$7:$A$91,dt!$A$2:$R$78,9,FALSE)</f>
        <v>1232457</v>
      </c>
      <c r="J68" s="6">
        <f>VLOOKUP($A$7:$A$91,dt!$A$2:$R$78,10,FALSE)</f>
        <v>695</v>
      </c>
      <c r="K68" s="6">
        <f>VLOOKUP($A$7:$A$91,dt!$A$2:$R$78,11,FALSE)</f>
        <v>636394</v>
      </c>
      <c r="L68" s="6">
        <f>VLOOKUP($A$7:$A$91,dt!$A$2:$R$78,12,FALSE)</f>
        <v>14647</v>
      </c>
      <c r="M68" s="6">
        <f>VLOOKUP($A$7:$A$91,dt!$A$2:$R$78,13,FALSE)</f>
        <v>10780869</v>
      </c>
      <c r="N68" s="6">
        <f>VLOOKUP($A$7:$A$91,dt!$A$2:$R$78,14,FALSE)</f>
        <v>345</v>
      </c>
      <c r="O68" s="6">
        <f>VLOOKUP($A$7:$A$91,dt!$A$2:$R$78,15,FALSE)</f>
        <v>897804</v>
      </c>
      <c r="P68" s="6">
        <f>VLOOKUP($A$7:$A$91,dt!$A$2:$R$78,16,FALSE)</f>
        <v>708</v>
      </c>
      <c r="Q68" s="6">
        <f>VLOOKUP($A$7:$A$91,dt!$A$2:$R$78,17,FALSE)</f>
        <v>504846</v>
      </c>
      <c r="R68" s="6">
        <f>VLOOKUP($A$7:$A$91,dt!$A$2:$R$78,18,FALSE)</f>
        <v>111</v>
      </c>
      <c r="S68" s="6">
        <f>VLOOKUP($A$7:$A$91,dt!$A$2:$X$78,19,FALSE)</f>
        <v>130578</v>
      </c>
      <c r="T68" s="6">
        <f>VLOOKUP($A$7:$A$91,dt!$A$2:$X$78,20,FALSE)</f>
        <v>533</v>
      </c>
      <c r="U68" s="6">
        <f>VLOOKUP($A$7:$A$91,dt!$A$2:$X$78,21,FALSE)</f>
        <v>23597</v>
      </c>
      <c r="V68" s="6">
        <f>VLOOKUP($A$7:$A$91,dt!$A$2:$X$78,22,FALSE)</f>
        <v>748</v>
      </c>
      <c r="W68" s="6">
        <f>VLOOKUP($A$7:$A$91,dt!$A$2:$X$78,23,FALSE)</f>
        <v>1647</v>
      </c>
      <c r="X68" s="6">
        <f>VLOOKUP($A$7:$A$91,dt!$A$2:$X$78,24,FALSE)</f>
        <v>65</v>
      </c>
    </row>
    <row r="69" spans="1:24" ht="21.75" x14ac:dyDescent="0.2">
      <c r="A69" s="5" t="s">
        <v>66</v>
      </c>
      <c r="B69" s="6">
        <f>VLOOKUP($A$7:$A$91,dt!$A$2:$R$78,2,FALSE)</f>
        <v>36249</v>
      </c>
      <c r="C69" s="6">
        <f>VLOOKUP($A$7:$A$91,dt!$A$2:$R$78,3,FALSE)</f>
        <v>368562</v>
      </c>
      <c r="D69" s="6">
        <f>VLOOKUP($A$7:$A$91,dt!$A$2:$R$78,4,FALSE)</f>
        <v>14805</v>
      </c>
      <c r="E69" s="6">
        <f>VLOOKUP($A$7:$A$91,dt!$A$2:$R$78,5,FALSE)</f>
        <v>32181</v>
      </c>
      <c r="F69" s="6">
        <f>VLOOKUP($A$7:$A$91,dt!$A$2:$R$78,6,FALSE)</f>
        <v>1078</v>
      </c>
      <c r="G69" s="6">
        <f>VLOOKUP($A$7:$A$91,dt!$A$2:$R$78,7,FALSE)</f>
        <v>13404</v>
      </c>
      <c r="H69" s="6">
        <f>VLOOKUP($A$7:$A$91,dt!$A$2:$R$78,8,FALSE)</f>
        <v>1003</v>
      </c>
      <c r="I69" s="6">
        <f>VLOOKUP($A$7:$A$91,dt!$A$2:$R$78,9,FALSE)</f>
        <v>776919</v>
      </c>
      <c r="J69" s="6">
        <f>VLOOKUP($A$7:$A$91,dt!$A$2:$R$78,10,FALSE)</f>
        <v>1690</v>
      </c>
      <c r="K69" s="6">
        <f>VLOOKUP($A$7:$A$91,dt!$A$2:$R$78,11,FALSE)</f>
        <v>990837</v>
      </c>
      <c r="L69" s="6">
        <f>VLOOKUP($A$7:$A$91,dt!$A$2:$R$78,12,FALSE)</f>
        <v>23925</v>
      </c>
      <c r="M69" s="6">
        <f>VLOOKUP($A$7:$A$91,dt!$A$2:$R$78,13,FALSE)</f>
        <v>35690736</v>
      </c>
      <c r="N69" s="6">
        <f>VLOOKUP($A$7:$A$91,dt!$A$2:$R$78,14,FALSE)</f>
        <v>585</v>
      </c>
      <c r="O69" s="6">
        <f>VLOOKUP($A$7:$A$91,dt!$A$2:$R$78,15,FALSE)</f>
        <v>413853</v>
      </c>
      <c r="P69" s="6">
        <f>VLOOKUP($A$7:$A$91,dt!$A$2:$R$78,16,FALSE)</f>
        <v>978</v>
      </c>
      <c r="Q69" s="6">
        <f>VLOOKUP($A$7:$A$91,dt!$A$2:$R$78,17,FALSE)</f>
        <v>418514</v>
      </c>
      <c r="R69" s="6">
        <f>VLOOKUP($A$7:$A$91,dt!$A$2:$R$78,18,FALSE)</f>
        <v>265</v>
      </c>
      <c r="S69" s="6">
        <f>VLOOKUP($A$7:$A$91,dt!$A$2:$X$78,19,FALSE)</f>
        <v>294977</v>
      </c>
      <c r="T69" s="6">
        <f>VLOOKUP($A$7:$A$91,dt!$A$2:$X$78,20,FALSE)</f>
        <v>650</v>
      </c>
      <c r="U69" s="6">
        <f>VLOOKUP($A$7:$A$91,dt!$A$2:$X$78,21,FALSE)</f>
        <v>136338</v>
      </c>
      <c r="V69" s="6">
        <f>VLOOKUP($A$7:$A$91,dt!$A$2:$X$78,22,FALSE)</f>
        <v>3493</v>
      </c>
      <c r="W69" s="6">
        <f>VLOOKUP($A$7:$A$91,dt!$A$2:$X$78,23,FALSE)</f>
        <v>33534</v>
      </c>
      <c r="X69" s="6">
        <f>VLOOKUP($A$7:$A$91,dt!$A$2:$X$78,24,FALSE)</f>
        <v>452</v>
      </c>
    </row>
    <row r="70" spans="1:24" ht="21.75" x14ac:dyDescent="0.2">
      <c r="A70" s="5" t="s">
        <v>67</v>
      </c>
      <c r="B70" s="6">
        <f>VLOOKUP($A$7:$A$91,dt!$A$2:$R$78,2,FALSE)</f>
        <v>33860</v>
      </c>
      <c r="C70" s="6">
        <f>VLOOKUP($A$7:$A$91,dt!$A$2:$R$78,3,FALSE)</f>
        <v>225623</v>
      </c>
      <c r="D70" s="6">
        <f>VLOOKUP($A$7:$A$91,dt!$A$2:$R$78,4,FALSE)</f>
        <v>9036</v>
      </c>
      <c r="E70" s="6">
        <f>VLOOKUP($A$7:$A$91,dt!$A$2:$R$78,5,FALSE)</f>
        <v>1510</v>
      </c>
      <c r="F70" s="6">
        <f>VLOOKUP($A$7:$A$91,dt!$A$2:$R$78,6,FALSE)</f>
        <v>23</v>
      </c>
      <c r="G70" s="6">
        <f>VLOOKUP($A$7:$A$91,dt!$A$2:$R$78,7,FALSE)</f>
        <v>5503</v>
      </c>
      <c r="H70" s="6">
        <f>VLOOKUP($A$7:$A$91,dt!$A$2:$R$78,8,FALSE)</f>
        <v>563</v>
      </c>
      <c r="I70" s="6">
        <f>VLOOKUP($A$7:$A$91,dt!$A$2:$R$78,9,FALSE)</f>
        <v>516494</v>
      </c>
      <c r="J70" s="6">
        <f>VLOOKUP($A$7:$A$91,dt!$A$2:$R$78,10,FALSE)</f>
        <v>1765</v>
      </c>
      <c r="K70" s="6">
        <f>VLOOKUP($A$7:$A$91,dt!$A$2:$R$78,11,FALSE)</f>
        <v>1209260</v>
      </c>
      <c r="L70" s="6">
        <f>VLOOKUP($A$7:$A$91,dt!$A$2:$R$78,12,FALSE)</f>
        <v>25171</v>
      </c>
      <c r="M70" s="6">
        <f>VLOOKUP($A$7:$A$91,dt!$A$2:$R$78,13,FALSE)</f>
        <v>13808844</v>
      </c>
      <c r="N70" s="6">
        <f>VLOOKUP($A$7:$A$91,dt!$A$2:$R$78,14,FALSE)</f>
        <v>349</v>
      </c>
      <c r="O70" s="6">
        <f>VLOOKUP($A$7:$A$91,dt!$A$2:$R$78,15,FALSE)</f>
        <v>3214603</v>
      </c>
      <c r="P70" s="6">
        <f>VLOOKUP($A$7:$A$91,dt!$A$2:$R$78,16,FALSE)</f>
        <v>1216</v>
      </c>
      <c r="Q70" s="6">
        <f>VLOOKUP($A$7:$A$91,dt!$A$2:$R$78,17,FALSE)</f>
        <v>164754</v>
      </c>
      <c r="R70" s="6">
        <f>VLOOKUP($A$7:$A$91,dt!$A$2:$R$78,18,FALSE)</f>
        <v>309</v>
      </c>
      <c r="S70" s="6">
        <f>VLOOKUP($A$7:$A$91,dt!$A$2:$X$78,19,FALSE)</f>
        <v>3325908</v>
      </c>
      <c r="T70" s="6">
        <f>VLOOKUP($A$7:$A$91,dt!$A$2:$X$78,20,FALSE)</f>
        <v>1883</v>
      </c>
      <c r="U70" s="6">
        <f>VLOOKUP($A$7:$A$91,dt!$A$2:$X$78,21,FALSE)</f>
        <v>58473</v>
      </c>
      <c r="V70" s="6">
        <f>VLOOKUP($A$7:$A$91,dt!$A$2:$X$78,22,FALSE)</f>
        <v>1701</v>
      </c>
      <c r="W70" s="6">
        <f>VLOOKUP($A$7:$A$91,dt!$A$2:$X$78,23,FALSE)</f>
        <v>6724</v>
      </c>
      <c r="X70" s="6">
        <f>VLOOKUP($A$7:$A$91,dt!$A$2:$X$78,24,FALSE)</f>
        <v>175</v>
      </c>
    </row>
    <row r="71" spans="1:24" ht="21.75" x14ac:dyDescent="0.2">
      <c r="A71" s="5" t="s">
        <v>68</v>
      </c>
      <c r="B71" s="6">
        <f>VLOOKUP($A$7:$A$91,dt!$A$2:$R$78,2,FALSE)</f>
        <v>14076</v>
      </c>
      <c r="C71" s="6">
        <f>VLOOKUP($A$7:$A$91,dt!$A$2:$R$78,3,FALSE)</f>
        <v>46498</v>
      </c>
      <c r="D71" s="6">
        <f>VLOOKUP($A$7:$A$91,dt!$A$2:$R$78,4,FALSE)</f>
        <v>2401</v>
      </c>
      <c r="E71" s="6">
        <f>VLOOKUP($A$7:$A$91,dt!$A$2:$R$78,5,FALSE)</f>
        <v>25956</v>
      </c>
      <c r="F71" s="6">
        <f>VLOOKUP($A$7:$A$91,dt!$A$2:$R$78,6,FALSE)</f>
        <v>835</v>
      </c>
      <c r="G71" s="6">
        <f>VLOOKUP($A$7:$A$91,dt!$A$2:$R$78,7,FALSE)</f>
        <v>439</v>
      </c>
      <c r="H71" s="6">
        <f>VLOOKUP($A$7:$A$91,dt!$A$2:$R$78,8,FALSE)</f>
        <v>53</v>
      </c>
      <c r="I71" s="6">
        <f>VLOOKUP($A$7:$A$91,dt!$A$2:$R$78,9,FALSE)</f>
        <v>84186</v>
      </c>
      <c r="J71" s="6">
        <f>VLOOKUP($A$7:$A$91,dt!$A$2:$R$78,10,FALSE)</f>
        <v>77</v>
      </c>
      <c r="K71" s="6">
        <f>VLOOKUP($A$7:$A$91,dt!$A$2:$R$78,11,FALSE)</f>
        <v>630053</v>
      </c>
      <c r="L71" s="6">
        <f>VLOOKUP($A$7:$A$91,dt!$A$2:$R$78,12,FALSE)</f>
        <v>11091</v>
      </c>
      <c r="M71" s="6">
        <f>VLOOKUP($A$7:$A$91,dt!$A$2:$R$78,13,FALSE)</f>
        <v>4427229</v>
      </c>
      <c r="N71" s="6">
        <f>VLOOKUP($A$7:$A$91,dt!$A$2:$R$78,14,FALSE)</f>
        <v>176</v>
      </c>
      <c r="O71" s="6">
        <f>VLOOKUP($A$7:$A$91,dt!$A$2:$R$78,15,FALSE)</f>
        <v>2736495</v>
      </c>
      <c r="P71" s="6">
        <f>VLOOKUP($A$7:$A$91,dt!$A$2:$R$78,16,FALSE)</f>
        <v>567</v>
      </c>
      <c r="Q71" s="6">
        <f>VLOOKUP($A$7:$A$91,dt!$A$2:$R$78,17,FALSE)</f>
        <v>1026481</v>
      </c>
      <c r="R71" s="6">
        <f>VLOOKUP($A$7:$A$91,dt!$A$2:$R$78,18,FALSE)</f>
        <v>217</v>
      </c>
      <c r="S71" s="6">
        <f>VLOOKUP($A$7:$A$91,dt!$A$2:$X$78,19,FALSE)</f>
        <v>867747</v>
      </c>
      <c r="T71" s="6">
        <f>VLOOKUP($A$7:$A$91,dt!$A$2:$X$78,20,FALSE)</f>
        <v>644</v>
      </c>
      <c r="U71" s="6">
        <f>VLOOKUP($A$7:$A$91,dt!$A$2:$X$78,21,FALSE)</f>
        <v>14181</v>
      </c>
      <c r="V71" s="6">
        <f>VLOOKUP($A$7:$A$91,dt!$A$2:$X$78,22,FALSE)</f>
        <v>329</v>
      </c>
      <c r="W71" s="6">
        <f>VLOOKUP($A$7:$A$91,dt!$A$2:$X$78,23,FALSE)</f>
        <v>3034</v>
      </c>
      <c r="X71" s="6">
        <f>VLOOKUP($A$7:$A$91,dt!$A$2:$X$78,24,FALSE)</f>
        <v>67</v>
      </c>
    </row>
    <row r="72" spans="1:24" ht="21.75" x14ac:dyDescent="0.2">
      <c r="A72" s="5" t="s">
        <v>69</v>
      </c>
      <c r="B72" s="6">
        <f>VLOOKUP($A$7:$A$91,dt!$A$2:$R$78,2,FALSE)</f>
        <v>2870</v>
      </c>
      <c r="C72" s="6">
        <f>VLOOKUP($A$7:$A$91,dt!$A$2:$R$78,3,FALSE)</f>
        <v>1002</v>
      </c>
      <c r="D72" s="6">
        <f>VLOOKUP($A$7:$A$91,dt!$A$2:$R$78,4,FALSE)</f>
        <v>73</v>
      </c>
      <c r="E72" s="6">
        <f>VLOOKUP($A$7:$A$91,dt!$A$2:$R$78,5,FALSE)</f>
        <v>0</v>
      </c>
      <c r="F72" s="6">
        <f>VLOOKUP($A$7:$A$91,dt!$A$2:$R$78,6,FALSE)</f>
        <v>0</v>
      </c>
      <c r="G72" s="6">
        <f>VLOOKUP($A$7:$A$91,dt!$A$2:$R$78,7,FALSE)</f>
        <v>70</v>
      </c>
      <c r="H72" s="6">
        <f>VLOOKUP($A$7:$A$91,dt!$A$2:$R$78,8,FALSE)</f>
        <v>11</v>
      </c>
      <c r="I72" s="6">
        <f>VLOOKUP($A$7:$A$91,dt!$A$2:$R$78,9,FALSE)</f>
        <v>59</v>
      </c>
      <c r="J72" s="6">
        <f>VLOOKUP($A$7:$A$91,dt!$A$2:$R$78,10,FALSE)</f>
        <v>1</v>
      </c>
      <c r="K72" s="6">
        <f>VLOOKUP($A$7:$A$91,dt!$A$2:$R$78,11,FALSE)</f>
        <v>65050</v>
      </c>
      <c r="L72" s="6">
        <f>VLOOKUP($A$7:$A$91,dt!$A$2:$R$78,12,FALSE)</f>
        <v>2246</v>
      </c>
      <c r="M72" s="6">
        <f>VLOOKUP($A$7:$A$91,dt!$A$2:$R$78,13,FALSE)</f>
        <v>30086</v>
      </c>
      <c r="N72" s="6">
        <f>VLOOKUP($A$7:$A$91,dt!$A$2:$R$78,14,FALSE)</f>
        <v>9</v>
      </c>
      <c r="O72" s="6">
        <f>VLOOKUP($A$7:$A$91,dt!$A$2:$R$78,15,FALSE)</f>
        <v>53605</v>
      </c>
      <c r="P72" s="6">
        <f>VLOOKUP($A$7:$A$91,dt!$A$2:$R$78,16,FALSE)</f>
        <v>401</v>
      </c>
      <c r="Q72" s="6">
        <f>VLOOKUP($A$7:$A$91,dt!$A$2:$R$78,17,FALSE)</f>
        <v>186</v>
      </c>
      <c r="R72" s="6">
        <f>VLOOKUP($A$7:$A$91,dt!$A$2:$R$78,18,FALSE)</f>
        <v>7</v>
      </c>
      <c r="S72" s="6">
        <f>VLOOKUP($A$7:$A$91,dt!$A$2:$X$78,19,FALSE)</f>
        <v>6839</v>
      </c>
      <c r="T72" s="6">
        <f>VLOOKUP($A$7:$A$91,dt!$A$2:$X$78,20,FALSE)</f>
        <v>142</v>
      </c>
      <c r="U72" s="6">
        <f>VLOOKUP($A$7:$A$91,dt!$A$2:$X$78,21,FALSE)</f>
        <v>571</v>
      </c>
      <c r="V72" s="6">
        <f>VLOOKUP($A$7:$A$91,dt!$A$2:$X$78,22,FALSE)</f>
        <v>27</v>
      </c>
      <c r="W72" s="6">
        <f>VLOOKUP($A$7:$A$91,dt!$A$2:$X$78,23,FALSE)</f>
        <v>8</v>
      </c>
      <c r="X72" s="6">
        <f>VLOOKUP($A$7:$A$91,dt!$A$2:$X$78,24,FALSE)</f>
        <v>2</v>
      </c>
    </row>
    <row r="73" spans="1:24" ht="21.75" x14ac:dyDescent="0.2">
      <c r="A73" s="5" t="s">
        <v>70</v>
      </c>
      <c r="B73" s="6">
        <f>VLOOKUP($A$7:$A$91,dt!$A$2:$R$78,2,FALSE)</f>
        <v>2015</v>
      </c>
      <c r="C73" s="6">
        <f>VLOOKUP($A$7:$A$91,dt!$A$2:$R$78,3,FALSE)</f>
        <v>1196</v>
      </c>
      <c r="D73" s="6">
        <f>VLOOKUP($A$7:$A$91,dt!$A$2:$R$78,4,FALSE)</f>
        <v>105</v>
      </c>
      <c r="E73" s="6">
        <f>VLOOKUP($A$7:$A$91,dt!$A$2:$R$78,5,FALSE)</f>
        <v>0</v>
      </c>
      <c r="F73" s="6">
        <f>VLOOKUP($A$7:$A$91,dt!$A$2:$R$78,6,FALSE)</f>
        <v>0</v>
      </c>
      <c r="G73" s="6">
        <f>VLOOKUP($A$7:$A$91,dt!$A$2:$R$78,7,FALSE)</f>
        <v>12</v>
      </c>
      <c r="H73" s="6">
        <f>VLOOKUP($A$7:$A$91,dt!$A$2:$R$78,8,FALSE)</f>
        <v>4</v>
      </c>
      <c r="I73" s="6">
        <f>VLOOKUP($A$7:$A$91,dt!$A$2:$R$78,9,FALSE)</f>
        <v>708</v>
      </c>
      <c r="J73" s="6">
        <f>VLOOKUP($A$7:$A$91,dt!$A$2:$R$78,10,FALSE)</f>
        <v>3</v>
      </c>
      <c r="K73" s="6">
        <f>VLOOKUP($A$7:$A$91,dt!$A$2:$R$78,11,FALSE)</f>
        <v>27984</v>
      </c>
      <c r="L73" s="6">
        <f>VLOOKUP($A$7:$A$91,dt!$A$2:$R$78,12,FALSE)</f>
        <v>1552</v>
      </c>
      <c r="M73" s="6">
        <f>VLOOKUP($A$7:$A$91,dt!$A$2:$R$78,13,FALSE)</f>
        <v>108</v>
      </c>
      <c r="N73" s="6">
        <f>VLOOKUP($A$7:$A$91,dt!$A$2:$R$78,14,FALSE)</f>
        <v>14</v>
      </c>
      <c r="O73" s="6">
        <f>VLOOKUP($A$7:$A$91,dt!$A$2:$R$78,15,FALSE)</f>
        <v>16562</v>
      </c>
      <c r="P73" s="6">
        <f>VLOOKUP($A$7:$A$91,dt!$A$2:$R$78,16,FALSE)</f>
        <v>330</v>
      </c>
      <c r="Q73" s="6">
        <f>VLOOKUP($A$7:$A$91,dt!$A$2:$R$78,17,FALSE)</f>
        <v>115</v>
      </c>
      <c r="R73" s="6">
        <f>VLOOKUP($A$7:$A$91,dt!$A$2:$R$78,18,FALSE)</f>
        <v>12</v>
      </c>
      <c r="S73" s="6">
        <f>VLOOKUP($A$7:$A$91,dt!$A$2:$X$78,19,FALSE)</f>
        <v>3475</v>
      </c>
      <c r="T73" s="6">
        <f>VLOOKUP($A$7:$A$91,dt!$A$2:$X$78,20,FALSE)</f>
        <v>174</v>
      </c>
      <c r="U73" s="6">
        <f>VLOOKUP($A$7:$A$91,dt!$A$2:$X$78,21,FALSE)</f>
        <v>244</v>
      </c>
      <c r="V73" s="6">
        <f>VLOOKUP($A$7:$A$91,dt!$A$2:$X$78,22,FALSE)</f>
        <v>13</v>
      </c>
      <c r="W73" s="6">
        <f>VLOOKUP($A$7:$A$91,dt!$A$2:$X$78,23,FALSE)</f>
        <v>12</v>
      </c>
      <c r="X73" s="6">
        <f>VLOOKUP($A$7:$A$91,dt!$A$2:$X$78,24,FALSE)</f>
        <v>1</v>
      </c>
    </row>
    <row r="74" spans="1:24" ht="21.75" x14ac:dyDescent="0.2">
      <c r="A74" s="5" t="s">
        <v>71</v>
      </c>
      <c r="B74" s="6">
        <f>VLOOKUP($A$7:$A$91,dt!$A$2:$R$78,2,FALSE)</f>
        <v>20153</v>
      </c>
      <c r="C74" s="6">
        <f>VLOOKUP($A$7:$A$91,dt!$A$2:$R$78,3,FALSE)</f>
        <v>250750</v>
      </c>
      <c r="D74" s="6">
        <f>VLOOKUP($A$7:$A$91,dt!$A$2:$R$78,4,FALSE)</f>
        <v>14696</v>
      </c>
      <c r="E74" s="6">
        <f>VLOOKUP($A$7:$A$91,dt!$A$2:$R$78,5,FALSE)</f>
        <v>14866</v>
      </c>
      <c r="F74" s="6">
        <f>VLOOKUP($A$7:$A$91,dt!$A$2:$R$78,6,FALSE)</f>
        <v>431</v>
      </c>
      <c r="G74" s="6">
        <f>VLOOKUP($A$7:$A$91,dt!$A$2:$R$78,7,FALSE)</f>
        <v>867</v>
      </c>
      <c r="H74" s="6">
        <f>VLOOKUP($A$7:$A$91,dt!$A$2:$R$78,8,FALSE)</f>
        <v>131</v>
      </c>
      <c r="I74" s="6">
        <f>VLOOKUP($A$7:$A$91,dt!$A$2:$R$78,9,FALSE)</f>
        <v>124398</v>
      </c>
      <c r="J74" s="6">
        <f>VLOOKUP($A$7:$A$91,dt!$A$2:$R$78,10,FALSE)</f>
        <v>1153</v>
      </c>
      <c r="K74" s="6">
        <f>VLOOKUP($A$7:$A$91,dt!$A$2:$R$78,11,FALSE)</f>
        <v>416651</v>
      </c>
      <c r="L74" s="6">
        <f>VLOOKUP($A$7:$A$91,dt!$A$2:$R$78,12,FALSE)</f>
        <v>10121</v>
      </c>
      <c r="M74" s="6">
        <f>VLOOKUP($A$7:$A$91,dt!$A$2:$R$78,13,FALSE)</f>
        <v>2516946</v>
      </c>
      <c r="N74" s="6">
        <f>VLOOKUP($A$7:$A$91,dt!$A$2:$R$78,14,FALSE)</f>
        <v>232</v>
      </c>
      <c r="O74" s="6">
        <f>VLOOKUP($A$7:$A$91,dt!$A$2:$R$78,15,FALSE)</f>
        <v>262044</v>
      </c>
      <c r="P74" s="6">
        <f>VLOOKUP($A$7:$A$91,dt!$A$2:$R$78,16,FALSE)</f>
        <v>855</v>
      </c>
      <c r="Q74" s="6">
        <f>VLOOKUP($A$7:$A$91,dt!$A$2:$R$78,17,FALSE)</f>
        <v>68236</v>
      </c>
      <c r="R74" s="6">
        <f>VLOOKUP($A$7:$A$91,dt!$A$2:$R$78,18,FALSE)</f>
        <v>164</v>
      </c>
      <c r="S74" s="6">
        <f>VLOOKUP($A$7:$A$91,dt!$A$2:$X$78,19,FALSE)</f>
        <v>410376</v>
      </c>
      <c r="T74" s="6">
        <f>VLOOKUP($A$7:$A$91,dt!$A$2:$X$78,20,FALSE)</f>
        <v>565</v>
      </c>
      <c r="U74" s="6">
        <f>VLOOKUP($A$7:$A$91,dt!$A$2:$X$78,21,FALSE)</f>
        <v>40837</v>
      </c>
      <c r="V74" s="6">
        <f>VLOOKUP($A$7:$A$91,dt!$A$2:$X$78,22,FALSE)</f>
        <v>861</v>
      </c>
      <c r="W74" s="6">
        <f>VLOOKUP($A$7:$A$91,dt!$A$2:$X$78,23,FALSE)</f>
        <v>1380</v>
      </c>
      <c r="X74" s="6">
        <f>VLOOKUP($A$7:$A$91,dt!$A$2:$X$78,24,FALSE)</f>
        <v>42</v>
      </c>
    </row>
    <row r="75" spans="1:24" ht="21.75" x14ac:dyDescent="0.2">
      <c r="A75" s="5" t="s">
        <v>72</v>
      </c>
      <c r="B75" s="6">
        <f>VLOOKUP($A$7:$A$91,dt!$A$2:$R$78,2,FALSE)</f>
        <v>25219</v>
      </c>
      <c r="C75" s="6">
        <f>VLOOKUP($A$7:$A$91,dt!$A$2:$R$78,3,FALSE)</f>
        <v>209578</v>
      </c>
      <c r="D75" s="6">
        <f>VLOOKUP($A$7:$A$91,dt!$A$2:$R$78,4,FALSE)</f>
        <v>15794</v>
      </c>
      <c r="E75" s="6">
        <f>VLOOKUP($A$7:$A$91,dt!$A$2:$R$78,5,FALSE)</f>
        <v>31933</v>
      </c>
      <c r="F75" s="6">
        <f>VLOOKUP($A$7:$A$91,dt!$A$2:$R$78,6,FALSE)</f>
        <v>774</v>
      </c>
      <c r="G75" s="6">
        <f>VLOOKUP($A$7:$A$91,dt!$A$2:$R$78,7,FALSE)</f>
        <v>945</v>
      </c>
      <c r="H75" s="6">
        <f>VLOOKUP($A$7:$A$91,dt!$A$2:$R$78,8,FALSE)</f>
        <v>133</v>
      </c>
      <c r="I75" s="6">
        <f>VLOOKUP($A$7:$A$91,dt!$A$2:$R$78,9,FALSE)</f>
        <v>129117</v>
      </c>
      <c r="J75" s="6">
        <f>VLOOKUP($A$7:$A$91,dt!$A$2:$R$78,10,FALSE)</f>
        <v>1636</v>
      </c>
      <c r="K75" s="6">
        <f>VLOOKUP($A$7:$A$91,dt!$A$2:$R$78,11,FALSE)</f>
        <v>509817</v>
      </c>
      <c r="L75" s="6">
        <f>VLOOKUP($A$7:$A$91,dt!$A$2:$R$78,12,FALSE)</f>
        <v>13742</v>
      </c>
      <c r="M75" s="6">
        <f>VLOOKUP($A$7:$A$91,dt!$A$2:$R$78,13,FALSE)</f>
        <v>1529371</v>
      </c>
      <c r="N75" s="6">
        <f>VLOOKUP($A$7:$A$91,dt!$A$2:$R$78,14,FALSE)</f>
        <v>154</v>
      </c>
      <c r="O75" s="6">
        <f>VLOOKUP($A$7:$A$91,dt!$A$2:$R$78,15,FALSE)</f>
        <v>161098</v>
      </c>
      <c r="P75" s="6">
        <f>VLOOKUP($A$7:$A$91,dt!$A$2:$R$78,16,FALSE)</f>
        <v>987</v>
      </c>
      <c r="Q75" s="6">
        <f>VLOOKUP($A$7:$A$91,dt!$A$2:$R$78,17,FALSE)</f>
        <v>3818</v>
      </c>
      <c r="R75" s="6">
        <f>VLOOKUP($A$7:$A$91,dt!$A$2:$R$78,18,FALSE)</f>
        <v>106</v>
      </c>
      <c r="S75" s="6">
        <f>VLOOKUP($A$7:$A$91,dt!$A$2:$X$78,19,FALSE)</f>
        <v>50377</v>
      </c>
      <c r="T75" s="6">
        <f>VLOOKUP($A$7:$A$91,dt!$A$2:$X$78,20,FALSE)</f>
        <v>413</v>
      </c>
      <c r="U75" s="6">
        <f>VLOOKUP($A$7:$A$91,dt!$A$2:$X$78,21,FALSE)</f>
        <v>49159</v>
      </c>
      <c r="V75" s="6">
        <f>VLOOKUP($A$7:$A$91,dt!$A$2:$X$78,22,FALSE)</f>
        <v>1195</v>
      </c>
      <c r="W75" s="6">
        <f>VLOOKUP($A$7:$A$91,dt!$A$2:$X$78,23,FALSE)</f>
        <v>1683</v>
      </c>
      <c r="X75" s="6">
        <f>VLOOKUP($A$7:$A$91,dt!$A$2:$X$78,24,FALSE)</f>
        <v>41</v>
      </c>
    </row>
    <row r="76" spans="1:24" ht="21.75" x14ac:dyDescent="0.2">
      <c r="A76" s="9" t="s">
        <v>8</v>
      </c>
      <c r="B76" s="8">
        <f>SUM(B77:B85)</f>
        <v>291997</v>
      </c>
      <c r="C76" s="8">
        <f t="shared" ref="C76:X76" si="32">SUM(C77:C85)</f>
        <v>683577</v>
      </c>
      <c r="D76" s="8">
        <f t="shared" si="32"/>
        <v>117315</v>
      </c>
      <c r="E76" s="8">
        <f t="shared" si="32"/>
        <v>5053</v>
      </c>
      <c r="F76" s="8">
        <f t="shared" si="32"/>
        <v>175</v>
      </c>
      <c r="G76" s="8">
        <f t="shared" si="32"/>
        <v>15902</v>
      </c>
      <c r="H76" s="8">
        <f t="shared" si="32"/>
        <v>1832</v>
      </c>
      <c r="I76" s="8">
        <f t="shared" si="32"/>
        <v>1297674</v>
      </c>
      <c r="J76" s="8">
        <f t="shared" si="32"/>
        <v>13184</v>
      </c>
      <c r="K76" s="8">
        <f t="shared" ref="K76:L76" si="33">SUM(K77:K85)</f>
        <v>8758256</v>
      </c>
      <c r="L76" s="8">
        <f t="shared" si="33"/>
        <v>227373</v>
      </c>
      <c r="M76" s="8">
        <f t="shared" ref="M76:N76" si="34">SUM(M77:M85)</f>
        <v>15209293</v>
      </c>
      <c r="N76" s="8">
        <f t="shared" si="34"/>
        <v>2755</v>
      </c>
      <c r="O76" s="8">
        <f t="shared" si="32"/>
        <v>4609449</v>
      </c>
      <c r="P76" s="8">
        <f t="shared" si="32"/>
        <v>13330</v>
      </c>
      <c r="Q76" s="8">
        <f t="shared" si="32"/>
        <v>146292</v>
      </c>
      <c r="R76" s="8">
        <f t="shared" si="32"/>
        <v>2262</v>
      </c>
      <c r="S76" s="8">
        <f t="shared" ref="S76:T76" si="35">SUM(S77:S85)</f>
        <v>1021959</v>
      </c>
      <c r="T76" s="8">
        <f t="shared" si="35"/>
        <v>8059</v>
      </c>
      <c r="U76" s="8">
        <f t="shared" si="32"/>
        <v>180838</v>
      </c>
      <c r="V76" s="8">
        <f t="shared" si="32"/>
        <v>8915</v>
      </c>
      <c r="W76" s="8">
        <f t="shared" si="32"/>
        <v>3278</v>
      </c>
      <c r="X76" s="8">
        <f t="shared" si="32"/>
        <v>219</v>
      </c>
    </row>
    <row r="77" spans="1:24" ht="21.75" x14ac:dyDescent="0.2">
      <c r="A77" s="5" t="s">
        <v>73</v>
      </c>
      <c r="B77" s="6">
        <f>VLOOKUP($A$7:$A$91,dt!$A$2:$R$78,2,FALSE)</f>
        <v>92826</v>
      </c>
      <c r="C77" s="6">
        <f>VLOOKUP($A$7:$A$91,dt!$A$2:$R$78,3,FALSE)</f>
        <v>212463</v>
      </c>
      <c r="D77" s="6">
        <f>VLOOKUP($A$7:$A$91,dt!$A$2:$R$78,4,FALSE)</f>
        <v>39707</v>
      </c>
      <c r="E77" s="6">
        <f>VLOOKUP($A$7:$A$91,dt!$A$2:$R$78,5,FALSE)</f>
        <v>111</v>
      </c>
      <c r="F77" s="6">
        <f>VLOOKUP($A$7:$A$91,dt!$A$2:$R$78,6,FALSE)</f>
        <v>4</v>
      </c>
      <c r="G77" s="6">
        <f>VLOOKUP($A$7:$A$91,dt!$A$2:$R$78,7,FALSE)</f>
        <v>2200</v>
      </c>
      <c r="H77" s="6">
        <f>VLOOKUP($A$7:$A$91,dt!$A$2:$R$78,8,FALSE)</f>
        <v>203</v>
      </c>
      <c r="I77" s="6">
        <f>VLOOKUP($A$7:$A$91,dt!$A$2:$R$78,9,FALSE)</f>
        <v>332376</v>
      </c>
      <c r="J77" s="6">
        <f>VLOOKUP($A$7:$A$91,dt!$A$2:$R$78,10,FALSE)</f>
        <v>4256</v>
      </c>
      <c r="K77" s="6">
        <f>VLOOKUP($A$7:$A$91,dt!$A$2:$R$78,11,FALSE)</f>
        <v>2550282</v>
      </c>
      <c r="L77" s="6">
        <f>VLOOKUP($A$7:$A$91,dt!$A$2:$R$78,12,FALSE)</f>
        <v>67743</v>
      </c>
      <c r="M77" s="6">
        <f>VLOOKUP($A$7:$A$91,dt!$A$2:$R$78,13,FALSE)</f>
        <v>2388449</v>
      </c>
      <c r="N77" s="6">
        <f>VLOOKUP($A$7:$A$91,dt!$A$2:$R$78,14,FALSE)</f>
        <v>743</v>
      </c>
      <c r="O77" s="6">
        <f>VLOOKUP($A$7:$A$91,dt!$A$2:$R$78,15,FALSE)</f>
        <v>720612</v>
      </c>
      <c r="P77" s="6">
        <f>VLOOKUP($A$7:$A$91,dt!$A$2:$R$78,16,FALSE)</f>
        <v>5016</v>
      </c>
      <c r="Q77" s="6">
        <f>VLOOKUP($A$7:$A$91,dt!$A$2:$R$78,17,FALSE)</f>
        <v>19468</v>
      </c>
      <c r="R77" s="6">
        <f>VLOOKUP($A$7:$A$91,dt!$A$2:$R$78,18,FALSE)</f>
        <v>420</v>
      </c>
      <c r="S77" s="6">
        <f>VLOOKUP($A$7:$A$91,dt!$A$2:$X$78,19,FALSE)</f>
        <v>339107</v>
      </c>
      <c r="T77" s="6">
        <f>VLOOKUP($A$7:$A$91,dt!$A$2:$X$78,20,FALSE)</f>
        <v>3092</v>
      </c>
      <c r="U77" s="6">
        <f>VLOOKUP($A$7:$A$91,dt!$A$2:$X$78,21,FALSE)</f>
        <v>50707</v>
      </c>
      <c r="V77" s="6">
        <f>VLOOKUP($A$7:$A$91,dt!$A$2:$X$78,22,FALSE)</f>
        <v>2223</v>
      </c>
      <c r="W77" s="6">
        <f>VLOOKUP($A$7:$A$91,dt!$A$2:$X$78,23,FALSE)</f>
        <v>925</v>
      </c>
      <c r="X77" s="6">
        <f>VLOOKUP($A$7:$A$91,dt!$A$2:$X$78,24,FALSE)</f>
        <v>62</v>
      </c>
    </row>
    <row r="78" spans="1:24" ht="21.75" x14ac:dyDescent="0.2">
      <c r="A78" s="5" t="s">
        <v>74</v>
      </c>
      <c r="B78" s="6">
        <f>VLOOKUP($A$7:$A$91,dt!$A$2:$R$78,2,FALSE)</f>
        <v>15902</v>
      </c>
      <c r="C78" s="6">
        <f>VLOOKUP($A$7:$A$91,dt!$A$2:$R$78,3,FALSE)</f>
        <v>64794</v>
      </c>
      <c r="D78" s="6">
        <f>VLOOKUP($A$7:$A$91,dt!$A$2:$R$78,4,FALSE)</f>
        <v>8985</v>
      </c>
      <c r="E78" s="6">
        <f>VLOOKUP($A$7:$A$91,dt!$A$2:$R$78,5,FALSE)</f>
        <v>0</v>
      </c>
      <c r="F78" s="6">
        <f>VLOOKUP($A$7:$A$91,dt!$A$2:$R$78,6,FALSE)</f>
        <v>0</v>
      </c>
      <c r="G78" s="6">
        <f>VLOOKUP($A$7:$A$91,dt!$A$2:$R$78,7,FALSE)</f>
        <v>866</v>
      </c>
      <c r="H78" s="6">
        <f>VLOOKUP($A$7:$A$91,dt!$A$2:$R$78,8,FALSE)</f>
        <v>138</v>
      </c>
      <c r="I78" s="6">
        <f>VLOOKUP($A$7:$A$91,dt!$A$2:$R$78,9,FALSE)</f>
        <v>101771</v>
      </c>
      <c r="J78" s="6">
        <f>VLOOKUP($A$7:$A$91,dt!$A$2:$R$78,10,FALSE)</f>
        <v>664</v>
      </c>
      <c r="K78" s="6">
        <f>VLOOKUP($A$7:$A$91,dt!$A$2:$R$78,11,FALSE)</f>
        <v>493688</v>
      </c>
      <c r="L78" s="6">
        <f>VLOOKUP($A$7:$A$91,dt!$A$2:$R$78,12,FALSE)</f>
        <v>10984</v>
      </c>
      <c r="M78" s="6">
        <f>VLOOKUP($A$7:$A$91,dt!$A$2:$R$78,13,FALSE)</f>
        <v>1928869</v>
      </c>
      <c r="N78" s="6">
        <f>VLOOKUP($A$7:$A$91,dt!$A$2:$R$78,14,FALSE)</f>
        <v>350</v>
      </c>
      <c r="O78" s="6">
        <f>VLOOKUP($A$7:$A$91,dt!$A$2:$R$78,15,FALSE)</f>
        <v>146196</v>
      </c>
      <c r="P78" s="6">
        <f>VLOOKUP($A$7:$A$91,dt!$A$2:$R$78,16,FALSE)</f>
        <v>416</v>
      </c>
      <c r="Q78" s="6">
        <f>VLOOKUP($A$7:$A$91,dt!$A$2:$R$78,17,FALSE)</f>
        <v>3830</v>
      </c>
      <c r="R78" s="6">
        <f>VLOOKUP($A$7:$A$91,dt!$A$2:$R$78,18,FALSE)</f>
        <v>131</v>
      </c>
      <c r="S78" s="6">
        <f>VLOOKUP($A$7:$A$91,dt!$A$2:$X$78,19,FALSE)</f>
        <v>12101</v>
      </c>
      <c r="T78" s="6">
        <f>VLOOKUP($A$7:$A$91,dt!$A$2:$X$78,20,FALSE)</f>
        <v>260</v>
      </c>
      <c r="U78" s="6">
        <f>VLOOKUP($A$7:$A$91,dt!$A$2:$X$78,21,FALSE)</f>
        <v>34196</v>
      </c>
      <c r="V78" s="6">
        <f>VLOOKUP($A$7:$A$91,dt!$A$2:$X$78,22,FALSE)</f>
        <v>1496</v>
      </c>
      <c r="W78" s="6">
        <f>VLOOKUP($A$7:$A$91,dt!$A$2:$X$78,23,FALSE)</f>
        <v>474</v>
      </c>
      <c r="X78" s="6">
        <f>VLOOKUP($A$7:$A$91,dt!$A$2:$X$78,24,FALSE)</f>
        <v>25</v>
      </c>
    </row>
    <row r="79" spans="1:24" ht="21.75" x14ac:dyDescent="0.2">
      <c r="A79" s="5" t="s">
        <v>75</v>
      </c>
      <c r="B79" s="6">
        <f>VLOOKUP($A$7:$A$91,dt!$A$2:$R$78,2,FALSE)</f>
        <v>10192</v>
      </c>
      <c r="C79" s="6">
        <f>VLOOKUP($A$7:$A$91,dt!$A$2:$R$78,3,FALSE)</f>
        <v>11319</v>
      </c>
      <c r="D79" s="6">
        <f>VLOOKUP($A$7:$A$91,dt!$A$2:$R$78,4,FALSE)</f>
        <v>1465</v>
      </c>
      <c r="E79" s="6">
        <f>VLOOKUP($A$7:$A$91,dt!$A$2:$R$78,5,FALSE)</f>
        <v>0</v>
      </c>
      <c r="F79" s="6">
        <f>VLOOKUP($A$7:$A$91,dt!$A$2:$R$78,6,FALSE)</f>
        <v>0</v>
      </c>
      <c r="G79" s="6">
        <f>VLOOKUP($A$7:$A$91,dt!$A$2:$R$78,7,FALSE)</f>
        <v>2005</v>
      </c>
      <c r="H79" s="6">
        <f>VLOOKUP($A$7:$A$91,dt!$A$2:$R$78,8,FALSE)</f>
        <v>228</v>
      </c>
      <c r="I79" s="6">
        <f>VLOOKUP($A$7:$A$91,dt!$A$2:$R$78,9,FALSE)</f>
        <v>41362</v>
      </c>
      <c r="J79" s="6">
        <f>VLOOKUP($A$7:$A$91,dt!$A$2:$R$78,10,FALSE)</f>
        <v>259</v>
      </c>
      <c r="K79" s="6">
        <f>VLOOKUP($A$7:$A$91,dt!$A$2:$R$78,11,FALSE)</f>
        <v>295744</v>
      </c>
      <c r="L79" s="6">
        <f>VLOOKUP($A$7:$A$91,dt!$A$2:$R$78,12,FALSE)</f>
        <v>8696</v>
      </c>
      <c r="M79" s="6">
        <f>VLOOKUP($A$7:$A$91,dt!$A$2:$R$78,13,FALSE)</f>
        <v>451294</v>
      </c>
      <c r="N79" s="6">
        <f>VLOOKUP($A$7:$A$91,dt!$A$2:$R$78,14,FALSE)</f>
        <v>73</v>
      </c>
      <c r="O79" s="6">
        <f>VLOOKUP($A$7:$A$91,dt!$A$2:$R$78,15,FALSE)</f>
        <v>524015</v>
      </c>
      <c r="P79" s="6">
        <f>VLOOKUP($A$7:$A$91,dt!$A$2:$R$78,16,FALSE)</f>
        <v>493</v>
      </c>
      <c r="Q79" s="6">
        <f>VLOOKUP($A$7:$A$91,dt!$A$2:$R$78,17,FALSE)</f>
        <v>2367</v>
      </c>
      <c r="R79" s="6">
        <f>VLOOKUP($A$7:$A$91,dt!$A$2:$R$78,18,FALSE)</f>
        <v>78</v>
      </c>
      <c r="S79" s="6">
        <f>VLOOKUP($A$7:$A$91,dt!$A$2:$X$78,19,FALSE)</f>
        <v>12117</v>
      </c>
      <c r="T79" s="6">
        <f>VLOOKUP($A$7:$A$91,dt!$A$2:$X$78,20,FALSE)</f>
        <v>209</v>
      </c>
      <c r="U79" s="6">
        <f>VLOOKUP($A$7:$A$91,dt!$A$2:$X$78,21,FALSE)</f>
        <v>11206</v>
      </c>
      <c r="V79" s="6">
        <f>VLOOKUP($A$7:$A$91,dt!$A$2:$X$78,22,FALSE)</f>
        <v>623</v>
      </c>
      <c r="W79" s="6">
        <f>VLOOKUP($A$7:$A$91,dt!$A$2:$X$78,23,FALSE)</f>
        <v>256</v>
      </c>
      <c r="X79" s="6">
        <f>VLOOKUP($A$7:$A$91,dt!$A$2:$X$78,24,FALSE)</f>
        <v>12</v>
      </c>
    </row>
    <row r="80" spans="1:24" ht="21.75" x14ac:dyDescent="0.2">
      <c r="A80" s="5" t="s">
        <v>76</v>
      </c>
      <c r="B80" s="6">
        <f>VLOOKUP($A$7:$A$91,dt!$A$2:$R$78,2,FALSE)</f>
        <v>3052</v>
      </c>
      <c r="C80" s="6">
        <f>VLOOKUP($A$7:$A$91,dt!$A$2:$R$78,3,FALSE)</f>
        <v>2539</v>
      </c>
      <c r="D80" s="6">
        <f>VLOOKUP($A$7:$A$91,dt!$A$2:$R$78,4,FALSE)</f>
        <v>311</v>
      </c>
      <c r="E80" s="6">
        <f>VLOOKUP($A$7:$A$91,dt!$A$2:$R$78,5,FALSE)</f>
        <v>0</v>
      </c>
      <c r="F80" s="6">
        <f>VLOOKUP($A$7:$A$91,dt!$A$2:$R$78,6,FALSE)</f>
        <v>0</v>
      </c>
      <c r="G80" s="6">
        <f>VLOOKUP($A$7:$A$91,dt!$A$2:$R$78,7,FALSE)</f>
        <v>627</v>
      </c>
      <c r="H80" s="6">
        <f>VLOOKUP($A$7:$A$91,dt!$A$2:$R$78,8,FALSE)</f>
        <v>95</v>
      </c>
      <c r="I80" s="6">
        <f>VLOOKUP($A$7:$A$91,dt!$A$2:$R$78,9,FALSE)</f>
        <v>1050</v>
      </c>
      <c r="J80" s="6">
        <f>VLOOKUP($A$7:$A$91,dt!$A$2:$R$78,10,FALSE)</f>
        <v>16</v>
      </c>
      <c r="K80" s="6">
        <f>VLOOKUP($A$7:$A$91,dt!$A$2:$R$78,11,FALSE)</f>
        <v>91530</v>
      </c>
      <c r="L80" s="6">
        <f>VLOOKUP($A$7:$A$91,dt!$A$2:$R$78,12,FALSE)</f>
        <v>2521</v>
      </c>
      <c r="M80" s="6">
        <f>VLOOKUP($A$7:$A$91,dt!$A$2:$R$78,13,FALSE)</f>
        <v>45013</v>
      </c>
      <c r="N80" s="6">
        <f>VLOOKUP($A$7:$A$91,dt!$A$2:$R$78,14,FALSE)</f>
        <v>7</v>
      </c>
      <c r="O80" s="6">
        <f>VLOOKUP($A$7:$A$91,dt!$A$2:$R$78,15,FALSE)</f>
        <v>150622</v>
      </c>
      <c r="P80" s="6">
        <f>VLOOKUP($A$7:$A$91,dt!$A$2:$R$78,16,FALSE)</f>
        <v>74</v>
      </c>
      <c r="Q80" s="6">
        <f>VLOOKUP($A$7:$A$91,dt!$A$2:$R$78,17,FALSE)</f>
        <v>7666</v>
      </c>
      <c r="R80" s="6">
        <f>VLOOKUP($A$7:$A$91,dt!$A$2:$R$78,18,FALSE)</f>
        <v>7</v>
      </c>
      <c r="S80" s="6">
        <f>VLOOKUP($A$7:$A$91,dt!$A$2:$X$78,19,FALSE)</f>
        <v>5320</v>
      </c>
      <c r="T80" s="6">
        <f>VLOOKUP($A$7:$A$91,dt!$A$2:$X$78,20,FALSE)</f>
        <v>35</v>
      </c>
      <c r="U80" s="6">
        <f>VLOOKUP($A$7:$A$91,dt!$A$2:$X$78,21,FALSE)</f>
        <v>2537</v>
      </c>
      <c r="V80" s="6">
        <f>VLOOKUP($A$7:$A$91,dt!$A$2:$X$78,22,FALSE)</f>
        <v>96</v>
      </c>
      <c r="W80" s="6">
        <f>VLOOKUP($A$7:$A$91,dt!$A$2:$X$78,23,FALSE)</f>
        <v>98</v>
      </c>
      <c r="X80" s="6">
        <f>VLOOKUP($A$7:$A$91,dt!$A$2:$X$78,24,FALSE)</f>
        <v>6</v>
      </c>
    </row>
    <row r="81" spans="1:24" ht="21.75" x14ac:dyDescent="0.2">
      <c r="A81" s="5" t="s">
        <v>77</v>
      </c>
      <c r="B81" s="6">
        <f>VLOOKUP($A$7:$A$91,dt!$A$2:$R$78,2,FALSE)</f>
        <v>53504</v>
      </c>
      <c r="C81" s="6">
        <f>VLOOKUP($A$7:$A$91,dt!$A$2:$R$78,3,FALSE)</f>
        <v>84227</v>
      </c>
      <c r="D81" s="6">
        <f>VLOOKUP($A$7:$A$91,dt!$A$2:$R$78,4,FALSE)</f>
        <v>14222</v>
      </c>
      <c r="E81" s="6">
        <f>VLOOKUP($A$7:$A$91,dt!$A$2:$R$78,5,FALSE)</f>
        <v>0</v>
      </c>
      <c r="F81" s="6">
        <f>VLOOKUP($A$7:$A$91,dt!$A$2:$R$78,6,FALSE)</f>
        <v>0</v>
      </c>
      <c r="G81" s="6">
        <f>VLOOKUP($A$7:$A$91,dt!$A$2:$R$78,7,FALSE)</f>
        <v>3105</v>
      </c>
      <c r="H81" s="6">
        <f>VLOOKUP($A$7:$A$91,dt!$A$2:$R$78,8,FALSE)</f>
        <v>357</v>
      </c>
      <c r="I81" s="6">
        <f>VLOOKUP($A$7:$A$91,dt!$A$2:$R$78,9,FALSE)</f>
        <v>196635</v>
      </c>
      <c r="J81" s="6">
        <f>VLOOKUP($A$7:$A$91,dt!$A$2:$R$78,10,FALSE)</f>
        <v>1694</v>
      </c>
      <c r="K81" s="6">
        <f>VLOOKUP($A$7:$A$91,dt!$A$2:$R$78,11,FALSE)</f>
        <v>1741929</v>
      </c>
      <c r="L81" s="6">
        <f>VLOOKUP($A$7:$A$91,dt!$A$2:$R$78,12,FALSE)</f>
        <v>44215</v>
      </c>
      <c r="M81" s="6">
        <f>VLOOKUP($A$7:$A$91,dt!$A$2:$R$78,13,FALSE)</f>
        <v>2096398</v>
      </c>
      <c r="N81" s="6">
        <f>VLOOKUP($A$7:$A$91,dt!$A$2:$R$78,14,FALSE)</f>
        <v>412</v>
      </c>
      <c r="O81" s="6">
        <f>VLOOKUP($A$7:$A$91,dt!$A$2:$R$78,15,FALSE)</f>
        <v>664670</v>
      </c>
      <c r="P81" s="6">
        <f>VLOOKUP($A$7:$A$91,dt!$A$2:$R$78,16,FALSE)</f>
        <v>2289</v>
      </c>
      <c r="Q81" s="6">
        <f>VLOOKUP($A$7:$A$91,dt!$A$2:$R$78,17,FALSE)</f>
        <v>10354</v>
      </c>
      <c r="R81" s="6">
        <f>VLOOKUP($A$7:$A$91,dt!$A$2:$R$78,18,FALSE)</f>
        <v>177</v>
      </c>
      <c r="S81" s="6">
        <f>VLOOKUP($A$7:$A$91,dt!$A$2:$X$78,19,FALSE)</f>
        <v>272662</v>
      </c>
      <c r="T81" s="6">
        <f>VLOOKUP($A$7:$A$91,dt!$A$2:$X$78,20,FALSE)</f>
        <v>1861</v>
      </c>
      <c r="U81" s="6">
        <f>VLOOKUP($A$7:$A$91,dt!$A$2:$X$78,21,FALSE)</f>
        <v>21683</v>
      </c>
      <c r="V81" s="6">
        <f>VLOOKUP($A$7:$A$91,dt!$A$2:$X$78,22,FALSE)</f>
        <v>832</v>
      </c>
      <c r="W81" s="6">
        <f>VLOOKUP($A$7:$A$91,dt!$A$2:$X$78,23,FALSE)</f>
        <v>512</v>
      </c>
      <c r="X81" s="6">
        <f>VLOOKUP($A$7:$A$91,dt!$A$2:$X$78,24,FALSE)</f>
        <v>40</v>
      </c>
    </row>
    <row r="82" spans="1:24" ht="21.75" x14ac:dyDescent="0.2">
      <c r="A82" s="5" t="s">
        <v>78</v>
      </c>
      <c r="B82" s="6">
        <f>VLOOKUP($A$7:$A$91,dt!$A$2:$R$78,2,FALSE)</f>
        <v>7152</v>
      </c>
      <c r="C82" s="6">
        <f>VLOOKUP($A$7:$A$91,dt!$A$2:$R$78,3,FALSE)</f>
        <v>10289</v>
      </c>
      <c r="D82" s="6">
        <f>VLOOKUP($A$7:$A$91,dt!$A$2:$R$78,4,FALSE)</f>
        <v>1228</v>
      </c>
      <c r="E82" s="6">
        <f>VLOOKUP($A$7:$A$91,dt!$A$2:$R$78,5,FALSE)</f>
        <v>0</v>
      </c>
      <c r="F82" s="6">
        <f>VLOOKUP($A$7:$A$91,dt!$A$2:$R$78,6,FALSE)</f>
        <v>0</v>
      </c>
      <c r="G82" s="6">
        <f>VLOOKUP($A$7:$A$91,dt!$A$2:$R$78,7,FALSE)</f>
        <v>1723</v>
      </c>
      <c r="H82" s="6">
        <f>VLOOKUP($A$7:$A$91,dt!$A$2:$R$78,8,FALSE)</f>
        <v>188</v>
      </c>
      <c r="I82" s="6">
        <f>VLOOKUP($A$7:$A$91,dt!$A$2:$R$78,9,FALSE)</f>
        <v>12737</v>
      </c>
      <c r="J82" s="6">
        <f>VLOOKUP($A$7:$A$91,dt!$A$2:$R$78,10,FALSE)</f>
        <v>215</v>
      </c>
      <c r="K82" s="6">
        <f>VLOOKUP($A$7:$A$91,dt!$A$2:$R$78,11,FALSE)</f>
        <v>168635</v>
      </c>
      <c r="L82" s="6">
        <f>VLOOKUP($A$7:$A$91,dt!$A$2:$R$78,12,FALSE)</f>
        <v>6053</v>
      </c>
      <c r="M82" s="6">
        <f>VLOOKUP($A$7:$A$91,dt!$A$2:$R$78,13,FALSE)</f>
        <v>33812</v>
      </c>
      <c r="N82" s="6">
        <f>VLOOKUP($A$7:$A$91,dt!$A$2:$R$78,14,FALSE)</f>
        <v>17</v>
      </c>
      <c r="O82" s="6">
        <f>VLOOKUP($A$7:$A$91,dt!$A$2:$R$78,15,FALSE)</f>
        <v>137461</v>
      </c>
      <c r="P82" s="6">
        <f>VLOOKUP($A$7:$A$91,dt!$A$2:$R$78,16,FALSE)</f>
        <v>674</v>
      </c>
      <c r="Q82" s="6">
        <f>VLOOKUP($A$7:$A$91,dt!$A$2:$R$78,17,FALSE)</f>
        <v>347</v>
      </c>
      <c r="R82" s="6">
        <f>VLOOKUP($A$7:$A$91,dt!$A$2:$R$78,18,FALSE)</f>
        <v>11</v>
      </c>
      <c r="S82" s="6">
        <f>VLOOKUP($A$7:$A$91,dt!$A$2:$X$78,19,FALSE)</f>
        <v>15111</v>
      </c>
      <c r="T82" s="6">
        <f>VLOOKUP($A$7:$A$91,dt!$A$2:$X$78,20,FALSE)</f>
        <v>115</v>
      </c>
      <c r="U82" s="6">
        <f>VLOOKUP($A$7:$A$91,dt!$A$2:$X$78,21,FALSE)</f>
        <v>8286</v>
      </c>
      <c r="V82" s="6">
        <f>VLOOKUP($A$7:$A$91,dt!$A$2:$X$78,22,FALSE)</f>
        <v>474</v>
      </c>
      <c r="W82" s="6">
        <f>VLOOKUP($A$7:$A$91,dt!$A$2:$X$78,23,FALSE)</f>
        <v>144</v>
      </c>
      <c r="X82" s="6">
        <f>VLOOKUP($A$7:$A$91,dt!$A$2:$X$78,24,FALSE)</f>
        <v>10</v>
      </c>
    </row>
    <row r="83" spans="1:24" ht="21.75" x14ac:dyDescent="0.2">
      <c r="A83" s="5" t="s">
        <v>79</v>
      </c>
      <c r="B83" s="6">
        <f>VLOOKUP($A$7:$A$91,dt!$A$2:$R$78,2,FALSE)</f>
        <v>23828</v>
      </c>
      <c r="C83" s="6">
        <f>VLOOKUP($A$7:$A$91,dt!$A$2:$R$78,3,FALSE)</f>
        <v>44803</v>
      </c>
      <c r="D83" s="6">
        <f>VLOOKUP($A$7:$A$91,dt!$A$2:$R$78,4,FALSE)</f>
        <v>7037</v>
      </c>
      <c r="E83" s="6">
        <f>VLOOKUP($A$7:$A$91,dt!$A$2:$R$78,5,FALSE)</f>
        <v>1085</v>
      </c>
      <c r="F83" s="6">
        <f>VLOOKUP($A$7:$A$91,dt!$A$2:$R$78,6,FALSE)</f>
        <v>30</v>
      </c>
      <c r="G83" s="6">
        <f>VLOOKUP($A$7:$A$91,dt!$A$2:$R$78,7,FALSE)</f>
        <v>569</v>
      </c>
      <c r="H83" s="6">
        <f>VLOOKUP($A$7:$A$91,dt!$A$2:$R$78,8,FALSE)</f>
        <v>131</v>
      </c>
      <c r="I83" s="6">
        <f>VLOOKUP($A$7:$A$91,dt!$A$2:$R$78,9,FALSE)</f>
        <v>85618</v>
      </c>
      <c r="J83" s="6">
        <f>VLOOKUP($A$7:$A$91,dt!$A$2:$R$78,10,FALSE)</f>
        <v>1447</v>
      </c>
      <c r="K83" s="6">
        <f>VLOOKUP($A$7:$A$91,dt!$A$2:$R$78,11,FALSE)</f>
        <v>652086</v>
      </c>
      <c r="L83" s="6">
        <f>VLOOKUP($A$7:$A$91,dt!$A$2:$R$78,12,FALSE)</f>
        <v>20017</v>
      </c>
      <c r="M83" s="6">
        <f>VLOOKUP($A$7:$A$91,dt!$A$2:$R$78,13,FALSE)</f>
        <v>526749</v>
      </c>
      <c r="N83" s="6">
        <f>VLOOKUP($A$7:$A$91,dt!$A$2:$R$78,14,FALSE)</f>
        <v>141</v>
      </c>
      <c r="O83" s="6">
        <f>VLOOKUP($A$7:$A$91,dt!$A$2:$R$78,15,FALSE)</f>
        <v>475928</v>
      </c>
      <c r="P83" s="6">
        <f>VLOOKUP($A$7:$A$91,dt!$A$2:$R$78,16,FALSE)</f>
        <v>1135</v>
      </c>
      <c r="Q83" s="6">
        <f>VLOOKUP($A$7:$A$91,dt!$A$2:$R$78,17,FALSE)</f>
        <v>4751</v>
      </c>
      <c r="R83" s="6">
        <f>VLOOKUP($A$7:$A$91,dt!$A$2:$R$78,18,FALSE)</f>
        <v>115</v>
      </c>
      <c r="S83" s="6">
        <f>VLOOKUP($A$7:$A$91,dt!$A$2:$X$78,19,FALSE)</f>
        <v>42591</v>
      </c>
      <c r="T83" s="6">
        <f>VLOOKUP($A$7:$A$91,dt!$A$2:$X$78,20,FALSE)</f>
        <v>409</v>
      </c>
      <c r="U83" s="6">
        <f>VLOOKUP($A$7:$A$91,dt!$A$2:$X$78,21,FALSE)</f>
        <v>7489</v>
      </c>
      <c r="V83" s="6">
        <f>VLOOKUP($A$7:$A$91,dt!$A$2:$X$78,22,FALSE)</f>
        <v>296</v>
      </c>
      <c r="W83" s="6">
        <f>VLOOKUP($A$7:$A$91,dt!$A$2:$X$78,23,FALSE)</f>
        <v>125</v>
      </c>
      <c r="X83" s="6">
        <f>VLOOKUP($A$7:$A$91,dt!$A$2:$X$78,24,FALSE)</f>
        <v>11</v>
      </c>
    </row>
    <row r="84" spans="1:24" ht="21.75" x14ac:dyDescent="0.2">
      <c r="A84" s="5" t="s">
        <v>80</v>
      </c>
      <c r="B84" s="6">
        <f>VLOOKUP($A$7:$A$91,dt!$A$2:$R$78,2,FALSE)</f>
        <v>30046</v>
      </c>
      <c r="C84" s="6">
        <f>VLOOKUP($A$7:$A$91,dt!$A$2:$R$78,3,FALSE)</f>
        <v>98324</v>
      </c>
      <c r="D84" s="6">
        <f>VLOOKUP($A$7:$A$91,dt!$A$2:$R$78,4,FALSE)</f>
        <v>15283</v>
      </c>
      <c r="E84" s="6">
        <f>VLOOKUP($A$7:$A$91,dt!$A$2:$R$78,5,FALSE)</f>
        <v>0</v>
      </c>
      <c r="F84" s="6">
        <f>VLOOKUP($A$7:$A$91,dt!$A$2:$R$78,6,FALSE)</f>
        <v>0</v>
      </c>
      <c r="G84" s="6">
        <f>VLOOKUP($A$7:$A$91,dt!$A$2:$R$78,7,FALSE)</f>
        <v>327</v>
      </c>
      <c r="H84" s="6">
        <f>VLOOKUP($A$7:$A$91,dt!$A$2:$R$78,8,FALSE)</f>
        <v>98</v>
      </c>
      <c r="I84" s="6">
        <f>VLOOKUP($A$7:$A$91,dt!$A$2:$R$78,9,FALSE)</f>
        <v>88249</v>
      </c>
      <c r="J84" s="6">
        <f>VLOOKUP($A$7:$A$91,dt!$A$2:$R$78,10,FALSE)</f>
        <v>770</v>
      </c>
      <c r="K84" s="6">
        <f>VLOOKUP($A$7:$A$91,dt!$A$2:$R$78,11,FALSE)</f>
        <v>786142</v>
      </c>
      <c r="L84" s="6">
        <f>VLOOKUP($A$7:$A$91,dt!$A$2:$R$78,12,FALSE)</f>
        <v>22719</v>
      </c>
      <c r="M84" s="6">
        <f>VLOOKUP($A$7:$A$91,dt!$A$2:$R$78,13,FALSE)</f>
        <v>1037850</v>
      </c>
      <c r="N84" s="6">
        <f>VLOOKUP($A$7:$A$91,dt!$A$2:$R$78,14,FALSE)</f>
        <v>213</v>
      </c>
      <c r="O84" s="6">
        <f>VLOOKUP($A$7:$A$91,dt!$A$2:$R$78,15,FALSE)</f>
        <v>703282</v>
      </c>
      <c r="P84" s="6">
        <f>VLOOKUP($A$7:$A$91,dt!$A$2:$R$78,16,FALSE)</f>
        <v>822</v>
      </c>
      <c r="Q84" s="6">
        <f>VLOOKUP($A$7:$A$91,dt!$A$2:$R$78,17,FALSE)</f>
        <v>6356</v>
      </c>
      <c r="R84" s="6">
        <f>VLOOKUP($A$7:$A$91,dt!$A$2:$R$78,18,FALSE)</f>
        <v>197</v>
      </c>
      <c r="S84" s="6">
        <f>VLOOKUP($A$7:$A$91,dt!$A$2:$X$78,19,FALSE)</f>
        <v>67403</v>
      </c>
      <c r="T84" s="6">
        <f>VLOOKUP($A$7:$A$91,dt!$A$2:$X$78,20,FALSE)</f>
        <v>429</v>
      </c>
      <c r="U84" s="6">
        <f>VLOOKUP($A$7:$A$91,dt!$A$2:$X$78,21,FALSE)</f>
        <v>18141</v>
      </c>
      <c r="V84" s="6">
        <f>VLOOKUP($A$7:$A$91,dt!$A$2:$X$78,22,FALSE)</f>
        <v>1276</v>
      </c>
      <c r="W84" s="6">
        <f>VLOOKUP($A$7:$A$91,dt!$A$2:$X$78,23,FALSE)</f>
        <v>111</v>
      </c>
      <c r="X84" s="6">
        <f>VLOOKUP($A$7:$A$91,dt!$A$2:$X$78,24,FALSE)</f>
        <v>17</v>
      </c>
    </row>
    <row r="85" spans="1:24" ht="21.75" x14ac:dyDescent="0.2">
      <c r="A85" s="5" t="s">
        <v>81</v>
      </c>
      <c r="B85" s="6">
        <f>VLOOKUP($A$7:$A$91,dt!$A$2:$R$78,2,FALSE)</f>
        <v>55495</v>
      </c>
      <c r="C85" s="6">
        <f>VLOOKUP($A$7:$A$91,dt!$A$2:$R$78,3,FALSE)</f>
        <v>154819</v>
      </c>
      <c r="D85" s="6">
        <f>VLOOKUP($A$7:$A$91,dt!$A$2:$R$78,4,FALSE)</f>
        <v>29077</v>
      </c>
      <c r="E85" s="6">
        <f>VLOOKUP($A$7:$A$91,dt!$A$2:$R$78,5,FALSE)</f>
        <v>3857</v>
      </c>
      <c r="F85" s="6">
        <f>VLOOKUP($A$7:$A$91,dt!$A$2:$R$78,6,FALSE)</f>
        <v>141</v>
      </c>
      <c r="G85" s="6">
        <f>VLOOKUP($A$7:$A$91,dt!$A$2:$R$78,7,FALSE)</f>
        <v>4480</v>
      </c>
      <c r="H85" s="6">
        <f>VLOOKUP($A$7:$A$91,dt!$A$2:$R$78,8,FALSE)</f>
        <v>394</v>
      </c>
      <c r="I85" s="6">
        <f>VLOOKUP($A$7:$A$91,dt!$A$2:$R$78,9,FALSE)</f>
        <v>437876</v>
      </c>
      <c r="J85" s="6">
        <f>VLOOKUP($A$7:$A$91,dt!$A$2:$R$78,10,FALSE)</f>
        <v>3863</v>
      </c>
      <c r="K85" s="6">
        <f>VLOOKUP($A$7:$A$91,dt!$A$2:$R$78,11,FALSE)</f>
        <v>1978220</v>
      </c>
      <c r="L85" s="6">
        <f>VLOOKUP($A$7:$A$91,dt!$A$2:$R$78,12,FALSE)</f>
        <v>44425</v>
      </c>
      <c r="M85" s="6">
        <f>VLOOKUP($A$7:$A$91,dt!$A$2:$R$78,13,FALSE)</f>
        <v>6700859</v>
      </c>
      <c r="N85" s="6">
        <f>VLOOKUP($A$7:$A$91,dt!$A$2:$R$78,14,FALSE)</f>
        <v>799</v>
      </c>
      <c r="O85" s="6">
        <f>VLOOKUP($A$7:$A$91,dt!$A$2:$R$78,15,FALSE)</f>
        <v>1086663</v>
      </c>
      <c r="P85" s="6">
        <f>VLOOKUP($A$7:$A$91,dt!$A$2:$R$78,16,FALSE)</f>
        <v>2411</v>
      </c>
      <c r="Q85" s="6">
        <f>VLOOKUP($A$7:$A$91,dt!$A$2:$R$78,17,FALSE)</f>
        <v>91153</v>
      </c>
      <c r="R85" s="6">
        <f>VLOOKUP($A$7:$A$91,dt!$A$2:$R$78,18,FALSE)</f>
        <v>1126</v>
      </c>
      <c r="S85" s="6">
        <f>VLOOKUP($A$7:$A$91,dt!$A$2:$X$78,19,FALSE)</f>
        <v>255547</v>
      </c>
      <c r="T85" s="6">
        <f>VLOOKUP($A$7:$A$91,dt!$A$2:$X$78,20,FALSE)</f>
        <v>1649</v>
      </c>
      <c r="U85" s="6">
        <f>VLOOKUP($A$7:$A$91,dt!$A$2:$X$78,21,FALSE)</f>
        <v>26593</v>
      </c>
      <c r="V85" s="6">
        <f>VLOOKUP($A$7:$A$91,dt!$A$2:$X$78,22,FALSE)</f>
        <v>1599</v>
      </c>
      <c r="W85" s="6">
        <f>VLOOKUP($A$7:$A$91,dt!$A$2:$X$78,23,FALSE)</f>
        <v>633</v>
      </c>
      <c r="X85" s="6">
        <f>VLOOKUP($A$7:$A$91,dt!$A$2:$X$78,24,FALSE)</f>
        <v>36</v>
      </c>
    </row>
    <row r="86" spans="1:24" ht="21.75" x14ac:dyDescent="0.2">
      <c r="A86" s="9" t="s">
        <v>9</v>
      </c>
      <c r="B86" s="8">
        <f>SUM(B87:B91)</f>
        <v>215010</v>
      </c>
      <c r="C86" s="8">
        <f t="shared" ref="C86:X86" si="36">SUM(C87:C91)</f>
        <v>425026</v>
      </c>
      <c r="D86" s="8">
        <f t="shared" si="36"/>
        <v>92185</v>
      </c>
      <c r="E86" s="8">
        <f t="shared" si="36"/>
        <v>1262</v>
      </c>
      <c r="F86" s="8">
        <f t="shared" si="36"/>
        <v>15</v>
      </c>
      <c r="G86" s="8">
        <f t="shared" si="36"/>
        <v>11263</v>
      </c>
      <c r="H86" s="8">
        <f t="shared" si="36"/>
        <v>1356</v>
      </c>
      <c r="I86" s="8">
        <f t="shared" si="36"/>
        <v>105974</v>
      </c>
      <c r="J86" s="8">
        <f t="shared" si="36"/>
        <v>1122</v>
      </c>
      <c r="K86" s="8">
        <f t="shared" ref="K86:L86" si="37">SUM(K87:K91)</f>
        <v>4643803</v>
      </c>
      <c r="L86" s="8">
        <f t="shared" si="37"/>
        <v>172742</v>
      </c>
      <c r="M86" s="8">
        <f t="shared" ref="M86:N86" si="38">SUM(M87:M91)</f>
        <v>4821098</v>
      </c>
      <c r="N86" s="8">
        <f t="shared" si="38"/>
        <v>1773</v>
      </c>
      <c r="O86" s="8">
        <f t="shared" si="36"/>
        <v>2447468</v>
      </c>
      <c r="P86" s="8">
        <f t="shared" si="36"/>
        <v>4417</v>
      </c>
      <c r="Q86" s="8">
        <f t="shared" si="36"/>
        <v>98306</v>
      </c>
      <c r="R86" s="8">
        <f t="shared" si="36"/>
        <v>2448</v>
      </c>
      <c r="S86" s="8">
        <f t="shared" ref="S86:T86" si="39">SUM(S87:S91)</f>
        <v>465050</v>
      </c>
      <c r="T86" s="8">
        <f t="shared" si="39"/>
        <v>5594</v>
      </c>
      <c r="U86" s="8">
        <f t="shared" si="36"/>
        <v>251243</v>
      </c>
      <c r="V86" s="8">
        <f t="shared" si="36"/>
        <v>42900</v>
      </c>
      <c r="W86" s="8">
        <f t="shared" si="36"/>
        <v>27226</v>
      </c>
      <c r="X86" s="8">
        <f t="shared" si="36"/>
        <v>5197</v>
      </c>
    </row>
    <row r="87" spans="1:24" ht="21.75" x14ac:dyDescent="0.2">
      <c r="A87" s="5" t="s">
        <v>82</v>
      </c>
      <c r="B87" s="6">
        <f>VLOOKUP($A$7:$A$91,dt!$A$2:$R$78,2,FALSE)</f>
        <v>60152</v>
      </c>
      <c r="C87" s="6">
        <f>VLOOKUP($A$7:$A$91,dt!$A$2:$R$78,3,FALSE)</f>
        <v>175907</v>
      </c>
      <c r="D87" s="6">
        <f>VLOOKUP($A$7:$A$91,dt!$A$2:$R$78,4,FALSE)</f>
        <v>27664</v>
      </c>
      <c r="E87" s="6">
        <f>VLOOKUP($A$7:$A$91,dt!$A$2:$R$78,5,FALSE)</f>
        <v>1180</v>
      </c>
      <c r="F87" s="6">
        <f>VLOOKUP($A$7:$A$91,dt!$A$2:$R$78,6,FALSE)</f>
        <v>12</v>
      </c>
      <c r="G87" s="6">
        <f>VLOOKUP($A$7:$A$91,dt!$A$2:$R$78,7,FALSE)</f>
        <v>6168</v>
      </c>
      <c r="H87" s="6">
        <f>VLOOKUP($A$7:$A$91,dt!$A$2:$R$78,8,FALSE)</f>
        <v>362</v>
      </c>
      <c r="I87" s="6">
        <f>VLOOKUP($A$7:$A$91,dt!$A$2:$R$78,9,FALSE)</f>
        <v>76344</v>
      </c>
      <c r="J87" s="6">
        <f>VLOOKUP($A$7:$A$91,dt!$A$2:$R$78,10,FALSE)</f>
        <v>731</v>
      </c>
      <c r="K87" s="6">
        <f>VLOOKUP($A$7:$A$91,dt!$A$2:$R$78,11,FALSE)</f>
        <v>1695151</v>
      </c>
      <c r="L87" s="6">
        <f>VLOOKUP($A$7:$A$91,dt!$A$2:$R$78,12,FALSE)</f>
        <v>45630</v>
      </c>
      <c r="M87" s="6">
        <f>VLOOKUP($A$7:$A$91,dt!$A$2:$R$78,13,FALSE)</f>
        <v>3270881</v>
      </c>
      <c r="N87" s="6">
        <f>VLOOKUP($A$7:$A$91,dt!$A$2:$R$78,14,FALSE)</f>
        <v>799</v>
      </c>
      <c r="O87" s="6">
        <f>VLOOKUP($A$7:$A$91,dt!$A$2:$R$78,15,FALSE)</f>
        <v>2020870</v>
      </c>
      <c r="P87" s="6">
        <f>VLOOKUP($A$7:$A$91,dt!$A$2:$R$78,16,FALSE)</f>
        <v>2199</v>
      </c>
      <c r="Q87" s="6">
        <f>VLOOKUP($A$7:$A$91,dt!$A$2:$R$78,17,FALSE)</f>
        <v>58490</v>
      </c>
      <c r="R87" s="6">
        <f>VLOOKUP($A$7:$A$91,dt!$A$2:$R$78,18,FALSE)</f>
        <v>790</v>
      </c>
      <c r="S87" s="6">
        <f>VLOOKUP($A$7:$A$91,dt!$A$2:$X$78,19,FALSE)</f>
        <v>360931</v>
      </c>
      <c r="T87" s="6">
        <f>VLOOKUP($A$7:$A$91,dt!$A$2:$X$78,20,FALSE)</f>
        <v>1813</v>
      </c>
      <c r="U87" s="6">
        <f>VLOOKUP($A$7:$A$91,dt!$A$2:$X$78,21,FALSE)</f>
        <v>59401</v>
      </c>
      <c r="V87" s="6">
        <f>VLOOKUP($A$7:$A$91,dt!$A$2:$X$78,22,FALSE)</f>
        <v>5964</v>
      </c>
      <c r="W87" s="6">
        <f>VLOOKUP($A$7:$A$91,dt!$A$2:$X$78,23,FALSE)</f>
        <v>2244</v>
      </c>
      <c r="X87" s="6">
        <f>VLOOKUP($A$7:$A$91,dt!$A$2:$X$78,24,FALSE)</f>
        <v>235</v>
      </c>
    </row>
    <row r="88" spans="1:24" ht="21.75" x14ac:dyDescent="0.2">
      <c r="A88" s="5" t="s">
        <v>83</v>
      </c>
      <c r="B88" s="6">
        <f>VLOOKUP($A$7:$A$91,dt!$A$2:$R$78,2,FALSE)</f>
        <v>23261</v>
      </c>
      <c r="C88" s="6">
        <f>VLOOKUP($A$7:$A$91,dt!$A$2:$R$78,3,FALSE)</f>
        <v>34366</v>
      </c>
      <c r="D88" s="6">
        <f>VLOOKUP($A$7:$A$91,dt!$A$2:$R$78,4,FALSE)</f>
        <v>8189</v>
      </c>
      <c r="E88" s="6">
        <f>VLOOKUP($A$7:$A$91,dt!$A$2:$R$78,5,FALSE)</f>
        <v>0</v>
      </c>
      <c r="F88" s="6">
        <f>VLOOKUP($A$7:$A$91,dt!$A$2:$R$78,6,FALSE)</f>
        <v>0</v>
      </c>
      <c r="G88" s="6">
        <f>VLOOKUP($A$7:$A$91,dt!$A$2:$R$78,7,FALSE)</f>
        <v>138</v>
      </c>
      <c r="H88" s="6">
        <f>VLOOKUP($A$7:$A$91,dt!$A$2:$R$78,8,FALSE)</f>
        <v>35</v>
      </c>
      <c r="I88" s="6">
        <f>VLOOKUP($A$7:$A$91,dt!$A$2:$R$78,9,FALSE)</f>
        <v>11653</v>
      </c>
      <c r="J88" s="6">
        <f>VLOOKUP($A$7:$A$91,dt!$A$2:$R$78,10,FALSE)</f>
        <v>70</v>
      </c>
      <c r="K88" s="6">
        <f>VLOOKUP($A$7:$A$91,dt!$A$2:$R$78,11,FALSE)</f>
        <v>448035</v>
      </c>
      <c r="L88" s="6">
        <f>VLOOKUP($A$7:$A$91,dt!$A$2:$R$78,12,FALSE)</f>
        <v>19130</v>
      </c>
      <c r="M88" s="6">
        <f>VLOOKUP($A$7:$A$91,dt!$A$2:$R$78,13,FALSE)</f>
        <v>1068947</v>
      </c>
      <c r="N88" s="6">
        <f>VLOOKUP($A$7:$A$91,dt!$A$2:$R$78,14,FALSE)</f>
        <v>56</v>
      </c>
      <c r="O88" s="6">
        <f>VLOOKUP($A$7:$A$91,dt!$A$2:$R$78,15,FALSE)</f>
        <v>282425</v>
      </c>
      <c r="P88" s="6">
        <f>VLOOKUP($A$7:$A$91,dt!$A$2:$R$78,16,FALSE)</f>
        <v>390</v>
      </c>
      <c r="Q88" s="6">
        <f>VLOOKUP($A$7:$A$91,dt!$A$2:$R$78,17,FALSE)</f>
        <v>3348</v>
      </c>
      <c r="R88" s="6">
        <f>VLOOKUP($A$7:$A$91,dt!$A$2:$R$78,18,FALSE)</f>
        <v>146</v>
      </c>
      <c r="S88" s="6">
        <f>VLOOKUP($A$7:$A$91,dt!$A$2:$X$78,19,FALSE)</f>
        <v>16212</v>
      </c>
      <c r="T88" s="6">
        <f>VLOOKUP($A$7:$A$91,dt!$A$2:$X$78,20,FALSE)</f>
        <v>513</v>
      </c>
      <c r="U88" s="6">
        <f>VLOOKUP($A$7:$A$91,dt!$A$2:$X$78,21,FALSE)</f>
        <v>28903</v>
      </c>
      <c r="V88" s="6">
        <f>VLOOKUP($A$7:$A$91,dt!$A$2:$X$78,22,FALSE)</f>
        <v>4994</v>
      </c>
      <c r="W88" s="6">
        <f>VLOOKUP($A$7:$A$91,dt!$A$2:$X$78,23,FALSE)</f>
        <v>723</v>
      </c>
      <c r="X88" s="6">
        <f>VLOOKUP($A$7:$A$91,dt!$A$2:$X$78,24,FALSE)</f>
        <v>88</v>
      </c>
    </row>
    <row r="89" spans="1:24" ht="21.75" x14ac:dyDescent="0.2">
      <c r="A89" s="5" t="s">
        <v>84</v>
      </c>
      <c r="B89" s="6">
        <f>VLOOKUP($A$7:$A$91,dt!$A$2:$R$78,2,FALSE)</f>
        <v>38434</v>
      </c>
      <c r="C89" s="6">
        <f>VLOOKUP($A$7:$A$91,dt!$A$2:$R$78,3,FALSE)</f>
        <v>68697</v>
      </c>
      <c r="D89" s="6">
        <f>VLOOKUP($A$7:$A$91,dt!$A$2:$R$78,4,FALSE)</f>
        <v>18346</v>
      </c>
      <c r="E89" s="6">
        <f>VLOOKUP($A$7:$A$91,dt!$A$2:$R$78,5,FALSE)</f>
        <v>68</v>
      </c>
      <c r="F89" s="6">
        <f>VLOOKUP($A$7:$A$91,dt!$A$2:$R$78,6,FALSE)</f>
        <v>1</v>
      </c>
      <c r="G89" s="6">
        <f>VLOOKUP($A$7:$A$91,dt!$A$2:$R$78,7,FALSE)</f>
        <v>969</v>
      </c>
      <c r="H89" s="6">
        <f>VLOOKUP($A$7:$A$91,dt!$A$2:$R$78,8,FALSE)</f>
        <v>211</v>
      </c>
      <c r="I89" s="6">
        <f>VLOOKUP($A$7:$A$91,dt!$A$2:$R$78,9,FALSE)</f>
        <v>5530</v>
      </c>
      <c r="J89" s="6">
        <f>VLOOKUP($A$7:$A$91,dt!$A$2:$R$78,10,FALSE)</f>
        <v>94</v>
      </c>
      <c r="K89" s="6">
        <f>VLOOKUP($A$7:$A$91,dt!$A$2:$R$78,11,FALSE)</f>
        <v>773223</v>
      </c>
      <c r="L89" s="6">
        <f>VLOOKUP($A$7:$A$91,dt!$A$2:$R$78,12,FALSE)</f>
        <v>30955</v>
      </c>
      <c r="M89" s="6">
        <f>VLOOKUP($A$7:$A$91,dt!$A$2:$R$78,13,FALSE)</f>
        <v>282269</v>
      </c>
      <c r="N89" s="6">
        <f>VLOOKUP($A$7:$A$91,dt!$A$2:$R$78,14,FALSE)</f>
        <v>131</v>
      </c>
      <c r="O89" s="6">
        <f>VLOOKUP($A$7:$A$91,dt!$A$2:$R$78,15,FALSE)</f>
        <v>30088</v>
      </c>
      <c r="P89" s="6">
        <f>VLOOKUP($A$7:$A$91,dt!$A$2:$R$78,16,FALSE)</f>
        <v>661</v>
      </c>
      <c r="Q89" s="6">
        <f>VLOOKUP($A$7:$A$91,dt!$A$2:$R$78,17,FALSE)</f>
        <v>16275</v>
      </c>
      <c r="R89" s="6">
        <f>VLOOKUP($A$7:$A$91,dt!$A$2:$R$78,18,FALSE)</f>
        <v>463</v>
      </c>
      <c r="S89" s="6">
        <f>VLOOKUP($A$7:$A$91,dt!$A$2:$X$78,19,FALSE)</f>
        <v>48798</v>
      </c>
      <c r="T89" s="6">
        <f>VLOOKUP($A$7:$A$91,dt!$A$2:$X$78,20,FALSE)</f>
        <v>1305</v>
      </c>
      <c r="U89" s="6">
        <f>VLOOKUP($A$7:$A$91,dt!$A$2:$X$78,21,FALSE)</f>
        <v>51249</v>
      </c>
      <c r="V89" s="6">
        <f>VLOOKUP($A$7:$A$91,dt!$A$2:$X$78,22,FALSE)</f>
        <v>9873</v>
      </c>
      <c r="W89" s="6">
        <f>VLOOKUP($A$7:$A$91,dt!$A$2:$X$78,23,FALSE)</f>
        <v>17201</v>
      </c>
      <c r="X89" s="6">
        <f>VLOOKUP($A$7:$A$91,dt!$A$2:$X$78,24,FALSE)</f>
        <v>3628</v>
      </c>
    </row>
    <row r="90" spans="1:24" ht="21.75" x14ac:dyDescent="0.2">
      <c r="A90" s="5" t="s">
        <v>85</v>
      </c>
      <c r="B90" s="6">
        <f>VLOOKUP($A$7:$A$91,dt!$A$2:$R$78,2,FALSE)</f>
        <v>45510</v>
      </c>
      <c r="C90" s="6">
        <f>VLOOKUP($A$7:$A$91,dt!$A$2:$R$78,3,FALSE)</f>
        <v>59404</v>
      </c>
      <c r="D90" s="6">
        <f>VLOOKUP($A$7:$A$91,dt!$A$2:$R$78,4,FALSE)</f>
        <v>17603</v>
      </c>
      <c r="E90" s="6">
        <f>VLOOKUP($A$7:$A$91,dt!$A$2:$R$78,5,FALSE)</f>
        <v>11</v>
      </c>
      <c r="F90" s="6">
        <f>VLOOKUP($A$7:$A$91,dt!$A$2:$R$78,6,FALSE)</f>
        <v>1</v>
      </c>
      <c r="G90" s="6">
        <f>VLOOKUP($A$7:$A$91,dt!$A$2:$R$78,7,FALSE)</f>
        <v>1763</v>
      </c>
      <c r="H90" s="6">
        <f>VLOOKUP($A$7:$A$91,dt!$A$2:$R$78,8,FALSE)</f>
        <v>331</v>
      </c>
      <c r="I90" s="6">
        <f>VLOOKUP($A$7:$A$91,dt!$A$2:$R$78,9,FALSE)</f>
        <v>5388</v>
      </c>
      <c r="J90" s="6">
        <f>VLOOKUP($A$7:$A$91,dt!$A$2:$R$78,10,FALSE)</f>
        <v>109</v>
      </c>
      <c r="K90" s="6">
        <f>VLOOKUP($A$7:$A$91,dt!$A$2:$R$78,11,FALSE)</f>
        <v>846119</v>
      </c>
      <c r="L90" s="6">
        <f>VLOOKUP($A$7:$A$91,dt!$A$2:$R$78,12,FALSE)</f>
        <v>37455</v>
      </c>
      <c r="M90" s="6">
        <f>VLOOKUP($A$7:$A$91,dt!$A$2:$R$78,13,FALSE)</f>
        <v>82364</v>
      </c>
      <c r="N90" s="6">
        <f>VLOOKUP($A$7:$A$91,dt!$A$2:$R$78,14,FALSE)</f>
        <v>679</v>
      </c>
      <c r="O90" s="6">
        <f>VLOOKUP($A$7:$A$91,dt!$A$2:$R$78,15,FALSE)</f>
        <v>78426</v>
      </c>
      <c r="P90" s="6">
        <f>VLOOKUP($A$7:$A$91,dt!$A$2:$R$78,16,FALSE)</f>
        <v>497</v>
      </c>
      <c r="Q90" s="6">
        <f>VLOOKUP($A$7:$A$91,dt!$A$2:$R$78,17,FALSE)</f>
        <v>14722</v>
      </c>
      <c r="R90" s="6">
        <f>VLOOKUP($A$7:$A$91,dt!$A$2:$R$78,18,FALSE)</f>
        <v>904</v>
      </c>
      <c r="S90" s="6">
        <f>VLOOKUP($A$7:$A$91,dt!$A$2:$X$78,19,FALSE)</f>
        <v>24098</v>
      </c>
      <c r="T90" s="6">
        <f>VLOOKUP($A$7:$A$91,dt!$A$2:$X$78,20,FALSE)</f>
        <v>1248</v>
      </c>
      <c r="U90" s="6">
        <f>VLOOKUP($A$7:$A$91,dt!$A$2:$X$78,21,FALSE)</f>
        <v>67816</v>
      </c>
      <c r="V90" s="6">
        <f>VLOOKUP($A$7:$A$91,dt!$A$2:$X$78,22,FALSE)</f>
        <v>13507</v>
      </c>
      <c r="W90" s="6">
        <f>VLOOKUP($A$7:$A$91,dt!$A$2:$X$78,23,FALSE)</f>
        <v>3787</v>
      </c>
      <c r="X90" s="6">
        <f>VLOOKUP($A$7:$A$91,dt!$A$2:$X$78,24,FALSE)</f>
        <v>718</v>
      </c>
    </row>
    <row r="91" spans="1:24" ht="21.75" x14ac:dyDescent="0.2">
      <c r="A91" s="5" t="s">
        <v>86</v>
      </c>
      <c r="B91" s="6">
        <f>VLOOKUP($A$7:$A$91,dt!$A$2:$R$78,2,FALSE)</f>
        <v>47653</v>
      </c>
      <c r="C91" s="6">
        <f>VLOOKUP($A$7:$A$91,dt!$A$2:$R$78,3,FALSE)</f>
        <v>86652</v>
      </c>
      <c r="D91" s="6">
        <f>VLOOKUP($A$7:$A$91,dt!$A$2:$R$78,4,FALSE)</f>
        <v>20383</v>
      </c>
      <c r="E91" s="6">
        <f>VLOOKUP($A$7:$A$91,dt!$A$2:$R$78,5,FALSE)</f>
        <v>3</v>
      </c>
      <c r="F91" s="6">
        <f>VLOOKUP($A$7:$A$91,dt!$A$2:$R$78,6,FALSE)</f>
        <v>1</v>
      </c>
      <c r="G91" s="6">
        <f>VLOOKUP($A$7:$A$91,dt!$A$2:$R$78,7,FALSE)</f>
        <v>2225</v>
      </c>
      <c r="H91" s="6">
        <f>VLOOKUP($A$7:$A$91,dt!$A$2:$R$78,8,FALSE)</f>
        <v>417</v>
      </c>
      <c r="I91" s="6">
        <f>VLOOKUP($A$7:$A$91,dt!$A$2:$R$78,9,FALSE)</f>
        <v>7059</v>
      </c>
      <c r="J91" s="6">
        <f>VLOOKUP($A$7:$A$91,dt!$A$2:$R$78,10,FALSE)</f>
        <v>118</v>
      </c>
      <c r="K91" s="6">
        <f>VLOOKUP($A$7:$A$91,dt!$A$2:$R$78,11,FALSE)</f>
        <v>881275</v>
      </c>
      <c r="L91" s="6">
        <f>VLOOKUP($A$7:$A$91,dt!$A$2:$R$78,12,FALSE)</f>
        <v>39572</v>
      </c>
      <c r="M91" s="6">
        <f>VLOOKUP($A$7:$A$91,dt!$A$2:$R$78,13,FALSE)</f>
        <v>116637</v>
      </c>
      <c r="N91" s="6">
        <f>VLOOKUP($A$7:$A$91,dt!$A$2:$R$78,14,FALSE)</f>
        <v>108</v>
      </c>
      <c r="O91" s="6">
        <f>VLOOKUP($A$7:$A$91,dt!$A$2:$R$78,15,FALSE)</f>
        <v>35659</v>
      </c>
      <c r="P91" s="6">
        <f>VLOOKUP($A$7:$A$91,dt!$A$2:$R$78,16,FALSE)</f>
        <v>670</v>
      </c>
      <c r="Q91" s="6">
        <f>VLOOKUP($A$7:$A$91,dt!$A$2:$R$78,17,FALSE)</f>
        <v>5471</v>
      </c>
      <c r="R91" s="6">
        <f>VLOOKUP($A$7:$A$91,dt!$A$2:$R$78,18,FALSE)</f>
        <v>145</v>
      </c>
      <c r="S91" s="6">
        <f>VLOOKUP($A$7:$A$91,dt!$A$2:$X$78,19,FALSE)</f>
        <v>15011</v>
      </c>
      <c r="T91" s="6">
        <f>VLOOKUP($A$7:$A$91,dt!$A$2:$X$78,20,FALSE)</f>
        <v>715</v>
      </c>
      <c r="U91" s="6">
        <f>VLOOKUP($A$7:$A$91,dt!$A$2:$X$78,21,FALSE)</f>
        <v>43874</v>
      </c>
      <c r="V91" s="6">
        <f>VLOOKUP($A$7:$A$91,dt!$A$2:$X$78,22,FALSE)</f>
        <v>8562</v>
      </c>
      <c r="W91" s="6">
        <f>VLOOKUP($A$7:$A$91,dt!$A$2:$X$78,23,FALSE)</f>
        <v>3271</v>
      </c>
      <c r="X91" s="6">
        <f>VLOOKUP($A$7:$A$91,dt!$A$2:$X$78,24,FALSE)</f>
        <v>528</v>
      </c>
    </row>
    <row r="93" spans="1:24" ht="21.75" x14ac:dyDescent="0.2">
      <c r="A93" s="7" t="s">
        <v>97</v>
      </c>
      <c r="B93" s="7" t="s">
        <v>130</v>
      </c>
    </row>
    <row r="94" spans="1:24" ht="21.75" x14ac:dyDescent="0.2">
      <c r="A94" s="7" t="s">
        <v>98</v>
      </c>
      <c r="B94" s="7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54" orientation="landscape" r:id="rId1"/>
  <rowBreaks count="2" manualBreakCount="2">
    <brk id="34" max="25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20.10.66</vt:lpstr>
      <vt:lpstr>'20.10.66'!Print_Area</vt:lpstr>
      <vt:lpstr>'20.10.66'!Print_Titles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Manow_DLD</cp:lastModifiedBy>
  <cp:lastPrinted>2022-03-31T05:00:37Z</cp:lastPrinted>
  <dcterms:created xsi:type="dcterms:W3CDTF">2019-08-21T02:30:20Z</dcterms:created>
  <dcterms:modified xsi:type="dcterms:W3CDTF">2023-11-22T03:14:10Z</dcterms:modified>
</cp:coreProperties>
</file>