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8710" windowHeight="4830" firstSheet="1" activeTab="1"/>
  </bookViews>
  <sheets>
    <sheet name="dt" sheetId="50" state="hidden" r:id="rId1"/>
    <sheet name="20.09.66" sheetId="2" r:id="rId2"/>
  </sheets>
  <definedNames>
    <definedName name="_xlnm.Print_Area" localSheetId="1">'20.09.66'!$A$1:$X$94</definedName>
    <definedName name="_xlnm.Print_Titles" localSheetId="1">'20.09.66'!$1:$4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<sst xmlns="http://schemas.openxmlformats.org/spreadsheetml/2006/main" count="229" uniqueCount="132">
  <si>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</si>
  <si>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</si>
  <si>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</si>
  <si>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</si>
  <si>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</si>
  <si>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</si>
  <si>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</si>
  <si>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</si>
  <si>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</si>
  <si>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</si>
  <si>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</si>
  <si>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</si>
  <si>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</si>
  <si>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</si>
  <si>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</si>
  <si>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</si>
  <si>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</si>
  <si>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</si>
  <si>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</si>
  <si>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</si>
  <si>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</si>
  <si>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</si>
  <si>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</si>
  <si>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</si>
  <si>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</si>
  <si>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</si>
  <si>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</si>
  <si>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</si>
  <si>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</si>
  <si>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</si>
  <si>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</si>
  <si>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</si>
  <si>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</si>
  <si>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</si>
  <si>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</si>
  <si>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</si>
  <si>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</si>
  <si>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</si>
  <si>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</si>
  <si>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</si>
  <si>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</si>
  <si>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</si>
  <si>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</si>
  <si>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</si>
  <si>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</si>
  <si>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</si>
  <si>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</si>
  <si>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</si>
  <si>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</si>
  <si>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</si>
  <si>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</si>
  <si>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</si>
  <si>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</si>
  <si>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</si>
  <si>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</si>
  <si>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</si>
  <si>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</si>
  <si>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</si>
  <si>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</si>
  <si>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</si>
  <si>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</si>
  <si>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</si>
  <si>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</si>
  <si>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</si>
  <si>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</si>
  <si>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</si>
  <si>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</si>
  <si>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</si>
  <si>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</si>
  <si>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</si>
  <si>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</si>
  <si>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</si>
  <si>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</si>
  <si>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</si>
  <si>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</si>
  <si>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</si>
  <si>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</si>
  <si>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</si>
  <si>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</si>
  <si>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</si>
  <si>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</si>
  <si>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</si>
  <si>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</si>
  <si>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</si>
  <si>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</si>
  <si>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</si>
  <si>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</si>
  <si>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</si>
  <si>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</si>
  <si>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</si>
  <si>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</si>
  <si>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</si>
  <si>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</si>
  <si>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</si>
  <si>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</si>
  <si>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</si>
  <si>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</si>
  <si>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</si>
  <si>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</si>
  <si>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</si>
  <si>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</si>
  <si>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</si>
  <si>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</si>
  <si>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</si>
  <si>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</si>
  <si>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</si>
  <si>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</si>
  <si>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</si>
  <si>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</si>
  <si>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</si>
  <si>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</si>
  <si>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</si>
  <si>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</si>
  <si>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</si>
  <si>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</si>
  <si>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</si>
  <si>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</si>
  <si>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</si>
  <si>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</si>
  <si>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</si>
  <si>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</si>
  <si>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</si>
  <si>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</si>
  <si>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</si>
  <si>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</si>
  <si>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</si>
  <si>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</si>
  <si>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</si>
  <si>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</si>
  <si>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ข้อมูล ณ วันที่ 20 กันยายน 2566</t>
  </si>
  <si>
    <t>:  ประมวลผลข้อมูล ณ วันที่ 20 กันยายน 2566</t>
  </si>
  <si>
    <t>สถานที่เลี้ยงสัตว์ 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</si>
</sst>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sqref="A1:XFD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131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4606</v>
      </c>
      <c r="C2">
        <v>5420</v>
      </c>
      <c r="D2">
        <v>638</v>
      </c>
      <c r="E2">
        <v>94</v>
      </c>
      <c r="F2">
        <v>5</v>
      </c>
      <c r="G2">
        <v>282</v>
      </c>
      <c r="H2">
        <v>52</v>
      </c>
      <c r="I2">
        <v>48</v>
      </c>
      <c r="J2">
        <v>7</v>
      </c>
      <c r="K2">
        <v>109909</v>
      </c>
      <c r="L2">
        <v>3617</v>
      </c>
      <c r="M2">
        <v>34926</v>
      </c>
      <c r="N2">
        <v>209</v>
      </c>
      <c r="O2">
        <v>12472</v>
      </c>
      <c r="P2">
        <v>202</v>
      </c>
      <c r="Q2">
        <v>13821</v>
      </c>
      <c r="R2">
        <v>115</v>
      </c>
      <c r="S2">
        <v>28069</v>
      </c>
      <c r="T2">
        <v>126</v>
      </c>
      <c r="U2">
        <v>11212</v>
      </c>
      <c r="V2">
        <v>495</v>
      </c>
      <c r="W2">
        <v>1316</v>
      </c>
      <c r="X2">
        <v>84</v>
      </c>
    </row>
    <row r="3" spans="1:24" x14ac:dyDescent="0.2">
      <c r="A3" t="s">
        <v>17</v>
      </c>
      <c r="B3">
        <v>20414</v>
      </c>
      <c r="C3">
        <v>58478</v>
      </c>
      <c r="D3">
        <v>3583</v>
      </c>
      <c r="E3">
        <v>1141</v>
      </c>
      <c r="F3">
        <v>58</v>
      </c>
      <c r="G3">
        <v>18009</v>
      </c>
      <c r="H3">
        <v>1327</v>
      </c>
      <c r="I3">
        <v>200587</v>
      </c>
      <c r="J3">
        <v>648</v>
      </c>
      <c r="K3">
        <v>1021705</v>
      </c>
      <c r="L3">
        <v>16380</v>
      </c>
      <c r="M3">
        <v>6374956</v>
      </c>
      <c r="N3">
        <v>152</v>
      </c>
      <c r="O3">
        <v>73442</v>
      </c>
      <c r="P3">
        <v>1989</v>
      </c>
      <c r="Q3">
        <v>66868</v>
      </c>
      <c r="R3">
        <v>303</v>
      </c>
      <c r="S3">
        <v>1070695</v>
      </c>
      <c r="T3">
        <v>1519</v>
      </c>
      <c r="U3">
        <v>44357</v>
      </c>
      <c r="V3">
        <v>1207</v>
      </c>
      <c r="W3">
        <v>4253</v>
      </c>
      <c r="X3">
        <v>138</v>
      </c>
    </row>
    <row r="4" spans="1:24" x14ac:dyDescent="0.2">
      <c r="A4" t="s">
        <v>11</v>
      </c>
      <c r="B4">
        <v>3840</v>
      </c>
      <c r="C4">
        <v>2232</v>
      </c>
      <c r="D4">
        <v>323</v>
      </c>
      <c r="E4">
        <v>5</v>
      </c>
      <c r="F4">
        <v>1</v>
      </c>
      <c r="G4">
        <v>227</v>
      </c>
      <c r="H4">
        <v>43</v>
      </c>
      <c r="I4">
        <v>62</v>
      </c>
      <c r="J4">
        <v>1</v>
      </c>
      <c r="K4">
        <v>93228</v>
      </c>
      <c r="L4">
        <v>3342</v>
      </c>
      <c r="M4">
        <v>18409</v>
      </c>
      <c r="N4">
        <v>26</v>
      </c>
      <c r="O4">
        <v>6595</v>
      </c>
      <c r="P4">
        <v>217</v>
      </c>
      <c r="Q4">
        <v>4389</v>
      </c>
      <c r="R4">
        <v>68</v>
      </c>
      <c r="S4">
        <v>107823</v>
      </c>
      <c r="T4">
        <v>134</v>
      </c>
      <c r="U4">
        <v>4786</v>
      </c>
      <c r="V4">
        <v>288</v>
      </c>
      <c r="W4">
        <v>178</v>
      </c>
      <c r="X4">
        <v>20</v>
      </c>
    </row>
    <row r="5" spans="1:24" x14ac:dyDescent="0.2">
      <c r="A5" t="s">
        <v>12</v>
      </c>
      <c r="B5">
        <v>5728</v>
      </c>
      <c r="C5">
        <v>4587</v>
      </c>
      <c r="D5">
        <v>276</v>
      </c>
      <c r="E5">
        <v>39</v>
      </c>
      <c r="F5">
        <v>2</v>
      </c>
      <c r="G5">
        <v>892</v>
      </c>
      <c r="H5">
        <v>75</v>
      </c>
      <c r="I5">
        <v>2</v>
      </c>
      <c r="J5">
        <v>1</v>
      </c>
      <c r="K5">
        <v>214577</v>
      </c>
      <c r="L5">
        <v>4866</v>
      </c>
      <c r="M5">
        <v>124112</v>
      </c>
      <c r="N5">
        <v>58</v>
      </c>
      <c r="O5">
        <v>106430</v>
      </c>
      <c r="P5">
        <v>1431</v>
      </c>
      <c r="Q5">
        <v>37886</v>
      </c>
      <c r="R5">
        <v>109</v>
      </c>
      <c r="S5">
        <v>184372</v>
      </c>
      <c r="T5">
        <v>475</v>
      </c>
      <c r="U5">
        <v>3054</v>
      </c>
      <c r="V5">
        <v>111</v>
      </c>
      <c r="W5">
        <v>424</v>
      </c>
      <c r="X5">
        <v>17</v>
      </c>
    </row>
    <row r="6" spans="1:24" x14ac:dyDescent="0.2">
      <c r="A6" t="s">
        <v>13</v>
      </c>
      <c r="B6">
        <v>14617</v>
      </c>
      <c r="C6">
        <v>10758</v>
      </c>
      <c r="D6">
        <v>1115</v>
      </c>
      <c r="E6">
        <v>2</v>
      </c>
      <c r="F6">
        <v>2</v>
      </c>
      <c r="G6">
        <v>1946</v>
      </c>
      <c r="H6">
        <v>244</v>
      </c>
      <c r="I6">
        <v>27410</v>
      </c>
      <c r="J6">
        <v>33</v>
      </c>
      <c r="K6">
        <v>585294</v>
      </c>
      <c r="L6">
        <v>12212</v>
      </c>
      <c r="M6">
        <v>2647020</v>
      </c>
      <c r="N6">
        <v>122</v>
      </c>
      <c r="O6">
        <v>2727925</v>
      </c>
      <c r="P6">
        <v>2126</v>
      </c>
      <c r="Q6">
        <v>57276</v>
      </c>
      <c r="R6">
        <v>211</v>
      </c>
      <c r="S6">
        <v>418637</v>
      </c>
      <c r="T6">
        <v>1413</v>
      </c>
      <c r="U6">
        <v>8573</v>
      </c>
      <c r="V6">
        <v>385</v>
      </c>
      <c r="W6">
        <v>382</v>
      </c>
      <c r="X6">
        <v>21</v>
      </c>
    </row>
    <row r="7" spans="1:24" x14ac:dyDescent="0.2">
      <c r="A7" t="s">
        <v>15</v>
      </c>
      <c r="B7">
        <v>27162</v>
      </c>
      <c r="C7">
        <v>73099</v>
      </c>
      <c r="D7">
        <v>4395</v>
      </c>
      <c r="E7">
        <v>77630</v>
      </c>
      <c r="F7">
        <v>2198</v>
      </c>
      <c r="G7">
        <v>3842</v>
      </c>
      <c r="H7">
        <v>294</v>
      </c>
      <c r="I7">
        <v>612662</v>
      </c>
      <c r="J7">
        <v>1046</v>
      </c>
      <c r="K7">
        <v>918720</v>
      </c>
      <c r="L7">
        <v>20516</v>
      </c>
      <c r="M7">
        <v>56463191</v>
      </c>
      <c r="N7">
        <v>363</v>
      </c>
      <c r="O7">
        <v>829301</v>
      </c>
      <c r="P7">
        <v>1205</v>
      </c>
      <c r="Q7">
        <v>397474</v>
      </c>
      <c r="R7">
        <v>229</v>
      </c>
      <c r="S7">
        <v>583770</v>
      </c>
      <c r="T7">
        <v>969</v>
      </c>
      <c r="U7">
        <v>76327</v>
      </c>
      <c r="V7">
        <v>2352</v>
      </c>
      <c r="W7">
        <v>4921</v>
      </c>
      <c r="X7">
        <v>130</v>
      </c>
    </row>
    <row r="8" spans="1:24" x14ac:dyDescent="0.2">
      <c r="A8" t="s">
        <v>18</v>
      </c>
      <c r="B8">
        <v>17023</v>
      </c>
      <c r="C8">
        <v>30757</v>
      </c>
      <c r="D8">
        <v>2120</v>
      </c>
      <c r="E8">
        <v>154517</v>
      </c>
      <c r="F8">
        <v>4144</v>
      </c>
      <c r="G8">
        <v>10296</v>
      </c>
      <c r="H8">
        <v>708</v>
      </c>
      <c r="I8">
        <v>119728</v>
      </c>
      <c r="J8">
        <v>138</v>
      </c>
      <c r="K8">
        <v>539267</v>
      </c>
      <c r="L8">
        <v>11373</v>
      </c>
      <c r="M8">
        <v>26771163</v>
      </c>
      <c r="N8">
        <v>217</v>
      </c>
      <c r="O8">
        <v>2081900</v>
      </c>
      <c r="P8">
        <v>1267</v>
      </c>
      <c r="Q8">
        <v>643539</v>
      </c>
      <c r="R8">
        <v>145</v>
      </c>
      <c r="S8">
        <v>254220</v>
      </c>
      <c r="T8">
        <v>556</v>
      </c>
      <c r="U8">
        <v>28109</v>
      </c>
      <c r="V8">
        <v>835</v>
      </c>
      <c r="W8">
        <v>2108</v>
      </c>
      <c r="X8">
        <v>64</v>
      </c>
    </row>
    <row r="9" spans="1:24" x14ac:dyDescent="0.2">
      <c r="A9" t="s">
        <v>16</v>
      </c>
      <c r="B9">
        <v>4783</v>
      </c>
      <c r="C9">
        <v>2802</v>
      </c>
      <c r="D9">
        <v>390</v>
      </c>
      <c r="E9">
        <v>117</v>
      </c>
      <c r="F9">
        <v>5</v>
      </c>
      <c r="G9">
        <v>413</v>
      </c>
      <c r="H9">
        <v>79</v>
      </c>
      <c r="I9">
        <v>25309</v>
      </c>
      <c r="J9">
        <v>192</v>
      </c>
      <c r="K9">
        <v>195946</v>
      </c>
      <c r="L9">
        <v>3853</v>
      </c>
      <c r="M9">
        <v>2142161</v>
      </c>
      <c r="N9">
        <v>40</v>
      </c>
      <c r="O9">
        <v>51655</v>
      </c>
      <c r="P9">
        <v>344</v>
      </c>
      <c r="Q9">
        <v>2713</v>
      </c>
      <c r="R9">
        <v>50</v>
      </c>
      <c r="S9">
        <v>124610</v>
      </c>
      <c r="T9">
        <v>341</v>
      </c>
      <c r="U9">
        <v>14603</v>
      </c>
      <c r="V9">
        <v>454</v>
      </c>
      <c r="W9">
        <v>389</v>
      </c>
      <c r="X9">
        <v>19</v>
      </c>
    </row>
    <row r="10" spans="1:24" x14ac:dyDescent="0.2">
      <c r="A10" t="s">
        <v>14</v>
      </c>
      <c r="B10">
        <v>16065</v>
      </c>
      <c r="C10">
        <v>12055</v>
      </c>
      <c r="D10">
        <v>1441</v>
      </c>
      <c r="E10">
        <v>0</v>
      </c>
      <c r="F10">
        <v>0</v>
      </c>
      <c r="G10">
        <v>938</v>
      </c>
      <c r="H10">
        <v>76</v>
      </c>
      <c r="I10">
        <v>68851</v>
      </c>
      <c r="J10">
        <v>623</v>
      </c>
      <c r="K10">
        <v>809608</v>
      </c>
      <c r="L10">
        <v>13693</v>
      </c>
      <c r="M10">
        <v>1210629</v>
      </c>
      <c r="N10">
        <v>29</v>
      </c>
      <c r="O10">
        <v>931102</v>
      </c>
      <c r="P10">
        <v>649</v>
      </c>
      <c r="Q10">
        <v>4131</v>
      </c>
      <c r="R10">
        <v>37</v>
      </c>
      <c r="S10">
        <v>1370665</v>
      </c>
      <c r="T10">
        <v>1749</v>
      </c>
      <c r="U10">
        <v>9310</v>
      </c>
      <c r="V10">
        <v>331</v>
      </c>
      <c r="W10">
        <v>320</v>
      </c>
      <c r="X10">
        <v>17</v>
      </c>
    </row>
    <row r="11" spans="1:24" x14ac:dyDescent="0.2">
      <c r="A11" t="s">
        <v>22</v>
      </c>
      <c r="B11">
        <v>9303</v>
      </c>
      <c r="C11">
        <v>2851</v>
      </c>
      <c r="D11">
        <v>374</v>
      </c>
      <c r="E11">
        <v>3143</v>
      </c>
      <c r="F11">
        <v>59</v>
      </c>
      <c r="G11">
        <v>489</v>
      </c>
      <c r="H11">
        <v>30</v>
      </c>
      <c r="I11">
        <v>85241</v>
      </c>
      <c r="J11">
        <v>118</v>
      </c>
      <c r="K11">
        <v>243605</v>
      </c>
      <c r="L11">
        <v>7902</v>
      </c>
      <c r="M11">
        <v>3933767</v>
      </c>
      <c r="N11">
        <v>283</v>
      </c>
      <c r="O11">
        <v>755549</v>
      </c>
      <c r="P11">
        <v>735</v>
      </c>
      <c r="Q11">
        <v>22392</v>
      </c>
      <c r="R11">
        <v>145</v>
      </c>
      <c r="S11">
        <v>10894</v>
      </c>
      <c r="T11">
        <v>118</v>
      </c>
      <c r="U11">
        <v>425</v>
      </c>
      <c r="V11">
        <v>36</v>
      </c>
      <c r="W11">
        <v>84</v>
      </c>
      <c r="X11">
        <v>4</v>
      </c>
    </row>
    <row r="12" spans="1:24" x14ac:dyDescent="0.2">
      <c r="A12" t="s">
        <v>24</v>
      </c>
      <c r="B12">
        <v>16944</v>
      </c>
      <c r="C12">
        <v>22731</v>
      </c>
      <c r="D12">
        <v>2903</v>
      </c>
      <c r="E12">
        <v>142</v>
      </c>
      <c r="F12">
        <v>3</v>
      </c>
      <c r="G12">
        <v>3320</v>
      </c>
      <c r="H12">
        <v>302</v>
      </c>
      <c r="I12">
        <v>216403</v>
      </c>
      <c r="J12">
        <v>279</v>
      </c>
      <c r="K12">
        <v>484948</v>
      </c>
      <c r="L12">
        <v>12856</v>
      </c>
      <c r="M12">
        <v>4422955</v>
      </c>
      <c r="N12">
        <v>286</v>
      </c>
      <c r="O12">
        <v>7794954</v>
      </c>
      <c r="P12">
        <v>1062</v>
      </c>
      <c r="Q12">
        <v>805843</v>
      </c>
      <c r="R12">
        <v>591</v>
      </c>
      <c r="S12">
        <v>366983</v>
      </c>
      <c r="T12">
        <v>1613</v>
      </c>
      <c r="U12">
        <v>8568</v>
      </c>
      <c r="V12">
        <v>439</v>
      </c>
      <c r="W12">
        <v>1471</v>
      </c>
      <c r="X12">
        <v>102</v>
      </c>
    </row>
    <row r="13" spans="1:24" x14ac:dyDescent="0.2">
      <c r="A13" t="s">
        <v>20</v>
      </c>
      <c r="B13">
        <v>13018</v>
      </c>
      <c r="C13">
        <v>22325</v>
      </c>
      <c r="D13">
        <v>1640</v>
      </c>
      <c r="E13">
        <v>1428</v>
      </c>
      <c r="F13">
        <v>27</v>
      </c>
      <c r="G13">
        <v>9134</v>
      </c>
      <c r="H13">
        <v>920</v>
      </c>
      <c r="I13">
        <v>283199</v>
      </c>
      <c r="J13">
        <v>168</v>
      </c>
      <c r="K13">
        <v>433778</v>
      </c>
      <c r="L13">
        <v>10874</v>
      </c>
      <c r="M13">
        <v>35860994</v>
      </c>
      <c r="N13">
        <v>366</v>
      </c>
      <c r="O13">
        <v>5983284</v>
      </c>
      <c r="P13">
        <v>546</v>
      </c>
      <c r="Q13">
        <v>135858</v>
      </c>
      <c r="R13">
        <v>77</v>
      </c>
      <c r="S13">
        <v>167998</v>
      </c>
      <c r="T13">
        <v>177</v>
      </c>
      <c r="U13">
        <v>7091</v>
      </c>
      <c r="V13">
        <v>333</v>
      </c>
      <c r="W13">
        <v>1899</v>
      </c>
      <c r="X13">
        <v>92</v>
      </c>
    </row>
    <row r="14" spans="1:24" x14ac:dyDescent="0.2">
      <c r="A14" t="s">
        <v>23</v>
      </c>
      <c r="B14">
        <v>4209</v>
      </c>
      <c r="C14">
        <v>1779</v>
      </c>
      <c r="D14">
        <v>178</v>
      </c>
      <c r="E14">
        <v>1</v>
      </c>
      <c r="F14">
        <v>1</v>
      </c>
      <c r="G14">
        <v>556</v>
      </c>
      <c r="H14">
        <v>64</v>
      </c>
      <c r="I14">
        <v>71099</v>
      </c>
      <c r="J14">
        <v>73</v>
      </c>
      <c r="K14">
        <v>102658</v>
      </c>
      <c r="L14">
        <v>3635</v>
      </c>
      <c r="M14">
        <v>431601</v>
      </c>
      <c r="N14">
        <v>13</v>
      </c>
      <c r="O14">
        <v>28234</v>
      </c>
      <c r="P14">
        <v>90</v>
      </c>
      <c r="Q14">
        <v>581</v>
      </c>
      <c r="R14">
        <v>28</v>
      </c>
      <c r="S14">
        <v>5141</v>
      </c>
      <c r="T14">
        <v>40</v>
      </c>
      <c r="U14">
        <v>546</v>
      </c>
      <c r="V14">
        <v>27</v>
      </c>
      <c r="W14">
        <v>114</v>
      </c>
      <c r="X14">
        <v>8</v>
      </c>
    </row>
    <row r="15" spans="1:24" x14ac:dyDescent="0.2">
      <c r="A15" t="s">
        <v>26</v>
      </c>
      <c r="B15">
        <v>10214</v>
      </c>
      <c r="C15">
        <v>11747</v>
      </c>
      <c r="D15">
        <v>980</v>
      </c>
      <c r="E15">
        <v>73</v>
      </c>
      <c r="F15">
        <v>1</v>
      </c>
      <c r="G15">
        <v>13529</v>
      </c>
      <c r="H15">
        <v>1073</v>
      </c>
      <c r="I15">
        <v>94991</v>
      </c>
      <c r="J15">
        <v>55</v>
      </c>
      <c r="K15">
        <v>284068</v>
      </c>
      <c r="L15">
        <v>8281</v>
      </c>
      <c r="M15">
        <v>2897111</v>
      </c>
      <c r="N15">
        <v>270</v>
      </c>
      <c r="O15">
        <v>8371067</v>
      </c>
      <c r="P15">
        <v>865</v>
      </c>
      <c r="Q15">
        <v>542757</v>
      </c>
      <c r="R15">
        <v>291</v>
      </c>
      <c r="S15">
        <v>62795</v>
      </c>
      <c r="T15">
        <v>342</v>
      </c>
      <c r="U15">
        <v>3070</v>
      </c>
      <c r="V15">
        <v>111</v>
      </c>
      <c r="W15">
        <v>556</v>
      </c>
      <c r="X15">
        <v>20</v>
      </c>
    </row>
    <row r="16" spans="1:24" x14ac:dyDescent="0.2">
      <c r="A16" t="s">
        <v>25</v>
      </c>
      <c r="B16">
        <v>19578</v>
      </c>
      <c r="C16">
        <v>19633</v>
      </c>
      <c r="D16">
        <v>2126</v>
      </c>
      <c r="E16">
        <v>29</v>
      </c>
      <c r="F16">
        <v>1</v>
      </c>
      <c r="G16">
        <v>12705</v>
      </c>
      <c r="H16">
        <v>1113</v>
      </c>
      <c r="I16">
        <v>398755</v>
      </c>
      <c r="J16">
        <v>491</v>
      </c>
      <c r="K16">
        <v>777943</v>
      </c>
      <c r="L16">
        <v>16745</v>
      </c>
      <c r="M16">
        <v>29419945</v>
      </c>
      <c r="N16">
        <v>735</v>
      </c>
      <c r="O16">
        <v>2530159</v>
      </c>
      <c r="P16">
        <v>727</v>
      </c>
      <c r="Q16">
        <v>652374</v>
      </c>
      <c r="R16">
        <v>141</v>
      </c>
      <c r="S16">
        <v>55805</v>
      </c>
      <c r="T16">
        <v>424</v>
      </c>
      <c r="U16">
        <v>1948</v>
      </c>
      <c r="V16">
        <v>112</v>
      </c>
      <c r="W16">
        <v>591</v>
      </c>
      <c r="X16">
        <v>34</v>
      </c>
    </row>
    <row r="17" spans="1:24" x14ac:dyDescent="0.2">
      <c r="A17" t="s">
        <v>21</v>
      </c>
      <c r="B17">
        <v>10250</v>
      </c>
      <c r="C17">
        <v>18741</v>
      </c>
      <c r="D17">
        <v>1752</v>
      </c>
      <c r="E17">
        <v>0</v>
      </c>
      <c r="F17">
        <v>0</v>
      </c>
      <c r="G17">
        <v>891</v>
      </c>
      <c r="H17">
        <v>97</v>
      </c>
      <c r="I17">
        <v>149621</v>
      </c>
      <c r="J17">
        <v>110</v>
      </c>
      <c r="K17">
        <v>439455</v>
      </c>
      <c r="L17">
        <v>8864</v>
      </c>
      <c r="M17">
        <v>4348744</v>
      </c>
      <c r="N17">
        <v>196</v>
      </c>
      <c r="O17">
        <v>391732</v>
      </c>
      <c r="P17">
        <v>320</v>
      </c>
      <c r="Q17">
        <v>385764</v>
      </c>
      <c r="R17">
        <v>63</v>
      </c>
      <c r="S17">
        <v>18537</v>
      </c>
      <c r="T17">
        <v>119</v>
      </c>
      <c r="U17">
        <v>1094</v>
      </c>
      <c r="V17">
        <v>43</v>
      </c>
      <c r="W17">
        <v>186</v>
      </c>
      <c r="X17">
        <v>9</v>
      </c>
    </row>
    <row r="18" spans="1:24" x14ac:dyDescent="0.2">
      <c r="A18" t="s">
        <v>19</v>
      </c>
      <c r="B18">
        <v>2195</v>
      </c>
      <c r="C18">
        <v>508</v>
      </c>
      <c r="D18">
        <v>51</v>
      </c>
      <c r="E18">
        <v>0</v>
      </c>
      <c r="F18">
        <v>0</v>
      </c>
      <c r="G18">
        <v>77</v>
      </c>
      <c r="H18">
        <v>9</v>
      </c>
      <c r="I18">
        <v>0</v>
      </c>
      <c r="J18">
        <v>0</v>
      </c>
      <c r="K18">
        <v>48045</v>
      </c>
      <c r="L18">
        <v>1909</v>
      </c>
      <c r="M18">
        <v>244</v>
      </c>
      <c r="N18">
        <v>12</v>
      </c>
      <c r="O18">
        <v>2118</v>
      </c>
      <c r="P18">
        <v>79</v>
      </c>
      <c r="Q18">
        <v>1362</v>
      </c>
      <c r="R18">
        <v>99</v>
      </c>
      <c r="S18">
        <v>6198</v>
      </c>
      <c r="T18">
        <v>202</v>
      </c>
      <c r="U18">
        <v>516</v>
      </c>
      <c r="V18">
        <v>30</v>
      </c>
      <c r="W18">
        <v>376</v>
      </c>
      <c r="X18">
        <v>10</v>
      </c>
    </row>
    <row r="19" spans="1:24" x14ac:dyDescent="0.2">
      <c r="A19" t="s">
        <v>27</v>
      </c>
      <c r="B19">
        <v>34558</v>
      </c>
      <c r="C19">
        <v>120444</v>
      </c>
      <c r="D19">
        <v>11035</v>
      </c>
      <c r="E19">
        <v>29604</v>
      </c>
      <c r="F19">
        <v>672</v>
      </c>
      <c r="G19">
        <v>14849</v>
      </c>
      <c r="H19">
        <v>1306</v>
      </c>
      <c r="I19">
        <v>26522</v>
      </c>
      <c r="J19">
        <v>607</v>
      </c>
      <c r="K19">
        <v>1428726</v>
      </c>
      <c r="L19">
        <v>30638</v>
      </c>
      <c r="M19">
        <v>410522</v>
      </c>
      <c r="N19">
        <v>844</v>
      </c>
      <c r="O19">
        <v>368487</v>
      </c>
      <c r="P19">
        <v>3485</v>
      </c>
      <c r="Q19">
        <v>141892</v>
      </c>
      <c r="R19">
        <v>445</v>
      </c>
      <c r="S19">
        <v>22443</v>
      </c>
      <c r="T19">
        <v>953</v>
      </c>
      <c r="U19">
        <v>18520</v>
      </c>
      <c r="V19">
        <v>690</v>
      </c>
      <c r="W19">
        <v>888</v>
      </c>
      <c r="X19">
        <v>42</v>
      </c>
    </row>
    <row r="20" spans="1:24" x14ac:dyDescent="0.2">
      <c r="A20" t="s">
        <v>34</v>
      </c>
      <c r="B20">
        <v>82507</v>
      </c>
      <c r="C20">
        <v>122646</v>
      </c>
      <c r="D20">
        <v>17384</v>
      </c>
      <c r="E20">
        <v>6828</v>
      </c>
      <c r="F20">
        <v>212</v>
      </c>
      <c r="G20">
        <v>19788</v>
      </c>
      <c r="H20">
        <v>3130</v>
      </c>
      <c r="I20">
        <v>174831</v>
      </c>
      <c r="J20">
        <v>2744</v>
      </c>
      <c r="K20">
        <v>2897895</v>
      </c>
      <c r="L20">
        <v>75090</v>
      </c>
      <c r="M20">
        <v>5422459</v>
      </c>
      <c r="N20">
        <v>332</v>
      </c>
      <c r="O20">
        <v>1355366</v>
      </c>
      <c r="P20">
        <v>2339</v>
      </c>
      <c r="Q20">
        <v>209910</v>
      </c>
      <c r="R20">
        <v>580</v>
      </c>
      <c r="S20">
        <v>303557</v>
      </c>
      <c r="T20">
        <v>1797</v>
      </c>
      <c r="U20">
        <v>37332</v>
      </c>
      <c r="V20">
        <v>1481</v>
      </c>
      <c r="W20">
        <v>1049</v>
      </c>
      <c r="X20">
        <v>62</v>
      </c>
    </row>
    <row r="21" spans="1:24" x14ac:dyDescent="0.2">
      <c r="A21" t="s">
        <v>28</v>
      </c>
      <c r="B21">
        <v>192405</v>
      </c>
      <c r="C21">
        <v>558217</v>
      </c>
      <c r="D21">
        <v>69256</v>
      </c>
      <c r="E21">
        <v>132606</v>
      </c>
      <c r="F21">
        <v>4225</v>
      </c>
      <c r="G21">
        <v>85650</v>
      </c>
      <c r="H21">
        <v>12512</v>
      </c>
      <c r="I21">
        <v>278133</v>
      </c>
      <c r="J21">
        <v>6201</v>
      </c>
      <c r="K21">
        <v>5819378</v>
      </c>
      <c r="L21">
        <v>158322</v>
      </c>
      <c r="M21">
        <v>19776692</v>
      </c>
      <c r="N21">
        <v>3462</v>
      </c>
      <c r="O21">
        <v>435830</v>
      </c>
      <c r="P21">
        <v>10556</v>
      </c>
      <c r="Q21">
        <v>328267</v>
      </c>
      <c r="R21">
        <v>2623</v>
      </c>
      <c r="S21">
        <v>701796</v>
      </c>
      <c r="T21">
        <v>6111</v>
      </c>
      <c r="U21">
        <v>118864</v>
      </c>
      <c r="V21">
        <v>4339</v>
      </c>
      <c r="W21">
        <v>4049</v>
      </c>
      <c r="X21">
        <v>163</v>
      </c>
    </row>
    <row r="22" spans="1:24" x14ac:dyDescent="0.2">
      <c r="A22" t="s">
        <v>29</v>
      </c>
      <c r="B22">
        <v>160712</v>
      </c>
      <c r="C22">
        <v>556175</v>
      </c>
      <c r="D22">
        <v>87652</v>
      </c>
      <c r="E22">
        <v>5424</v>
      </c>
      <c r="F22">
        <v>154</v>
      </c>
      <c r="G22">
        <v>162250</v>
      </c>
      <c r="H22">
        <v>27544</v>
      </c>
      <c r="I22">
        <v>261998</v>
      </c>
      <c r="J22">
        <v>9184</v>
      </c>
      <c r="K22">
        <v>5044835</v>
      </c>
      <c r="L22">
        <v>120061</v>
      </c>
      <c r="M22">
        <v>6917086</v>
      </c>
      <c r="N22">
        <v>1219</v>
      </c>
      <c r="O22">
        <v>312541</v>
      </c>
      <c r="P22">
        <v>5807</v>
      </c>
      <c r="Q22">
        <v>48473</v>
      </c>
      <c r="R22">
        <v>870</v>
      </c>
      <c r="S22">
        <v>221831</v>
      </c>
      <c r="T22">
        <v>6944</v>
      </c>
      <c r="U22">
        <v>22109</v>
      </c>
      <c r="V22">
        <v>1198</v>
      </c>
      <c r="W22">
        <v>1777</v>
      </c>
      <c r="X22">
        <v>114</v>
      </c>
    </row>
    <row r="23" spans="1:24" x14ac:dyDescent="0.2">
      <c r="A23" t="s">
        <v>33</v>
      </c>
      <c r="B23">
        <v>52888</v>
      </c>
      <c r="C23">
        <v>170116</v>
      </c>
      <c r="D23">
        <v>36242</v>
      </c>
      <c r="E23">
        <v>0</v>
      </c>
      <c r="F23">
        <v>0</v>
      </c>
      <c r="G23">
        <v>30608</v>
      </c>
      <c r="H23">
        <v>7342</v>
      </c>
      <c r="I23">
        <v>58867</v>
      </c>
      <c r="J23">
        <v>1415</v>
      </c>
      <c r="K23">
        <v>1497953</v>
      </c>
      <c r="L23">
        <v>37771</v>
      </c>
      <c r="M23">
        <v>285881</v>
      </c>
      <c r="N23">
        <v>261</v>
      </c>
      <c r="O23">
        <v>47270</v>
      </c>
      <c r="P23">
        <v>2577</v>
      </c>
      <c r="Q23">
        <v>8476</v>
      </c>
      <c r="R23">
        <v>193</v>
      </c>
      <c r="S23">
        <v>24399</v>
      </c>
      <c r="T23">
        <v>799</v>
      </c>
      <c r="U23">
        <v>2095</v>
      </c>
      <c r="V23">
        <v>133</v>
      </c>
      <c r="W23">
        <v>102</v>
      </c>
      <c r="X23">
        <v>5</v>
      </c>
    </row>
    <row r="24" spans="1:24" x14ac:dyDescent="0.2">
      <c r="A24" t="s">
        <v>31</v>
      </c>
      <c r="B24">
        <v>149627</v>
      </c>
      <c r="C24">
        <v>541371</v>
      </c>
      <c r="D24">
        <v>105107</v>
      </c>
      <c r="E24">
        <v>4683</v>
      </c>
      <c r="F24">
        <v>194</v>
      </c>
      <c r="G24">
        <v>103159</v>
      </c>
      <c r="H24">
        <v>24420</v>
      </c>
      <c r="I24">
        <v>86297</v>
      </c>
      <c r="J24">
        <v>3881</v>
      </c>
      <c r="K24">
        <v>3429567</v>
      </c>
      <c r="L24">
        <v>96004</v>
      </c>
      <c r="M24">
        <v>1059825</v>
      </c>
      <c r="N24">
        <v>1900</v>
      </c>
      <c r="O24">
        <v>78739</v>
      </c>
      <c r="P24">
        <v>2686</v>
      </c>
      <c r="Q24">
        <v>30777</v>
      </c>
      <c r="R24">
        <v>1958</v>
      </c>
      <c r="S24">
        <v>59343</v>
      </c>
      <c r="T24">
        <v>2030</v>
      </c>
      <c r="U24">
        <v>5633</v>
      </c>
      <c r="V24">
        <v>323</v>
      </c>
      <c r="W24">
        <v>709</v>
      </c>
      <c r="X24">
        <v>23</v>
      </c>
    </row>
    <row r="25" spans="1:24" x14ac:dyDescent="0.2">
      <c r="A25" t="s">
        <v>30</v>
      </c>
      <c r="B25">
        <v>170381</v>
      </c>
      <c r="C25">
        <v>607711</v>
      </c>
      <c r="D25">
        <v>107873</v>
      </c>
      <c r="E25">
        <v>614</v>
      </c>
      <c r="F25">
        <v>23</v>
      </c>
      <c r="G25">
        <v>153829</v>
      </c>
      <c r="H25">
        <v>32781</v>
      </c>
      <c r="I25">
        <v>125296</v>
      </c>
      <c r="J25">
        <v>7366</v>
      </c>
      <c r="K25">
        <v>4494588</v>
      </c>
      <c r="L25">
        <v>119386</v>
      </c>
      <c r="M25">
        <v>574604</v>
      </c>
      <c r="N25">
        <v>1712</v>
      </c>
      <c r="O25">
        <v>226873</v>
      </c>
      <c r="P25">
        <v>7494</v>
      </c>
      <c r="Q25">
        <v>52656</v>
      </c>
      <c r="R25">
        <v>943</v>
      </c>
      <c r="S25">
        <v>201285</v>
      </c>
      <c r="T25">
        <v>6449</v>
      </c>
      <c r="U25">
        <v>7510</v>
      </c>
      <c r="V25">
        <v>478</v>
      </c>
      <c r="W25">
        <v>691</v>
      </c>
      <c r="X25">
        <v>42</v>
      </c>
    </row>
    <row r="26" spans="1:24" x14ac:dyDescent="0.2">
      <c r="A26" t="s">
        <v>35</v>
      </c>
      <c r="B26">
        <v>37084</v>
      </c>
      <c r="C26">
        <v>110909</v>
      </c>
      <c r="D26">
        <v>25745</v>
      </c>
      <c r="E26">
        <v>0</v>
      </c>
      <c r="F26">
        <v>0</v>
      </c>
      <c r="G26">
        <v>17176</v>
      </c>
      <c r="H26">
        <v>4265</v>
      </c>
      <c r="I26">
        <v>45137</v>
      </c>
      <c r="J26">
        <v>897</v>
      </c>
      <c r="K26">
        <v>1059815</v>
      </c>
      <c r="L26">
        <v>24778</v>
      </c>
      <c r="M26">
        <v>464745</v>
      </c>
      <c r="N26">
        <v>84</v>
      </c>
      <c r="O26">
        <v>36016</v>
      </c>
      <c r="P26">
        <v>1584</v>
      </c>
      <c r="Q26">
        <v>3481</v>
      </c>
      <c r="R26">
        <v>167</v>
      </c>
      <c r="S26">
        <v>12986</v>
      </c>
      <c r="T26">
        <v>168</v>
      </c>
      <c r="U26">
        <v>3270</v>
      </c>
      <c r="V26">
        <v>123</v>
      </c>
      <c r="W26">
        <v>26</v>
      </c>
      <c r="X26">
        <v>4</v>
      </c>
    </row>
    <row r="27" spans="1:24" x14ac:dyDescent="0.2">
      <c r="A27" t="s">
        <v>32</v>
      </c>
      <c r="B27">
        <v>186224</v>
      </c>
      <c r="C27">
        <v>544605</v>
      </c>
      <c r="D27">
        <v>120391</v>
      </c>
      <c r="E27">
        <v>129</v>
      </c>
      <c r="F27">
        <v>6</v>
      </c>
      <c r="G27">
        <v>139698</v>
      </c>
      <c r="H27">
        <v>36694</v>
      </c>
      <c r="I27">
        <v>141276</v>
      </c>
      <c r="J27">
        <v>4661</v>
      </c>
      <c r="K27">
        <v>4666868</v>
      </c>
      <c r="L27">
        <v>113546</v>
      </c>
      <c r="M27">
        <v>2280617</v>
      </c>
      <c r="N27">
        <v>1445</v>
      </c>
      <c r="O27">
        <v>1293894</v>
      </c>
      <c r="P27">
        <v>6008</v>
      </c>
      <c r="Q27">
        <v>32311</v>
      </c>
      <c r="R27">
        <v>989</v>
      </c>
      <c r="S27">
        <v>70445</v>
      </c>
      <c r="T27">
        <v>1340</v>
      </c>
      <c r="U27">
        <v>10161</v>
      </c>
      <c r="V27">
        <v>771</v>
      </c>
      <c r="W27">
        <v>675</v>
      </c>
      <c r="X27">
        <v>48</v>
      </c>
    </row>
    <row r="28" spans="1:24" x14ac:dyDescent="0.2">
      <c r="A28" t="s">
        <v>44</v>
      </c>
      <c r="B28">
        <v>90471</v>
      </c>
      <c r="C28">
        <v>161918</v>
      </c>
      <c r="D28">
        <v>32481</v>
      </c>
      <c r="E28">
        <v>356</v>
      </c>
      <c r="F28">
        <v>16</v>
      </c>
      <c r="G28">
        <v>39411</v>
      </c>
      <c r="H28">
        <v>8278</v>
      </c>
      <c r="I28">
        <v>99120</v>
      </c>
      <c r="J28">
        <v>4122</v>
      </c>
      <c r="K28">
        <v>3014182</v>
      </c>
      <c r="L28">
        <v>78290</v>
      </c>
      <c r="M28">
        <v>6</v>
      </c>
      <c r="N28">
        <v>1</v>
      </c>
      <c r="O28">
        <v>57240</v>
      </c>
      <c r="P28">
        <v>7</v>
      </c>
      <c r="Q28">
        <v>4</v>
      </c>
      <c r="R28">
        <v>1</v>
      </c>
      <c r="S28">
        <v>32106</v>
      </c>
      <c r="T28">
        <v>6</v>
      </c>
      <c r="U28">
        <v>6605</v>
      </c>
      <c r="V28">
        <v>403</v>
      </c>
      <c r="W28">
        <v>129</v>
      </c>
      <c r="X28">
        <v>17</v>
      </c>
    </row>
    <row r="29" spans="1:24" x14ac:dyDescent="0.2">
      <c r="A29" t="s">
        <v>38</v>
      </c>
      <c r="B29">
        <v>103958</v>
      </c>
      <c r="C29">
        <v>308606</v>
      </c>
      <c r="D29">
        <v>53248</v>
      </c>
      <c r="E29">
        <v>35853</v>
      </c>
      <c r="F29">
        <v>1010</v>
      </c>
      <c r="G29">
        <v>48156</v>
      </c>
      <c r="H29">
        <v>8487</v>
      </c>
      <c r="I29">
        <v>139225</v>
      </c>
      <c r="J29">
        <v>3975</v>
      </c>
      <c r="K29">
        <v>3528861</v>
      </c>
      <c r="L29">
        <v>73493</v>
      </c>
      <c r="M29">
        <v>1998861</v>
      </c>
      <c r="N29">
        <v>1925</v>
      </c>
      <c r="O29">
        <v>1095740</v>
      </c>
      <c r="P29">
        <v>4245</v>
      </c>
      <c r="Q29">
        <v>154393</v>
      </c>
      <c r="R29">
        <v>2212</v>
      </c>
      <c r="S29">
        <v>305721</v>
      </c>
      <c r="T29">
        <v>2069</v>
      </c>
      <c r="U29">
        <v>25372</v>
      </c>
      <c r="V29">
        <v>1114</v>
      </c>
      <c r="W29">
        <v>224</v>
      </c>
      <c r="X29">
        <v>34</v>
      </c>
    </row>
    <row r="30" spans="1:24" x14ac:dyDescent="0.2">
      <c r="A30" t="s">
        <v>46</v>
      </c>
      <c r="B30">
        <v>70786</v>
      </c>
      <c r="C30">
        <v>155833</v>
      </c>
      <c r="D30">
        <v>30946</v>
      </c>
      <c r="E30">
        <v>14</v>
      </c>
      <c r="F30">
        <v>2</v>
      </c>
      <c r="G30">
        <v>78726</v>
      </c>
      <c r="H30">
        <v>15015</v>
      </c>
      <c r="I30">
        <v>119545</v>
      </c>
      <c r="J30">
        <v>3840</v>
      </c>
      <c r="K30">
        <v>1964771</v>
      </c>
      <c r="L30">
        <v>52406</v>
      </c>
      <c r="M30">
        <v>17078</v>
      </c>
      <c r="N30">
        <v>476</v>
      </c>
      <c r="O30">
        <v>334247</v>
      </c>
      <c r="P30">
        <v>2907</v>
      </c>
      <c r="Q30">
        <v>13220</v>
      </c>
      <c r="R30">
        <v>426</v>
      </c>
      <c r="S30">
        <v>11833</v>
      </c>
      <c r="T30">
        <v>277</v>
      </c>
      <c r="U30">
        <v>9248</v>
      </c>
      <c r="V30">
        <v>419</v>
      </c>
      <c r="W30">
        <v>162</v>
      </c>
      <c r="X30">
        <v>8</v>
      </c>
    </row>
    <row r="31" spans="1:24" x14ac:dyDescent="0.2">
      <c r="A31" t="s">
        <v>36</v>
      </c>
      <c r="B31">
        <v>26013</v>
      </c>
      <c r="C31">
        <v>49922</v>
      </c>
      <c r="D31">
        <v>6680</v>
      </c>
      <c r="E31">
        <v>1483</v>
      </c>
      <c r="F31">
        <v>3</v>
      </c>
      <c r="G31">
        <v>23755</v>
      </c>
      <c r="H31">
        <v>3035</v>
      </c>
      <c r="I31">
        <v>26001</v>
      </c>
      <c r="J31">
        <v>1099</v>
      </c>
      <c r="K31">
        <v>1570443</v>
      </c>
      <c r="L31">
        <v>21669</v>
      </c>
      <c r="M31">
        <v>24295</v>
      </c>
      <c r="N31">
        <v>165</v>
      </c>
      <c r="O31">
        <v>53846</v>
      </c>
      <c r="P31">
        <v>884</v>
      </c>
      <c r="Q31">
        <v>22902</v>
      </c>
      <c r="R31">
        <v>158</v>
      </c>
      <c r="S31">
        <v>20833</v>
      </c>
      <c r="T31">
        <v>214</v>
      </c>
      <c r="U31">
        <v>5108</v>
      </c>
      <c r="V31">
        <v>227</v>
      </c>
      <c r="W31">
        <v>70</v>
      </c>
      <c r="X31">
        <v>4</v>
      </c>
    </row>
    <row r="32" spans="1:24" x14ac:dyDescent="0.2">
      <c r="A32" t="s">
        <v>42</v>
      </c>
      <c r="B32">
        <v>96799</v>
      </c>
      <c r="C32">
        <v>338543</v>
      </c>
      <c r="D32">
        <v>60754</v>
      </c>
      <c r="E32">
        <v>7407</v>
      </c>
      <c r="F32">
        <v>225</v>
      </c>
      <c r="G32">
        <v>70157</v>
      </c>
      <c r="H32">
        <v>13913</v>
      </c>
      <c r="I32">
        <v>134004</v>
      </c>
      <c r="J32">
        <v>2759</v>
      </c>
      <c r="K32">
        <v>3309340</v>
      </c>
      <c r="L32">
        <v>69308</v>
      </c>
      <c r="M32">
        <v>743117</v>
      </c>
      <c r="N32">
        <v>1552</v>
      </c>
      <c r="O32">
        <v>456161</v>
      </c>
      <c r="P32">
        <v>4228</v>
      </c>
      <c r="Q32">
        <v>84683</v>
      </c>
      <c r="R32">
        <v>3012</v>
      </c>
      <c r="S32">
        <v>137913</v>
      </c>
      <c r="T32">
        <v>2375</v>
      </c>
      <c r="U32">
        <v>9608</v>
      </c>
      <c r="V32">
        <v>429</v>
      </c>
      <c r="W32">
        <v>510</v>
      </c>
      <c r="X32">
        <v>24</v>
      </c>
    </row>
    <row r="33" spans="1:24" x14ac:dyDescent="0.2">
      <c r="A33" t="s">
        <v>47</v>
      </c>
      <c r="B33">
        <v>29032</v>
      </c>
      <c r="C33">
        <v>85402</v>
      </c>
      <c r="D33">
        <v>19964</v>
      </c>
      <c r="E33">
        <v>0</v>
      </c>
      <c r="F33">
        <v>0</v>
      </c>
      <c r="G33">
        <v>17181</v>
      </c>
      <c r="H33">
        <v>4323</v>
      </c>
      <c r="I33">
        <v>41799</v>
      </c>
      <c r="J33">
        <v>1822</v>
      </c>
      <c r="K33">
        <v>922806</v>
      </c>
      <c r="L33">
        <v>21517</v>
      </c>
      <c r="M33">
        <v>143859</v>
      </c>
      <c r="N33">
        <v>127</v>
      </c>
      <c r="O33">
        <v>15237</v>
      </c>
      <c r="P33">
        <v>624</v>
      </c>
      <c r="Q33">
        <v>2959</v>
      </c>
      <c r="R33">
        <v>111</v>
      </c>
      <c r="S33">
        <v>4522</v>
      </c>
      <c r="T33">
        <v>148</v>
      </c>
      <c r="U33">
        <v>2860</v>
      </c>
      <c r="V33">
        <v>166</v>
      </c>
      <c r="W33">
        <v>56</v>
      </c>
      <c r="X33">
        <v>6</v>
      </c>
    </row>
    <row r="34" spans="1:24" x14ac:dyDescent="0.2">
      <c r="A34" t="s">
        <v>43</v>
      </c>
      <c r="B34">
        <v>131212</v>
      </c>
      <c r="C34">
        <v>391145</v>
      </c>
      <c r="D34">
        <v>85961</v>
      </c>
      <c r="E34">
        <v>403</v>
      </c>
      <c r="F34">
        <v>31</v>
      </c>
      <c r="G34">
        <v>74199</v>
      </c>
      <c r="H34">
        <v>19825</v>
      </c>
      <c r="I34">
        <v>126212</v>
      </c>
      <c r="J34">
        <v>4190</v>
      </c>
      <c r="K34">
        <v>3052236</v>
      </c>
      <c r="L34">
        <v>90945</v>
      </c>
      <c r="M34">
        <v>192856</v>
      </c>
      <c r="N34">
        <v>1178</v>
      </c>
      <c r="O34">
        <v>965530</v>
      </c>
      <c r="P34">
        <v>8854</v>
      </c>
      <c r="Q34">
        <v>69386</v>
      </c>
      <c r="R34">
        <v>2078</v>
      </c>
      <c r="S34">
        <v>187688</v>
      </c>
      <c r="T34">
        <v>3714</v>
      </c>
      <c r="U34">
        <v>6264</v>
      </c>
      <c r="V34">
        <v>372</v>
      </c>
      <c r="W34">
        <v>320</v>
      </c>
      <c r="X34">
        <v>36</v>
      </c>
    </row>
    <row r="35" spans="1:24" x14ac:dyDescent="0.2">
      <c r="A35" t="s">
        <v>40</v>
      </c>
      <c r="B35">
        <v>39972</v>
      </c>
      <c r="C35">
        <v>50892</v>
      </c>
      <c r="D35">
        <v>5868</v>
      </c>
      <c r="E35">
        <v>6646</v>
      </c>
      <c r="F35">
        <v>66</v>
      </c>
      <c r="G35">
        <v>14856</v>
      </c>
      <c r="H35">
        <v>1848</v>
      </c>
      <c r="I35">
        <v>75476</v>
      </c>
      <c r="J35">
        <v>1167</v>
      </c>
      <c r="K35">
        <v>1524746</v>
      </c>
      <c r="L35">
        <v>36184</v>
      </c>
      <c r="M35">
        <v>192439</v>
      </c>
      <c r="N35">
        <v>84</v>
      </c>
      <c r="O35">
        <v>63712</v>
      </c>
      <c r="P35">
        <v>1259</v>
      </c>
      <c r="Q35">
        <v>3834</v>
      </c>
      <c r="R35">
        <v>64</v>
      </c>
      <c r="S35">
        <v>12874</v>
      </c>
      <c r="T35">
        <v>119</v>
      </c>
      <c r="U35">
        <v>9766</v>
      </c>
      <c r="V35">
        <v>372</v>
      </c>
      <c r="W35">
        <v>343</v>
      </c>
      <c r="X35">
        <v>19</v>
      </c>
    </row>
    <row r="36" spans="1:24" x14ac:dyDescent="0.2">
      <c r="A36" t="s">
        <v>45</v>
      </c>
      <c r="B36">
        <v>109938</v>
      </c>
      <c r="C36">
        <v>294428</v>
      </c>
      <c r="D36">
        <v>57470</v>
      </c>
      <c r="E36">
        <v>4130</v>
      </c>
      <c r="F36">
        <v>146</v>
      </c>
      <c r="G36">
        <v>95329</v>
      </c>
      <c r="H36">
        <v>18669</v>
      </c>
      <c r="I36">
        <v>108159</v>
      </c>
      <c r="J36">
        <v>4191</v>
      </c>
      <c r="K36">
        <v>2682939</v>
      </c>
      <c r="L36">
        <v>79278</v>
      </c>
      <c r="M36">
        <v>198476</v>
      </c>
      <c r="N36">
        <v>572</v>
      </c>
      <c r="O36">
        <v>146404</v>
      </c>
      <c r="P36">
        <v>2389</v>
      </c>
      <c r="Q36">
        <v>11830</v>
      </c>
      <c r="R36">
        <v>410</v>
      </c>
      <c r="S36">
        <v>35425</v>
      </c>
      <c r="T36">
        <v>686</v>
      </c>
      <c r="U36">
        <v>7210</v>
      </c>
      <c r="V36">
        <v>436</v>
      </c>
      <c r="W36">
        <v>227</v>
      </c>
      <c r="X36">
        <v>17</v>
      </c>
    </row>
    <row r="37" spans="1:24" x14ac:dyDescent="0.2">
      <c r="A37" t="s">
        <v>41</v>
      </c>
      <c r="B37">
        <v>32664</v>
      </c>
      <c r="C37">
        <v>62014</v>
      </c>
      <c r="D37">
        <v>9706</v>
      </c>
      <c r="E37">
        <v>0</v>
      </c>
      <c r="F37">
        <v>0</v>
      </c>
      <c r="G37">
        <v>15847</v>
      </c>
      <c r="H37">
        <v>2721</v>
      </c>
      <c r="I37">
        <v>122799</v>
      </c>
      <c r="J37">
        <v>1338</v>
      </c>
      <c r="K37">
        <v>1122130</v>
      </c>
      <c r="L37">
        <v>28628</v>
      </c>
      <c r="M37">
        <v>16164</v>
      </c>
      <c r="N37">
        <v>210</v>
      </c>
      <c r="O37">
        <v>653657</v>
      </c>
      <c r="P37">
        <v>1020</v>
      </c>
      <c r="Q37">
        <v>6226</v>
      </c>
      <c r="R37">
        <v>95</v>
      </c>
      <c r="S37">
        <v>29180</v>
      </c>
      <c r="T37">
        <v>351</v>
      </c>
      <c r="U37">
        <v>9103</v>
      </c>
      <c r="V37">
        <v>406</v>
      </c>
      <c r="W37">
        <v>357</v>
      </c>
      <c r="X37">
        <v>15</v>
      </c>
    </row>
    <row r="38" spans="1:24" x14ac:dyDescent="0.2">
      <c r="A38" t="s">
        <v>37</v>
      </c>
      <c r="B38">
        <v>31680</v>
      </c>
      <c r="C38">
        <v>63106</v>
      </c>
      <c r="D38">
        <v>8985</v>
      </c>
      <c r="E38">
        <v>1871</v>
      </c>
      <c r="F38">
        <v>42</v>
      </c>
      <c r="G38">
        <v>19237</v>
      </c>
      <c r="H38">
        <v>3353</v>
      </c>
      <c r="I38">
        <v>47996</v>
      </c>
      <c r="J38">
        <v>1545</v>
      </c>
      <c r="K38">
        <v>1540594</v>
      </c>
      <c r="L38">
        <v>27811</v>
      </c>
      <c r="M38">
        <v>367403</v>
      </c>
      <c r="N38">
        <v>191</v>
      </c>
      <c r="O38">
        <v>53122</v>
      </c>
      <c r="P38">
        <v>515</v>
      </c>
      <c r="Q38">
        <v>5881</v>
      </c>
      <c r="R38">
        <v>87</v>
      </c>
      <c r="S38">
        <v>28018</v>
      </c>
      <c r="T38">
        <v>306</v>
      </c>
      <c r="U38">
        <v>11456</v>
      </c>
      <c r="V38">
        <v>502</v>
      </c>
      <c r="W38">
        <v>125</v>
      </c>
      <c r="X38">
        <v>6</v>
      </c>
    </row>
    <row r="39" spans="1:24" x14ac:dyDescent="0.2">
      <c r="A39" t="s">
        <v>39</v>
      </c>
      <c r="B39">
        <v>106949</v>
      </c>
      <c r="C39">
        <v>191977</v>
      </c>
      <c r="D39">
        <v>30217</v>
      </c>
      <c r="E39">
        <v>7678</v>
      </c>
      <c r="F39">
        <v>188</v>
      </c>
      <c r="G39">
        <v>70286</v>
      </c>
      <c r="H39">
        <v>13528</v>
      </c>
      <c r="I39">
        <v>204124</v>
      </c>
      <c r="J39">
        <v>3541</v>
      </c>
      <c r="K39">
        <v>4483282</v>
      </c>
      <c r="L39">
        <v>93214</v>
      </c>
      <c r="M39">
        <v>217982</v>
      </c>
      <c r="N39">
        <v>1245</v>
      </c>
      <c r="O39">
        <v>242975</v>
      </c>
      <c r="P39">
        <v>4604</v>
      </c>
      <c r="Q39">
        <v>18395</v>
      </c>
      <c r="R39">
        <v>507</v>
      </c>
      <c r="S39">
        <v>64670</v>
      </c>
      <c r="T39">
        <v>1321</v>
      </c>
      <c r="U39">
        <v>19730</v>
      </c>
      <c r="V39">
        <v>923</v>
      </c>
      <c r="W39">
        <v>473</v>
      </c>
      <c r="X39">
        <v>36</v>
      </c>
    </row>
    <row r="40" spans="1:24" x14ac:dyDescent="0.2">
      <c r="A40" t="s">
        <v>54</v>
      </c>
      <c r="B40">
        <v>79610</v>
      </c>
      <c r="C40">
        <v>62231</v>
      </c>
      <c r="D40">
        <v>7293</v>
      </c>
      <c r="E40">
        <v>3411</v>
      </c>
      <c r="F40">
        <v>99</v>
      </c>
      <c r="G40">
        <v>18623</v>
      </c>
      <c r="H40">
        <v>2218</v>
      </c>
      <c r="I40">
        <v>86392</v>
      </c>
      <c r="J40">
        <v>3879</v>
      </c>
      <c r="K40">
        <v>3881313</v>
      </c>
      <c r="L40">
        <v>75527</v>
      </c>
      <c r="M40">
        <v>628521</v>
      </c>
      <c r="N40">
        <v>2676</v>
      </c>
      <c r="O40">
        <v>1528809</v>
      </c>
      <c r="P40">
        <v>3346</v>
      </c>
      <c r="Q40">
        <v>7553</v>
      </c>
      <c r="R40">
        <v>233</v>
      </c>
      <c r="S40">
        <v>62462</v>
      </c>
      <c r="T40">
        <v>1038</v>
      </c>
      <c r="U40">
        <v>6161</v>
      </c>
      <c r="V40">
        <v>323</v>
      </c>
      <c r="W40">
        <v>511</v>
      </c>
      <c r="X40">
        <v>30</v>
      </c>
    </row>
    <row r="41" spans="1:24" x14ac:dyDescent="0.2">
      <c r="A41" t="s">
        <v>48</v>
      </c>
      <c r="B41">
        <v>72841</v>
      </c>
      <c r="C41">
        <v>187413</v>
      </c>
      <c r="D41">
        <v>17707</v>
      </c>
      <c r="E41">
        <v>42810</v>
      </c>
      <c r="F41">
        <v>800</v>
      </c>
      <c r="G41">
        <v>56260</v>
      </c>
      <c r="H41">
        <v>5856</v>
      </c>
      <c r="I41">
        <v>289604</v>
      </c>
      <c r="J41">
        <v>13456</v>
      </c>
      <c r="K41">
        <v>2732084</v>
      </c>
      <c r="L41">
        <v>61456</v>
      </c>
      <c r="M41">
        <v>1381468</v>
      </c>
      <c r="N41">
        <v>699</v>
      </c>
      <c r="O41">
        <v>2963932</v>
      </c>
      <c r="P41">
        <v>1936</v>
      </c>
      <c r="Q41">
        <v>6134</v>
      </c>
      <c r="R41">
        <v>174</v>
      </c>
      <c r="S41">
        <v>45581</v>
      </c>
      <c r="T41">
        <v>580</v>
      </c>
      <c r="U41">
        <v>8126</v>
      </c>
      <c r="V41">
        <v>540</v>
      </c>
      <c r="W41">
        <v>574</v>
      </c>
      <c r="X41">
        <v>63</v>
      </c>
    </row>
    <row r="42" spans="1:24" x14ac:dyDescent="0.2">
      <c r="A42" t="s">
        <v>52</v>
      </c>
      <c r="B42">
        <v>45209</v>
      </c>
      <c r="C42">
        <v>60627</v>
      </c>
      <c r="D42">
        <v>9462</v>
      </c>
      <c r="E42">
        <v>46</v>
      </c>
      <c r="F42">
        <v>3</v>
      </c>
      <c r="G42">
        <v>9678</v>
      </c>
      <c r="H42">
        <v>1597</v>
      </c>
      <c r="I42">
        <v>67446</v>
      </c>
      <c r="J42">
        <v>4659</v>
      </c>
      <c r="K42">
        <v>1829666</v>
      </c>
      <c r="L42">
        <v>42176</v>
      </c>
      <c r="M42">
        <v>48409</v>
      </c>
      <c r="N42">
        <v>157</v>
      </c>
      <c r="O42">
        <v>103761</v>
      </c>
      <c r="P42">
        <v>1160</v>
      </c>
      <c r="Q42">
        <v>1681</v>
      </c>
      <c r="R42">
        <v>112</v>
      </c>
      <c r="S42">
        <v>32669</v>
      </c>
      <c r="T42">
        <v>257</v>
      </c>
      <c r="U42">
        <v>2907</v>
      </c>
      <c r="V42">
        <v>263</v>
      </c>
      <c r="W42">
        <v>225</v>
      </c>
      <c r="X42">
        <v>14</v>
      </c>
    </row>
    <row r="43" spans="1:24" x14ac:dyDescent="0.2">
      <c r="A43" t="s">
        <v>53</v>
      </c>
      <c r="B43">
        <v>44018</v>
      </c>
      <c r="C43">
        <v>59379</v>
      </c>
      <c r="D43">
        <v>6356</v>
      </c>
      <c r="E43">
        <v>176</v>
      </c>
      <c r="F43">
        <v>12</v>
      </c>
      <c r="G43">
        <v>8122</v>
      </c>
      <c r="H43">
        <v>907</v>
      </c>
      <c r="I43">
        <v>13425</v>
      </c>
      <c r="J43">
        <v>424</v>
      </c>
      <c r="K43">
        <v>2150571</v>
      </c>
      <c r="L43">
        <v>42757</v>
      </c>
      <c r="M43">
        <v>105318</v>
      </c>
      <c r="N43">
        <v>195</v>
      </c>
      <c r="O43">
        <v>142951</v>
      </c>
      <c r="P43">
        <v>833</v>
      </c>
      <c r="Q43">
        <v>2208</v>
      </c>
      <c r="R43">
        <v>81</v>
      </c>
      <c r="S43">
        <v>40566</v>
      </c>
      <c r="T43">
        <v>243</v>
      </c>
      <c r="U43">
        <v>2184</v>
      </c>
      <c r="V43">
        <v>111</v>
      </c>
      <c r="W43">
        <v>485</v>
      </c>
      <c r="X43">
        <v>16</v>
      </c>
    </row>
    <row r="44" spans="1:24" x14ac:dyDescent="0.2">
      <c r="A44" t="s">
        <v>51</v>
      </c>
      <c r="B44">
        <v>27288</v>
      </c>
      <c r="C44">
        <v>50410</v>
      </c>
      <c r="D44">
        <v>4577</v>
      </c>
      <c r="E44">
        <v>272</v>
      </c>
      <c r="F44">
        <v>22</v>
      </c>
      <c r="G44">
        <v>11720</v>
      </c>
      <c r="H44">
        <v>1167</v>
      </c>
      <c r="I44">
        <v>38675</v>
      </c>
      <c r="J44">
        <v>1093</v>
      </c>
      <c r="K44">
        <v>1230762</v>
      </c>
      <c r="L44">
        <v>24355</v>
      </c>
      <c r="M44">
        <v>72885</v>
      </c>
      <c r="N44">
        <v>171</v>
      </c>
      <c r="O44">
        <v>286556</v>
      </c>
      <c r="P44">
        <v>728</v>
      </c>
      <c r="Q44">
        <v>2461</v>
      </c>
      <c r="R44">
        <v>62</v>
      </c>
      <c r="S44">
        <v>4426</v>
      </c>
      <c r="T44">
        <v>83</v>
      </c>
      <c r="U44">
        <v>2377</v>
      </c>
      <c r="V44">
        <v>91</v>
      </c>
      <c r="W44">
        <v>92</v>
      </c>
      <c r="X44">
        <v>6</v>
      </c>
    </row>
    <row r="45" spans="1:24" x14ac:dyDescent="0.2">
      <c r="A45" t="s">
        <v>55</v>
      </c>
      <c r="B45">
        <v>23479</v>
      </c>
      <c r="C45">
        <v>107024</v>
      </c>
      <c r="D45">
        <v>8661</v>
      </c>
      <c r="E45">
        <v>0</v>
      </c>
      <c r="F45">
        <v>0</v>
      </c>
      <c r="G45">
        <v>57734</v>
      </c>
      <c r="H45">
        <v>5318</v>
      </c>
      <c r="I45">
        <v>61251</v>
      </c>
      <c r="J45">
        <v>9925</v>
      </c>
      <c r="K45">
        <v>925942</v>
      </c>
      <c r="L45">
        <v>20294</v>
      </c>
      <c r="M45">
        <v>3020</v>
      </c>
      <c r="N45">
        <v>123</v>
      </c>
      <c r="O45">
        <v>34082</v>
      </c>
      <c r="P45">
        <v>322</v>
      </c>
      <c r="Q45">
        <v>259</v>
      </c>
      <c r="R45">
        <v>21</v>
      </c>
      <c r="S45">
        <v>4108</v>
      </c>
      <c r="T45">
        <v>109</v>
      </c>
      <c r="U45">
        <v>3080</v>
      </c>
      <c r="V45">
        <v>287</v>
      </c>
      <c r="W45">
        <v>150</v>
      </c>
      <c r="X45">
        <v>15</v>
      </c>
    </row>
    <row r="46" spans="1:24" x14ac:dyDescent="0.2">
      <c r="A46" t="s">
        <v>50</v>
      </c>
      <c r="B46">
        <v>48653</v>
      </c>
      <c r="C46">
        <v>152452</v>
      </c>
      <c r="D46">
        <v>14817</v>
      </c>
      <c r="E46">
        <v>1945</v>
      </c>
      <c r="F46">
        <v>38</v>
      </c>
      <c r="G46">
        <v>15920</v>
      </c>
      <c r="H46">
        <v>1635</v>
      </c>
      <c r="I46">
        <v>162908</v>
      </c>
      <c r="J46">
        <v>2411</v>
      </c>
      <c r="K46">
        <v>1546190</v>
      </c>
      <c r="L46">
        <v>40498</v>
      </c>
      <c r="M46">
        <v>2487793</v>
      </c>
      <c r="N46">
        <v>218</v>
      </c>
      <c r="O46">
        <v>1142646</v>
      </c>
      <c r="P46">
        <v>1533</v>
      </c>
      <c r="Q46">
        <v>1066</v>
      </c>
      <c r="R46">
        <v>62</v>
      </c>
      <c r="S46">
        <v>21844</v>
      </c>
      <c r="T46">
        <v>281</v>
      </c>
      <c r="U46">
        <v>6404</v>
      </c>
      <c r="V46">
        <v>257</v>
      </c>
      <c r="W46">
        <v>663</v>
      </c>
      <c r="X46">
        <v>24</v>
      </c>
    </row>
    <row r="47" spans="1:24" x14ac:dyDescent="0.2">
      <c r="A47" t="s">
        <v>49</v>
      </c>
      <c r="B47">
        <v>36021</v>
      </c>
      <c r="C47">
        <v>37628</v>
      </c>
      <c r="D47">
        <v>3582</v>
      </c>
      <c r="E47">
        <v>24142</v>
      </c>
      <c r="F47">
        <v>419</v>
      </c>
      <c r="G47">
        <v>6942</v>
      </c>
      <c r="H47">
        <v>584</v>
      </c>
      <c r="I47">
        <v>101058</v>
      </c>
      <c r="J47">
        <v>2473</v>
      </c>
      <c r="K47">
        <v>1830204</v>
      </c>
      <c r="L47">
        <v>34265</v>
      </c>
      <c r="M47">
        <v>1614987</v>
      </c>
      <c r="N47">
        <v>163</v>
      </c>
      <c r="O47">
        <v>619347</v>
      </c>
      <c r="P47">
        <v>735</v>
      </c>
      <c r="Q47">
        <v>1090</v>
      </c>
      <c r="R47">
        <v>37</v>
      </c>
      <c r="S47">
        <v>13979</v>
      </c>
      <c r="T47">
        <v>225</v>
      </c>
      <c r="U47">
        <v>1174</v>
      </c>
      <c r="V47">
        <v>51</v>
      </c>
      <c r="W47">
        <v>183</v>
      </c>
      <c r="X47">
        <v>7</v>
      </c>
    </row>
    <row r="48" spans="1:24" x14ac:dyDescent="0.2">
      <c r="A48" t="s">
        <v>59</v>
      </c>
      <c r="B48">
        <v>40928</v>
      </c>
      <c r="C48">
        <v>34229</v>
      </c>
      <c r="D48">
        <v>2459</v>
      </c>
      <c r="E48">
        <v>160</v>
      </c>
      <c r="F48">
        <v>8</v>
      </c>
      <c r="G48">
        <v>12680</v>
      </c>
      <c r="H48">
        <v>1083</v>
      </c>
      <c r="I48">
        <v>180021</v>
      </c>
      <c r="J48">
        <v>3084</v>
      </c>
      <c r="K48">
        <v>1808749</v>
      </c>
      <c r="L48">
        <v>38454</v>
      </c>
      <c r="M48">
        <v>1466733</v>
      </c>
      <c r="N48">
        <v>309</v>
      </c>
      <c r="O48">
        <v>477773</v>
      </c>
      <c r="P48">
        <v>1873</v>
      </c>
      <c r="Q48">
        <v>10189</v>
      </c>
      <c r="R48">
        <v>209</v>
      </c>
      <c r="S48">
        <v>198249</v>
      </c>
      <c r="T48">
        <v>912</v>
      </c>
      <c r="U48">
        <v>12878</v>
      </c>
      <c r="V48">
        <v>410</v>
      </c>
      <c r="W48">
        <v>1354</v>
      </c>
      <c r="X48">
        <v>32</v>
      </c>
    </row>
    <row r="49" spans="1:24" x14ac:dyDescent="0.2">
      <c r="A49" t="s">
        <v>60</v>
      </c>
      <c r="B49">
        <v>35825</v>
      </c>
      <c r="C49">
        <v>270665</v>
      </c>
      <c r="D49">
        <v>17644</v>
      </c>
      <c r="E49">
        <v>6</v>
      </c>
      <c r="F49">
        <v>1</v>
      </c>
      <c r="G49">
        <v>31095</v>
      </c>
      <c r="H49">
        <v>2565</v>
      </c>
      <c r="I49">
        <v>73499</v>
      </c>
      <c r="J49">
        <v>2734</v>
      </c>
      <c r="K49">
        <v>1114978</v>
      </c>
      <c r="L49">
        <v>24532</v>
      </c>
      <c r="M49">
        <v>402680</v>
      </c>
      <c r="N49">
        <v>108</v>
      </c>
      <c r="O49">
        <v>36655</v>
      </c>
      <c r="P49">
        <v>516</v>
      </c>
      <c r="Q49">
        <v>1125</v>
      </c>
      <c r="R49">
        <v>97</v>
      </c>
      <c r="S49">
        <v>8036</v>
      </c>
      <c r="T49">
        <v>192</v>
      </c>
      <c r="U49">
        <v>18222</v>
      </c>
      <c r="V49">
        <v>575</v>
      </c>
      <c r="W49">
        <v>1441</v>
      </c>
      <c r="X49">
        <v>16</v>
      </c>
    </row>
    <row r="50" spans="1:24" x14ac:dyDescent="0.2">
      <c r="A50" t="s">
        <v>57</v>
      </c>
      <c r="B50">
        <v>40907</v>
      </c>
      <c r="C50">
        <v>85389</v>
      </c>
      <c r="D50">
        <v>4887</v>
      </c>
      <c r="E50">
        <v>1107</v>
      </c>
      <c r="F50">
        <v>31</v>
      </c>
      <c r="G50">
        <v>11806</v>
      </c>
      <c r="H50">
        <v>1044</v>
      </c>
      <c r="I50">
        <v>261981</v>
      </c>
      <c r="J50">
        <v>1200</v>
      </c>
      <c r="K50">
        <v>1935971</v>
      </c>
      <c r="L50">
        <v>35962</v>
      </c>
      <c r="M50">
        <v>6901189</v>
      </c>
      <c r="N50">
        <v>258</v>
      </c>
      <c r="O50">
        <v>1574296</v>
      </c>
      <c r="P50">
        <v>2987</v>
      </c>
      <c r="Q50">
        <v>22354</v>
      </c>
      <c r="R50">
        <v>221</v>
      </c>
      <c r="S50">
        <v>727355</v>
      </c>
      <c r="T50">
        <v>2236</v>
      </c>
      <c r="U50">
        <v>39469</v>
      </c>
      <c r="V50">
        <v>1177</v>
      </c>
      <c r="W50">
        <v>5645</v>
      </c>
      <c r="X50">
        <v>160</v>
      </c>
    </row>
    <row r="51" spans="1:24" x14ac:dyDescent="0.2">
      <c r="A51" t="s">
        <v>63</v>
      </c>
      <c r="B51">
        <v>28403</v>
      </c>
      <c r="C51">
        <v>18184</v>
      </c>
      <c r="D51">
        <v>1504</v>
      </c>
      <c r="E51">
        <v>409</v>
      </c>
      <c r="F51">
        <v>15</v>
      </c>
      <c r="G51">
        <v>10437</v>
      </c>
      <c r="H51">
        <v>829</v>
      </c>
      <c r="I51">
        <v>58138</v>
      </c>
      <c r="J51">
        <v>1115</v>
      </c>
      <c r="K51">
        <v>1535490</v>
      </c>
      <c r="L51">
        <v>26300</v>
      </c>
      <c r="M51">
        <v>1959849</v>
      </c>
      <c r="N51">
        <v>108</v>
      </c>
      <c r="O51">
        <v>699525</v>
      </c>
      <c r="P51">
        <v>1980</v>
      </c>
      <c r="Q51">
        <v>8119</v>
      </c>
      <c r="R51">
        <v>55</v>
      </c>
      <c r="S51">
        <v>870270</v>
      </c>
      <c r="T51">
        <v>1186</v>
      </c>
      <c r="U51">
        <v>11445</v>
      </c>
      <c r="V51">
        <v>374</v>
      </c>
      <c r="W51">
        <v>1483</v>
      </c>
      <c r="X51">
        <v>44</v>
      </c>
    </row>
    <row r="52" spans="1:24" x14ac:dyDescent="0.2">
      <c r="A52" t="s">
        <v>62</v>
      </c>
      <c r="B52">
        <v>43897</v>
      </c>
      <c r="C52">
        <v>64116</v>
      </c>
      <c r="D52">
        <v>5913</v>
      </c>
      <c r="E52">
        <v>310</v>
      </c>
      <c r="F52">
        <v>10</v>
      </c>
      <c r="G52">
        <v>31241</v>
      </c>
      <c r="H52">
        <v>3203</v>
      </c>
      <c r="I52">
        <v>323043</v>
      </c>
      <c r="J52">
        <v>3045</v>
      </c>
      <c r="K52">
        <v>2165192</v>
      </c>
      <c r="L52">
        <v>37733</v>
      </c>
      <c r="M52">
        <v>1229139</v>
      </c>
      <c r="N52">
        <v>631</v>
      </c>
      <c r="O52">
        <v>409511</v>
      </c>
      <c r="P52">
        <v>2895</v>
      </c>
      <c r="Q52">
        <v>17635</v>
      </c>
      <c r="R52">
        <v>193</v>
      </c>
      <c r="S52">
        <v>759568</v>
      </c>
      <c r="T52">
        <v>1143</v>
      </c>
      <c r="U52">
        <v>18838</v>
      </c>
      <c r="V52">
        <v>512</v>
      </c>
      <c r="W52">
        <v>1955</v>
      </c>
      <c r="X52">
        <v>85</v>
      </c>
    </row>
    <row r="53" spans="1:24" x14ac:dyDescent="0.2">
      <c r="A53" t="s">
        <v>64</v>
      </c>
      <c r="B53">
        <v>49260</v>
      </c>
      <c r="C53">
        <v>82528</v>
      </c>
      <c r="D53">
        <v>6161</v>
      </c>
      <c r="E53">
        <v>1798</v>
      </c>
      <c r="F53">
        <v>62</v>
      </c>
      <c r="G53">
        <v>9795</v>
      </c>
      <c r="H53">
        <v>1063</v>
      </c>
      <c r="I53">
        <v>125455</v>
      </c>
      <c r="J53">
        <v>938</v>
      </c>
      <c r="K53">
        <v>2208890</v>
      </c>
      <c r="L53">
        <v>45731</v>
      </c>
      <c r="M53">
        <v>5934359</v>
      </c>
      <c r="N53">
        <v>210</v>
      </c>
      <c r="O53">
        <v>350797</v>
      </c>
      <c r="P53">
        <v>1275</v>
      </c>
      <c r="Q53">
        <v>745529</v>
      </c>
      <c r="R53">
        <v>214</v>
      </c>
      <c r="S53">
        <v>72284</v>
      </c>
      <c r="T53">
        <v>413</v>
      </c>
      <c r="U53">
        <v>54258</v>
      </c>
      <c r="V53">
        <v>1470</v>
      </c>
      <c r="W53">
        <v>7544</v>
      </c>
      <c r="X53">
        <v>203</v>
      </c>
    </row>
    <row r="54" spans="1:24" x14ac:dyDescent="0.2">
      <c r="A54" t="s">
        <v>61</v>
      </c>
      <c r="B54">
        <v>36121</v>
      </c>
      <c r="C54">
        <v>138352</v>
      </c>
      <c r="D54">
        <v>10456</v>
      </c>
      <c r="E54">
        <v>3073</v>
      </c>
      <c r="F54">
        <v>92</v>
      </c>
      <c r="G54">
        <v>10226</v>
      </c>
      <c r="H54">
        <v>1032</v>
      </c>
      <c r="I54">
        <v>97470</v>
      </c>
      <c r="J54">
        <v>2398</v>
      </c>
      <c r="K54">
        <v>1148840</v>
      </c>
      <c r="L54">
        <v>30364</v>
      </c>
      <c r="M54">
        <v>217165</v>
      </c>
      <c r="N54">
        <v>123</v>
      </c>
      <c r="O54">
        <v>131653</v>
      </c>
      <c r="P54">
        <v>1389</v>
      </c>
      <c r="Q54">
        <v>2497</v>
      </c>
      <c r="R54">
        <v>53</v>
      </c>
      <c r="S54">
        <v>178033</v>
      </c>
      <c r="T54">
        <v>594</v>
      </c>
      <c r="U54">
        <v>14380</v>
      </c>
      <c r="V54">
        <v>386</v>
      </c>
      <c r="W54">
        <v>1240</v>
      </c>
      <c r="X54">
        <v>41</v>
      </c>
    </row>
    <row r="55" spans="1:24" x14ac:dyDescent="0.2">
      <c r="A55" t="s">
        <v>56</v>
      </c>
      <c r="B55">
        <v>25975</v>
      </c>
      <c r="C55">
        <v>45880</v>
      </c>
      <c r="D55">
        <v>3558</v>
      </c>
      <c r="E55">
        <v>0</v>
      </c>
      <c r="F55">
        <v>0</v>
      </c>
      <c r="G55">
        <v>24983</v>
      </c>
      <c r="H55">
        <v>1879</v>
      </c>
      <c r="I55">
        <v>88166</v>
      </c>
      <c r="J55">
        <v>1087</v>
      </c>
      <c r="K55">
        <v>946590</v>
      </c>
      <c r="L55">
        <v>24152</v>
      </c>
      <c r="M55">
        <v>581439</v>
      </c>
      <c r="N55">
        <v>91</v>
      </c>
      <c r="O55">
        <v>2633254</v>
      </c>
      <c r="P55">
        <v>302</v>
      </c>
      <c r="Q55">
        <v>12392</v>
      </c>
      <c r="R55">
        <v>35</v>
      </c>
      <c r="S55">
        <v>96028</v>
      </c>
      <c r="T55">
        <v>129</v>
      </c>
      <c r="U55">
        <v>2571</v>
      </c>
      <c r="V55">
        <v>89</v>
      </c>
      <c r="W55">
        <v>195</v>
      </c>
      <c r="X55">
        <v>9</v>
      </c>
    </row>
    <row r="56" spans="1:24" x14ac:dyDescent="0.2">
      <c r="A56" t="s">
        <v>58</v>
      </c>
      <c r="B56">
        <v>24501</v>
      </c>
      <c r="C56">
        <v>15220</v>
      </c>
      <c r="D56">
        <v>1105</v>
      </c>
      <c r="E56">
        <v>22</v>
      </c>
      <c r="F56">
        <v>2</v>
      </c>
      <c r="G56">
        <v>33515</v>
      </c>
      <c r="H56">
        <v>3003</v>
      </c>
      <c r="I56">
        <v>53928</v>
      </c>
      <c r="J56">
        <v>879</v>
      </c>
      <c r="K56">
        <v>972536</v>
      </c>
      <c r="L56">
        <v>21720</v>
      </c>
      <c r="M56">
        <v>1436332</v>
      </c>
      <c r="N56">
        <v>112</v>
      </c>
      <c r="O56">
        <v>93612</v>
      </c>
      <c r="P56">
        <v>2260</v>
      </c>
      <c r="Q56">
        <v>12891</v>
      </c>
      <c r="R56">
        <v>132</v>
      </c>
      <c r="S56">
        <v>192393</v>
      </c>
      <c r="T56">
        <v>2307</v>
      </c>
      <c r="U56">
        <v>17647</v>
      </c>
      <c r="V56">
        <v>582</v>
      </c>
      <c r="W56">
        <v>2193</v>
      </c>
      <c r="X56">
        <v>63</v>
      </c>
    </row>
    <row r="57" spans="1:24" x14ac:dyDescent="0.2">
      <c r="A57" t="s">
        <v>66</v>
      </c>
      <c r="B57">
        <v>36119</v>
      </c>
      <c r="C57">
        <v>363386</v>
      </c>
      <c r="D57">
        <v>14688</v>
      </c>
      <c r="E57">
        <v>31611</v>
      </c>
      <c r="F57">
        <v>1068</v>
      </c>
      <c r="G57">
        <v>13235</v>
      </c>
      <c r="H57">
        <v>994</v>
      </c>
      <c r="I57">
        <v>776518</v>
      </c>
      <c r="J57">
        <v>1675</v>
      </c>
      <c r="K57">
        <v>987055</v>
      </c>
      <c r="L57">
        <v>23886</v>
      </c>
      <c r="M57">
        <v>35690730</v>
      </c>
      <c r="N57">
        <v>584</v>
      </c>
      <c r="O57">
        <v>412162</v>
      </c>
      <c r="P57">
        <v>972</v>
      </c>
      <c r="Q57">
        <v>417820</v>
      </c>
      <c r="R57">
        <v>260</v>
      </c>
      <c r="S57">
        <v>294783</v>
      </c>
      <c r="T57">
        <v>646</v>
      </c>
      <c r="U57">
        <v>135737</v>
      </c>
      <c r="V57">
        <v>3476</v>
      </c>
      <c r="W57">
        <v>33775</v>
      </c>
      <c r="X57">
        <v>453</v>
      </c>
    </row>
    <row r="58" spans="1:24" x14ac:dyDescent="0.2">
      <c r="A58" t="s">
        <v>68</v>
      </c>
      <c r="B58">
        <v>14069</v>
      </c>
      <c r="C58">
        <v>46440</v>
      </c>
      <c r="D58">
        <v>2394</v>
      </c>
      <c r="E58">
        <v>25945</v>
      </c>
      <c r="F58">
        <v>835</v>
      </c>
      <c r="G58">
        <v>439</v>
      </c>
      <c r="H58">
        <v>53</v>
      </c>
      <c r="I58">
        <v>84119</v>
      </c>
      <c r="J58">
        <v>77</v>
      </c>
      <c r="K58">
        <v>629413</v>
      </c>
      <c r="L58">
        <v>11087</v>
      </c>
      <c r="M58">
        <v>4427229</v>
      </c>
      <c r="N58">
        <v>176</v>
      </c>
      <c r="O58">
        <v>2736468</v>
      </c>
      <c r="P58">
        <v>566</v>
      </c>
      <c r="Q58">
        <v>1026484</v>
      </c>
      <c r="R58">
        <v>218</v>
      </c>
      <c r="S58">
        <v>893747</v>
      </c>
      <c r="T58">
        <v>645</v>
      </c>
      <c r="U58">
        <v>14118</v>
      </c>
      <c r="V58">
        <v>327</v>
      </c>
      <c r="W58">
        <v>3026</v>
      </c>
      <c r="X58">
        <v>66</v>
      </c>
    </row>
    <row r="59" spans="1:24" x14ac:dyDescent="0.2">
      <c r="A59" t="s">
        <v>72</v>
      </c>
      <c r="B59">
        <v>25099</v>
      </c>
      <c r="C59">
        <v>207734</v>
      </c>
      <c r="D59">
        <v>15684</v>
      </c>
      <c r="E59">
        <v>32115</v>
      </c>
      <c r="F59">
        <v>779</v>
      </c>
      <c r="G59">
        <v>945</v>
      </c>
      <c r="H59">
        <v>133</v>
      </c>
      <c r="I59">
        <v>128457</v>
      </c>
      <c r="J59">
        <v>1644</v>
      </c>
      <c r="K59">
        <v>508624</v>
      </c>
      <c r="L59">
        <v>13708</v>
      </c>
      <c r="M59">
        <v>1529339</v>
      </c>
      <c r="N59">
        <v>152</v>
      </c>
      <c r="O59">
        <v>161105</v>
      </c>
      <c r="P59">
        <v>983</v>
      </c>
      <c r="Q59">
        <v>3785</v>
      </c>
      <c r="R59">
        <v>104</v>
      </c>
      <c r="S59">
        <v>49756</v>
      </c>
      <c r="T59">
        <v>404</v>
      </c>
      <c r="U59">
        <v>48236</v>
      </c>
      <c r="V59">
        <v>1153</v>
      </c>
      <c r="W59">
        <v>1676</v>
      </c>
      <c r="X59">
        <v>38</v>
      </c>
    </row>
    <row r="60" spans="1:24" x14ac:dyDescent="0.2">
      <c r="A60" t="s">
        <v>71</v>
      </c>
      <c r="B60">
        <v>20127</v>
      </c>
      <c r="C60">
        <v>249670</v>
      </c>
      <c r="D60">
        <v>14675</v>
      </c>
      <c r="E60">
        <v>14866</v>
      </c>
      <c r="F60">
        <v>431</v>
      </c>
      <c r="G60">
        <v>871</v>
      </c>
      <c r="H60">
        <v>132</v>
      </c>
      <c r="I60">
        <v>123959</v>
      </c>
      <c r="J60">
        <v>1146</v>
      </c>
      <c r="K60">
        <v>416346</v>
      </c>
      <c r="L60">
        <v>10121</v>
      </c>
      <c r="M60">
        <v>2516946</v>
      </c>
      <c r="N60">
        <v>232</v>
      </c>
      <c r="O60">
        <v>261201</v>
      </c>
      <c r="P60">
        <v>852</v>
      </c>
      <c r="Q60">
        <v>68213</v>
      </c>
      <c r="R60">
        <v>163</v>
      </c>
      <c r="S60">
        <v>410356</v>
      </c>
      <c r="T60">
        <v>564</v>
      </c>
      <c r="U60">
        <v>40734</v>
      </c>
      <c r="V60">
        <v>860</v>
      </c>
      <c r="W60">
        <v>1390</v>
      </c>
      <c r="X60">
        <v>43</v>
      </c>
    </row>
    <row r="61" spans="1:24" x14ac:dyDescent="0.2">
      <c r="A61" t="s">
        <v>65</v>
      </c>
      <c r="B61">
        <v>21933</v>
      </c>
      <c r="C61">
        <v>108229</v>
      </c>
      <c r="D61">
        <v>8611</v>
      </c>
      <c r="E61">
        <v>45356</v>
      </c>
      <c r="F61">
        <v>2087</v>
      </c>
      <c r="G61">
        <v>1036</v>
      </c>
      <c r="H61">
        <v>96</v>
      </c>
      <c r="I61">
        <v>1228471</v>
      </c>
      <c r="J61">
        <v>688</v>
      </c>
      <c r="K61">
        <v>626259</v>
      </c>
      <c r="L61">
        <v>14611</v>
      </c>
      <c r="M61">
        <v>10780414</v>
      </c>
      <c r="N61">
        <v>338</v>
      </c>
      <c r="O61">
        <v>897608</v>
      </c>
      <c r="P61">
        <v>707</v>
      </c>
      <c r="Q61">
        <v>370606</v>
      </c>
      <c r="R61">
        <v>110</v>
      </c>
      <c r="S61">
        <v>130417</v>
      </c>
      <c r="T61">
        <v>531</v>
      </c>
      <c r="U61">
        <v>22956</v>
      </c>
      <c r="V61">
        <v>746</v>
      </c>
      <c r="W61">
        <v>1612</v>
      </c>
      <c r="X61">
        <v>64</v>
      </c>
    </row>
    <row r="62" spans="1:24" x14ac:dyDescent="0.2">
      <c r="A62" t="s">
        <v>70</v>
      </c>
      <c r="B62">
        <v>2020</v>
      </c>
      <c r="C62">
        <v>1210</v>
      </c>
      <c r="D62">
        <v>106</v>
      </c>
      <c r="E62">
        <v>0</v>
      </c>
      <c r="F62">
        <v>0</v>
      </c>
      <c r="G62">
        <v>12</v>
      </c>
      <c r="H62">
        <v>4</v>
      </c>
      <c r="I62">
        <v>708</v>
      </c>
      <c r="J62">
        <v>3</v>
      </c>
      <c r="K62">
        <v>28103</v>
      </c>
      <c r="L62">
        <v>1556</v>
      </c>
      <c r="M62">
        <v>108</v>
      </c>
      <c r="N62">
        <v>14</v>
      </c>
      <c r="O62">
        <v>16585</v>
      </c>
      <c r="P62">
        <v>331</v>
      </c>
      <c r="Q62">
        <v>115</v>
      </c>
      <c r="R62">
        <v>12</v>
      </c>
      <c r="S62">
        <v>3484</v>
      </c>
      <c r="T62">
        <v>175</v>
      </c>
      <c r="U62">
        <v>244</v>
      </c>
      <c r="V62">
        <v>13</v>
      </c>
      <c r="W62">
        <v>12</v>
      </c>
      <c r="X62">
        <v>1</v>
      </c>
    </row>
    <row r="63" spans="1:24" x14ac:dyDescent="0.2">
      <c r="A63" t="s">
        <v>69</v>
      </c>
      <c r="B63">
        <v>2871</v>
      </c>
      <c r="C63">
        <v>1001</v>
      </c>
      <c r="D63">
        <v>72</v>
      </c>
      <c r="E63">
        <v>0</v>
      </c>
      <c r="F63">
        <v>0</v>
      </c>
      <c r="G63">
        <v>65</v>
      </c>
      <c r="H63">
        <v>11</v>
      </c>
      <c r="I63">
        <v>44</v>
      </c>
      <c r="J63">
        <v>1</v>
      </c>
      <c r="K63">
        <v>65103</v>
      </c>
      <c r="L63">
        <v>2247</v>
      </c>
      <c r="M63">
        <v>30086</v>
      </c>
      <c r="N63">
        <v>9</v>
      </c>
      <c r="O63">
        <v>53605</v>
      </c>
      <c r="P63">
        <v>401</v>
      </c>
      <c r="Q63">
        <v>186</v>
      </c>
      <c r="R63">
        <v>7</v>
      </c>
      <c r="S63">
        <v>7339</v>
      </c>
      <c r="T63">
        <v>143</v>
      </c>
      <c r="U63">
        <v>536</v>
      </c>
      <c r="V63">
        <v>27</v>
      </c>
      <c r="W63">
        <v>3</v>
      </c>
      <c r="X63">
        <v>1</v>
      </c>
    </row>
    <row r="64" spans="1:24" x14ac:dyDescent="0.2">
      <c r="A64" t="s">
        <v>67</v>
      </c>
      <c r="B64">
        <v>33795</v>
      </c>
      <c r="C64">
        <v>223831</v>
      </c>
      <c r="D64">
        <v>8988</v>
      </c>
      <c r="E64">
        <v>1510</v>
      </c>
      <c r="F64">
        <v>23</v>
      </c>
      <c r="G64">
        <v>5492</v>
      </c>
      <c r="H64">
        <v>562</v>
      </c>
      <c r="I64">
        <v>516359</v>
      </c>
      <c r="J64">
        <v>1767</v>
      </c>
      <c r="K64">
        <v>1208787</v>
      </c>
      <c r="L64">
        <v>25164</v>
      </c>
      <c r="M64">
        <v>13709859</v>
      </c>
      <c r="N64">
        <v>348</v>
      </c>
      <c r="O64">
        <v>3213435</v>
      </c>
      <c r="P64">
        <v>1213</v>
      </c>
      <c r="Q64">
        <v>164680</v>
      </c>
      <c r="R64">
        <v>308</v>
      </c>
      <c r="S64">
        <v>3298226</v>
      </c>
      <c r="T64">
        <v>1881</v>
      </c>
      <c r="U64">
        <v>58559</v>
      </c>
      <c r="V64">
        <v>1706</v>
      </c>
      <c r="W64">
        <v>6632</v>
      </c>
      <c r="X64">
        <v>174</v>
      </c>
    </row>
    <row r="65" spans="1:24" x14ac:dyDescent="0.2">
      <c r="A65" t="s">
        <v>74</v>
      </c>
      <c r="B65">
        <v>15915</v>
      </c>
      <c r="C65">
        <v>64806</v>
      </c>
      <c r="D65">
        <v>9000</v>
      </c>
      <c r="E65">
        <v>0</v>
      </c>
      <c r="F65">
        <v>0</v>
      </c>
      <c r="G65">
        <v>866</v>
      </c>
      <c r="H65">
        <v>138</v>
      </c>
      <c r="I65">
        <v>101686</v>
      </c>
      <c r="J65">
        <v>664</v>
      </c>
      <c r="K65">
        <v>493375</v>
      </c>
      <c r="L65">
        <v>10986</v>
      </c>
      <c r="M65">
        <v>1928869</v>
      </c>
      <c r="N65">
        <v>350</v>
      </c>
      <c r="O65">
        <v>145296</v>
      </c>
      <c r="P65">
        <v>414</v>
      </c>
      <c r="Q65">
        <v>3830</v>
      </c>
      <c r="R65">
        <v>131</v>
      </c>
      <c r="S65">
        <v>12106</v>
      </c>
      <c r="T65">
        <v>261</v>
      </c>
      <c r="U65">
        <v>34258</v>
      </c>
      <c r="V65">
        <v>1503</v>
      </c>
      <c r="W65">
        <v>474</v>
      </c>
      <c r="X65">
        <v>25</v>
      </c>
    </row>
    <row r="66" spans="1:24" x14ac:dyDescent="0.2">
      <c r="A66" t="s">
        <v>79</v>
      </c>
      <c r="B66">
        <v>23809</v>
      </c>
      <c r="C66">
        <v>44744</v>
      </c>
      <c r="D66">
        <v>7028</v>
      </c>
      <c r="E66">
        <v>1085</v>
      </c>
      <c r="F66">
        <v>30</v>
      </c>
      <c r="G66">
        <v>562</v>
      </c>
      <c r="H66">
        <v>127</v>
      </c>
      <c r="I66">
        <v>83471</v>
      </c>
      <c r="J66">
        <v>1424</v>
      </c>
      <c r="K66">
        <v>657091</v>
      </c>
      <c r="L66">
        <v>20012</v>
      </c>
      <c r="M66">
        <v>526785</v>
      </c>
      <c r="N66">
        <v>142</v>
      </c>
      <c r="O66">
        <v>476339</v>
      </c>
      <c r="P66">
        <v>1139</v>
      </c>
      <c r="Q66">
        <v>4786</v>
      </c>
      <c r="R66">
        <v>115</v>
      </c>
      <c r="S66">
        <v>42797</v>
      </c>
      <c r="T66">
        <v>408</v>
      </c>
      <c r="U66">
        <v>7449</v>
      </c>
      <c r="V66">
        <v>298</v>
      </c>
      <c r="W66">
        <v>125</v>
      </c>
      <c r="X66">
        <v>11</v>
      </c>
    </row>
    <row r="67" spans="1:24" x14ac:dyDescent="0.2">
      <c r="A67" t="s">
        <v>80</v>
      </c>
      <c r="B67">
        <v>30051</v>
      </c>
      <c r="C67">
        <v>98136</v>
      </c>
      <c r="D67">
        <v>15293</v>
      </c>
      <c r="E67">
        <v>0</v>
      </c>
      <c r="F67">
        <v>0</v>
      </c>
      <c r="G67">
        <v>328</v>
      </c>
      <c r="H67">
        <v>98</v>
      </c>
      <c r="I67">
        <v>88025</v>
      </c>
      <c r="J67">
        <v>769</v>
      </c>
      <c r="K67">
        <v>788464</v>
      </c>
      <c r="L67">
        <v>22726</v>
      </c>
      <c r="M67">
        <v>1037878</v>
      </c>
      <c r="N67">
        <v>216</v>
      </c>
      <c r="O67">
        <v>696244</v>
      </c>
      <c r="P67">
        <v>829</v>
      </c>
      <c r="Q67">
        <v>6356</v>
      </c>
      <c r="R67">
        <v>197</v>
      </c>
      <c r="S67">
        <v>67715</v>
      </c>
      <c r="T67">
        <v>432</v>
      </c>
      <c r="U67">
        <v>18109</v>
      </c>
      <c r="V67">
        <v>1275</v>
      </c>
      <c r="W67">
        <v>115</v>
      </c>
      <c r="X67">
        <v>18</v>
      </c>
    </row>
    <row r="68" spans="1:24" x14ac:dyDescent="0.2">
      <c r="A68" t="s">
        <v>73</v>
      </c>
      <c r="B68">
        <v>92914</v>
      </c>
      <c r="C68">
        <v>212311</v>
      </c>
      <c r="D68">
        <v>39722</v>
      </c>
      <c r="E68">
        <v>111</v>
      </c>
      <c r="F68">
        <v>4</v>
      </c>
      <c r="G68">
        <v>2200</v>
      </c>
      <c r="H68">
        <v>203</v>
      </c>
      <c r="I68">
        <v>331200</v>
      </c>
      <c r="J68">
        <v>4249</v>
      </c>
      <c r="K68">
        <v>2555406</v>
      </c>
      <c r="L68">
        <v>67835</v>
      </c>
      <c r="M68">
        <v>2388398</v>
      </c>
      <c r="N68">
        <v>742</v>
      </c>
      <c r="O68">
        <v>719399</v>
      </c>
      <c r="P68">
        <v>5018</v>
      </c>
      <c r="Q68">
        <v>19507</v>
      </c>
      <c r="R68">
        <v>420</v>
      </c>
      <c r="S68">
        <v>339277</v>
      </c>
      <c r="T68">
        <v>3091</v>
      </c>
      <c r="U68">
        <v>51215</v>
      </c>
      <c r="V68">
        <v>2245</v>
      </c>
      <c r="W68">
        <v>921</v>
      </c>
      <c r="X68">
        <v>61</v>
      </c>
    </row>
    <row r="69" spans="1:24" x14ac:dyDescent="0.2">
      <c r="A69" t="s">
        <v>75</v>
      </c>
      <c r="B69">
        <v>10203</v>
      </c>
      <c r="C69">
        <v>11354</v>
      </c>
      <c r="D69">
        <v>1466</v>
      </c>
      <c r="E69">
        <v>0</v>
      </c>
      <c r="F69">
        <v>0</v>
      </c>
      <c r="G69">
        <v>1960</v>
      </c>
      <c r="H69">
        <v>226</v>
      </c>
      <c r="I69">
        <v>42065</v>
      </c>
      <c r="J69">
        <v>262</v>
      </c>
      <c r="K69">
        <v>296321</v>
      </c>
      <c r="L69">
        <v>8709</v>
      </c>
      <c r="M69">
        <v>502771</v>
      </c>
      <c r="N69">
        <v>76</v>
      </c>
      <c r="O69">
        <v>594084</v>
      </c>
      <c r="P69">
        <v>499</v>
      </c>
      <c r="Q69">
        <v>2812</v>
      </c>
      <c r="R69">
        <v>81</v>
      </c>
      <c r="S69">
        <v>12287</v>
      </c>
      <c r="T69">
        <v>216</v>
      </c>
      <c r="U69">
        <v>11801</v>
      </c>
      <c r="V69">
        <v>629</v>
      </c>
      <c r="W69">
        <v>241</v>
      </c>
      <c r="X69">
        <v>12</v>
      </c>
    </row>
    <row r="70" spans="1:24" x14ac:dyDescent="0.2">
      <c r="A70" t="s">
        <v>81</v>
      </c>
      <c r="B70">
        <v>55443</v>
      </c>
      <c r="C70">
        <v>154295</v>
      </c>
      <c r="D70">
        <v>29023</v>
      </c>
      <c r="E70">
        <v>3868</v>
      </c>
      <c r="F70">
        <v>142</v>
      </c>
      <c r="G70">
        <v>4443</v>
      </c>
      <c r="H70">
        <v>392</v>
      </c>
      <c r="I70">
        <v>434190</v>
      </c>
      <c r="J70">
        <v>3850</v>
      </c>
      <c r="K70">
        <v>1978908</v>
      </c>
      <c r="L70">
        <v>44449</v>
      </c>
      <c r="M70">
        <v>6695342</v>
      </c>
      <c r="N70">
        <v>799</v>
      </c>
      <c r="O70">
        <v>1085352</v>
      </c>
      <c r="P70">
        <v>2403</v>
      </c>
      <c r="Q70">
        <v>90968</v>
      </c>
      <c r="R70">
        <v>1125</v>
      </c>
      <c r="S70">
        <v>253798</v>
      </c>
      <c r="T70">
        <v>1648</v>
      </c>
      <c r="U70">
        <v>26433</v>
      </c>
      <c r="V70">
        <v>1597</v>
      </c>
      <c r="W70">
        <v>632</v>
      </c>
      <c r="X70">
        <v>36</v>
      </c>
    </row>
    <row r="71" spans="1:24" x14ac:dyDescent="0.2">
      <c r="A71" t="s">
        <v>76</v>
      </c>
      <c r="B71">
        <v>3055</v>
      </c>
      <c r="C71">
        <v>2539</v>
      </c>
      <c r="D71">
        <v>311</v>
      </c>
      <c r="E71">
        <v>0</v>
      </c>
      <c r="F71">
        <v>0</v>
      </c>
      <c r="G71">
        <v>627</v>
      </c>
      <c r="H71">
        <v>95</v>
      </c>
      <c r="I71">
        <v>1072</v>
      </c>
      <c r="J71">
        <v>18</v>
      </c>
      <c r="K71">
        <v>91600</v>
      </c>
      <c r="L71">
        <v>2523</v>
      </c>
      <c r="M71">
        <v>45013</v>
      </c>
      <c r="N71">
        <v>7</v>
      </c>
      <c r="O71">
        <v>150639</v>
      </c>
      <c r="P71">
        <v>75</v>
      </c>
      <c r="Q71">
        <v>7666</v>
      </c>
      <c r="R71">
        <v>7</v>
      </c>
      <c r="S71">
        <v>5320</v>
      </c>
      <c r="T71">
        <v>35</v>
      </c>
      <c r="U71">
        <v>2537</v>
      </c>
      <c r="V71">
        <v>96</v>
      </c>
      <c r="W71">
        <v>98</v>
      </c>
      <c r="X71">
        <v>6</v>
      </c>
    </row>
    <row r="72" spans="1:24" x14ac:dyDescent="0.2">
      <c r="A72" t="s">
        <v>78</v>
      </c>
      <c r="B72">
        <v>7121</v>
      </c>
      <c r="C72">
        <v>10102</v>
      </c>
      <c r="D72">
        <v>1207</v>
      </c>
      <c r="E72">
        <v>0</v>
      </c>
      <c r="F72">
        <v>0</v>
      </c>
      <c r="G72">
        <v>1716</v>
      </c>
      <c r="H72">
        <v>184</v>
      </c>
      <c r="I72">
        <v>16973</v>
      </c>
      <c r="J72">
        <v>207</v>
      </c>
      <c r="K72">
        <v>168107</v>
      </c>
      <c r="L72">
        <v>6044</v>
      </c>
      <c r="M72">
        <v>33812</v>
      </c>
      <c r="N72">
        <v>17</v>
      </c>
      <c r="O72">
        <v>132986</v>
      </c>
      <c r="P72">
        <v>671</v>
      </c>
      <c r="Q72">
        <v>147</v>
      </c>
      <c r="R72">
        <v>10</v>
      </c>
      <c r="S72">
        <v>13475</v>
      </c>
      <c r="T72">
        <v>109</v>
      </c>
      <c r="U72">
        <v>8133</v>
      </c>
      <c r="V72">
        <v>469</v>
      </c>
      <c r="W72">
        <v>144</v>
      </c>
      <c r="X72">
        <v>10</v>
      </c>
    </row>
    <row r="73" spans="1:24" x14ac:dyDescent="0.2">
      <c r="A73" t="s">
        <v>77</v>
      </c>
      <c r="B73">
        <v>53487</v>
      </c>
      <c r="C73">
        <v>84039</v>
      </c>
      <c r="D73">
        <v>14211</v>
      </c>
      <c r="E73">
        <v>0</v>
      </c>
      <c r="F73">
        <v>0</v>
      </c>
      <c r="G73">
        <v>3095</v>
      </c>
      <c r="H73">
        <v>357</v>
      </c>
      <c r="I73">
        <v>196278</v>
      </c>
      <c r="J73">
        <v>1687</v>
      </c>
      <c r="K73">
        <v>1741960</v>
      </c>
      <c r="L73">
        <v>44213</v>
      </c>
      <c r="M73">
        <v>2096398</v>
      </c>
      <c r="N73">
        <v>412</v>
      </c>
      <c r="O73">
        <v>664605</v>
      </c>
      <c r="P73">
        <v>2289</v>
      </c>
      <c r="Q73">
        <v>10354</v>
      </c>
      <c r="R73">
        <v>177</v>
      </c>
      <c r="S73">
        <v>272582</v>
      </c>
      <c r="T73">
        <v>1861</v>
      </c>
      <c r="U73">
        <v>21600</v>
      </c>
      <c r="V73">
        <v>832</v>
      </c>
      <c r="W73">
        <v>512</v>
      </c>
      <c r="X73">
        <v>40</v>
      </c>
    </row>
    <row r="74" spans="1:24" x14ac:dyDescent="0.2">
      <c r="A74" t="s">
        <v>86</v>
      </c>
      <c r="B74">
        <v>50703</v>
      </c>
      <c r="C74">
        <v>92379</v>
      </c>
      <c r="D74">
        <v>21718</v>
      </c>
      <c r="E74">
        <v>3</v>
      </c>
      <c r="F74">
        <v>1</v>
      </c>
      <c r="G74">
        <v>2286</v>
      </c>
      <c r="H74">
        <v>427</v>
      </c>
      <c r="I74">
        <v>7342</v>
      </c>
      <c r="J74">
        <v>128</v>
      </c>
      <c r="K74">
        <v>931735</v>
      </c>
      <c r="L74">
        <v>41786</v>
      </c>
      <c r="M74">
        <v>134896</v>
      </c>
      <c r="N74">
        <v>128</v>
      </c>
      <c r="O74">
        <v>38168</v>
      </c>
      <c r="P74">
        <v>739</v>
      </c>
      <c r="Q74">
        <v>6417</v>
      </c>
      <c r="R74">
        <v>216</v>
      </c>
      <c r="S74">
        <v>16754</v>
      </c>
      <c r="T74">
        <v>799</v>
      </c>
      <c r="U74">
        <v>47088</v>
      </c>
      <c r="V74">
        <v>9119</v>
      </c>
      <c r="W74">
        <v>3473</v>
      </c>
      <c r="X74">
        <v>571</v>
      </c>
    </row>
    <row r="75" spans="1:24" x14ac:dyDescent="0.2">
      <c r="A75" t="s">
        <v>84</v>
      </c>
      <c r="B75">
        <v>38395</v>
      </c>
      <c r="C75">
        <v>68543</v>
      </c>
      <c r="D75">
        <v>18315</v>
      </c>
      <c r="E75">
        <v>68</v>
      </c>
      <c r="F75">
        <v>1</v>
      </c>
      <c r="G75">
        <v>971</v>
      </c>
      <c r="H75">
        <v>212</v>
      </c>
      <c r="I75">
        <v>4561</v>
      </c>
      <c r="J75">
        <v>94</v>
      </c>
      <c r="K75">
        <v>780947</v>
      </c>
      <c r="L75">
        <v>30939</v>
      </c>
      <c r="M75">
        <v>272269</v>
      </c>
      <c r="N75">
        <v>129</v>
      </c>
      <c r="O75">
        <v>30013</v>
      </c>
      <c r="P75">
        <v>663</v>
      </c>
      <c r="Q75">
        <v>16495</v>
      </c>
      <c r="R75">
        <v>465</v>
      </c>
      <c r="S75">
        <v>48891</v>
      </c>
      <c r="T75">
        <v>1309</v>
      </c>
      <c r="U75">
        <v>51230</v>
      </c>
      <c r="V75">
        <v>9867</v>
      </c>
      <c r="W75">
        <v>17189</v>
      </c>
      <c r="X75">
        <v>3628</v>
      </c>
    </row>
    <row r="76" spans="1:24" x14ac:dyDescent="0.2">
      <c r="A76" t="s">
        <v>85</v>
      </c>
      <c r="B76">
        <v>45451</v>
      </c>
      <c r="C76">
        <v>59177</v>
      </c>
      <c r="D76">
        <v>17568</v>
      </c>
      <c r="E76">
        <v>11</v>
      </c>
      <c r="F76">
        <v>1</v>
      </c>
      <c r="G76">
        <v>1731</v>
      </c>
      <c r="H76">
        <v>330</v>
      </c>
      <c r="I76">
        <v>5370</v>
      </c>
      <c r="J76">
        <v>108</v>
      </c>
      <c r="K76">
        <v>844776</v>
      </c>
      <c r="L76">
        <v>37402</v>
      </c>
      <c r="M76">
        <v>82364</v>
      </c>
      <c r="N76">
        <v>679</v>
      </c>
      <c r="O76">
        <v>78154</v>
      </c>
      <c r="P76">
        <v>492</v>
      </c>
      <c r="Q76">
        <v>14712</v>
      </c>
      <c r="R76">
        <v>903</v>
      </c>
      <c r="S76">
        <v>23796</v>
      </c>
      <c r="T76">
        <v>1231</v>
      </c>
      <c r="U76">
        <v>67649</v>
      </c>
      <c r="V76">
        <v>13501</v>
      </c>
      <c r="W76">
        <v>3787</v>
      </c>
      <c r="X76">
        <v>718</v>
      </c>
    </row>
    <row r="77" spans="1:24" x14ac:dyDescent="0.2">
      <c r="A77" t="s">
        <v>82</v>
      </c>
      <c r="B77">
        <v>60092</v>
      </c>
      <c r="C77">
        <v>175113</v>
      </c>
      <c r="D77">
        <v>27588</v>
      </c>
      <c r="E77">
        <v>1212</v>
      </c>
      <c r="F77">
        <v>13</v>
      </c>
      <c r="G77">
        <v>6292</v>
      </c>
      <c r="H77">
        <v>368</v>
      </c>
      <c r="I77">
        <v>74311</v>
      </c>
      <c r="J77">
        <v>719</v>
      </c>
      <c r="K77">
        <v>1694256</v>
      </c>
      <c r="L77">
        <v>45676</v>
      </c>
      <c r="M77">
        <v>3192394</v>
      </c>
      <c r="N77">
        <v>797</v>
      </c>
      <c r="O77">
        <v>2020219</v>
      </c>
      <c r="P77">
        <v>2204</v>
      </c>
      <c r="Q77">
        <v>54633</v>
      </c>
      <c r="R77">
        <v>784</v>
      </c>
      <c r="S77">
        <v>353154</v>
      </c>
      <c r="T77">
        <v>1810</v>
      </c>
      <c r="U77">
        <v>58816</v>
      </c>
      <c r="V77">
        <v>5958</v>
      </c>
      <c r="W77">
        <v>2275</v>
      </c>
      <c r="X77">
        <v>235</v>
      </c>
    </row>
    <row r="78" spans="1:24" x14ac:dyDescent="0.2">
      <c r="A78" t="s">
        <v>83</v>
      </c>
      <c r="B78">
        <v>23274</v>
      </c>
      <c r="C78">
        <v>34333</v>
      </c>
      <c r="D78">
        <v>8186</v>
      </c>
      <c r="E78">
        <v>0</v>
      </c>
      <c r="F78">
        <v>0</v>
      </c>
      <c r="G78">
        <v>138</v>
      </c>
      <c r="H78">
        <v>35</v>
      </c>
      <c r="I78">
        <v>11727</v>
      </c>
      <c r="J78">
        <v>71</v>
      </c>
      <c r="K78">
        <v>447988</v>
      </c>
      <c r="L78">
        <v>19140</v>
      </c>
      <c r="M78">
        <v>1068947</v>
      </c>
      <c r="N78">
        <v>56</v>
      </c>
      <c r="O78">
        <v>282322</v>
      </c>
      <c r="P78">
        <v>392</v>
      </c>
      <c r="Q78">
        <v>3346</v>
      </c>
      <c r="R78">
        <v>146</v>
      </c>
      <c r="S78">
        <v>16237</v>
      </c>
      <c r="T78">
        <v>515</v>
      </c>
      <c r="U78">
        <v>28950</v>
      </c>
      <c r="V78">
        <v>5001</v>
      </c>
      <c r="W78">
        <v>721</v>
      </c>
      <c r="X78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129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3504691</v>
      </c>
      <c r="C5" s="13">
        <f t="shared" ref="C5:X5" si="0">SUM(C6,C16,C26,C35,C48,C57,C67,C76,C86)</f>
        <v>9571582</v>
      </c>
      <c r="D5" s="13">
        <f t="shared" si="0"/>
        <v>1409246</v>
      </c>
      <c r="E5" s="13">
        <f t="shared" si="0"/>
        <v>721538</v>
      </c>
      <c r="F5" s="13">
        <f t="shared" si="0"/>
        <v>20751</v>
      </c>
      <c r="G5" s="13">
        <f t="shared" si="0"/>
        <v>1781780</v>
      </c>
      <c r="H5" s="13">
        <f t="shared" si="0"/>
        <v>309655</v>
      </c>
      <c r="I5" s="13">
        <f t="shared" si="0"/>
        <v>11136151</v>
      </c>
      <c r="J5" s="13">
        <f t="shared" si="0"/>
        <v>150579</v>
      </c>
      <c r="K5" s="13">
        <f t="shared" ref="K5:L5" si="1">SUM(K6,K16,K26,K35,K48,K57,K67,K76,K86)</f>
        <v>114263301</v>
      </c>
      <c r="L5" s="13">
        <f t="shared" si="1"/>
        <v>2740353</v>
      </c>
      <c r="M5" s="13">
        <f t="shared" ref="M5:N5" si="2">SUM(M6,M16,M26,M35,M48,M57,M67,M76,M86)</f>
        <v>333569028</v>
      </c>
      <c r="N5" s="13">
        <f t="shared" si="2"/>
        <v>35117</v>
      </c>
      <c r="O5" s="13">
        <f t="shared" si="0"/>
        <v>69065955</v>
      </c>
      <c r="P5" s="13">
        <f t="shared" si="0"/>
        <v>137848</v>
      </c>
      <c r="Q5" s="13">
        <f t="shared" si="0"/>
        <v>8174085</v>
      </c>
      <c r="R5" s="13">
        <f t="shared" si="0"/>
        <v>28581</v>
      </c>
      <c r="S5" s="13">
        <f t="shared" ref="S5:T5" si="3">SUM(S6,S16,S26,S35,S48,S57,S67,S76,S86)</f>
        <v>17220228</v>
      </c>
      <c r="T5" s="13">
        <f t="shared" si="3"/>
        <v>79136</v>
      </c>
      <c r="U5" s="13">
        <f t="shared" si="0"/>
        <v>1549922</v>
      </c>
      <c r="V5" s="13">
        <f t="shared" si="0"/>
        <v>91090</v>
      </c>
      <c r="W5" s="13">
        <f t="shared" si="0"/>
        <v>137296</v>
      </c>
      <c r="X5" s="13">
        <f t="shared" si="0"/>
        <v>8640</v>
      </c>
    </row>
    <row r="6" spans="1:24" ht="21.75" x14ac:dyDescent="0.2">
      <c r="A6" s="9" t="s">
        <v>1</v>
      </c>
      <c r="B6" s="8">
        <f>SUM(B7:B15)</f>
        <v>114238</v>
      </c>
      <c r="C6" s="8">
        <f t="shared" ref="C6:X6" si="4">SUM(C7:C15)</f>
        <v>200188</v>
      </c>
      <c r="D6" s="8">
        <f t="shared" si="4"/>
        <v>14281</v>
      </c>
      <c r="E6" s="8">
        <f t="shared" si="4"/>
        <v>233545</v>
      </c>
      <c r="F6" s="8">
        <f t="shared" si="4"/>
        <v>6415</v>
      </c>
      <c r="G6" s="8">
        <f t="shared" si="4"/>
        <v>36845</v>
      </c>
      <c r="H6" s="8">
        <f t="shared" si="4"/>
        <v>2898</v>
      </c>
      <c r="I6" s="8">
        <f t="shared" si="4"/>
        <v>1054659</v>
      </c>
      <c r="J6" s="8">
        <f t="shared" si="4"/>
        <v>2689</v>
      </c>
      <c r="K6" s="8">
        <f t="shared" ref="K6:L6" si="5">SUM(K7:K15)</f>
        <v>4488254</v>
      </c>
      <c r="L6" s="8">
        <f t="shared" si="5"/>
        <v>89852</v>
      </c>
      <c r="M6" s="8">
        <f t="shared" ref="M6:N6" si="6">SUM(M7:M15)</f>
        <v>95786567</v>
      </c>
      <c r="N6" s="8">
        <f t="shared" si="6"/>
        <v>1216</v>
      </c>
      <c r="O6" s="8">
        <f t="shared" si="4"/>
        <v>6820822</v>
      </c>
      <c r="P6" s="8">
        <f t="shared" si="4"/>
        <v>9430</v>
      </c>
      <c r="Q6" s="8">
        <f t="shared" si="4"/>
        <v>1228097</v>
      </c>
      <c r="R6" s="8">
        <f t="shared" si="4"/>
        <v>1267</v>
      </c>
      <c r="S6" s="8">
        <f t="shared" ref="S6:T6" si="7">SUM(S7:S15)</f>
        <v>4142861</v>
      </c>
      <c r="T6" s="8">
        <f t="shared" si="7"/>
        <v>7282</v>
      </c>
      <c r="U6" s="8">
        <f t="shared" si="4"/>
        <v>200331</v>
      </c>
      <c r="V6" s="8">
        <f t="shared" si="4"/>
        <v>6458</v>
      </c>
      <c r="W6" s="8">
        <f t="shared" si="4"/>
        <v>14291</v>
      </c>
      <c r="X6" s="8">
        <f t="shared" si="4"/>
        <v>510</v>
      </c>
    </row>
    <row r="7" spans="1:24" ht="21.75" x14ac:dyDescent="0.2">
      <c r="A7" s="5" t="s">
        <v>10</v>
      </c>
      <c r="B7" s="6">
        <f>VLOOKUP($A$7:$A$91,dt!$A$2:$R$78,2,FALSE)</f>
        <v>4606</v>
      </c>
      <c r="C7" s="6">
        <f>VLOOKUP($A$7:$A$91,dt!$A$2:$R$78,3,FALSE)</f>
        <v>5420</v>
      </c>
      <c r="D7" s="6">
        <f>VLOOKUP($A$7:$A$91,dt!$A$2:$R$78,4,FALSE)</f>
        <v>638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282</v>
      </c>
      <c r="H7" s="6">
        <f>VLOOKUP($A$7:$A$91,dt!$A$2:$R$78,8,FALSE)</f>
        <v>52</v>
      </c>
      <c r="I7" s="6">
        <f>VLOOKUP($A$7:$A$91,dt!$A$2:$R$78,9,FALSE)</f>
        <v>48</v>
      </c>
      <c r="J7" s="6">
        <f>VLOOKUP($A$7:$A$91,dt!$A$2:$R$78,10,FALSE)</f>
        <v>7</v>
      </c>
      <c r="K7" s="6">
        <f>VLOOKUP($A$7:$A$91,dt!$A$2:$R$78,11,FALSE)</f>
        <v>109909</v>
      </c>
      <c r="L7" s="6">
        <f>VLOOKUP($A$7:$A$91,dt!$A$2:$R$78,12,FALSE)</f>
        <v>3617</v>
      </c>
      <c r="M7" s="6">
        <f>VLOOKUP($A$7:$A$91,dt!$A$2:$R$78,13,FALSE)</f>
        <v>34926</v>
      </c>
      <c r="N7" s="6">
        <f>VLOOKUP($A$7:$A$91,dt!$A$2:$R$78,14,FALSE)</f>
        <v>209</v>
      </c>
      <c r="O7" s="6">
        <f>VLOOKUP($A$7:$A$91,dt!$A$2:$R$78,15,FALSE)</f>
        <v>12472</v>
      </c>
      <c r="P7" s="6">
        <f>VLOOKUP($A$7:$A$91,dt!$A$2:$R$78,16,FALSE)</f>
        <v>202</v>
      </c>
      <c r="Q7" s="6">
        <f>VLOOKUP($A$7:$A$91,dt!$A$2:$R$78,17,FALSE)</f>
        <v>13821</v>
      </c>
      <c r="R7" s="6">
        <f>VLOOKUP($A$7:$A$91,dt!$A$2:$R$78,18,FALSE)</f>
        <v>115</v>
      </c>
      <c r="S7" s="6">
        <f>VLOOKUP($A$7:$A$91,dt!$A$2:$X$78,19,FALSE)</f>
        <v>28069</v>
      </c>
      <c r="T7" s="6">
        <f>VLOOKUP($A$7:$A$91,dt!$A$2:$X$78,20,FALSE)</f>
        <v>126</v>
      </c>
      <c r="U7" s="6">
        <f>VLOOKUP($A$7:$A$91,dt!$A$2:$X$78,21,FALSE)</f>
        <v>11212</v>
      </c>
      <c r="V7" s="6">
        <f>VLOOKUP($A$7:$A$91,dt!$A$2:$X$78,22,FALSE)</f>
        <v>495</v>
      </c>
      <c r="W7" s="6">
        <f>VLOOKUP($A$7:$A$91,dt!$A$2:$X$78,23,FALSE)</f>
        <v>1316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3840</v>
      </c>
      <c r="C8" s="6">
        <f>VLOOKUP($A$7:$A$91,dt!$A$2:$R$78,3,FALSE)</f>
        <v>2232</v>
      </c>
      <c r="D8" s="6">
        <f>VLOOKUP($A$7:$A$91,dt!$A$2:$R$78,4,FALSE)</f>
        <v>323</v>
      </c>
      <c r="E8" s="6">
        <f>VLOOKUP($A$7:$A$91,dt!$A$2:$R$78,5,FALSE)</f>
        <v>5</v>
      </c>
      <c r="F8" s="6">
        <f>VLOOKUP($A$7:$A$91,dt!$A$2:$R$78,6,FALSE)</f>
        <v>1</v>
      </c>
      <c r="G8" s="6">
        <f>VLOOKUP($A$7:$A$91,dt!$A$2:$R$78,7,FALSE)</f>
        <v>227</v>
      </c>
      <c r="H8" s="6">
        <f>VLOOKUP($A$7:$A$91,dt!$A$2:$R$78,8,FALSE)</f>
        <v>43</v>
      </c>
      <c r="I8" s="6">
        <f>VLOOKUP($A$7:$A$91,dt!$A$2:$R$78,9,FALSE)</f>
        <v>62</v>
      </c>
      <c r="J8" s="6">
        <f>VLOOKUP($A$7:$A$91,dt!$A$2:$R$78,10,FALSE)</f>
        <v>1</v>
      </c>
      <c r="K8" s="6">
        <f>VLOOKUP($A$7:$A$91,dt!$A$2:$R$78,11,FALSE)</f>
        <v>93228</v>
      </c>
      <c r="L8" s="6">
        <f>VLOOKUP($A$7:$A$91,dt!$A$2:$R$78,12,FALSE)</f>
        <v>3342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6595</v>
      </c>
      <c r="P8" s="6">
        <f>VLOOKUP($A$7:$A$91,dt!$A$2:$R$78,16,FALSE)</f>
        <v>217</v>
      </c>
      <c r="Q8" s="6">
        <f>VLOOKUP($A$7:$A$91,dt!$A$2:$R$78,17,FALSE)</f>
        <v>4389</v>
      </c>
      <c r="R8" s="6">
        <f>VLOOKUP($A$7:$A$91,dt!$A$2:$R$78,18,FALSE)</f>
        <v>68</v>
      </c>
      <c r="S8" s="6">
        <f>VLOOKUP($A$7:$A$91,dt!$A$2:$X$78,19,FALSE)</f>
        <v>107823</v>
      </c>
      <c r="T8" s="6">
        <f>VLOOKUP($A$7:$A$91,dt!$A$2:$X$78,20,FALSE)</f>
        <v>134</v>
      </c>
      <c r="U8" s="6">
        <f>VLOOKUP($A$7:$A$91,dt!$A$2:$X$78,21,FALSE)</f>
        <v>4786</v>
      </c>
      <c r="V8" s="6">
        <f>VLOOKUP($A$7:$A$91,dt!$A$2:$X$78,22,FALSE)</f>
        <v>288</v>
      </c>
      <c r="W8" s="6">
        <f>VLOOKUP($A$7:$A$91,dt!$A$2:$X$78,23,FALSE)</f>
        <v>178</v>
      </c>
      <c r="X8" s="6">
        <f>VLOOKUP($A$7:$A$91,dt!$A$2:$X$78,24,FALSE)</f>
        <v>20</v>
      </c>
    </row>
    <row r="9" spans="1:24" ht="21.75" x14ac:dyDescent="0.2">
      <c r="A9" s="5" t="s">
        <v>12</v>
      </c>
      <c r="B9" s="6">
        <f>VLOOKUP($A$7:$A$91,dt!$A$2:$R$78,2,FALSE)</f>
        <v>5728</v>
      </c>
      <c r="C9" s="6">
        <f>VLOOKUP($A$7:$A$91,dt!$A$2:$R$78,3,FALSE)</f>
        <v>4587</v>
      </c>
      <c r="D9" s="6">
        <f>VLOOKUP($A$7:$A$91,dt!$A$2:$R$78,4,FALSE)</f>
        <v>276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892</v>
      </c>
      <c r="H9" s="6">
        <f>VLOOKUP($A$7:$A$91,dt!$A$2:$R$78,8,FALSE)</f>
        <v>75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214577</v>
      </c>
      <c r="L9" s="6">
        <f>VLOOKUP($A$7:$A$91,dt!$A$2:$R$78,12,FALSE)</f>
        <v>4866</v>
      </c>
      <c r="M9" s="6">
        <f>VLOOKUP($A$7:$A$91,dt!$A$2:$R$78,13,FALSE)</f>
        <v>124112</v>
      </c>
      <c r="N9" s="6">
        <f>VLOOKUP($A$7:$A$91,dt!$A$2:$R$78,14,FALSE)</f>
        <v>58</v>
      </c>
      <c r="O9" s="6">
        <f>VLOOKUP($A$7:$A$91,dt!$A$2:$R$78,15,FALSE)</f>
        <v>106430</v>
      </c>
      <c r="P9" s="6">
        <f>VLOOKUP($A$7:$A$91,dt!$A$2:$R$78,16,FALSE)</f>
        <v>1431</v>
      </c>
      <c r="Q9" s="6">
        <f>VLOOKUP($A$7:$A$91,dt!$A$2:$R$78,17,FALSE)</f>
        <v>37886</v>
      </c>
      <c r="R9" s="6">
        <f>VLOOKUP($A$7:$A$91,dt!$A$2:$R$78,18,FALSE)</f>
        <v>109</v>
      </c>
      <c r="S9" s="6">
        <f>VLOOKUP($A$7:$A$91,dt!$A$2:$X$78,19,FALSE)</f>
        <v>184372</v>
      </c>
      <c r="T9" s="6">
        <f>VLOOKUP($A$7:$A$91,dt!$A$2:$X$78,20,FALSE)</f>
        <v>475</v>
      </c>
      <c r="U9" s="6">
        <f>VLOOKUP($A$7:$A$91,dt!$A$2:$X$78,21,FALSE)</f>
        <v>3054</v>
      </c>
      <c r="V9" s="6">
        <f>VLOOKUP($A$7:$A$91,dt!$A$2:$X$78,22,FALSE)</f>
        <v>111</v>
      </c>
      <c r="W9" s="6">
        <f>VLOOKUP($A$7:$A$91,dt!$A$2:$X$78,23,FALSE)</f>
        <v>424</v>
      </c>
      <c r="X9" s="6">
        <f>VLOOKUP($A$7:$A$91,dt!$A$2:$X$78,24,FALSE)</f>
        <v>17</v>
      </c>
    </row>
    <row r="10" spans="1:24" ht="21.75" x14ac:dyDescent="0.2">
      <c r="A10" s="5" t="s">
        <v>13</v>
      </c>
      <c r="B10" s="6">
        <f>VLOOKUP($A$7:$A$91,dt!$A$2:$R$78,2,FALSE)</f>
        <v>14617</v>
      </c>
      <c r="C10" s="6">
        <f>VLOOKUP($A$7:$A$91,dt!$A$2:$R$78,3,FALSE)</f>
        <v>10758</v>
      </c>
      <c r="D10" s="6">
        <f>VLOOKUP($A$7:$A$91,dt!$A$2:$R$78,4,FALSE)</f>
        <v>1115</v>
      </c>
      <c r="E10" s="6">
        <f>VLOOKUP($A$7:$A$91,dt!$A$2:$R$78,5,FALSE)</f>
        <v>2</v>
      </c>
      <c r="F10" s="6">
        <f>VLOOKUP($A$7:$A$91,dt!$A$2:$R$78,6,FALSE)</f>
        <v>2</v>
      </c>
      <c r="G10" s="6">
        <f>VLOOKUP($A$7:$A$91,dt!$A$2:$R$78,7,FALSE)</f>
        <v>1946</v>
      </c>
      <c r="H10" s="6">
        <f>VLOOKUP($A$7:$A$91,dt!$A$2:$R$78,8,FALSE)</f>
        <v>244</v>
      </c>
      <c r="I10" s="6">
        <f>VLOOKUP($A$7:$A$91,dt!$A$2:$R$78,9,FALSE)</f>
        <v>27410</v>
      </c>
      <c r="J10" s="6">
        <f>VLOOKUP($A$7:$A$91,dt!$A$2:$R$78,10,FALSE)</f>
        <v>33</v>
      </c>
      <c r="K10" s="6">
        <f>VLOOKUP($A$7:$A$91,dt!$A$2:$R$78,11,FALSE)</f>
        <v>585294</v>
      </c>
      <c r="L10" s="6">
        <f>VLOOKUP($A$7:$A$91,dt!$A$2:$R$78,12,FALSE)</f>
        <v>12212</v>
      </c>
      <c r="M10" s="6">
        <f>VLOOKUP($A$7:$A$91,dt!$A$2:$R$78,13,FALSE)</f>
        <v>2647020</v>
      </c>
      <c r="N10" s="6">
        <f>VLOOKUP($A$7:$A$91,dt!$A$2:$R$78,14,FALSE)</f>
        <v>122</v>
      </c>
      <c r="O10" s="6">
        <f>VLOOKUP($A$7:$A$91,dt!$A$2:$R$78,15,FALSE)</f>
        <v>2727925</v>
      </c>
      <c r="P10" s="6">
        <f>VLOOKUP($A$7:$A$91,dt!$A$2:$R$78,16,FALSE)</f>
        <v>2126</v>
      </c>
      <c r="Q10" s="6">
        <f>VLOOKUP($A$7:$A$91,dt!$A$2:$R$78,17,FALSE)</f>
        <v>57276</v>
      </c>
      <c r="R10" s="6">
        <f>VLOOKUP($A$7:$A$91,dt!$A$2:$R$78,18,FALSE)</f>
        <v>211</v>
      </c>
      <c r="S10" s="6">
        <f>VLOOKUP($A$7:$A$91,dt!$A$2:$X$78,19,FALSE)</f>
        <v>418637</v>
      </c>
      <c r="T10" s="6">
        <f>VLOOKUP($A$7:$A$91,dt!$A$2:$X$78,20,FALSE)</f>
        <v>1413</v>
      </c>
      <c r="U10" s="6">
        <f>VLOOKUP($A$7:$A$91,dt!$A$2:$X$78,21,FALSE)</f>
        <v>8573</v>
      </c>
      <c r="V10" s="6">
        <f>VLOOKUP($A$7:$A$91,dt!$A$2:$X$78,22,FALSE)</f>
        <v>385</v>
      </c>
      <c r="W10" s="6">
        <f>VLOOKUP($A$7:$A$91,dt!$A$2:$X$78,23,FALSE)</f>
        <v>382</v>
      </c>
      <c r="X10" s="6">
        <f>VLOOKUP($A$7:$A$91,dt!$A$2:$X$78,24,FALSE)</f>
        <v>21</v>
      </c>
    </row>
    <row r="11" spans="1:24" ht="21.75" x14ac:dyDescent="0.2">
      <c r="A11" s="5" t="s">
        <v>14</v>
      </c>
      <c r="B11" s="6">
        <f>VLOOKUP($A$7:$A$91,dt!$A$2:$R$78,2,FALSE)</f>
        <v>16065</v>
      </c>
      <c r="C11" s="6">
        <f>VLOOKUP($A$7:$A$91,dt!$A$2:$R$78,3,FALSE)</f>
        <v>12055</v>
      </c>
      <c r="D11" s="6">
        <f>VLOOKUP($A$7:$A$91,dt!$A$2:$R$78,4,FALSE)</f>
        <v>1441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938</v>
      </c>
      <c r="H11" s="6">
        <f>VLOOKUP($A$7:$A$91,dt!$A$2:$R$78,8,FALSE)</f>
        <v>76</v>
      </c>
      <c r="I11" s="6">
        <f>VLOOKUP($A$7:$A$91,dt!$A$2:$R$78,9,FALSE)</f>
        <v>68851</v>
      </c>
      <c r="J11" s="6">
        <f>VLOOKUP($A$7:$A$91,dt!$A$2:$R$78,10,FALSE)</f>
        <v>623</v>
      </c>
      <c r="K11" s="6">
        <f>VLOOKUP($A$7:$A$91,dt!$A$2:$R$78,11,FALSE)</f>
        <v>809608</v>
      </c>
      <c r="L11" s="6">
        <f>VLOOKUP($A$7:$A$91,dt!$A$2:$R$78,12,FALSE)</f>
        <v>13693</v>
      </c>
      <c r="M11" s="6">
        <f>VLOOKUP($A$7:$A$91,dt!$A$2:$R$78,13,FALSE)</f>
        <v>1210629</v>
      </c>
      <c r="N11" s="6">
        <f>VLOOKUP($A$7:$A$91,dt!$A$2:$R$78,14,FALSE)</f>
        <v>29</v>
      </c>
      <c r="O11" s="6">
        <f>VLOOKUP($A$7:$A$91,dt!$A$2:$R$78,15,FALSE)</f>
        <v>931102</v>
      </c>
      <c r="P11" s="6">
        <f>VLOOKUP($A$7:$A$91,dt!$A$2:$R$78,16,FALSE)</f>
        <v>649</v>
      </c>
      <c r="Q11" s="6">
        <f>VLOOKUP($A$7:$A$91,dt!$A$2:$R$78,17,FALSE)</f>
        <v>4131</v>
      </c>
      <c r="R11" s="6">
        <f>VLOOKUP($A$7:$A$91,dt!$A$2:$R$78,18,FALSE)</f>
        <v>37</v>
      </c>
      <c r="S11" s="6">
        <f>VLOOKUP($A$7:$A$91,dt!$A$2:$X$78,19,FALSE)</f>
        <v>1370665</v>
      </c>
      <c r="T11" s="6">
        <f>VLOOKUP($A$7:$A$91,dt!$A$2:$X$78,20,FALSE)</f>
        <v>1749</v>
      </c>
      <c r="U11" s="6">
        <f>VLOOKUP($A$7:$A$91,dt!$A$2:$X$78,21,FALSE)</f>
        <v>9310</v>
      </c>
      <c r="V11" s="6">
        <f>VLOOKUP($A$7:$A$91,dt!$A$2:$X$78,22,FALSE)</f>
        <v>331</v>
      </c>
      <c r="W11" s="6">
        <f>VLOOKUP($A$7:$A$91,dt!$A$2:$X$78,23,FALSE)</f>
        <v>320</v>
      </c>
      <c r="X11" s="6">
        <f>VLOOKUP($A$7:$A$91,dt!$A$2:$X$78,24,FALSE)</f>
        <v>17</v>
      </c>
    </row>
    <row r="12" spans="1:24" ht="21.75" x14ac:dyDescent="0.2">
      <c r="A12" s="5" t="s">
        <v>15</v>
      </c>
      <c r="B12" s="6">
        <f>VLOOKUP($A$7:$A$91,dt!$A$2:$R$78,2,FALSE)</f>
        <v>27162</v>
      </c>
      <c r="C12" s="6">
        <f>VLOOKUP($A$7:$A$91,dt!$A$2:$R$78,3,FALSE)</f>
        <v>73099</v>
      </c>
      <c r="D12" s="6">
        <f>VLOOKUP($A$7:$A$91,dt!$A$2:$R$78,4,FALSE)</f>
        <v>4395</v>
      </c>
      <c r="E12" s="6">
        <f>VLOOKUP($A$7:$A$91,dt!$A$2:$R$78,5,FALSE)</f>
        <v>77630</v>
      </c>
      <c r="F12" s="6">
        <f>VLOOKUP($A$7:$A$91,dt!$A$2:$R$78,6,FALSE)</f>
        <v>2198</v>
      </c>
      <c r="G12" s="6">
        <f>VLOOKUP($A$7:$A$91,dt!$A$2:$R$78,7,FALSE)</f>
        <v>3842</v>
      </c>
      <c r="H12" s="6">
        <f>VLOOKUP($A$7:$A$91,dt!$A$2:$R$78,8,FALSE)</f>
        <v>294</v>
      </c>
      <c r="I12" s="6">
        <f>VLOOKUP($A$7:$A$91,dt!$A$2:$R$78,9,FALSE)</f>
        <v>612662</v>
      </c>
      <c r="J12" s="6">
        <f>VLOOKUP($A$7:$A$91,dt!$A$2:$R$78,10,FALSE)</f>
        <v>1046</v>
      </c>
      <c r="K12" s="6">
        <f>VLOOKUP($A$7:$A$91,dt!$A$2:$R$78,11,FALSE)</f>
        <v>918720</v>
      </c>
      <c r="L12" s="6">
        <f>VLOOKUP($A$7:$A$91,dt!$A$2:$R$78,12,FALSE)</f>
        <v>20516</v>
      </c>
      <c r="M12" s="6">
        <f>VLOOKUP($A$7:$A$91,dt!$A$2:$R$78,13,FALSE)</f>
        <v>56463191</v>
      </c>
      <c r="N12" s="6">
        <f>VLOOKUP($A$7:$A$91,dt!$A$2:$R$78,14,FALSE)</f>
        <v>363</v>
      </c>
      <c r="O12" s="6">
        <f>VLOOKUP($A$7:$A$91,dt!$A$2:$R$78,15,FALSE)</f>
        <v>829301</v>
      </c>
      <c r="P12" s="6">
        <f>VLOOKUP($A$7:$A$91,dt!$A$2:$R$78,16,FALSE)</f>
        <v>1205</v>
      </c>
      <c r="Q12" s="6">
        <f>VLOOKUP($A$7:$A$91,dt!$A$2:$R$78,17,FALSE)</f>
        <v>397474</v>
      </c>
      <c r="R12" s="6">
        <f>VLOOKUP($A$7:$A$91,dt!$A$2:$R$78,18,FALSE)</f>
        <v>229</v>
      </c>
      <c r="S12" s="6">
        <f>VLOOKUP($A$7:$A$91,dt!$A$2:$X$78,19,FALSE)</f>
        <v>583770</v>
      </c>
      <c r="T12" s="6">
        <f>VLOOKUP($A$7:$A$91,dt!$A$2:$X$78,20,FALSE)</f>
        <v>969</v>
      </c>
      <c r="U12" s="6">
        <f>VLOOKUP($A$7:$A$91,dt!$A$2:$X$78,21,FALSE)</f>
        <v>76327</v>
      </c>
      <c r="V12" s="6">
        <f>VLOOKUP($A$7:$A$91,dt!$A$2:$X$78,22,FALSE)</f>
        <v>2352</v>
      </c>
      <c r="W12" s="6">
        <f>VLOOKUP($A$7:$A$91,dt!$A$2:$X$78,23,FALSE)</f>
        <v>4921</v>
      </c>
      <c r="X12" s="6">
        <f>VLOOKUP($A$7:$A$91,dt!$A$2:$X$78,24,FALSE)</f>
        <v>130</v>
      </c>
    </row>
    <row r="13" spans="1:24" ht="21.75" x14ac:dyDescent="0.2">
      <c r="A13" s="5" t="s">
        <v>16</v>
      </c>
      <c r="B13" s="6">
        <f>VLOOKUP($A$7:$A$91,dt!$A$2:$R$78,2,FALSE)</f>
        <v>4783</v>
      </c>
      <c r="C13" s="6">
        <f>VLOOKUP($A$7:$A$91,dt!$A$2:$R$78,3,FALSE)</f>
        <v>2802</v>
      </c>
      <c r="D13" s="6">
        <f>VLOOKUP($A$7:$A$91,dt!$A$2:$R$78,4,FALSE)</f>
        <v>390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413</v>
      </c>
      <c r="H13" s="6">
        <f>VLOOKUP($A$7:$A$91,dt!$A$2:$R$78,8,FALSE)</f>
        <v>79</v>
      </c>
      <c r="I13" s="6">
        <f>VLOOKUP($A$7:$A$91,dt!$A$2:$R$78,9,FALSE)</f>
        <v>25309</v>
      </c>
      <c r="J13" s="6">
        <f>VLOOKUP($A$7:$A$91,dt!$A$2:$R$78,10,FALSE)</f>
        <v>192</v>
      </c>
      <c r="K13" s="6">
        <f>VLOOKUP($A$7:$A$91,dt!$A$2:$R$78,11,FALSE)</f>
        <v>195946</v>
      </c>
      <c r="L13" s="6">
        <f>VLOOKUP($A$7:$A$91,dt!$A$2:$R$78,12,FALSE)</f>
        <v>3853</v>
      </c>
      <c r="M13" s="6">
        <f>VLOOKUP($A$7:$A$91,dt!$A$2:$R$78,13,FALSE)</f>
        <v>2142161</v>
      </c>
      <c r="N13" s="6">
        <f>VLOOKUP($A$7:$A$91,dt!$A$2:$R$78,14,FALSE)</f>
        <v>40</v>
      </c>
      <c r="O13" s="6">
        <f>VLOOKUP($A$7:$A$91,dt!$A$2:$R$78,15,FALSE)</f>
        <v>51655</v>
      </c>
      <c r="P13" s="6">
        <f>VLOOKUP($A$7:$A$91,dt!$A$2:$R$78,16,FALSE)</f>
        <v>344</v>
      </c>
      <c r="Q13" s="6">
        <f>VLOOKUP($A$7:$A$91,dt!$A$2:$R$78,17,FALSE)</f>
        <v>2713</v>
      </c>
      <c r="R13" s="6">
        <f>VLOOKUP($A$7:$A$91,dt!$A$2:$R$78,18,FALSE)</f>
        <v>50</v>
      </c>
      <c r="S13" s="6">
        <f>VLOOKUP($A$7:$A$91,dt!$A$2:$X$78,19,FALSE)</f>
        <v>124610</v>
      </c>
      <c r="T13" s="6">
        <f>VLOOKUP($A$7:$A$91,dt!$A$2:$X$78,20,FALSE)</f>
        <v>341</v>
      </c>
      <c r="U13" s="6">
        <f>VLOOKUP($A$7:$A$91,dt!$A$2:$X$78,21,FALSE)</f>
        <v>14603</v>
      </c>
      <c r="V13" s="6">
        <f>VLOOKUP($A$7:$A$91,dt!$A$2:$X$78,22,FALSE)</f>
        <v>454</v>
      </c>
      <c r="W13" s="6">
        <f>VLOOKUP($A$7:$A$91,dt!$A$2:$X$78,23,FALSE)</f>
        <v>389</v>
      </c>
      <c r="X13" s="6">
        <f>VLOOKUP($A$7:$A$91,dt!$A$2:$X$78,24,FALSE)</f>
        <v>19</v>
      </c>
    </row>
    <row r="14" spans="1:24" ht="21.75" x14ac:dyDescent="0.2">
      <c r="A14" s="5" t="s">
        <v>17</v>
      </c>
      <c r="B14" s="6">
        <f>VLOOKUP($A$7:$A$91,dt!$A$2:$R$78,2,FALSE)</f>
        <v>20414</v>
      </c>
      <c r="C14" s="6">
        <f>VLOOKUP($A$7:$A$91,dt!$A$2:$R$78,3,FALSE)</f>
        <v>58478</v>
      </c>
      <c r="D14" s="6">
        <f>VLOOKUP($A$7:$A$91,dt!$A$2:$R$78,4,FALSE)</f>
        <v>3583</v>
      </c>
      <c r="E14" s="6">
        <f>VLOOKUP($A$7:$A$91,dt!$A$2:$R$78,5,FALSE)</f>
        <v>1141</v>
      </c>
      <c r="F14" s="6">
        <f>VLOOKUP($A$7:$A$91,dt!$A$2:$R$78,6,FALSE)</f>
        <v>58</v>
      </c>
      <c r="G14" s="6">
        <f>VLOOKUP($A$7:$A$91,dt!$A$2:$R$78,7,FALSE)</f>
        <v>18009</v>
      </c>
      <c r="H14" s="6">
        <f>VLOOKUP($A$7:$A$91,dt!$A$2:$R$78,8,FALSE)</f>
        <v>1327</v>
      </c>
      <c r="I14" s="6">
        <f>VLOOKUP($A$7:$A$91,dt!$A$2:$R$78,9,FALSE)</f>
        <v>200587</v>
      </c>
      <c r="J14" s="6">
        <f>VLOOKUP($A$7:$A$91,dt!$A$2:$R$78,10,FALSE)</f>
        <v>648</v>
      </c>
      <c r="K14" s="6">
        <f>VLOOKUP($A$7:$A$91,dt!$A$2:$R$78,11,FALSE)</f>
        <v>1021705</v>
      </c>
      <c r="L14" s="6">
        <f>VLOOKUP($A$7:$A$91,dt!$A$2:$R$78,12,FALSE)</f>
        <v>16380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73442</v>
      </c>
      <c r="P14" s="6">
        <f>VLOOKUP($A$7:$A$91,dt!$A$2:$R$78,16,FALSE)</f>
        <v>1989</v>
      </c>
      <c r="Q14" s="6">
        <f>VLOOKUP($A$7:$A$91,dt!$A$2:$R$78,17,FALSE)</f>
        <v>66868</v>
      </c>
      <c r="R14" s="6">
        <f>VLOOKUP($A$7:$A$91,dt!$A$2:$R$78,18,FALSE)</f>
        <v>303</v>
      </c>
      <c r="S14" s="6">
        <f>VLOOKUP($A$7:$A$91,dt!$A$2:$X$78,19,FALSE)</f>
        <v>1070695</v>
      </c>
      <c r="T14" s="6">
        <f>VLOOKUP($A$7:$A$91,dt!$A$2:$X$78,20,FALSE)</f>
        <v>1519</v>
      </c>
      <c r="U14" s="6">
        <f>VLOOKUP($A$7:$A$91,dt!$A$2:$X$78,21,FALSE)</f>
        <v>44357</v>
      </c>
      <c r="V14" s="6">
        <f>VLOOKUP($A$7:$A$91,dt!$A$2:$X$78,22,FALSE)</f>
        <v>1207</v>
      </c>
      <c r="W14" s="6">
        <f>VLOOKUP($A$7:$A$91,dt!$A$2:$X$78,23,FALSE)</f>
        <v>4253</v>
      </c>
      <c r="X14" s="6">
        <f>VLOOKUP($A$7:$A$91,dt!$A$2:$X$78,24,FALSE)</f>
        <v>138</v>
      </c>
    </row>
    <row r="15" spans="1:24" ht="21.75" x14ac:dyDescent="0.2">
      <c r="A15" s="5" t="s">
        <v>18</v>
      </c>
      <c r="B15" s="6">
        <f>VLOOKUP($A$7:$A$91,dt!$A$2:$R$78,2,FALSE)</f>
        <v>17023</v>
      </c>
      <c r="C15" s="6">
        <f>VLOOKUP($A$7:$A$91,dt!$A$2:$R$78,3,FALSE)</f>
        <v>30757</v>
      </c>
      <c r="D15" s="6">
        <f>VLOOKUP($A$7:$A$91,dt!$A$2:$R$78,4,FALSE)</f>
        <v>2120</v>
      </c>
      <c r="E15" s="6">
        <f>VLOOKUP($A$7:$A$91,dt!$A$2:$R$78,5,FALSE)</f>
        <v>154517</v>
      </c>
      <c r="F15" s="6">
        <f>VLOOKUP($A$7:$A$91,dt!$A$2:$R$78,6,FALSE)</f>
        <v>4144</v>
      </c>
      <c r="G15" s="6">
        <f>VLOOKUP($A$7:$A$91,dt!$A$2:$R$78,7,FALSE)</f>
        <v>10296</v>
      </c>
      <c r="H15" s="6">
        <f>VLOOKUP($A$7:$A$91,dt!$A$2:$R$78,8,FALSE)</f>
        <v>708</v>
      </c>
      <c r="I15" s="6">
        <f>VLOOKUP($A$7:$A$91,dt!$A$2:$R$78,9,FALSE)</f>
        <v>119728</v>
      </c>
      <c r="J15" s="6">
        <f>VLOOKUP($A$7:$A$91,dt!$A$2:$R$78,10,FALSE)</f>
        <v>138</v>
      </c>
      <c r="K15" s="6">
        <f>VLOOKUP($A$7:$A$91,dt!$A$2:$R$78,11,FALSE)</f>
        <v>539267</v>
      </c>
      <c r="L15" s="6">
        <f>VLOOKUP($A$7:$A$91,dt!$A$2:$R$78,12,FALSE)</f>
        <v>11373</v>
      </c>
      <c r="M15" s="6">
        <f>VLOOKUP($A$7:$A$91,dt!$A$2:$R$78,13,FALSE)</f>
        <v>26771163</v>
      </c>
      <c r="N15" s="6">
        <f>VLOOKUP($A$7:$A$91,dt!$A$2:$R$78,14,FALSE)</f>
        <v>217</v>
      </c>
      <c r="O15" s="6">
        <f>VLOOKUP($A$7:$A$91,dt!$A$2:$R$78,15,FALSE)</f>
        <v>2081900</v>
      </c>
      <c r="P15" s="6">
        <f>VLOOKUP($A$7:$A$91,dt!$A$2:$R$78,16,FALSE)</f>
        <v>1267</v>
      </c>
      <c r="Q15" s="6">
        <f>VLOOKUP($A$7:$A$91,dt!$A$2:$R$78,17,FALSE)</f>
        <v>643539</v>
      </c>
      <c r="R15" s="6">
        <f>VLOOKUP($A$7:$A$91,dt!$A$2:$R$78,18,FALSE)</f>
        <v>145</v>
      </c>
      <c r="S15" s="6">
        <f>VLOOKUP($A$7:$A$91,dt!$A$2:$X$78,19,FALSE)</f>
        <v>254220</v>
      </c>
      <c r="T15" s="6">
        <f>VLOOKUP($A$7:$A$91,dt!$A$2:$X$78,20,FALSE)</f>
        <v>556</v>
      </c>
      <c r="U15" s="6">
        <f>VLOOKUP($A$7:$A$91,dt!$A$2:$X$78,21,FALSE)</f>
        <v>28109</v>
      </c>
      <c r="V15" s="6">
        <f>VLOOKUP($A$7:$A$91,dt!$A$2:$X$78,22,FALSE)</f>
        <v>835</v>
      </c>
      <c r="W15" s="6">
        <f>VLOOKUP($A$7:$A$91,dt!$A$2:$X$78,23,FALSE)</f>
        <v>2108</v>
      </c>
      <c r="X15" s="6">
        <f>VLOOKUP($A$7:$A$91,dt!$A$2:$X$78,24,FALSE)</f>
        <v>64</v>
      </c>
    </row>
    <row r="16" spans="1:24" ht="21.75" x14ac:dyDescent="0.2">
      <c r="A16" s="9" t="s">
        <v>2</v>
      </c>
      <c r="B16" s="8">
        <f t="shared" ref="B16:X16" si="8">SUM(B17:B25)</f>
        <v>120269</v>
      </c>
      <c r="C16" s="8">
        <f t="shared" si="8"/>
        <v>220759</v>
      </c>
      <c r="D16" s="8">
        <f t="shared" si="8"/>
        <v>21039</v>
      </c>
      <c r="E16" s="8">
        <f t="shared" si="8"/>
        <v>34420</v>
      </c>
      <c r="F16" s="8">
        <f t="shared" si="8"/>
        <v>764</v>
      </c>
      <c r="G16" s="8">
        <f t="shared" si="8"/>
        <v>55550</v>
      </c>
      <c r="H16" s="8">
        <f t="shared" si="8"/>
        <v>4914</v>
      </c>
      <c r="I16" s="8">
        <f t="shared" si="8"/>
        <v>1325831</v>
      </c>
      <c r="J16" s="8">
        <f t="shared" si="8"/>
        <v>1901</v>
      </c>
      <c r="K16" s="8">
        <f t="shared" ref="K16:L16" si="9">SUM(K17:K25)</f>
        <v>4243226</v>
      </c>
      <c r="L16" s="8">
        <f t="shared" si="9"/>
        <v>101704</v>
      </c>
      <c r="M16" s="8">
        <f t="shared" ref="M16:N16" si="10">SUM(M17:M25)</f>
        <v>81725883</v>
      </c>
      <c r="N16" s="8">
        <f t="shared" si="10"/>
        <v>3005</v>
      </c>
      <c r="O16" s="8">
        <f t="shared" si="8"/>
        <v>26225584</v>
      </c>
      <c r="P16" s="8">
        <f t="shared" si="8"/>
        <v>7909</v>
      </c>
      <c r="Q16" s="8">
        <f t="shared" si="8"/>
        <v>2688823</v>
      </c>
      <c r="R16" s="8">
        <f t="shared" si="8"/>
        <v>1880</v>
      </c>
      <c r="S16" s="8">
        <f t="shared" ref="S16:T16" si="11">SUM(S17:S25)</f>
        <v>716794</v>
      </c>
      <c r="T16" s="8">
        <f t="shared" si="11"/>
        <v>3988</v>
      </c>
      <c r="U16" s="8">
        <f t="shared" si="8"/>
        <v>41778</v>
      </c>
      <c r="V16" s="8">
        <f t="shared" si="8"/>
        <v>1821</v>
      </c>
      <c r="W16" s="8">
        <f t="shared" si="8"/>
        <v>6165</v>
      </c>
      <c r="X16" s="8">
        <f t="shared" si="8"/>
        <v>321</v>
      </c>
    </row>
    <row r="17" spans="1:24" ht="21.75" x14ac:dyDescent="0.2">
      <c r="A17" s="5" t="s">
        <v>19</v>
      </c>
      <c r="B17" s="6">
        <f>VLOOKUP($A$7:$A$91,dt!$A$2:$R$78,2,FALSE)</f>
        <v>2195</v>
      </c>
      <c r="C17" s="6">
        <f>VLOOKUP($A$7:$A$91,dt!$A$2:$R$78,3,FALSE)</f>
        <v>508</v>
      </c>
      <c r="D17" s="6">
        <f>VLOOKUP($A$7:$A$91,dt!$A$2:$R$78,4,FALSE)</f>
        <v>51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77</v>
      </c>
      <c r="H17" s="6">
        <f>VLOOKUP($A$7:$A$91,dt!$A$2:$R$78,8,FALSE)</f>
        <v>9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48045</v>
      </c>
      <c r="L17" s="6">
        <f>VLOOKUP($A$7:$A$91,dt!$A$2:$R$78,12,FALSE)</f>
        <v>1909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6198</v>
      </c>
      <c r="T17" s="6">
        <f>VLOOKUP($A$7:$A$91,dt!$A$2:$X$78,20,FALSE)</f>
        <v>202</v>
      </c>
      <c r="U17" s="6">
        <f>VLOOKUP($A$7:$A$91,dt!$A$2:$X$78,21,FALSE)</f>
        <v>516</v>
      </c>
      <c r="V17" s="6">
        <f>VLOOKUP($A$7:$A$91,dt!$A$2:$X$78,22,FALSE)</f>
        <v>30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13018</v>
      </c>
      <c r="C18" s="6">
        <f>VLOOKUP($A$7:$A$91,dt!$A$2:$R$78,3,FALSE)</f>
        <v>22325</v>
      </c>
      <c r="D18" s="6">
        <f>VLOOKUP($A$7:$A$91,dt!$A$2:$R$78,4,FALSE)</f>
        <v>1640</v>
      </c>
      <c r="E18" s="6">
        <f>VLOOKUP($A$7:$A$91,dt!$A$2:$R$78,5,FALSE)</f>
        <v>1428</v>
      </c>
      <c r="F18" s="6">
        <f>VLOOKUP($A$7:$A$91,dt!$A$2:$R$78,6,FALSE)</f>
        <v>27</v>
      </c>
      <c r="G18" s="6">
        <f>VLOOKUP($A$7:$A$91,dt!$A$2:$R$78,7,FALSE)</f>
        <v>9134</v>
      </c>
      <c r="H18" s="6">
        <f>VLOOKUP($A$7:$A$91,dt!$A$2:$R$78,8,FALSE)</f>
        <v>920</v>
      </c>
      <c r="I18" s="6">
        <f>VLOOKUP($A$7:$A$91,dt!$A$2:$R$78,9,FALSE)</f>
        <v>283199</v>
      </c>
      <c r="J18" s="6">
        <f>VLOOKUP($A$7:$A$91,dt!$A$2:$R$78,10,FALSE)</f>
        <v>168</v>
      </c>
      <c r="K18" s="6">
        <f>VLOOKUP($A$7:$A$91,dt!$A$2:$R$78,11,FALSE)</f>
        <v>433778</v>
      </c>
      <c r="L18" s="6">
        <f>VLOOKUP($A$7:$A$91,dt!$A$2:$R$78,12,FALSE)</f>
        <v>10874</v>
      </c>
      <c r="M18" s="6">
        <f>VLOOKUP($A$7:$A$91,dt!$A$2:$R$78,13,FALSE)</f>
        <v>35860994</v>
      </c>
      <c r="N18" s="6">
        <f>VLOOKUP($A$7:$A$91,dt!$A$2:$R$78,14,FALSE)</f>
        <v>366</v>
      </c>
      <c r="O18" s="6">
        <f>VLOOKUP($A$7:$A$91,dt!$A$2:$R$78,15,FALSE)</f>
        <v>5983284</v>
      </c>
      <c r="P18" s="6">
        <f>VLOOKUP($A$7:$A$91,dt!$A$2:$R$78,16,FALSE)</f>
        <v>546</v>
      </c>
      <c r="Q18" s="6">
        <f>VLOOKUP($A$7:$A$91,dt!$A$2:$R$78,17,FALSE)</f>
        <v>135858</v>
      </c>
      <c r="R18" s="6">
        <f>VLOOKUP($A$7:$A$91,dt!$A$2:$R$78,18,FALSE)</f>
        <v>77</v>
      </c>
      <c r="S18" s="6">
        <f>VLOOKUP($A$7:$A$91,dt!$A$2:$X$78,19,FALSE)</f>
        <v>167998</v>
      </c>
      <c r="T18" s="6">
        <f>VLOOKUP($A$7:$A$91,dt!$A$2:$X$78,20,FALSE)</f>
        <v>177</v>
      </c>
      <c r="U18" s="6">
        <f>VLOOKUP($A$7:$A$91,dt!$A$2:$X$78,21,FALSE)</f>
        <v>7091</v>
      </c>
      <c r="V18" s="6">
        <f>VLOOKUP($A$7:$A$91,dt!$A$2:$X$78,22,FALSE)</f>
        <v>333</v>
      </c>
      <c r="W18" s="6">
        <f>VLOOKUP($A$7:$A$91,dt!$A$2:$X$78,23,FALSE)</f>
        <v>1899</v>
      </c>
      <c r="X18" s="6">
        <f>VLOOKUP($A$7:$A$91,dt!$A$2:$X$78,24,FALSE)</f>
        <v>92</v>
      </c>
    </row>
    <row r="19" spans="1:24" ht="21.75" x14ac:dyDescent="0.2">
      <c r="A19" s="5" t="s">
        <v>21</v>
      </c>
      <c r="B19" s="6">
        <f>VLOOKUP($A$7:$A$91,dt!$A$2:$R$78,2,FALSE)</f>
        <v>10250</v>
      </c>
      <c r="C19" s="6">
        <f>VLOOKUP($A$7:$A$91,dt!$A$2:$R$78,3,FALSE)</f>
        <v>18741</v>
      </c>
      <c r="D19" s="6">
        <f>VLOOKUP($A$7:$A$91,dt!$A$2:$R$78,4,FALSE)</f>
        <v>1752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891</v>
      </c>
      <c r="H19" s="6">
        <f>VLOOKUP($A$7:$A$91,dt!$A$2:$R$78,8,FALSE)</f>
        <v>97</v>
      </c>
      <c r="I19" s="6">
        <f>VLOOKUP($A$7:$A$91,dt!$A$2:$R$78,9,FALSE)</f>
        <v>149621</v>
      </c>
      <c r="J19" s="6">
        <f>VLOOKUP($A$7:$A$91,dt!$A$2:$R$78,10,FALSE)</f>
        <v>110</v>
      </c>
      <c r="K19" s="6">
        <f>VLOOKUP($A$7:$A$91,dt!$A$2:$R$78,11,FALSE)</f>
        <v>439455</v>
      </c>
      <c r="L19" s="6">
        <f>VLOOKUP($A$7:$A$91,dt!$A$2:$R$78,12,FALSE)</f>
        <v>8864</v>
      </c>
      <c r="M19" s="6">
        <f>VLOOKUP($A$7:$A$91,dt!$A$2:$R$78,13,FALSE)</f>
        <v>4348744</v>
      </c>
      <c r="N19" s="6">
        <f>VLOOKUP($A$7:$A$91,dt!$A$2:$R$78,14,FALSE)</f>
        <v>196</v>
      </c>
      <c r="O19" s="6">
        <f>VLOOKUP($A$7:$A$91,dt!$A$2:$R$78,15,FALSE)</f>
        <v>391732</v>
      </c>
      <c r="P19" s="6">
        <f>VLOOKUP($A$7:$A$91,dt!$A$2:$R$78,16,FALSE)</f>
        <v>320</v>
      </c>
      <c r="Q19" s="6">
        <f>VLOOKUP($A$7:$A$91,dt!$A$2:$R$78,17,FALSE)</f>
        <v>385764</v>
      </c>
      <c r="R19" s="6">
        <f>VLOOKUP($A$7:$A$91,dt!$A$2:$R$78,18,FALSE)</f>
        <v>63</v>
      </c>
      <c r="S19" s="6">
        <f>VLOOKUP($A$7:$A$91,dt!$A$2:$X$78,19,FALSE)</f>
        <v>18537</v>
      </c>
      <c r="T19" s="6">
        <f>VLOOKUP($A$7:$A$91,dt!$A$2:$X$78,20,FALSE)</f>
        <v>119</v>
      </c>
      <c r="U19" s="6">
        <f>VLOOKUP($A$7:$A$91,dt!$A$2:$X$78,21,FALSE)</f>
        <v>1094</v>
      </c>
      <c r="V19" s="6">
        <f>VLOOKUP($A$7:$A$91,dt!$A$2:$X$78,22,FALSE)</f>
        <v>43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9303</v>
      </c>
      <c r="C20" s="6">
        <f>VLOOKUP($A$7:$A$91,dt!$A$2:$R$78,3,FALSE)</f>
        <v>2851</v>
      </c>
      <c r="D20" s="6">
        <f>VLOOKUP($A$7:$A$91,dt!$A$2:$R$78,4,FALSE)</f>
        <v>374</v>
      </c>
      <c r="E20" s="6">
        <f>VLOOKUP($A$7:$A$91,dt!$A$2:$R$78,5,FALSE)</f>
        <v>3143</v>
      </c>
      <c r="F20" s="6">
        <f>VLOOKUP($A$7:$A$91,dt!$A$2:$R$78,6,FALSE)</f>
        <v>59</v>
      </c>
      <c r="G20" s="6">
        <f>VLOOKUP($A$7:$A$91,dt!$A$2:$R$78,7,FALSE)</f>
        <v>489</v>
      </c>
      <c r="H20" s="6">
        <f>VLOOKUP($A$7:$A$91,dt!$A$2:$R$78,8,FALSE)</f>
        <v>30</v>
      </c>
      <c r="I20" s="6">
        <f>VLOOKUP($A$7:$A$91,dt!$A$2:$R$78,9,FALSE)</f>
        <v>85241</v>
      </c>
      <c r="J20" s="6">
        <f>VLOOKUP($A$7:$A$91,dt!$A$2:$R$78,10,FALSE)</f>
        <v>118</v>
      </c>
      <c r="K20" s="6">
        <f>VLOOKUP($A$7:$A$91,dt!$A$2:$R$78,11,FALSE)</f>
        <v>243605</v>
      </c>
      <c r="L20" s="6">
        <f>VLOOKUP($A$7:$A$91,dt!$A$2:$R$78,12,FALSE)</f>
        <v>7902</v>
      </c>
      <c r="M20" s="6">
        <f>VLOOKUP($A$7:$A$91,dt!$A$2:$R$78,13,FALSE)</f>
        <v>3933767</v>
      </c>
      <c r="N20" s="6">
        <f>VLOOKUP($A$7:$A$91,dt!$A$2:$R$78,14,FALSE)</f>
        <v>283</v>
      </c>
      <c r="O20" s="6">
        <f>VLOOKUP($A$7:$A$91,dt!$A$2:$R$78,15,FALSE)</f>
        <v>755549</v>
      </c>
      <c r="P20" s="6">
        <f>VLOOKUP($A$7:$A$91,dt!$A$2:$R$78,16,FALSE)</f>
        <v>735</v>
      </c>
      <c r="Q20" s="6">
        <f>VLOOKUP($A$7:$A$91,dt!$A$2:$R$78,17,FALSE)</f>
        <v>22392</v>
      </c>
      <c r="R20" s="6">
        <f>VLOOKUP($A$7:$A$91,dt!$A$2:$R$78,18,FALSE)</f>
        <v>145</v>
      </c>
      <c r="S20" s="6">
        <f>VLOOKUP($A$7:$A$91,dt!$A$2:$X$78,19,FALSE)</f>
        <v>10894</v>
      </c>
      <c r="T20" s="6">
        <f>VLOOKUP($A$7:$A$91,dt!$A$2:$X$78,20,FALSE)</f>
        <v>118</v>
      </c>
      <c r="U20" s="6">
        <f>VLOOKUP($A$7:$A$91,dt!$A$2:$X$78,21,FALSE)</f>
        <v>425</v>
      </c>
      <c r="V20" s="6">
        <f>VLOOKUP($A$7:$A$91,dt!$A$2:$X$78,22,FALSE)</f>
        <v>36</v>
      </c>
      <c r="W20" s="6">
        <f>VLOOKUP($A$7:$A$91,dt!$A$2:$X$78,23,FALSE)</f>
        <v>84</v>
      </c>
      <c r="X20" s="6">
        <f>VLOOKUP($A$7:$A$91,dt!$A$2:$X$78,24,FALSE)</f>
        <v>4</v>
      </c>
    </row>
    <row r="21" spans="1:24" ht="21.75" x14ac:dyDescent="0.2">
      <c r="A21" s="5" t="s">
        <v>23</v>
      </c>
      <c r="B21" s="6">
        <f>VLOOKUP($A$7:$A$91,dt!$A$2:$R$78,2,FALSE)</f>
        <v>4209</v>
      </c>
      <c r="C21" s="6">
        <f>VLOOKUP($A$7:$A$91,dt!$A$2:$R$78,3,FALSE)</f>
        <v>1779</v>
      </c>
      <c r="D21" s="6">
        <f>VLOOKUP($A$7:$A$91,dt!$A$2:$R$78,4,FALSE)</f>
        <v>178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556</v>
      </c>
      <c r="H21" s="6">
        <f>VLOOKUP($A$7:$A$91,dt!$A$2:$R$78,8,FALSE)</f>
        <v>64</v>
      </c>
      <c r="I21" s="6">
        <f>VLOOKUP($A$7:$A$91,dt!$A$2:$R$78,9,FALSE)</f>
        <v>71099</v>
      </c>
      <c r="J21" s="6">
        <f>VLOOKUP($A$7:$A$91,dt!$A$2:$R$78,10,FALSE)</f>
        <v>73</v>
      </c>
      <c r="K21" s="6">
        <f>VLOOKUP($A$7:$A$91,dt!$A$2:$R$78,11,FALSE)</f>
        <v>102658</v>
      </c>
      <c r="L21" s="6">
        <f>VLOOKUP($A$7:$A$91,dt!$A$2:$R$78,12,FALSE)</f>
        <v>3635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28234</v>
      </c>
      <c r="P21" s="6">
        <f>VLOOKUP($A$7:$A$91,dt!$A$2:$R$78,16,FALSE)</f>
        <v>90</v>
      </c>
      <c r="Q21" s="6">
        <f>VLOOKUP($A$7:$A$91,dt!$A$2:$R$78,17,FALSE)</f>
        <v>581</v>
      </c>
      <c r="R21" s="6">
        <f>VLOOKUP($A$7:$A$91,dt!$A$2:$R$78,18,FALSE)</f>
        <v>28</v>
      </c>
      <c r="S21" s="6">
        <f>VLOOKUP($A$7:$A$91,dt!$A$2:$X$78,19,FALSE)</f>
        <v>5141</v>
      </c>
      <c r="T21" s="6">
        <f>VLOOKUP($A$7:$A$91,dt!$A$2:$X$78,20,FALSE)</f>
        <v>40</v>
      </c>
      <c r="U21" s="6">
        <f>VLOOKUP($A$7:$A$91,dt!$A$2:$X$78,21,FALSE)</f>
        <v>546</v>
      </c>
      <c r="V21" s="6">
        <f>VLOOKUP($A$7:$A$91,dt!$A$2:$X$78,22,FALSE)</f>
        <v>27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21.75" x14ac:dyDescent="0.2">
      <c r="A22" s="5" t="s">
        <v>24</v>
      </c>
      <c r="B22" s="6">
        <f>VLOOKUP($A$7:$A$91,dt!$A$2:$R$78,2,FALSE)</f>
        <v>16944</v>
      </c>
      <c r="C22" s="6">
        <f>VLOOKUP($A$7:$A$91,dt!$A$2:$R$78,3,FALSE)</f>
        <v>22731</v>
      </c>
      <c r="D22" s="6">
        <f>VLOOKUP($A$7:$A$91,dt!$A$2:$R$78,4,FALSE)</f>
        <v>2903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3320</v>
      </c>
      <c r="H22" s="6">
        <f>VLOOKUP($A$7:$A$91,dt!$A$2:$R$78,8,FALSE)</f>
        <v>302</v>
      </c>
      <c r="I22" s="6">
        <f>VLOOKUP($A$7:$A$91,dt!$A$2:$R$78,9,FALSE)</f>
        <v>216403</v>
      </c>
      <c r="J22" s="6">
        <f>VLOOKUP($A$7:$A$91,dt!$A$2:$R$78,10,FALSE)</f>
        <v>279</v>
      </c>
      <c r="K22" s="6">
        <f>VLOOKUP($A$7:$A$91,dt!$A$2:$R$78,11,FALSE)</f>
        <v>484948</v>
      </c>
      <c r="L22" s="6">
        <f>VLOOKUP($A$7:$A$91,dt!$A$2:$R$78,12,FALSE)</f>
        <v>12856</v>
      </c>
      <c r="M22" s="6">
        <f>VLOOKUP($A$7:$A$91,dt!$A$2:$R$78,13,FALSE)</f>
        <v>4422955</v>
      </c>
      <c r="N22" s="6">
        <f>VLOOKUP($A$7:$A$91,dt!$A$2:$R$78,14,FALSE)</f>
        <v>286</v>
      </c>
      <c r="O22" s="6">
        <f>VLOOKUP($A$7:$A$91,dt!$A$2:$R$78,15,FALSE)</f>
        <v>7794954</v>
      </c>
      <c r="P22" s="6">
        <f>VLOOKUP($A$7:$A$91,dt!$A$2:$R$78,16,FALSE)</f>
        <v>1062</v>
      </c>
      <c r="Q22" s="6">
        <f>VLOOKUP($A$7:$A$91,dt!$A$2:$R$78,17,FALSE)</f>
        <v>805843</v>
      </c>
      <c r="R22" s="6">
        <f>VLOOKUP($A$7:$A$91,dt!$A$2:$R$78,18,FALSE)</f>
        <v>591</v>
      </c>
      <c r="S22" s="6">
        <f>VLOOKUP($A$7:$A$91,dt!$A$2:$X$78,19,FALSE)</f>
        <v>366983</v>
      </c>
      <c r="T22" s="6">
        <f>VLOOKUP($A$7:$A$91,dt!$A$2:$X$78,20,FALSE)</f>
        <v>1613</v>
      </c>
      <c r="U22" s="6">
        <f>VLOOKUP($A$7:$A$91,dt!$A$2:$X$78,21,FALSE)</f>
        <v>8568</v>
      </c>
      <c r="V22" s="6">
        <f>VLOOKUP($A$7:$A$91,dt!$A$2:$X$78,22,FALSE)</f>
        <v>439</v>
      </c>
      <c r="W22" s="6">
        <f>VLOOKUP($A$7:$A$91,dt!$A$2:$X$78,23,FALSE)</f>
        <v>1471</v>
      </c>
      <c r="X22" s="6">
        <f>VLOOKUP($A$7:$A$91,dt!$A$2:$X$78,24,FALSE)</f>
        <v>102</v>
      </c>
    </row>
    <row r="23" spans="1:24" ht="21.75" x14ac:dyDescent="0.2">
      <c r="A23" s="5" t="s">
        <v>25</v>
      </c>
      <c r="B23" s="6">
        <f>VLOOKUP($A$7:$A$91,dt!$A$2:$R$78,2,FALSE)</f>
        <v>19578</v>
      </c>
      <c r="C23" s="6">
        <f>VLOOKUP($A$7:$A$91,dt!$A$2:$R$78,3,FALSE)</f>
        <v>19633</v>
      </c>
      <c r="D23" s="6">
        <f>VLOOKUP($A$7:$A$91,dt!$A$2:$R$78,4,FALSE)</f>
        <v>2126</v>
      </c>
      <c r="E23" s="6">
        <f>VLOOKUP($A$7:$A$91,dt!$A$2:$R$78,5,FALSE)</f>
        <v>29</v>
      </c>
      <c r="F23" s="6">
        <f>VLOOKUP($A$7:$A$91,dt!$A$2:$R$78,6,FALSE)</f>
        <v>1</v>
      </c>
      <c r="G23" s="6">
        <f>VLOOKUP($A$7:$A$91,dt!$A$2:$R$78,7,FALSE)</f>
        <v>12705</v>
      </c>
      <c r="H23" s="6">
        <f>VLOOKUP($A$7:$A$91,dt!$A$2:$R$78,8,FALSE)</f>
        <v>1113</v>
      </c>
      <c r="I23" s="6">
        <f>VLOOKUP($A$7:$A$91,dt!$A$2:$R$78,9,FALSE)</f>
        <v>398755</v>
      </c>
      <c r="J23" s="6">
        <f>VLOOKUP($A$7:$A$91,dt!$A$2:$R$78,10,FALSE)</f>
        <v>491</v>
      </c>
      <c r="K23" s="6">
        <f>VLOOKUP($A$7:$A$91,dt!$A$2:$R$78,11,FALSE)</f>
        <v>777943</v>
      </c>
      <c r="L23" s="6">
        <f>VLOOKUP($A$7:$A$91,dt!$A$2:$R$78,12,FALSE)</f>
        <v>16745</v>
      </c>
      <c r="M23" s="6">
        <f>VLOOKUP($A$7:$A$91,dt!$A$2:$R$78,13,FALSE)</f>
        <v>29419945</v>
      </c>
      <c r="N23" s="6">
        <f>VLOOKUP($A$7:$A$91,dt!$A$2:$R$78,14,FALSE)</f>
        <v>735</v>
      </c>
      <c r="O23" s="6">
        <f>VLOOKUP($A$7:$A$91,dt!$A$2:$R$78,15,FALSE)</f>
        <v>2530159</v>
      </c>
      <c r="P23" s="6">
        <f>VLOOKUP($A$7:$A$91,dt!$A$2:$R$78,16,FALSE)</f>
        <v>727</v>
      </c>
      <c r="Q23" s="6">
        <f>VLOOKUP($A$7:$A$91,dt!$A$2:$R$78,17,FALSE)</f>
        <v>652374</v>
      </c>
      <c r="R23" s="6">
        <f>VLOOKUP($A$7:$A$91,dt!$A$2:$R$78,18,FALSE)</f>
        <v>141</v>
      </c>
      <c r="S23" s="6">
        <f>VLOOKUP($A$7:$A$91,dt!$A$2:$X$78,19,FALSE)</f>
        <v>55805</v>
      </c>
      <c r="T23" s="6">
        <f>VLOOKUP($A$7:$A$91,dt!$A$2:$X$78,20,FALSE)</f>
        <v>424</v>
      </c>
      <c r="U23" s="6">
        <f>VLOOKUP($A$7:$A$91,dt!$A$2:$X$78,21,FALSE)</f>
        <v>1948</v>
      </c>
      <c r="V23" s="6">
        <f>VLOOKUP($A$7:$A$91,dt!$A$2:$X$78,22,FALSE)</f>
        <v>112</v>
      </c>
      <c r="W23" s="6">
        <f>VLOOKUP($A$7:$A$91,dt!$A$2:$X$78,23,FALSE)</f>
        <v>591</v>
      </c>
      <c r="X23" s="6">
        <f>VLOOKUP($A$7:$A$91,dt!$A$2:$X$78,24,FALSE)</f>
        <v>34</v>
      </c>
    </row>
    <row r="24" spans="1:24" ht="21.75" x14ac:dyDescent="0.2">
      <c r="A24" s="5" t="s">
        <v>26</v>
      </c>
      <c r="B24" s="6">
        <f>VLOOKUP($A$7:$A$91,dt!$A$2:$R$78,2,FALSE)</f>
        <v>10214</v>
      </c>
      <c r="C24" s="6">
        <f>VLOOKUP($A$7:$A$91,dt!$A$2:$R$78,3,FALSE)</f>
        <v>11747</v>
      </c>
      <c r="D24" s="6">
        <f>VLOOKUP($A$7:$A$91,dt!$A$2:$R$78,4,FALSE)</f>
        <v>980</v>
      </c>
      <c r="E24" s="6">
        <f>VLOOKUP($A$7:$A$91,dt!$A$2:$R$78,5,FALSE)</f>
        <v>73</v>
      </c>
      <c r="F24" s="6">
        <f>VLOOKUP($A$7:$A$91,dt!$A$2:$R$78,6,FALSE)</f>
        <v>1</v>
      </c>
      <c r="G24" s="6">
        <f>VLOOKUP($A$7:$A$91,dt!$A$2:$R$78,7,FALSE)</f>
        <v>13529</v>
      </c>
      <c r="H24" s="6">
        <f>VLOOKUP($A$7:$A$91,dt!$A$2:$R$78,8,FALSE)</f>
        <v>1073</v>
      </c>
      <c r="I24" s="6">
        <f>VLOOKUP($A$7:$A$91,dt!$A$2:$R$78,9,FALSE)</f>
        <v>94991</v>
      </c>
      <c r="J24" s="6">
        <f>VLOOKUP($A$7:$A$91,dt!$A$2:$R$78,10,FALSE)</f>
        <v>55</v>
      </c>
      <c r="K24" s="6">
        <f>VLOOKUP($A$7:$A$91,dt!$A$2:$R$78,11,FALSE)</f>
        <v>284068</v>
      </c>
      <c r="L24" s="6">
        <f>VLOOKUP($A$7:$A$91,dt!$A$2:$R$78,12,FALSE)</f>
        <v>8281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8371067</v>
      </c>
      <c r="P24" s="6">
        <f>VLOOKUP($A$7:$A$91,dt!$A$2:$R$78,16,FALSE)</f>
        <v>865</v>
      </c>
      <c r="Q24" s="6">
        <f>VLOOKUP($A$7:$A$91,dt!$A$2:$R$78,17,FALSE)</f>
        <v>542757</v>
      </c>
      <c r="R24" s="6">
        <f>VLOOKUP($A$7:$A$91,dt!$A$2:$R$78,18,FALSE)</f>
        <v>291</v>
      </c>
      <c r="S24" s="6">
        <f>VLOOKUP($A$7:$A$91,dt!$A$2:$X$78,19,FALSE)</f>
        <v>62795</v>
      </c>
      <c r="T24" s="6">
        <f>VLOOKUP($A$7:$A$91,dt!$A$2:$X$78,20,FALSE)</f>
        <v>342</v>
      </c>
      <c r="U24" s="6">
        <f>VLOOKUP($A$7:$A$91,dt!$A$2:$X$78,21,FALSE)</f>
        <v>3070</v>
      </c>
      <c r="V24" s="6">
        <f>VLOOKUP($A$7:$A$91,dt!$A$2:$X$78,22,FALSE)</f>
        <v>111</v>
      </c>
      <c r="W24" s="6">
        <f>VLOOKUP($A$7:$A$91,dt!$A$2:$X$78,23,FALSE)</f>
        <v>556</v>
      </c>
      <c r="X24" s="6">
        <f>VLOOKUP($A$7:$A$91,dt!$A$2:$X$78,24,FALSE)</f>
        <v>20</v>
      </c>
    </row>
    <row r="25" spans="1:24" ht="21.75" x14ac:dyDescent="0.2">
      <c r="A25" s="5" t="s">
        <v>27</v>
      </c>
      <c r="B25" s="6">
        <f>VLOOKUP($A$7:$A$91,dt!$A$2:$R$78,2,FALSE)</f>
        <v>34558</v>
      </c>
      <c r="C25" s="6">
        <f>VLOOKUP($A$7:$A$91,dt!$A$2:$R$78,3,FALSE)</f>
        <v>120444</v>
      </c>
      <c r="D25" s="6">
        <f>VLOOKUP($A$7:$A$91,dt!$A$2:$R$78,4,FALSE)</f>
        <v>11035</v>
      </c>
      <c r="E25" s="6">
        <f>VLOOKUP($A$7:$A$91,dt!$A$2:$R$78,5,FALSE)</f>
        <v>29604</v>
      </c>
      <c r="F25" s="6">
        <f>VLOOKUP($A$7:$A$91,dt!$A$2:$R$78,6,FALSE)</f>
        <v>672</v>
      </c>
      <c r="G25" s="6">
        <f>VLOOKUP($A$7:$A$91,dt!$A$2:$R$78,7,FALSE)</f>
        <v>14849</v>
      </c>
      <c r="H25" s="6">
        <f>VLOOKUP($A$7:$A$91,dt!$A$2:$R$78,8,FALSE)</f>
        <v>1306</v>
      </c>
      <c r="I25" s="6">
        <f>VLOOKUP($A$7:$A$91,dt!$A$2:$R$78,9,FALSE)</f>
        <v>26522</v>
      </c>
      <c r="J25" s="6">
        <f>VLOOKUP($A$7:$A$91,dt!$A$2:$R$78,10,FALSE)</f>
        <v>607</v>
      </c>
      <c r="K25" s="6">
        <f>VLOOKUP($A$7:$A$91,dt!$A$2:$R$78,11,FALSE)</f>
        <v>1428726</v>
      </c>
      <c r="L25" s="6">
        <f>VLOOKUP($A$7:$A$91,dt!$A$2:$R$78,12,FALSE)</f>
        <v>30638</v>
      </c>
      <c r="M25" s="6">
        <f>VLOOKUP($A$7:$A$91,dt!$A$2:$R$78,13,FALSE)</f>
        <v>410522</v>
      </c>
      <c r="N25" s="6">
        <f>VLOOKUP($A$7:$A$91,dt!$A$2:$R$78,14,FALSE)</f>
        <v>844</v>
      </c>
      <c r="O25" s="6">
        <f>VLOOKUP($A$7:$A$91,dt!$A$2:$R$78,15,FALSE)</f>
        <v>368487</v>
      </c>
      <c r="P25" s="6">
        <f>VLOOKUP($A$7:$A$91,dt!$A$2:$R$78,16,FALSE)</f>
        <v>3485</v>
      </c>
      <c r="Q25" s="6">
        <f>VLOOKUP($A$7:$A$91,dt!$A$2:$R$78,17,FALSE)</f>
        <v>141892</v>
      </c>
      <c r="R25" s="6">
        <f>VLOOKUP($A$7:$A$91,dt!$A$2:$R$78,18,FALSE)</f>
        <v>445</v>
      </c>
      <c r="S25" s="6">
        <f>VLOOKUP($A$7:$A$91,dt!$A$2:$X$78,19,FALSE)</f>
        <v>22443</v>
      </c>
      <c r="T25" s="6">
        <f>VLOOKUP($A$7:$A$91,dt!$A$2:$X$78,20,FALSE)</f>
        <v>953</v>
      </c>
      <c r="U25" s="6">
        <f>VLOOKUP($A$7:$A$91,dt!$A$2:$X$78,21,FALSE)</f>
        <v>18520</v>
      </c>
      <c r="V25" s="6">
        <f>VLOOKUP($A$7:$A$91,dt!$A$2:$X$78,22,FALSE)</f>
        <v>690</v>
      </c>
      <c r="W25" s="6">
        <f>VLOOKUP($A$7:$A$91,dt!$A$2:$X$78,23,FALSE)</f>
        <v>888</v>
      </c>
      <c r="X25" s="6">
        <f>VLOOKUP($A$7:$A$91,dt!$A$2:$X$78,24,FALSE)</f>
        <v>42</v>
      </c>
    </row>
    <row r="26" spans="1:24" ht="21.75" x14ac:dyDescent="0.2">
      <c r="A26" s="9" t="s">
        <v>3</v>
      </c>
      <c r="B26" s="8">
        <f>SUM(B27:B34)</f>
        <v>1031828</v>
      </c>
      <c r="C26" s="8">
        <f t="shared" ref="C26:X26" si="12">SUM(C27:C34)</f>
        <v>3211750</v>
      </c>
      <c r="D26" s="8">
        <f t="shared" si="12"/>
        <v>569650</v>
      </c>
      <c r="E26" s="8">
        <f t="shared" si="12"/>
        <v>150284</v>
      </c>
      <c r="F26" s="8">
        <f t="shared" si="12"/>
        <v>4814</v>
      </c>
      <c r="G26" s="8">
        <f t="shared" si="12"/>
        <v>712158</v>
      </c>
      <c r="H26" s="8">
        <f t="shared" si="12"/>
        <v>148688</v>
      </c>
      <c r="I26" s="8">
        <f t="shared" si="12"/>
        <v>1171835</v>
      </c>
      <c r="J26" s="8">
        <f t="shared" si="12"/>
        <v>36349</v>
      </c>
      <c r="K26" s="8">
        <f t="shared" ref="K26:L26" si="13">SUM(K27:K34)</f>
        <v>28910899</v>
      </c>
      <c r="L26" s="8">
        <f t="shared" si="13"/>
        <v>744958</v>
      </c>
      <c r="M26" s="8">
        <f t="shared" ref="M26:N26" si="14">SUM(M27:M34)</f>
        <v>36781909</v>
      </c>
      <c r="N26" s="8">
        <f t="shared" si="14"/>
        <v>10415</v>
      </c>
      <c r="O26" s="8">
        <f t="shared" si="12"/>
        <v>3786529</v>
      </c>
      <c r="P26" s="8">
        <f t="shared" si="12"/>
        <v>39051</v>
      </c>
      <c r="Q26" s="8">
        <f t="shared" si="12"/>
        <v>714351</v>
      </c>
      <c r="R26" s="8">
        <f t="shared" si="12"/>
        <v>8323</v>
      </c>
      <c r="S26" s="8">
        <f t="shared" ref="S26:T26" si="15">SUM(S27:S34)</f>
        <v>1595642</v>
      </c>
      <c r="T26" s="8">
        <f t="shared" si="15"/>
        <v>25638</v>
      </c>
      <c r="U26" s="8">
        <f t="shared" si="12"/>
        <v>206974</v>
      </c>
      <c r="V26" s="8">
        <f t="shared" si="12"/>
        <v>8846</v>
      </c>
      <c r="W26" s="8">
        <f t="shared" si="12"/>
        <v>9078</v>
      </c>
      <c r="X26" s="8">
        <f t="shared" si="12"/>
        <v>461</v>
      </c>
    </row>
    <row r="27" spans="1:24" ht="21.75" x14ac:dyDescent="0.2">
      <c r="A27" s="5" t="s">
        <v>28</v>
      </c>
      <c r="B27" s="6">
        <f>VLOOKUP($A$7:$A$91,dt!$A$2:$R$78,2,FALSE)</f>
        <v>192405</v>
      </c>
      <c r="C27" s="6">
        <f>VLOOKUP($A$7:$A$91,dt!$A$2:$R$78,3,FALSE)</f>
        <v>558217</v>
      </c>
      <c r="D27" s="6">
        <f>VLOOKUP($A$7:$A$91,dt!$A$2:$R$78,4,FALSE)</f>
        <v>69256</v>
      </c>
      <c r="E27" s="6">
        <f>VLOOKUP($A$7:$A$91,dt!$A$2:$R$78,5,FALSE)</f>
        <v>132606</v>
      </c>
      <c r="F27" s="6">
        <f>VLOOKUP($A$7:$A$91,dt!$A$2:$R$78,6,FALSE)</f>
        <v>4225</v>
      </c>
      <c r="G27" s="6">
        <f>VLOOKUP($A$7:$A$91,dt!$A$2:$R$78,7,FALSE)</f>
        <v>85650</v>
      </c>
      <c r="H27" s="6">
        <f>VLOOKUP($A$7:$A$91,dt!$A$2:$R$78,8,FALSE)</f>
        <v>12512</v>
      </c>
      <c r="I27" s="6">
        <f>VLOOKUP($A$7:$A$91,dt!$A$2:$R$78,9,FALSE)</f>
        <v>278133</v>
      </c>
      <c r="J27" s="6">
        <f>VLOOKUP($A$7:$A$91,dt!$A$2:$R$78,10,FALSE)</f>
        <v>6201</v>
      </c>
      <c r="K27" s="6">
        <f>VLOOKUP($A$7:$A$91,dt!$A$2:$R$78,11,FALSE)</f>
        <v>5819378</v>
      </c>
      <c r="L27" s="6">
        <f>VLOOKUP($A$7:$A$91,dt!$A$2:$R$78,12,FALSE)</f>
        <v>158322</v>
      </c>
      <c r="M27" s="6">
        <f>VLOOKUP($A$7:$A$91,dt!$A$2:$R$78,13,FALSE)</f>
        <v>19776692</v>
      </c>
      <c r="N27" s="6">
        <f>VLOOKUP($A$7:$A$91,dt!$A$2:$R$78,14,FALSE)</f>
        <v>3462</v>
      </c>
      <c r="O27" s="6">
        <f>VLOOKUP($A$7:$A$91,dt!$A$2:$R$78,15,FALSE)</f>
        <v>435830</v>
      </c>
      <c r="P27" s="6">
        <f>VLOOKUP($A$7:$A$91,dt!$A$2:$R$78,16,FALSE)</f>
        <v>10556</v>
      </c>
      <c r="Q27" s="6">
        <f>VLOOKUP($A$7:$A$91,dt!$A$2:$R$78,17,FALSE)</f>
        <v>328267</v>
      </c>
      <c r="R27" s="6">
        <f>VLOOKUP($A$7:$A$91,dt!$A$2:$R$78,18,FALSE)</f>
        <v>2623</v>
      </c>
      <c r="S27" s="6">
        <f>VLOOKUP($A$7:$A$91,dt!$A$2:$X$78,19,FALSE)</f>
        <v>701796</v>
      </c>
      <c r="T27" s="6">
        <f>VLOOKUP($A$7:$A$91,dt!$A$2:$X$78,20,FALSE)</f>
        <v>6111</v>
      </c>
      <c r="U27" s="6">
        <f>VLOOKUP($A$7:$A$91,dt!$A$2:$X$78,21,FALSE)</f>
        <v>118864</v>
      </c>
      <c r="V27" s="6">
        <f>VLOOKUP($A$7:$A$91,dt!$A$2:$X$78,22,FALSE)</f>
        <v>4339</v>
      </c>
      <c r="W27" s="6">
        <f>VLOOKUP($A$7:$A$91,dt!$A$2:$X$78,23,FALSE)</f>
        <v>4049</v>
      </c>
      <c r="X27" s="6">
        <f>VLOOKUP($A$7:$A$91,dt!$A$2:$X$78,24,FALSE)</f>
        <v>163</v>
      </c>
    </row>
    <row r="28" spans="1:24" ht="21.75" x14ac:dyDescent="0.2">
      <c r="A28" s="5" t="s">
        <v>29</v>
      </c>
      <c r="B28" s="6">
        <f>VLOOKUP($A$7:$A$91,dt!$A$2:$R$78,2,FALSE)</f>
        <v>160712</v>
      </c>
      <c r="C28" s="6">
        <f>VLOOKUP($A$7:$A$91,dt!$A$2:$R$78,3,FALSE)</f>
        <v>556175</v>
      </c>
      <c r="D28" s="6">
        <f>VLOOKUP($A$7:$A$91,dt!$A$2:$R$78,4,FALSE)</f>
        <v>87652</v>
      </c>
      <c r="E28" s="6">
        <f>VLOOKUP($A$7:$A$91,dt!$A$2:$R$78,5,FALSE)</f>
        <v>5424</v>
      </c>
      <c r="F28" s="6">
        <f>VLOOKUP($A$7:$A$91,dt!$A$2:$R$78,6,FALSE)</f>
        <v>154</v>
      </c>
      <c r="G28" s="6">
        <f>VLOOKUP($A$7:$A$91,dt!$A$2:$R$78,7,FALSE)</f>
        <v>162250</v>
      </c>
      <c r="H28" s="6">
        <f>VLOOKUP($A$7:$A$91,dt!$A$2:$R$78,8,FALSE)</f>
        <v>27544</v>
      </c>
      <c r="I28" s="6">
        <f>VLOOKUP($A$7:$A$91,dt!$A$2:$R$78,9,FALSE)</f>
        <v>261998</v>
      </c>
      <c r="J28" s="6">
        <f>VLOOKUP($A$7:$A$91,dt!$A$2:$R$78,10,FALSE)</f>
        <v>9184</v>
      </c>
      <c r="K28" s="6">
        <f>VLOOKUP($A$7:$A$91,dt!$A$2:$R$78,11,FALSE)</f>
        <v>5044835</v>
      </c>
      <c r="L28" s="6">
        <f>VLOOKUP($A$7:$A$91,dt!$A$2:$R$78,12,FALSE)</f>
        <v>120061</v>
      </c>
      <c r="M28" s="6">
        <f>VLOOKUP($A$7:$A$91,dt!$A$2:$R$78,13,FALSE)</f>
        <v>6917086</v>
      </c>
      <c r="N28" s="6">
        <f>VLOOKUP($A$7:$A$91,dt!$A$2:$R$78,14,FALSE)</f>
        <v>1219</v>
      </c>
      <c r="O28" s="6">
        <f>VLOOKUP($A$7:$A$91,dt!$A$2:$R$78,15,FALSE)</f>
        <v>312541</v>
      </c>
      <c r="P28" s="6">
        <f>VLOOKUP($A$7:$A$91,dt!$A$2:$R$78,16,FALSE)</f>
        <v>5807</v>
      </c>
      <c r="Q28" s="6">
        <f>VLOOKUP($A$7:$A$91,dt!$A$2:$R$78,17,FALSE)</f>
        <v>48473</v>
      </c>
      <c r="R28" s="6">
        <f>VLOOKUP($A$7:$A$91,dt!$A$2:$R$78,18,FALSE)</f>
        <v>870</v>
      </c>
      <c r="S28" s="6">
        <f>VLOOKUP($A$7:$A$91,dt!$A$2:$X$78,19,FALSE)</f>
        <v>221831</v>
      </c>
      <c r="T28" s="6">
        <f>VLOOKUP($A$7:$A$91,dt!$A$2:$X$78,20,FALSE)</f>
        <v>6944</v>
      </c>
      <c r="U28" s="6">
        <f>VLOOKUP($A$7:$A$91,dt!$A$2:$X$78,21,FALSE)</f>
        <v>22109</v>
      </c>
      <c r="V28" s="6">
        <f>VLOOKUP($A$7:$A$91,dt!$A$2:$X$78,22,FALSE)</f>
        <v>1198</v>
      </c>
      <c r="W28" s="6">
        <f>VLOOKUP($A$7:$A$91,dt!$A$2:$X$78,23,FALSE)</f>
        <v>1777</v>
      </c>
      <c r="X28" s="6">
        <f>VLOOKUP($A$7:$A$91,dt!$A$2:$X$78,24,FALSE)</f>
        <v>114</v>
      </c>
    </row>
    <row r="29" spans="1:24" ht="21.75" x14ac:dyDescent="0.2">
      <c r="A29" s="5" t="s">
        <v>30</v>
      </c>
      <c r="B29" s="6">
        <f>VLOOKUP($A$7:$A$91,dt!$A$2:$R$78,2,FALSE)</f>
        <v>170381</v>
      </c>
      <c r="C29" s="6">
        <f>VLOOKUP($A$7:$A$91,dt!$A$2:$R$78,3,FALSE)</f>
        <v>607711</v>
      </c>
      <c r="D29" s="6">
        <f>VLOOKUP($A$7:$A$91,dt!$A$2:$R$78,4,FALSE)</f>
        <v>107873</v>
      </c>
      <c r="E29" s="6">
        <f>VLOOKUP($A$7:$A$91,dt!$A$2:$R$78,5,FALSE)</f>
        <v>614</v>
      </c>
      <c r="F29" s="6">
        <f>VLOOKUP($A$7:$A$91,dt!$A$2:$R$78,6,FALSE)</f>
        <v>23</v>
      </c>
      <c r="G29" s="6">
        <f>VLOOKUP($A$7:$A$91,dt!$A$2:$R$78,7,FALSE)</f>
        <v>153829</v>
      </c>
      <c r="H29" s="6">
        <f>VLOOKUP($A$7:$A$91,dt!$A$2:$R$78,8,FALSE)</f>
        <v>32781</v>
      </c>
      <c r="I29" s="6">
        <f>VLOOKUP($A$7:$A$91,dt!$A$2:$R$78,9,FALSE)</f>
        <v>125296</v>
      </c>
      <c r="J29" s="6">
        <f>VLOOKUP($A$7:$A$91,dt!$A$2:$R$78,10,FALSE)</f>
        <v>7366</v>
      </c>
      <c r="K29" s="6">
        <f>VLOOKUP($A$7:$A$91,dt!$A$2:$R$78,11,FALSE)</f>
        <v>4494588</v>
      </c>
      <c r="L29" s="6">
        <f>VLOOKUP($A$7:$A$91,dt!$A$2:$R$78,12,FALSE)</f>
        <v>119386</v>
      </c>
      <c r="M29" s="6">
        <f>VLOOKUP($A$7:$A$91,dt!$A$2:$R$78,13,FALSE)</f>
        <v>574604</v>
      </c>
      <c r="N29" s="6">
        <f>VLOOKUP($A$7:$A$91,dt!$A$2:$R$78,14,FALSE)</f>
        <v>1712</v>
      </c>
      <c r="O29" s="6">
        <f>VLOOKUP($A$7:$A$91,dt!$A$2:$R$78,15,FALSE)</f>
        <v>226873</v>
      </c>
      <c r="P29" s="6">
        <f>VLOOKUP($A$7:$A$91,dt!$A$2:$R$78,16,FALSE)</f>
        <v>7494</v>
      </c>
      <c r="Q29" s="6">
        <f>VLOOKUP($A$7:$A$91,dt!$A$2:$R$78,17,FALSE)</f>
        <v>52656</v>
      </c>
      <c r="R29" s="6">
        <f>VLOOKUP($A$7:$A$91,dt!$A$2:$R$78,18,FALSE)</f>
        <v>943</v>
      </c>
      <c r="S29" s="6">
        <f>VLOOKUP($A$7:$A$91,dt!$A$2:$X$78,19,FALSE)</f>
        <v>201285</v>
      </c>
      <c r="T29" s="6">
        <f>VLOOKUP($A$7:$A$91,dt!$A$2:$X$78,20,FALSE)</f>
        <v>6449</v>
      </c>
      <c r="U29" s="6">
        <f>VLOOKUP($A$7:$A$91,dt!$A$2:$X$78,21,FALSE)</f>
        <v>7510</v>
      </c>
      <c r="V29" s="6">
        <f>VLOOKUP($A$7:$A$91,dt!$A$2:$X$78,22,FALSE)</f>
        <v>478</v>
      </c>
      <c r="W29" s="6">
        <f>VLOOKUP($A$7:$A$91,dt!$A$2:$X$78,23,FALSE)</f>
        <v>691</v>
      </c>
      <c r="X29" s="6">
        <f>VLOOKUP($A$7:$A$91,dt!$A$2:$X$78,24,FALSE)</f>
        <v>42</v>
      </c>
    </row>
    <row r="30" spans="1:24" ht="21.75" x14ac:dyDescent="0.2">
      <c r="A30" s="5" t="s">
        <v>31</v>
      </c>
      <c r="B30" s="6">
        <f>VLOOKUP($A$7:$A$91,dt!$A$2:$R$78,2,FALSE)</f>
        <v>149627</v>
      </c>
      <c r="C30" s="6">
        <f>VLOOKUP($A$7:$A$91,dt!$A$2:$R$78,3,FALSE)</f>
        <v>541371</v>
      </c>
      <c r="D30" s="6">
        <f>VLOOKUP($A$7:$A$91,dt!$A$2:$R$78,4,FALSE)</f>
        <v>105107</v>
      </c>
      <c r="E30" s="6">
        <f>VLOOKUP($A$7:$A$91,dt!$A$2:$R$78,5,FALSE)</f>
        <v>4683</v>
      </c>
      <c r="F30" s="6">
        <f>VLOOKUP($A$7:$A$91,dt!$A$2:$R$78,6,FALSE)</f>
        <v>194</v>
      </c>
      <c r="G30" s="6">
        <f>VLOOKUP($A$7:$A$91,dt!$A$2:$R$78,7,FALSE)</f>
        <v>103159</v>
      </c>
      <c r="H30" s="6">
        <f>VLOOKUP($A$7:$A$91,dt!$A$2:$R$78,8,FALSE)</f>
        <v>24420</v>
      </c>
      <c r="I30" s="6">
        <f>VLOOKUP($A$7:$A$91,dt!$A$2:$R$78,9,FALSE)</f>
        <v>86297</v>
      </c>
      <c r="J30" s="6">
        <f>VLOOKUP($A$7:$A$91,dt!$A$2:$R$78,10,FALSE)</f>
        <v>3881</v>
      </c>
      <c r="K30" s="6">
        <f>VLOOKUP($A$7:$A$91,dt!$A$2:$R$78,11,FALSE)</f>
        <v>3429567</v>
      </c>
      <c r="L30" s="6">
        <f>VLOOKUP($A$7:$A$91,dt!$A$2:$R$78,12,FALSE)</f>
        <v>96004</v>
      </c>
      <c r="M30" s="6">
        <f>VLOOKUP($A$7:$A$91,dt!$A$2:$R$78,13,FALSE)</f>
        <v>1059825</v>
      </c>
      <c r="N30" s="6">
        <f>VLOOKUP($A$7:$A$91,dt!$A$2:$R$78,14,FALSE)</f>
        <v>1900</v>
      </c>
      <c r="O30" s="6">
        <f>VLOOKUP($A$7:$A$91,dt!$A$2:$R$78,15,FALSE)</f>
        <v>78739</v>
      </c>
      <c r="P30" s="6">
        <f>VLOOKUP($A$7:$A$91,dt!$A$2:$R$78,16,FALSE)</f>
        <v>2686</v>
      </c>
      <c r="Q30" s="6">
        <f>VLOOKUP($A$7:$A$91,dt!$A$2:$R$78,17,FALSE)</f>
        <v>30777</v>
      </c>
      <c r="R30" s="6">
        <f>VLOOKUP($A$7:$A$91,dt!$A$2:$R$78,18,FALSE)</f>
        <v>1958</v>
      </c>
      <c r="S30" s="6">
        <f>VLOOKUP($A$7:$A$91,dt!$A$2:$X$78,19,FALSE)</f>
        <v>59343</v>
      </c>
      <c r="T30" s="6">
        <f>VLOOKUP($A$7:$A$91,dt!$A$2:$X$78,20,FALSE)</f>
        <v>2030</v>
      </c>
      <c r="U30" s="6">
        <f>VLOOKUP($A$7:$A$91,dt!$A$2:$X$78,21,FALSE)</f>
        <v>5633</v>
      </c>
      <c r="V30" s="6">
        <f>VLOOKUP($A$7:$A$91,dt!$A$2:$X$78,22,FALSE)</f>
        <v>323</v>
      </c>
      <c r="W30" s="6">
        <f>VLOOKUP($A$7:$A$91,dt!$A$2:$X$78,23,FALSE)</f>
        <v>709</v>
      </c>
      <c r="X30" s="6">
        <f>VLOOKUP($A$7:$A$91,dt!$A$2:$X$78,24,FALSE)</f>
        <v>23</v>
      </c>
    </row>
    <row r="31" spans="1:24" ht="21.75" x14ac:dyDescent="0.2">
      <c r="A31" s="5" t="s">
        <v>32</v>
      </c>
      <c r="B31" s="6">
        <f>VLOOKUP($A$7:$A$91,dt!$A$2:$R$78,2,FALSE)</f>
        <v>186224</v>
      </c>
      <c r="C31" s="6">
        <f>VLOOKUP($A$7:$A$91,dt!$A$2:$R$78,3,FALSE)</f>
        <v>544605</v>
      </c>
      <c r="D31" s="6">
        <f>VLOOKUP($A$7:$A$91,dt!$A$2:$R$78,4,FALSE)</f>
        <v>120391</v>
      </c>
      <c r="E31" s="6">
        <f>VLOOKUP($A$7:$A$91,dt!$A$2:$R$78,5,FALSE)</f>
        <v>129</v>
      </c>
      <c r="F31" s="6">
        <f>VLOOKUP($A$7:$A$91,dt!$A$2:$R$78,6,FALSE)</f>
        <v>6</v>
      </c>
      <c r="G31" s="6">
        <f>VLOOKUP($A$7:$A$91,dt!$A$2:$R$78,7,FALSE)</f>
        <v>139698</v>
      </c>
      <c r="H31" s="6">
        <f>VLOOKUP($A$7:$A$91,dt!$A$2:$R$78,8,FALSE)</f>
        <v>36694</v>
      </c>
      <c r="I31" s="6">
        <f>VLOOKUP($A$7:$A$91,dt!$A$2:$R$78,9,FALSE)</f>
        <v>141276</v>
      </c>
      <c r="J31" s="6">
        <f>VLOOKUP($A$7:$A$91,dt!$A$2:$R$78,10,FALSE)</f>
        <v>4661</v>
      </c>
      <c r="K31" s="6">
        <f>VLOOKUP($A$7:$A$91,dt!$A$2:$R$78,11,FALSE)</f>
        <v>4666868</v>
      </c>
      <c r="L31" s="6">
        <f>VLOOKUP($A$7:$A$91,dt!$A$2:$R$78,12,FALSE)</f>
        <v>113546</v>
      </c>
      <c r="M31" s="6">
        <f>VLOOKUP($A$7:$A$91,dt!$A$2:$R$78,13,FALSE)</f>
        <v>2280617</v>
      </c>
      <c r="N31" s="6">
        <f>VLOOKUP($A$7:$A$91,dt!$A$2:$R$78,14,FALSE)</f>
        <v>1445</v>
      </c>
      <c r="O31" s="6">
        <f>VLOOKUP($A$7:$A$91,dt!$A$2:$R$78,15,FALSE)</f>
        <v>1293894</v>
      </c>
      <c r="P31" s="6">
        <f>VLOOKUP($A$7:$A$91,dt!$A$2:$R$78,16,FALSE)</f>
        <v>6008</v>
      </c>
      <c r="Q31" s="6">
        <f>VLOOKUP($A$7:$A$91,dt!$A$2:$R$78,17,FALSE)</f>
        <v>32311</v>
      </c>
      <c r="R31" s="6">
        <f>VLOOKUP($A$7:$A$91,dt!$A$2:$R$78,18,FALSE)</f>
        <v>989</v>
      </c>
      <c r="S31" s="6">
        <f>VLOOKUP($A$7:$A$91,dt!$A$2:$X$78,19,FALSE)</f>
        <v>70445</v>
      </c>
      <c r="T31" s="6">
        <f>VLOOKUP($A$7:$A$91,dt!$A$2:$X$78,20,FALSE)</f>
        <v>1340</v>
      </c>
      <c r="U31" s="6">
        <f>VLOOKUP($A$7:$A$91,dt!$A$2:$X$78,21,FALSE)</f>
        <v>10161</v>
      </c>
      <c r="V31" s="6">
        <f>VLOOKUP($A$7:$A$91,dt!$A$2:$X$78,22,FALSE)</f>
        <v>771</v>
      </c>
      <c r="W31" s="6">
        <f>VLOOKUP($A$7:$A$91,dt!$A$2:$X$78,23,FALSE)</f>
        <v>675</v>
      </c>
      <c r="X31" s="6">
        <f>VLOOKUP($A$7:$A$91,dt!$A$2:$X$78,24,FALSE)</f>
        <v>48</v>
      </c>
    </row>
    <row r="32" spans="1:24" ht="21.75" x14ac:dyDescent="0.2">
      <c r="A32" s="5" t="s">
        <v>33</v>
      </c>
      <c r="B32" s="6">
        <f>VLOOKUP($A$7:$A$91,dt!$A$2:$R$78,2,FALSE)</f>
        <v>52888</v>
      </c>
      <c r="C32" s="6">
        <f>VLOOKUP($A$7:$A$91,dt!$A$2:$R$78,3,FALSE)</f>
        <v>170116</v>
      </c>
      <c r="D32" s="6">
        <f>VLOOKUP($A$7:$A$91,dt!$A$2:$R$78,4,FALSE)</f>
        <v>36242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30608</v>
      </c>
      <c r="H32" s="6">
        <f>VLOOKUP($A$7:$A$91,dt!$A$2:$R$78,8,FALSE)</f>
        <v>7342</v>
      </c>
      <c r="I32" s="6">
        <f>VLOOKUP($A$7:$A$91,dt!$A$2:$R$78,9,FALSE)</f>
        <v>58867</v>
      </c>
      <c r="J32" s="6">
        <f>VLOOKUP($A$7:$A$91,dt!$A$2:$R$78,10,FALSE)</f>
        <v>1415</v>
      </c>
      <c r="K32" s="6">
        <f>VLOOKUP($A$7:$A$91,dt!$A$2:$R$78,11,FALSE)</f>
        <v>1497953</v>
      </c>
      <c r="L32" s="6">
        <f>VLOOKUP($A$7:$A$91,dt!$A$2:$R$78,12,FALSE)</f>
        <v>37771</v>
      </c>
      <c r="M32" s="6">
        <f>VLOOKUP($A$7:$A$91,dt!$A$2:$R$78,13,FALSE)</f>
        <v>285881</v>
      </c>
      <c r="N32" s="6">
        <f>VLOOKUP($A$7:$A$91,dt!$A$2:$R$78,14,FALSE)</f>
        <v>261</v>
      </c>
      <c r="O32" s="6">
        <f>VLOOKUP($A$7:$A$91,dt!$A$2:$R$78,15,FALSE)</f>
        <v>47270</v>
      </c>
      <c r="P32" s="6">
        <f>VLOOKUP($A$7:$A$91,dt!$A$2:$R$78,16,FALSE)</f>
        <v>2577</v>
      </c>
      <c r="Q32" s="6">
        <f>VLOOKUP($A$7:$A$91,dt!$A$2:$R$78,17,FALSE)</f>
        <v>8476</v>
      </c>
      <c r="R32" s="6">
        <f>VLOOKUP($A$7:$A$91,dt!$A$2:$R$78,18,FALSE)</f>
        <v>193</v>
      </c>
      <c r="S32" s="6">
        <f>VLOOKUP($A$7:$A$91,dt!$A$2:$X$78,19,FALSE)</f>
        <v>24399</v>
      </c>
      <c r="T32" s="6">
        <f>VLOOKUP($A$7:$A$91,dt!$A$2:$X$78,20,FALSE)</f>
        <v>799</v>
      </c>
      <c r="U32" s="6">
        <f>VLOOKUP($A$7:$A$91,dt!$A$2:$X$78,21,FALSE)</f>
        <v>2095</v>
      </c>
      <c r="V32" s="6">
        <f>VLOOKUP($A$7:$A$91,dt!$A$2:$X$78,22,FALSE)</f>
        <v>133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21.75" x14ac:dyDescent="0.2">
      <c r="A33" s="5" t="s">
        <v>34</v>
      </c>
      <c r="B33" s="6">
        <f>VLOOKUP($A$7:$A$91,dt!$A$2:$R$78,2,FALSE)</f>
        <v>82507</v>
      </c>
      <c r="C33" s="6">
        <f>VLOOKUP($A$7:$A$91,dt!$A$2:$R$78,3,FALSE)</f>
        <v>122646</v>
      </c>
      <c r="D33" s="6">
        <f>VLOOKUP($A$7:$A$91,dt!$A$2:$R$78,4,FALSE)</f>
        <v>17384</v>
      </c>
      <c r="E33" s="6">
        <f>VLOOKUP($A$7:$A$91,dt!$A$2:$R$78,5,FALSE)</f>
        <v>6828</v>
      </c>
      <c r="F33" s="6">
        <f>VLOOKUP($A$7:$A$91,dt!$A$2:$R$78,6,FALSE)</f>
        <v>212</v>
      </c>
      <c r="G33" s="6">
        <f>VLOOKUP($A$7:$A$91,dt!$A$2:$R$78,7,FALSE)</f>
        <v>19788</v>
      </c>
      <c r="H33" s="6">
        <f>VLOOKUP($A$7:$A$91,dt!$A$2:$R$78,8,FALSE)</f>
        <v>3130</v>
      </c>
      <c r="I33" s="6">
        <f>VLOOKUP($A$7:$A$91,dt!$A$2:$R$78,9,FALSE)</f>
        <v>174831</v>
      </c>
      <c r="J33" s="6">
        <f>VLOOKUP($A$7:$A$91,dt!$A$2:$R$78,10,FALSE)</f>
        <v>2744</v>
      </c>
      <c r="K33" s="6">
        <f>VLOOKUP($A$7:$A$91,dt!$A$2:$R$78,11,FALSE)</f>
        <v>2897895</v>
      </c>
      <c r="L33" s="6">
        <f>VLOOKUP($A$7:$A$91,dt!$A$2:$R$78,12,FALSE)</f>
        <v>75090</v>
      </c>
      <c r="M33" s="6">
        <f>VLOOKUP($A$7:$A$91,dt!$A$2:$R$78,13,FALSE)</f>
        <v>5422459</v>
      </c>
      <c r="N33" s="6">
        <f>VLOOKUP($A$7:$A$91,dt!$A$2:$R$78,14,FALSE)</f>
        <v>332</v>
      </c>
      <c r="O33" s="6">
        <f>VLOOKUP($A$7:$A$91,dt!$A$2:$R$78,15,FALSE)</f>
        <v>1355366</v>
      </c>
      <c r="P33" s="6">
        <f>VLOOKUP($A$7:$A$91,dt!$A$2:$R$78,16,FALSE)</f>
        <v>2339</v>
      </c>
      <c r="Q33" s="6">
        <f>VLOOKUP($A$7:$A$91,dt!$A$2:$R$78,17,FALSE)</f>
        <v>209910</v>
      </c>
      <c r="R33" s="6">
        <f>VLOOKUP($A$7:$A$91,dt!$A$2:$R$78,18,FALSE)</f>
        <v>580</v>
      </c>
      <c r="S33" s="6">
        <f>VLOOKUP($A$7:$A$91,dt!$A$2:$X$78,19,FALSE)</f>
        <v>303557</v>
      </c>
      <c r="T33" s="6">
        <f>VLOOKUP($A$7:$A$91,dt!$A$2:$X$78,20,FALSE)</f>
        <v>1797</v>
      </c>
      <c r="U33" s="6">
        <f>VLOOKUP($A$7:$A$91,dt!$A$2:$X$78,21,FALSE)</f>
        <v>37332</v>
      </c>
      <c r="V33" s="6">
        <f>VLOOKUP($A$7:$A$91,dt!$A$2:$X$78,22,FALSE)</f>
        <v>1481</v>
      </c>
      <c r="W33" s="6">
        <f>VLOOKUP($A$7:$A$91,dt!$A$2:$X$78,23,FALSE)</f>
        <v>1049</v>
      </c>
      <c r="X33" s="6">
        <f>VLOOKUP($A$7:$A$91,dt!$A$2:$X$78,24,FALSE)</f>
        <v>62</v>
      </c>
    </row>
    <row r="34" spans="1:24" ht="21.75" x14ac:dyDescent="0.2">
      <c r="A34" s="5" t="s">
        <v>35</v>
      </c>
      <c r="B34" s="6">
        <f>VLOOKUP($A$7:$A$91,dt!$A$2:$R$78,2,FALSE)</f>
        <v>37084</v>
      </c>
      <c r="C34" s="6">
        <f>VLOOKUP($A$7:$A$91,dt!$A$2:$R$78,3,FALSE)</f>
        <v>110909</v>
      </c>
      <c r="D34" s="6">
        <f>VLOOKUP($A$7:$A$91,dt!$A$2:$R$78,4,FALSE)</f>
        <v>25745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17176</v>
      </c>
      <c r="H34" s="6">
        <f>VLOOKUP($A$7:$A$91,dt!$A$2:$R$78,8,FALSE)</f>
        <v>4265</v>
      </c>
      <c r="I34" s="6">
        <f>VLOOKUP($A$7:$A$91,dt!$A$2:$R$78,9,FALSE)</f>
        <v>45137</v>
      </c>
      <c r="J34" s="6">
        <f>VLOOKUP($A$7:$A$91,dt!$A$2:$R$78,10,FALSE)</f>
        <v>897</v>
      </c>
      <c r="K34" s="6">
        <f>VLOOKUP($A$7:$A$91,dt!$A$2:$R$78,11,FALSE)</f>
        <v>1059815</v>
      </c>
      <c r="L34" s="6">
        <f>VLOOKUP($A$7:$A$91,dt!$A$2:$R$78,12,FALSE)</f>
        <v>24778</v>
      </c>
      <c r="M34" s="6">
        <f>VLOOKUP($A$7:$A$91,dt!$A$2:$R$78,13,FALSE)</f>
        <v>464745</v>
      </c>
      <c r="N34" s="6">
        <f>VLOOKUP($A$7:$A$91,dt!$A$2:$R$78,14,FALSE)</f>
        <v>84</v>
      </c>
      <c r="O34" s="6">
        <f>VLOOKUP($A$7:$A$91,dt!$A$2:$R$78,15,FALSE)</f>
        <v>36016</v>
      </c>
      <c r="P34" s="6">
        <f>VLOOKUP($A$7:$A$91,dt!$A$2:$R$78,16,FALSE)</f>
        <v>1584</v>
      </c>
      <c r="Q34" s="6">
        <f>VLOOKUP($A$7:$A$91,dt!$A$2:$R$78,17,FALSE)</f>
        <v>3481</v>
      </c>
      <c r="R34" s="6">
        <f>VLOOKUP($A$7:$A$91,dt!$A$2:$R$78,18,FALSE)</f>
        <v>167</v>
      </c>
      <c r="S34" s="6">
        <f>VLOOKUP($A$7:$A$91,dt!$A$2:$X$78,19,FALSE)</f>
        <v>12986</v>
      </c>
      <c r="T34" s="6">
        <f>VLOOKUP($A$7:$A$91,dt!$A$2:$X$78,20,FALSE)</f>
        <v>168</v>
      </c>
      <c r="U34" s="6">
        <f>VLOOKUP($A$7:$A$91,dt!$A$2:$X$78,21,FALSE)</f>
        <v>3270</v>
      </c>
      <c r="V34" s="6">
        <f>VLOOKUP($A$7:$A$91,dt!$A$2:$X$78,22,FALSE)</f>
        <v>123</v>
      </c>
      <c r="W34" s="6">
        <f>VLOOKUP($A$7:$A$91,dt!$A$2:$X$78,23,FALSE)</f>
        <v>26</v>
      </c>
      <c r="X34" s="6">
        <f>VLOOKUP($A$7:$A$91,dt!$A$2:$X$78,24,FALSE)</f>
        <v>4</v>
      </c>
    </row>
    <row r="35" spans="1:24" ht="21.75" x14ac:dyDescent="0.2">
      <c r="A35" s="9" t="s">
        <v>4</v>
      </c>
      <c r="B35" s="8">
        <f>SUM(B36:B47)</f>
        <v>869474</v>
      </c>
      <c r="C35" s="8">
        <f t="shared" ref="C35:X35" si="16">SUM(C36:C47)</f>
        <v>2153786</v>
      </c>
      <c r="D35" s="8">
        <f t="shared" si="16"/>
        <v>402280</v>
      </c>
      <c r="E35" s="8">
        <f t="shared" si="16"/>
        <v>65841</v>
      </c>
      <c r="F35" s="8">
        <f t="shared" si="16"/>
        <v>1729</v>
      </c>
      <c r="G35" s="8">
        <f t="shared" si="16"/>
        <v>567140</v>
      </c>
      <c r="H35" s="8">
        <f t="shared" si="16"/>
        <v>112995</v>
      </c>
      <c r="I35" s="8">
        <f t="shared" si="16"/>
        <v>1244460</v>
      </c>
      <c r="J35" s="8">
        <f t="shared" si="16"/>
        <v>33589</v>
      </c>
      <c r="K35" s="8">
        <f t="shared" ref="K35:L35" si="17">SUM(K36:K47)</f>
        <v>28716330</v>
      </c>
      <c r="L35" s="8">
        <f t="shared" si="17"/>
        <v>672743</v>
      </c>
      <c r="M35" s="8">
        <f t="shared" ref="M35:N35" si="18">SUM(M36:M47)</f>
        <v>4112536</v>
      </c>
      <c r="N35" s="8">
        <f t="shared" si="18"/>
        <v>7726</v>
      </c>
      <c r="O35" s="8">
        <f t="shared" si="16"/>
        <v>4137871</v>
      </c>
      <c r="P35" s="8">
        <f t="shared" si="16"/>
        <v>31536</v>
      </c>
      <c r="Q35" s="8">
        <f t="shared" si="16"/>
        <v>393713</v>
      </c>
      <c r="R35" s="8">
        <f t="shared" si="16"/>
        <v>9161</v>
      </c>
      <c r="S35" s="8">
        <f t="shared" ref="S35:T35" si="19">SUM(S36:S47)</f>
        <v>870783</v>
      </c>
      <c r="T35" s="8">
        <f t="shared" si="19"/>
        <v>11586</v>
      </c>
      <c r="U35" s="8">
        <f t="shared" si="16"/>
        <v>122330</v>
      </c>
      <c r="V35" s="8">
        <f t="shared" si="16"/>
        <v>5769</v>
      </c>
      <c r="W35" s="8">
        <f t="shared" si="16"/>
        <v>2996</v>
      </c>
      <c r="X35" s="8">
        <f t="shared" si="16"/>
        <v>222</v>
      </c>
    </row>
    <row r="36" spans="1:24" ht="21.75" x14ac:dyDescent="0.2">
      <c r="A36" s="5" t="s">
        <v>36</v>
      </c>
      <c r="B36" s="6">
        <f>VLOOKUP($A$7:$A$91,dt!$A$2:$R$78,2,FALSE)</f>
        <v>26013</v>
      </c>
      <c r="C36" s="6">
        <f>VLOOKUP($A$7:$A$91,dt!$A$2:$R$78,3,FALSE)</f>
        <v>49922</v>
      </c>
      <c r="D36" s="6">
        <f>VLOOKUP($A$7:$A$91,dt!$A$2:$R$78,4,FALSE)</f>
        <v>6680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23755</v>
      </c>
      <c r="H36" s="6">
        <f>VLOOKUP($A$7:$A$91,dt!$A$2:$R$78,8,FALSE)</f>
        <v>3035</v>
      </c>
      <c r="I36" s="6">
        <f>VLOOKUP($A$7:$A$91,dt!$A$2:$R$78,9,FALSE)</f>
        <v>26001</v>
      </c>
      <c r="J36" s="6">
        <f>VLOOKUP($A$7:$A$91,dt!$A$2:$R$78,10,FALSE)</f>
        <v>1099</v>
      </c>
      <c r="K36" s="6">
        <f>VLOOKUP($A$7:$A$91,dt!$A$2:$R$78,11,FALSE)</f>
        <v>1570443</v>
      </c>
      <c r="L36" s="6">
        <f>VLOOKUP($A$7:$A$91,dt!$A$2:$R$78,12,FALSE)</f>
        <v>21669</v>
      </c>
      <c r="M36" s="6">
        <f>VLOOKUP($A$7:$A$91,dt!$A$2:$R$78,13,FALSE)</f>
        <v>24295</v>
      </c>
      <c r="N36" s="6">
        <f>VLOOKUP($A$7:$A$91,dt!$A$2:$R$78,14,FALSE)</f>
        <v>165</v>
      </c>
      <c r="O36" s="6">
        <f>VLOOKUP($A$7:$A$91,dt!$A$2:$R$78,15,FALSE)</f>
        <v>53846</v>
      </c>
      <c r="P36" s="6">
        <f>VLOOKUP($A$7:$A$91,dt!$A$2:$R$78,16,FALSE)</f>
        <v>884</v>
      </c>
      <c r="Q36" s="6">
        <f>VLOOKUP($A$7:$A$91,dt!$A$2:$R$78,17,FALSE)</f>
        <v>22902</v>
      </c>
      <c r="R36" s="6">
        <f>VLOOKUP($A$7:$A$91,dt!$A$2:$R$78,18,FALSE)</f>
        <v>158</v>
      </c>
      <c r="S36" s="6">
        <f>VLOOKUP($A$7:$A$91,dt!$A$2:$X$78,19,FALSE)</f>
        <v>20833</v>
      </c>
      <c r="T36" s="6">
        <f>VLOOKUP($A$7:$A$91,dt!$A$2:$X$78,20,FALSE)</f>
        <v>214</v>
      </c>
      <c r="U36" s="6">
        <f>VLOOKUP($A$7:$A$91,dt!$A$2:$X$78,21,FALSE)</f>
        <v>5108</v>
      </c>
      <c r="V36" s="6">
        <f>VLOOKUP($A$7:$A$91,dt!$A$2:$X$78,22,FALSE)</f>
        <v>227</v>
      </c>
      <c r="W36" s="6">
        <f>VLOOKUP($A$7:$A$91,dt!$A$2:$X$78,23,FALSE)</f>
        <v>70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31680</v>
      </c>
      <c r="C37" s="6">
        <f>VLOOKUP($A$7:$A$91,dt!$A$2:$R$78,3,FALSE)</f>
        <v>63106</v>
      </c>
      <c r="D37" s="6">
        <f>VLOOKUP($A$7:$A$91,dt!$A$2:$R$78,4,FALSE)</f>
        <v>8985</v>
      </c>
      <c r="E37" s="6">
        <f>VLOOKUP($A$7:$A$91,dt!$A$2:$R$78,5,FALSE)</f>
        <v>1871</v>
      </c>
      <c r="F37" s="6">
        <f>VLOOKUP($A$7:$A$91,dt!$A$2:$R$78,6,FALSE)</f>
        <v>42</v>
      </c>
      <c r="G37" s="6">
        <f>VLOOKUP($A$7:$A$91,dt!$A$2:$R$78,7,FALSE)</f>
        <v>19237</v>
      </c>
      <c r="H37" s="6">
        <f>VLOOKUP($A$7:$A$91,dt!$A$2:$R$78,8,FALSE)</f>
        <v>3353</v>
      </c>
      <c r="I37" s="6">
        <f>VLOOKUP($A$7:$A$91,dt!$A$2:$R$78,9,FALSE)</f>
        <v>47996</v>
      </c>
      <c r="J37" s="6">
        <f>VLOOKUP($A$7:$A$91,dt!$A$2:$R$78,10,FALSE)</f>
        <v>1545</v>
      </c>
      <c r="K37" s="6">
        <f>VLOOKUP($A$7:$A$91,dt!$A$2:$R$78,11,FALSE)</f>
        <v>1540594</v>
      </c>
      <c r="L37" s="6">
        <f>VLOOKUP($A$7:$A$91,dt!$A$2:$R$78,12,FALSE)</f>
        <v>27811</v>
      </c>
      <c r="M37" s="6">
        <f>VLOOKUP($A$7:$A$91,dt!$A$2:$R$78,13,FALSE)</f>
        <v>367403</v>
      </c>
      <c r="N37" s="6">
        <f>VLOOKUP($A$7:$A$91,dt!$A$2:$R$78,14,FALSE)</f>
        <v>191</v>
      </c>
      <c r="O37" s="6">
        <f>VLOOKUP($A$7:$A$91,dt!$A$2:$R$78,15,FALSE)</f>
        <v>53122</v>
      </c>
      <c r="P37" s="6">
        <f>VLOOKUP($A$7:$A$91,dt!$A$2:$R$78,16,FALSE)</f>
        <v>515</v>
      </c>
      <c r="Q37" s="6">
        <f>VLOOKUP($A$7:$A$91,dt!$A$2:$R$78,17,FALSE)</f>
        <v>5881</v>
      </c>
      <c r="R37" s="6">
        <f>VLOOKUP($A$7:$A$91,dt!$A$2:$R$78,18,FALSE)</f>
        <v>87</v>
      </c>
      <c r="S37" s="6">
        <f>VLOOKUP($A$7:$A$91,dt!$A$2:$X$78,19,FALSE)</f>
        <v>28018</v>
      </c>
      <c r="T37" s="6">
        <f>VLOOKUP($A$7:$A$91,dt!$A$2:$X$78,20,FALSE)</f>
        <v>306</v>
      </c>
      <c r="U37" s="6">
        <f>VLOOKUP($A$7:$A$91,dt!$A$2:$X$78,21,FALSE)</f>
        <v>11456</v>
      </c>
      <c r="V37" s="6">
        <f>VLOOKUP($A$7:$A$91,dt!$A$2:$X$78,22,FALSE)</f>
        <v>502</v>
      </c>
      <c r="W37" s="6">
        <f>VLOOKUP($A$7:$A$91,dt!$A$2:$X$78,23,FALSE)</f>
        <v>125</v>
      </c>
      <c r="X37" s="6">
        <f>VLOOKUP($A$7:$A$91,dt!$A$2:$X$78,24,FALSE)</f>
        <v>6</v>
      </c>
    </row>
    <row r="38" spans="1:24" ht="21.75" x14ac:dyDescent="0.2">
      <c r="A38" s="5" t="s">
        <v>38</v>
      </c>
      <c r="B38" s="6">
        <f>VLOOKUP($A$7:$A$91,dt!$A$2:$R$78,2,FALSE)</f>
        <v>103958</v>
      </c>
      <c r="C38" s="6">
        <f>VLOOKUP($A$7:$A$91,dt!$A$2:$R$78,3,FALSE)</f>
        <v>308606</v>
      </c>
      <c r="D38" s="6">
        <f>VLOOKUP($A$7:$A$91,dt!$A$2:$R$78,4,FALSE)</f>
        <v>53248</v>
      </c>
      <c r="E38" s="6">
        <f>VLOOKUP($A$7:$A$91,dt!$A$2:$R$78,5,FALSE)</f>
        <v>35853</v>
      </c>
      <c r="F38" s="6">
        <f>VLOOKUP($A$7:$A$91,dt!$A$2:$R$78,6,FALSE)</f>
        <v>1010</v>
      </c>
      <c r="G38" s="6">
        <f>VLOOKUP($A$7:$A$91,dt!$A$2:$R$78,7,FALSE)</f>
        <v>48156</v>
      </c>
      <c r="H38" s="6">
        <f>VLOOKUP($A$7:$A$91,dt!$A$2:$R$78,8,FALSE)</f>
        <v>8487</v>
      </c>
      <c r="I38" s="6">
        <f>VLOOKUP($A$7:$A$91,dt!$A$2:$R$78,9,FALSE)</f>
        <v>139225</v>
      </c>
      <c r="J38" s="6">
        <f>VLOOKUP($A$7:$A$91,dt!$A$2:$R$78,10,FALSE)</f>
        <v>3975</v>
      </c>
      <c r="K38" s="6">
        <f>VLOOKUP($A$7:$A$91,dt!$A$2:$R$78,11,FALSE)</f>
        <v>3528861</v>
      </c>
      <c r="L38" s="6">
        <f>VLOOKUP($A$7:$A$91,dt!$A$2:$R$78,12,FALSE)</f>
        <v>73493</v>
      </c>
      <c r="M38" s="6">
        <f>VLOOKUP($A$7:$A$91,dt!$A$2:$R$78,13,FALSE)</f>
        <v>1998861</v>
      </c>
      <c r="N38" s="6">
        <f>VLOOKUP($A$7:$A$91,dt!$A$2:$R$78,14,FALSE)</f>
        <v>1925</v>
      </c>
      <c r="O38" s="6">
        <f>VLOOKUP($A$7:$A$91,dt!$A$2:$R$78,15,FALSE)</f>
        <v>1095740</v>
      </c>
      <c r="P38" s="6">
        <f>VLOOKUP($A$7:$A$91,dt!$A$2:$R$78,16,FALSE)</f>
        <v>4245</v>
      </c>
      <c r="Q38" s="6">
        <f>VLOOKUP($A$7:$A$91,dt!$A$2:$R$78,17,FALSE)</f>
        <v>154393</v>
      </c>
      <c r="R38" s="6">
        <f>VLOOKUP($A$7:$A$91,dt!$A$2:$R$78,18,FALSE)</f>
        <v>2212</v>
      </c>
      <c r="S38" s="6">
        <f>VLOOKUP($A$7:$A$91,dt!$A$2:$X$78,19,FALSE)</f>
        <v>305721</v>
      </c>
      <c r="T38" s="6">
        <f>VLOOKUP($A$7:$A$91,dt!$A$2:$X$78,20,FALSE)</f>
        <v>2069</v>
      </c>
      <c r="U38" s="6">
        <f>VLOOKUP($A$7:$A$91,dt!$A$2:$X$78,21,FALSE)</f>
        <v>25372</v>
      </c>
      <c r="V38" s="6">
        <f>VLOOKUP($A$7:$A$91,dt!$A$2:$X$78,22,FALSE)</f>
        <v>1114</v>
      </c>
      <c r="W38" s="6">
        <f>VLOOKUP($A$7:$A$91,dt!$A$2:$X$78,23,FALSE)</f>
        <v>224</v>
      </c>
      <c r="X38" s="6">
        <f>VLOOKUP($A$7:$A$91,dt!$A$2:$X$78,24,FALSE)</f>
        <v>34</v>
      </c>
    </row>
    <row r="39" spans="1:24" ht="21.75" x14ac:dyDescent="0.2">
      <c r="A39" s="5" t="s">
        <v>39</v>
      </c>
      <c r="B39" s="6">
        <f>VLOOKUP($A$7:$A$91,dt!$A$2:$R$78,2,FALSE)</f>
        <v>106949</v>
      </c>
      <c r="C39" s="6">
        <f>VLOOKUP($A$7:$A$91,dt!$A$2:$R$78,3,FALSE)</f>
        <v>191977</v>
      </c>
      <c r="D39" s="6">
        <f>VLOOKUP($A$7:$A$91,dt!$A$2:$R$78,4,FALSE)</f>
        <v>30217</v>
      </c>
      <c r="E39" s="6">
        <f>VLOOKUP($A$7:$A$91,dt!$A$2:$R$78,5,FALSE)</f>
        <v>7678</v>
      </c>
      <c r="F39" s="6">
        <f>VLOOKUP($A$7:$A$91,dt!$A$2:$R$78,6,FALSE)</f>
        <v>188</v>
      </c>
      <c r="G39" s="6">
        <f>VLOOKUP($A$7:$A$91,dt!$A$2:$R$78,7,FALSE)</f>
        <v>70286</v>
      </c>
      <c r="H39" s="6">
        <f>VLOOKUP($A$7:$A$91,dt!$A$2:$R$78,8,FALSE)</f>
        <v>13528</v>
      </c>
      <c r="I39" s="6">
        <f>VLOOKUP($A$7:$A$91,dt!$A$2:$R$78,9,FALSE)</f>
        <v>204124</v>
      </c>
      <c r="J39" s="6">
        <f>VLOOKUP($A$7:$A$91,dt!$A$2:$R$78,10,FALSE)</f>
        <v>3541</v>
      </c>
      <c r="K39" s="6">
        <f>VLOOKUP($A$7:$A$91,dt!$A$2:$R$78,11,FALSE)</f>
        <v>4483282</v>
      </c>
      <c r="L39" s="6">
        <f>VLOOKUP($A$7:$A$91,dt!$A$2:$R$78,12,FALSE)</f>
        <v>93214</v>
      </c>
      <c r="M39" s="6">
        <f>VLOOKUP($A$7:$A$91,dt!$A$2:$R$78,13,FALSE)</f>
        <v>217982</v>
      </c>
      <c r="N39" s="6">
        <f>VLOOKUP($A$7:$A$91,dt!$A$2:$R$78,14,FALSE)</f>
        <v>1245</v>
      </c>
      <c r="O39" s="6">
        <f>VLOOKUP($A$7:$A$91,dt!$A$2:$R$78,15,FALSE)</f>
        <v>242975</v>
      </c>
      <c r="P39" s="6">
        <f>VLOOKUP($A$7:$A$91,dt!$A$2:$R$78,16,FALSE)</f>
        <v>4604</v>
      </c>
      <c r="Q39" s="6">
        <f>VLOOKUP($A$7:$A$91,dt!$A$2:$R$78,17,FALSE)</f>
        <v>18395</v>
      </c>
      <c r="R39" s="6">
        <f>VLOOKUP($A$7:$A$91,dt!$A$2:$R$78,18,FALSE)</f>
        <v>507</v>
      </c>
      <c r="S39" s="6">
        <f>VLOOKUP($A$7:$A$91,dt!$A$2:$X$78,19,FALSE)</f>
        <v>64670</v>
      </c>
      <c r="T39" s="6">
        <f>VLOOKUP($A$7:$A$91,dt!$A$2:$X$78,20,FALSE)</f>
        <v>1321</v>
      </c>
      <c r="U39" s="6">
        <f>VLOOKUP($A$7:$A$91,dt!$A$2:$X$78,21,FALSE)</f>
        <v>19730</v>
      </c>
      <c r="V39" s="6">
        <f>VLOOKUP($A$7:$A$91,dt!$A$2:$X$78,22,FALSE)</f>
        <v>923</v>
      </c>
      <c r="W39" s="6">
        <f>VLOOKUP($A$7:$A$91,dt!$A$2:$X$78,23,FALSE)</f>
        <v>473</v>
      </c>
      <c r="X39" s="6">
        <f>VLOOKUP($A$7:$A$91,dt!$A$2:$X$78,24,FALSE)</f>
        <v>36</v>
      </c>
    </row>
    <row r="40" spans="1:24" ht="21.75" x14ac:dyDescent="0.2">
      <c r="A40" s="5" t="s">
        <v>40</v>
      </c>
      <c r="B40" s="6">
        <f>VLOOKUP($A$7:$A$91,dt!$A$2:$R$78,2,FALSE)</f>
        <v>39972</v>
      </c>
      <c r="C40" s="6">
        <f>VLOOKUP($A$7:$A$91,dt!$A$2:$R$78,3,FALSE)</f>
        <v>50892</v>
      </c>
      <c r="D40" s="6">
        <f>VLOOKUP($A$7:$A$91,dt!$A$2:$R$78,4,FALSE)</f>
        <v>5868</v>
      </c>
      <c r="E40" s="6">
        <f>VLOOKUP($A$7:$A$91,dt!$A$2:$R$78,5,FALSE)</f>
        <v>6646</v>
      </c>
      <c r="F40" s="6">
        <f>VLOOKUP($A$7:$A$91,dt!$A$2:$R$78,6,FALSE)</f>
        <v>66</v>
      </c>
      <c r="G40" s="6">
        <f>VLOOKUP($A$7:$A$91,dt!$A$2:$R$78,7,FALSE)</f>
        <v>14856</v>
      </c>
      <c r="H40" s="6">
        <f>VLOOKUP($A$7:$A$91,dt!$A$2:$R$78,8,FALSE)</f>
        <v>1848</v>
      </c>
      <c r="I40" s="6">
        <f>VLOOKUP($A$7:$A$91,dt!$A$2:$R$78,9,FALSE)</f>
        <v>75476</v>
      </c>
      <c r="J40" s="6">
        <f>VLOOKUP($A$7:$A$91,dt!$A$2:$R$78,10,FALSE)</f>
        <v>1167</v>
      </c>
      <c r="K40" s="6">
        <f>VLOOKUP($A$7:$A$91,dt!$A$2:$R$78,11,FALSE)</f>
        <v>1524746</v>
      </c>
      <c r="L40" s="6">
        <f>VLOOKUP($A$7:$A$91,dt!$A$2:$R$78,12,FALSE)</f>
        <v>36184</v>
      </c>
      <c r="M40" s="6">
        <f>VLOOKUP($A$7:$A$91,dt!$A$2:$R$78,13,FALSE)</f>
        <v>192439</v>
      </c>
      <c r="N40" s="6">
        <f>VLOOKUP($A$7:$A$91,dt!$A$2:$R$78,14,FALSE)</f>
        <v>84</v>
      </c>
      <c r="O40" s="6">
        <f>VLOOKUP($A$7:$A$91,dt!$A$2:$R$78,15,FALSE)</f>
        <v>63712</v>
      </c>
      <c r="P40" s="6">
        <f>VLOOKUP($A$7:$A$91,dt!$A$2:$R$78,16,FALSE)</f>
        <v>1259</v>
      </c>
      <c r="Q40" s="6">
        <f>VLOOKUP($A$7:$A$91,dt!$A$2:$R$78,17,FALSE)</f>
        <v>3834</v>
      </c>
      <c r="R40" s="6">
        <f>VLOOKUP($A$7:$A$91,dt!$A$2:$R$78,18,FALSE)</f>
        <v>64</v>
      </c>
      <c r="S40" s="6">
        <f>VLOOKUP($A$7:$A$91,dt!$A$2:$X$78,19,FALSE)</f>
        <v>12874</v>
      </c>
      <c r="T40" s="6">
        <f>VLOOKUP($A$7:$A$91,dt!$A$2:$X$78,20,FALSE)</f>
        <v>119</v>
      </c>
      <c r="U40" s="6">
        <f>VLOOKUP($A$7:$A$91,dt!$A$2:$X$78,21,FALSE)</f>
        <v>9766</v>
      </c>
      <c r="V40" s="6">
        <f>VLOOKUP($A$7:$A$91,dt!$A$2:$X$78,22,FALSE)</f>
        <v>372</v>
      </c>
      <c r="W40" s="6">
        <f>VLOOKUP($A$7:$A$91,dt!$A$2:$X$78,23,FALSE)</f>
        <v>343</v>
      </c>
      <c r="X40" s="6">
        <f>VLOOKUP($A$7:$A$91,dt!$A$2:$X$78,24,FALSE)</f>
        <v>19</v>
      </c>
    </row>
    <row r="41" spans="1:24" ht="21.75" x14ac:dyDescent="0.2">
      <c r="A41" s="5" t="s">
        <v>41</v>
      </c>
      <c r="B41" s="6">
        <f>VLOOKUP($A$7:$A$91,dt!$A$2:$R$78,2,FALSE)</f>
        <v>32664</v>
      </c>
      <c r="C41" s="6">
        <f>VLOOKUP($A$7:$A$91,dt!$A$2:$R$78,3,FALSE)</f>
        <v>62014</v>
      </c>
      <c r="D41" s="6">
        <f>VLOOKUP($A$7:$A$91,dt!$A$2:$R$78,4,FALSE)</f>
        <v>9706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15847</v>
      </c>
      <c r="H41" s="6">
        <f>VLOOKUP($A$7:$A$91,dt!$A$2:$R$78,8,FALSE)</f>
        <v>2721</v>
      </c>
      <c r="I41" s="6">
        <f>VLOOKUP($A$7:$A$91,dt!$A$2:$R$78,9,FALSE)</f>
        <v>122799</v>
      </c>
      <c r="J41" s="6">
        <f>VLOOKUP($A$7:$A$91,dt!$A$2:$R$78,10,FALSE)</f>
        <v>1338</v>
      </c>
      <c r="K41" s="6">
        <f>VLOOKUP($A$7:$A$91,dt!$A$2:$R$78,11,FALSE)</f>
        <v>1122130</v>
      </c>
      <c r="L41" s="6">
        <f>VLOOKUP($A$7:$A$91,dt!$A$2:$R$78,12,FALSE)</f>
        <v>28628</v>
      </c>
      <c r="M41" s="6">
        <f>VLOOKUP($A$7:$A$91,dt!$A$2:$R$78,13,FALSE)</f>
        <v>16164</v>
      </c>
      <c r="N41" s="6">
        <f>VLOOKUP($A$7:$A$91,dt!$A$2:$R$78,14,FALSE)</f>
        <v>210</v>
      </c>
      <c r="O41" s="6">
        <f>VLOOKUP($A$7:$A$91,dt!$A$2:$R$78,15,FALSE)</f>
        <v>653657</v>
      </c>
      <c r="P41" s="6">
        <f>VLOOKUP($A$7:$A$91,dt!$A$2:$R$78,16,FALSE)</f>
        <v>1020</v>
      </c>
      <c r="Q41" s="6">
        <f>VLOOKUP($A$7:$A$91,dt!$A$2:$R$78,17,FALSE)</f>
        <v>6226</v>
      </c>
      <c r="R41" s="6">
        <f>VLOOKUP($A$7:$A$91,dt!$A$2:$R$78,18,FALSE)</f>
        <v>95</v>
      </c>
      <c r="S41" s="6">
        <f>VLOOKUP($A$7:$A$91,dt!$A$2:$X$78,19,FALSE)</f>
        <v>29180</v>
      </c>
      <c r="T41" s="6">
        <f>VLOOKUP($A$7:$A$91,dt!$A$2:$X$78,20,FALSE)</f>
        <v>351</v>
      </c>
      <c r="U41" s="6">
        <f>VLOOKUP($A$7:$A$91,dt!$A$2:$X$78,21,FALSE)</f>
        <v>9103</v>
      </c>
      <c r="V41" s="6">
        <f>VLOOKUP($A$7:$A$91,dt!$A$2:$X$78,22,FALSE)</f>
        <v>406</v>
      </c>
      <c r="W41" s="6">
        <f>VLOOKUP($A$7:$A$91,dt!$A$2:$X$78,23,FALSE)</f>
        <v>357</v>
      </c>
      <c r="X41" s="6">
        <f>VLOOKUP($A$7:$A$91,dt!$A$2:$X$78,24,FALSE)</f>
        <v>15</v>
      </c>
    </row>
    <row r="42" spans="1:24" ht="21.75" x14ac:dyDescent="0.2">
      <c r="A42" s="5" t="s">
        <v>42</v>
      </c>
      <c r="B42" s="6">
        <f>VLOOKUP($A$7:$A$91,dt!$A$2:$R$78,2,FALSE)</f>
        <v>96799</v>
      </c>
      <c r="C42" s="6">
        <f>VLOOKUP($A$7:$A$91,dt!$A$2:$R$78,3,FALSE)</f>
        <v>338543</v>
      </c>
      <c r="D42" s="6">
        <f>VLOOKUP($A$7:$A$91,dt!$A$2:$R$78,4,FALSE)</f>
        <v>60754</v>
      </c>
      <c r="E42" s="6">
        <f>VLOOKUP($A$7:$A$91,dt!$A$2:$R$78,5,FALSE)</f>
        <v>7407</v>
      </c>
      <c r="F42" s="6">
        <f>VLOOKUP($A$7:$A$91,dt!$A$2:$R$78,6,FALSE)</f>
        <v>225</v>
      </c>
      <c r="G42" s="6">
        <f>VLOOKUP($A$7:$A$91,dt!$A$2:$R$78,7,FALSE)</f>
        <v>70157</v>
      </c>
      <c r="H42" s="6">
        <f>VLOOKUP($A$7:$A$91,dt!$A$2:$R$78,8,FALSE)</f>
        <v>13913</v>
      </c>
      <c r="I42" s="6">
        <f>VLOOKUP($A$7:$A$91,dt!$A$2:$R$78,9,FALSE)</f>
        <v>134004</v>
      </c>
      <c r="J42" s="6">
        <f>VLOOKUP($A$7:$A$91,dt!$A$2:$R$78,10,FALSE)</f>
        <v>2759</v>
      </c>
      <c r="K42" s="6">
        <f>VLOOKUP($A$7:$A$91,dt!$A$2:$R$78,11,FALSE)</f>
        <v>3309340</v>
      </c>
      <c r="L42" s="6">
        <f>VLOOKUP($A$7:$A$91,dt!$A$2:$R$78,12,FALSE)</f>
        <v>69308</v>
      </c>
      <c r="M42" s="6">
        <f>VLOOKUP($A$7:$A$91,dt!$A$2:$R$78,13,FALSE)</f>
        <v>743117</v>
      </c>
      <c r="N42" s="6">
        <f>VLOOKUP($A$7:$A$91,dt!$A$2:$R$78,14,FALSE)</f>
        <v>1552</v>
      </c>
      <c r="O42" s="6">
        <f>VLOOKUP($A$7:$A$91,dt!$A$2:$R$78,15,FALSE)</f>
        <v>456161</v>
      </c>
      <c r="P42" s="6">
        <f>VLOOKUP($A$7:$A$91,dt!$A$2:$R$78,16,FALSE)</f>
        <v>4228</v>
      </c>
      <c r="Q42" s="6">
        <f>VLOOKUP($A$7:$A$91,dt!$A$2:$R$78,17,FALSE)</f>
        <v>84683</v>
      </c>
      <c r="R42" s="6">
        <f>VLOOKUP($A$7:$A$91,dt!$A$2:$R$78,18,FALSE)</f>
        <v>3012</v>
      </c>
      <c r="S42" s="6">
        <f>VLOOKUP($A$7:$A$91,dt!$A$2:$X$78,19,FALSE)</f>
        <v>137913</v>
      </c>
      <c r="T42" s="6">
        <f>VLOOKUP($A$7:$A$91,dt!$A$2:$X$78,20,FALSE)</f>
        <v>2375</v>
      </c>
      <c r="U42" s="6">
        <f>VLOOKUP($A$7:$A$91,dt!$A$2:$X$78,21,FALSE)</f>
        <v>9608</v>
      </c>
      <c r="V42" s="6">
        <f>VLOOKUP($A$7:$A$91,dt!$A$2:$X$78,22,FALSE)</f>
        <v>429</v>
      </c>
      <c r="W42" s="6">
        <f>VLOOKUP($A$7:$A$91,dt!$A$2:$X$78,23,FALSE)</f>
        <v>510</v>
      </c>
      <c r="X42" s="6">
        <f>VLOOKUP($A$7:$A$91,dt!$A$2:$X$78,24,FALSE)</f>
        <v>24</v>
      </c>
    </row>
    <row r="43" spans="1:24" ht="21.75" x14ac:dyDescent="0.2">
      <c r="A43" s="5" t="s">
        <v>43</v>
      </c>
      <c r="B43" s="6">
        <f>VLOOKUP($A$7:$A$91,dt!$A$2:$R$78,2,FALSE)</f>
        <v>131212</v>
      </c>
      <c r="C43" s="6">
        <f>VLOOKUP($A$7:$A$91,dt!$A$2:$R$78,3,FALSE)</f>
        <v>391145</v>
      </c>
      <c r="D43" s="6">
        <f>VLOOKUP($A$7:$A$91,dt!$A$2:$R$78,4,FALSE)</f>
        <v>85961</v>
      </c>
      <c r="E43" s="6">
        <f>VLOOKUP($A$7:$A$91,dt!$A$2:$R$78,5,FALSE)</f>
        <v>403</v>
      </c>
      <c r="F43" s="6">
        <f>VLOOKUP($A$7:$A$91,dt!$A$2:$R$78,6,FALSE)</f>
        <v>31</v>
      </c>
      <c r="G43" s="6">
        <f>VLOOKUP($A$7:$A$91,dt!$A$2:$R$78,7,FALSE)</f>
        <v>74199</v>
      </c>
      <c r="H43" s="6">
        <f>VLOOKUP($A$7:$A$91,dt!$A$2:$R$78,8,FALSE)</f>
        <v>19825</v>
      </c>
      <c r="I43" s="6">
        <f>VLOOKUP($A$7:$A$91,dt!$A$2:$R$78,9,FALSE)</f>
        <v>126212</v>
      </c>
      <c r="J43" s="6">
        <f>VLOOKUP($A$7:$A$91,dt!$A$2:$R$78,10,FALSE)</f>
        <v>4190</v>
      </c>
      <c r="K43" s="6">
        <f>VLOOKUP($A$7:$A$91,dt!$A$2:$R$78,11,FALSE)</f>
        <v>3052236</v>
      </c>
      <c r="L43" s="6">
        <f>VLOOKUP($A$7:$A$91,dt!$A$2:$R$78,12,FALSE)</f>
        <v>90945</v>
      </c>
      <c r="M43" s="6">
        <f>VLOOKUP($A$7:$A$91,dt!$A$2:$R$78,13,FALSE)</f>
        <v>192856</v>
      </c>
      <c r="N43" s="6">
        <f>VLOOKUP($A$7:$A$91,dt!$A$2:$R$78,14,FALSE)</f>
        <v>1178</v>
      </c>
      <c r="O43" s="6">
        <f>VLOOKUP($A$7:$A$91,dt!$A$2:$R$78,15,FALSE)</f>
        <v>965530</v>
      </c>
      <c r="P43" s="6">
        <f>VLOOKUP($A$7:$A$91,dt!$A$2:$R$78,16,FALSE)</f>
        <v>8854</v>
      </c>
      <c r="Q43" s="6">
        <f>VLOOKUP($A$7:$A$91,dt!$A$2:$R$78,17,FALSE)</f>
        <v>69386</v>
      </c>
      <c r="R43" s="6">
        <f>VLOOKUP($A$7:$A$91,dt!$A$2:$R$78,18,FALSE)</f>
        <v>2078</v>
      </c>
      <c r="S43" s="6">
        <f>VLOOKUP($A$7:$A$91,dt!$A$2:$X$78,19,FALSE)</f>
        <v>187688</v>
      </c>
      <c r="T43" s="6">
        <f>VLOOKUP($A$7:$A$91,dt!$A$2:$X$78,20,FALSE)</f>
        <v>3714</v>
      </c>
      <c r="U43" s="6">
        <f>VLOOKUP($A$7:$A$91,dt!$A$2:$X$78,21,FALSE)</f>
        <v>6264</v>
      </c>
      <c r="V43" s="6">
        <f>VLOOKUP($A$7:$A$91,dt!$A$2:$X$78,22,FALSE)</f>
        <v>372</v>
      </c>
      <c r="W43" s="6">
        <f>VLOOKUP($A$7:$A$91,dt!$A$2:$X$78,23,FALSE)</f>
        <v>320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90471</v>
      </c>
      <c r="C44" s="6">
        <f>VLOOKUP($A$7:$A$91,dt!$A$2:$R$78,3,FALSE)</f>
        <v>161918</v>
      </c>
      <c r="D44" s="6">
        <f>VLOOKUP($A$7:$A$91,dt!$A$2:$R$78,4,FALSE)</f>
        <v>32481</v>
      </c>
      <c r="E44" s="6">
        <f>VLOOKUP($A$7:$A$91,dt!$A$2:$R$78,5,FALSE)</f>
        <v>356</v>
      </c>
      <c r="F44" s="6">
        <f>VLOOKUP($A$7:$A$91,dt!$A$2:$R$78,6,FALSE)</f>
        <v>16</v>
      </c>
      <c r="G44" s="6">
        <f>VLOOKUP($A$7:$A$91,dt!$A$2:$R$78,7,FALSE)</f>
        <v>39411</v>
      </c>
      <c r="H44" s="6">
        <f>VLOOKUP($A$7:$A$91,dt!$A$2:$R$78,8,FALSE)</f>
        <v>8278</v>
      </c>
      <c r="I44" s="6">
        <f>VLOOKUP($A$7:$A$91,dt!$A$2:$R$78,9,FALSE)</f>
        <v>99120</v>
      </c>
      <c r="J44" s="6">
        <f>VLOOKUP($A$7:$A$91,dt!$A$2:$R$78,10,FALSE)</f>
        <v>4122</v>
      </c>
      <c r="K44" s="6">
        <f>VLOOKUP($A$7:$A$91,dt!$A$2:$R$78,11,FALSE)</f>
        <v>3014182</v>
      </c>
      <c r="L44" s="6">
        <f>VLOOKUP($A$7:$A$91,dt!$A$2:$R$78,12,FALSE)</f>
        <v>78290</v>
      </c>
      <c r="M44" s="6">
        <f>VLOOKUP($A$7:$A$91,dt!$A$2:$R$78,13,FALSE)</f>
        <v>6</v>
      </c>
      <c r="N44" s="6">
        <f>VLOOKUP($A$7:$A$91,dt!$A$2:$R$78,14,FALSE)</f>
        <v>1</v>
      </c>
      <c r="O44" s="6">
        <f>VLOOKUP($A$7:$A$91,dt!$A$2:$R$78,15,FALSE)</f>
        <v>57240</v>
      </c>
      <c r="P44" s="6">
        <f>VLOOKUP($A$7:$A$91,dt!$A$2:$R$78,16,FALSE)</f>
        <v>7</v>
      </c>
      <c r="Q44" s="6">
        <f>VLOOKUP($A$7:$A$91,dt!$A$2:$R$78,17,FALSE)</f>
        <v>4</v>
      </c>
      <c r="R44" s="6">
        <f>VLOOKUP($A$7:$A$91,dt!$A$2:$R$78,18,FALSE)</f>
        <v>1</v>
      </c>
      <c r="S44" s="6">
        <f>VLOOKUP($A$7:$A$91,dt!$A$2:$X$78,19,FALSE)</f>
        <v>32106</v>
      </c>
      <c r="T44" s="6">
        <f>VLOOKUP($A$7:$A$91,dt!$A$2:$X$78,20,FALSE)</f>
        <v>6</v>
      </c>
      <c r="U44" s="6">
        <f>VLOOKUP($A$7:$A$91,dt!$A$2:$X$78,21,FALSE)</f>
        <v>6605</v>
      </c>
      <c r="V44" s="6">
        <f>VLOOKUP($A$7:$A$91,dt!$A$2:$X$78,22,FALSE)</f>
        <v>403</v>
      </c>
      <c r="W44" s="6">
        <f>VLOOKUP($A$7:$A$91,dt!$A$2:$X$78,23,FALSE)</f>
        <v>129</v>
      </c>
      <c r="X44" s="6">
        <f>VLOOKUP($A$7:$A$91,dt!$A$2:$X$78,24,FALSE)</f>
        <v>17</v>
      </c>
    </row>
    <row r="45" spans="1:24" ht="21.75" x14ac:dyDescent="0.2">
      <c r="A45" s="5" t="s">
        <v>45</v>
      </c>
      <c r="B45" s="6">
        <f>VLOOKUP($A$7:$A$91,dt!$A$2:$R$78,2,FALSE)</f>
        <v>109938</v>
      </c>
      <c r="C45" s="6">
        <f>VLOOKUP($A$7:$A$91,dt!$A$2:$R$78,3,FALSE)</f>
        <v>294428</v>
      </c>
      <c r="D45" s="6">
        <f>VLOOKUP($A$7:$A$91,dt!$A$2:$R$78,4,FALSE)</f>
        <v>57470</v>
      </c>
      <c r="E45" s="6">
        <f>VLOOKUP($A$7:$A$91,dt!$A$2:$R$78,5,FALSE)</f>
        <v>4130</v>
      </c>
      <c r="F45" s="6">
        <f>VLOOKUP($A$7:$A$91,dt!$A$2:$R$78,6,FALSE)</f>
        <v>146</v>
      </c>
      <c r="G45" s="6">
        <f>VLOOKUP($A$7:$A$91,dt!$A$2:$R$78,7,FALSE)</f>
        <v>95329</v>
      </c>
      <c r="H45" s="6">
        <f>VLOOKUP($A$7:$A$91,dt!$A$2:$R$78,8,FALSE)</f>
        <v>18669</v>
      </c>
      <c r="I45" s="6">
        <f>VLOOKUP($A$7:$A$91,dt!$A$2:$R$78,9,FALSE)</f>
        <v>108159</v>
      </c>
      <c r="J45" s="6">
        <f>VLOOKUP($A$7:$A$91,dt!$A$2:$R$78,10,FALSE)</f>
        <v>4191</v>
      </c>
      <c r="K45" s="6">
        <f>VLOOKUP($A$7:$A$91,dt!$A$2:$R$78,11,FALSE)</f>
        <v>2682939</v>
      </c>
      <c r="L45" s="6">
        <f>VLOOKUP($A$7:$A$91,dt!$A$2:$R$78,12,FALSE)</f>
        <v>79278</v>
      </c>
      <c r="M45" s="6">
        <f>VLOOKUP($A$7:$A$91,dt!$A$2:$R$78,13,FALSE)</f>
        <v>198476</v>
      </c>
      <c r="N45" s="6">
        <f>VLOOKUP($A$7:$A$91,dt!$A$2:$R$78,14,FALSE)</f>
        <v>572</v>
      </c>
      <c r="O45" s="6">
        <f>VLOOKUP($A$7:$A$91,dt!$A$2:$R$78,15,FALSE)</f>
        <v>146404</v>
      </c>
      <c r="P45" s="6">
        <f>VLOOKUP($A$7:$A$91,dt!$A$2:$R$78,16,FALSE)</f>
        <v>2389</v>
      </c>
      <c r="Q45" s="6">
        <f>VLOOKUP($A$7:$A$91,dt!$A$2:$R$78,17,FALSE)</f>
        <v>11830</v>
      </c>
      <c r="R45" s="6">
        <f>VLOOKUP($A$7:$A$91,dt!$A$2:$R$78,18,FALSE)</f>
        <v>410</v>
      </c>
      <c r="S45" s="6">
        <f>VLOOKUP($A$7:$A$91,dt!$A$2:$X$78,19,FALSE)</f>
        <v>35425</v>
      </c>
      <c r="T45" s="6">
        <f>VLOOKUP($A$7:$A$91,dt!$A$2:$X$78,20,FALSE)</f>
        <v>686</v>
      </c>
      <c r="U45" s="6">
        <f>VLOOKUP($A$7:$A$91,dt!$A$2:$X$78,21,FALSE)</f>
        <v>7210</v>
      </c>
      <c r="V45" s="6">
        <f>VLOOKUP($A$7:$A$91,dt!$A$2:$X$78,22,FALSE)</f>
        <v>436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21.75" x14ac:dyDescent="0.2">
      <c r="A46" s="5" t="s">
        <v>46</v>
      </c>
      <c r="B46" s="6">
        <f>VLOOKUP($A$7:$A$91,dt!$A$2:$R$78,2,FALSE)</f>
        <v>70786</v>
      </c>
      <c r="C46" s="6">
        <f>VLOOKUP($A$7:$A$91,dt!$A$2:$R$78,3,FALSE)</f>
        <v>155833</v>
      </c>
      <c r="D46" s="6">
        <f>VLOOKUP($A$7:$A$91,dt!$A$2:$R$78,4,FALSE)</f>
        <v>30946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78726</v>
      </c>
      <c r="H46" s="6">
        <f>VLOOKUP($A$7:$A$91,dt!$A$2:$R$78,8,FALSE)</f>
        <v>15015</v>
      </c>
      <c r="I46" s="6">
        <f>VLOOKUP($A$7:$A$91,dt!$A$2:$R$78,9,FALSE)</f>
        <v>119545</v>
      </c>
      <c r="J46" s="6">
        <f>VLOOKUP($A$7:$A$91,dt!$A$2:$R$78,10,FALSE)</f>
        <v>3840</v>
      </c>
      <c r="K46" s="6">
        <f>VLOOKUP($A$7:$A$91,dt!$A$2:$R$78,11,FALSE)</f>
        <v>1964771</v>
      </c>
      <c r="L46" s="6">
        <f>VLOOKUP($A$7:$A$91,dt!$A$2:$R$78,12,FALSE)</f>
        <v>52406</v>
      </c>
      <c r="M46" s="6">
        <f>VLOOKUP($A$7:$A$91,dt!$A$2:$R$78,13,FALSE)</f>
        <v>17078</v>
      </c>
      <c r="N46" s="6">
        <f>VLOOKUP($A$7:$A$91,dt!$A$2:$R$78,14,FALSE)</f>
        <v>476</v>
      </c>
      <c r="O46" s="6">
        <f>VLOOKUP($A$7:$A$91,dt!$A$2:$R$78,15,FALSE)</f>
        <v>334247</v>
      </c>
      <c r="P46" s="6">
        <f>VLOOKUP($A$7:$A$91,dt!$A$2:$R$78,16,FALSE)</f>
        <v>2907</v>
      </c>
      <c r="Q46" s="6">
        <f>VLOOKUP($A$7:$A$91,dt!$A$2:$R$78,17,FALSE)</f>
        <v>13220</v>
      </c>
      <c r="R46" s="6">
        <f>VLOOKUP($A$7:$A$91,dt!$A$2:$R$78,18,FALSE)</f>
        <v>426</v>
      </c>
      <c r="S46" s="6">
        <f>VLOOKUP($A$7:$A$91,dt!$A$2:$X$78,19,FALSE)</f>
        <v>11833</v>
      </c>
      <c r="T46" s="6">
        <f>VLOOKUP($A$7:$A$91,dt!$A$2:$X$78,20,FALSE)</f>
        <v>277</v>
      </c>
      <c r="U46" s="6">
        <f>VLOOKUP($A$7:$A$91,dt!$A$2:$X$78,21,FALSE)</f>
        <v>9248</v>
      </c>
      <c r="V46" s="6">
        <f>VLOOKUP($A$7:$A$91,dt!$A$2:$X$78,22,FALSE)</f>
        <v>419</v>
      </c>
      <c r="W46" s="6">
        <f>VLOOKUP($A$7:$A$91,dt!$A$2:$X$78,23,FALSE)</f>
        <v>162</v>
      </c>
      <c r="X46" s="6">
        <f>VLOOKUP($A$7:$A$91,dt!$A$2:$X$78,24,FALSE)</f>
        <v>8</v>
      </c>
    </row>
    <row r="47" spans="1:24" ht="21.75" x14ac:dyDescent="0.2">
      <c r="A47" s="5" t="s">
        <v>47</v>
      </c>
      <c r="B47" s="6">
        <f>VLOOKUP($A$7:$A$91,dt!$A$2:$R$78,2,FALSE)</f>
        <v>29032</v>
      </c>
      <c r="C47" s="6">
        <f>VLOOKUP($A$7:$A$91,dt!$A$2:$R$78,3,FALSE)</f>
        <v>85402</v>
      </c>
      <c r="D47" s="6">
        <f>VLOOKUP($A$7:$A$91,dt!$A$2:$R$78,4,FALSE)</f>
        <v>19964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17181</v>
      </c>
      <c r="H47" s="6">
        <f>VLOOKUP($A$7:$A$91,dt!$A$2:$R$78,8,FALSE)</f>
        <v>4323</v>
      </c>
      <c r="I47" s="6">
        <f>VLOOKUP($A$7:$A$91,dt!$A$2:$R$78,9,FALSE)</f>
        <v>41799</v>
      </c>
      <c r="J47" s="6">
        <f>VLOOKUP($A$7:$A$91,dt!$A$2:$R$78,10,FALSE)</f>
        <v>1822</v>
      </c>
      <c r="K47" s="6">
        <f>VLOOKUP($A$7:$A$91,dt!$A$2:$R$78,11,FALSE)</f>
        <v>922806</v>
      </c>
      <c r="L47" s="6">
        <f>VLOOKUP($A$7:$A$91,dt!$A$2:$R$78,12,FALSE)</f>
        <v>21517</v>
      </c>
      <c r="M47" s="6">
        <f>VLOOKUP($A$7:$A$91,dt!$A$2:$R$78,13,FALSE)</f>
        <v>143859</v>
      </c>
      <c r="N47" s="6">
        <f>VLOOKUP($A$7:$A$91,dt!$A$2:$R$78,14,FALSE)</f>
        <v>127</v>
      </c>
      <c r="O47" s="6">
        <f>VLOOKUP($A$7:$A$91,dt!$A$2:$R$78,15,FALSE)</f>
        <v>15237</v>
      </c>
      <c r="P47" s="6">
        <f>VLOOKUP($A$7:$A$91,dt!$A$2:$R$78,16,FALSE)</f>
        <v>624</v>
      </c>
      <c r="Q47" s="6">
        <f>VLOOKUP($A$7:$A$91,dt!$A$2:$R$78,17,FALSE)</f>
        <v>2959</v>
      </c>
      <c r="R47" s="6">
        <f>VLOOKUP($A$7:$A$91,dt!$A$2:$R$78,18,FALSE)</f>
        <v>111</v>
      </c>
      <c r="S47" s="6">
        <f>VLOOKUP($A$7:$A$91,dt!$A$2:$X$78,19,FALSE)</f>
        <v>4522</v>
      </c>
      <c r="T47" s="6">
        <f>VLOOKUP($A$7:$A$91,dt!$A$2:$X$78,20,FALSE)</f>
        <v>148</v>
      </c>
      <c r="U47" s="6">
        <f>VLOOKUP($A$7:$A$91,dt!$A$2:$X$78,21,FALSE)</f>
        <v>2860</v>
      </c>
      <c r="V47" s="6">
        <f>VLOOKUP($A$7:$A$91,dt!$A$2:$X$78,22,FALSE)</f>
        <v>166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21.75" x14ac:dyDescent="0.2">
      <c r="A48" s="9" t="s">
        <v>5</v>
      </c>
      <c r="B48" s="8">
        <f>SUM(B49:B56)</f>
        <v>377119</v>
      </c>
      <c r="C48" s="8">
        <f t="shared" ref="C48:X48" si="20">SUM(C49:C56)</f>
        <v>717164</v>
      </c>
      <c r="D48" s="8">
        <f t="shared" si="20"/>
        <v>72455</v>
      </c>
      <c r="E48" s="8">
        <f t="shared" si="20"/>
        <v>72802</v>
      </c>
      <c r="F48" s="8">
        <f t="shared" si="20"/>
        <v>1393</v>
      </c>
      <c r="G48" s="8">
        <f t="shared" si="20"/>
        <v>184999</v>
      </c>
      <c r="H48" s="8">
        <f t="shared" si="20"/>
        <v>19282</v>
      </c>
      <c r="I48" s="8">
        <f t="shared" si="20"/>
        <v>820759</v>
      </c>
      <c r="J48" s="8">
        <f t="shared" si="20"/>
        <v>38320</v>
      </c>
      <c r="K48" s="8">
        <f t="shared" ref="K48:L48" si="21">SUM(K49:K56)</f>
        <v>16126732</v>
      </c>
      <c r="L48" s="8">
        <f t="shared" si="21"/>
        <v>341328</v>
      </c>
      <c r="M48" s="8">
        <f t="shared" ref="M48:N48" si="22">SUM(M49:M56)</f>
        <v>6342401</v>
      </c>
      <c r="N48" s="8">
        <f t="shared" si="22"/>
        <v>4402</v>
      </c>
      <c r="O48" s="8">
        <f t="shared" si="20"/>
        <v>6822084</v>
      </c>
      <c r="P48" s="8">
        <f t="shared" si="20"/>
        <v>10593</v>
      </c>
      <c r="Q48" s="8">
        <f t="shared" si="20"/>
        <v>22452</v>
      </c>
      <c r="R48" s="8">
        <f t="shared" si="20"/>
        <v>782</v>
      </c>
      <c r="S48" s="8">
        <f t="shared" ref="S48:T48" si="23">SUM(S49:S56)</f>
        <v>225635</v>
      </c>
      <c r="T48" s="8">
        <f t="shared" si="23"/>
        <v>2816</v>
      </c>
      <c r="U48" s="8">
        <f t="shared" si="20"/>
        <v>32413</v>
      </c>
      <c r="V48" s="8">
        <f t="shared" si="20"/>
        <v>1923</v>
      </c>
      <c r="W48" s="8">
        <f t="shared" si="20"/>
        <v>2883</v>
      </c>
      <c r="X48" s="8">
        <f t="shared" si="20"/>
        <v>175</v>
      </c>
    </row>
    <row r="49" spans="1:24" ht="21.75" x14ac:dyDescent="0.2">
      <c r="A49" s="5" t="s">
        <v>48</v>
      </c>
      <c r="B49" s="6">
        <f>VLOOKUP($A$7:$A$91,dt!$A$2:$R$78,2,FALSE)</f>
        <v>72841</v>
      </c>
      <c r="C49" s="6">
        <f>VLOOKUP($A$7:$A$91,dt!$A$2:$R$78,3,FALSE)</f>
        <v>187413</v>
      </c>
      <c r="D49" s="6">
        <f>VLOOKUP($A$7:$A$91,dt!$A$2:$R$78,4,FALSE)</f>
        <v>17707</v>
      </c>
      <c r="E49" s="6">
        <f>VLOOKUP($A$7:$A$91,dt!$A$2:$R$78,5,FALSE)</f>
        <v>42810</v>
      </c>
      <c r="F49" s="6">
        <f>VLOOKUP($A$7:$A$91,dt!$A$2:$R$78,6,FALSE)</f>
        <v>800</v>
      </c>
      <c r="G49" s="6">
        <f>VLOOKUP($A$7:$A$91,dt!$A$2:$R$78,7,FALSE)</f>
        <v>56260</v>
      </c>
      <c r="H49" s="6">
        <f>VLOOKUP($A$7:$A$91,dt!$A$2:$R$78,8,FALSE)</f>
        <v>5856</v>
      </c>
      <c r="I49" s="6">
        <f>VLOOKUP($A$7:$A$91,dt!$A$2:$R$78,9,FALSE)</f>
        <v>289604</v>
      </c>
      <c r="J49" s="6">
        <f>VLOOKUP($A$7:$A$91,dt!$A$2:$R$78,10,FALSE)</f>
        <v>13456</v>
      </c>
      <c r="K49" s="6">
        <f>VLOOKUP($A$7:$A$91,dt!$A$2:$R$78,11,FALSE)</f>
        <v>2732084</v>
      </c>
      <c r="L49" s="6">
        <f>VLOOKUP($A$7:$A$91,dt!$A$2:$R$78,12,FALSE)</f>
        <v>61456</v>
      </c>
      <c r="M49" s="6">
        <f>VLOOKUP($A$7:$A$91,dt!$A$2:$R$78,13,FALSE)</f>
        <v>1381468</v>
      </c>
      <c r="N49" s="6">
        <f>VLOOKUP($A$7:$A$91,dt!$A$2:$R$78,14,FALSE)</f>
        <v>699</v>
      </c>
      <c r="O49" s="6">
        <f>VLOOKUP($A$7:$A$91,dt!$A$2:$R$78,15,FALSE)</f>
        <v>2963932</v>
      </c>
      <c r="P49" s="6">
        <f>VLOOKUP($A$7:$A$91,dt!$A$2:$R$78,16,FALSE)</f>
        <v>1936</v>
      </c>
      <c r="Q49" s="6">
        <f>VLOOKUP($A$7:$A$91,dt!$A$2:$R$78,17,FALSE)</f>
        <v>6134</v>
      </c>
      <c r="R49" s="6">
        <f>VLOOKUP($A$7:$A$91,dt!$A$2:$R$78,18,FALSE)</f>
        <v>174</v>
      </c>
      <c r="S49" s="6">
        <f>VLOOKUP($A$7:$A$91,dt!$A$2:$X$78,19,FALSE)</f>
        <v>45581</v>
      </c>
      <c r="T49" s="6">
        <f>VLOOKUP($A$7:$A$91,dt!$A$2:$X$78,20,FALSE)</f>
        <v>580</v>
      </c>
      <c r="U49" s="6">
        <f>VLOOKUP($A$7:$A$91,dt!$A$2:$X$78,21,FALSE)</f>
        <v>8126</v>
      </c>
      <c r="V49" s="6">
        <f>VLOOKUP($A$7:$A$91,dt!$A$2:$X$78,22,FALSE)</f>
        <v>540</v>
      </c>
      <c r="W49" s="6">
        <f>VLOOKUP($A$7:$A$91,dt!$A$2:$X$78,23,FALSE)</f>
        <v>574</v>
      </c>
      <c r="X49" s="6">
        <f>VLOOKUP($A$7:$A$91,dt!$A$2:$X$78,24,FALSE)</f>
        <v>63</v>
      </c>
    </row>
    <row r="50" spans="1:24" ht="21.75" x14ac:dyDescent="0.2">
      <c r="A50" s="5" t="s">
        <v>49</v>
      </c>
      <c r="B50" s="6">
        <f>VLOOKUP($A$7:$A$91,dt!$A$2:$R$78,2,FALSE)</f>
        <v>36021</v>
      </c>
      <c r="C50" s="6">
        <f>VLOOKUP($A$7:$A$91,dt!$A$2:$R$78,3,FALSE)</f>
        <v>37628</v>
      </c>
      <c r="D50" s="6">
        <f>VLOOKUP($A$7:$A$91,dt!$A$2:$R$78,4,FALSE)</f>
        <v>3582</v>
      </c>
      <c r="E50" s="6">
        <f>VLOOKUP($A$7:$A$91,dt!$A$2:$R$78,5,FALSE)</f>
        <v>24142</v>
      </c>
      <c r="F50" s="6">
        <f>VLOOKUP($A$7:$A$91,dt!$A$2:$R$78,6,FALSE)</f>
        <v>419</v>
      </c>
      <c r="G50" s="6">
        <f>VLOOKUP($A$7:$A$91,dt!$A$2:$R$78,7,FALSE)</f>
        <v>6942</v>
      </c>
      <c r="H50" s="6">
        <f>VLOOKUP($A$7:$A$91,dt!$A$2:$R$78,8,FALSE)</f>
        <v>584</v>
      </c>
      <c r="I50" s="6">
        <f>VLOOKUP($A$7:$A$91,dt!$A$2:$R$78,9,FALSE)</f>
        <v>101058</v>
      </c>
      <c r="J50" s="6">
        <f>VLOOKUP($A$7:$A$91,dt!$A$2:$R$78,10,FALSE)</f>
        <v>2473</v>
      </c>
      <c r="K50" s="6">
        <f>VLOOKUP($A$7:$A$91,dt!$A$2:$R$78,11,FALSE)</f>
        <v>1830204</v>
      </c>
      <c r="L50" s="6">
        <f>VLOOKUP($A$7:$A$91,dt!$A$2:$R$78,12,FALSE)</f>
        <v>34265</v>
      </c>
      <c r="M50" s="6">
        <f>VLOOKUP($A$7:$A$91,dt!$A$2:$R$78,13,FALSE)</f>
        <v>1614987</v>
      </c>
      <c r="N50" s="6">
        <f>VLOOKUP($A$7:$A$91,dt!$A$2:$R$78,14,FALSE)</f>
        <v>163</v>
      </c>
      <c r="O50" s="6">
        <f>VLOOKUP($A$7:$A$91,dt!$A$2:$R$78,15,FALSE)</f>
        <v>619347</v>
      </c>
      <c r="P50" s="6">
        <f>VLOOKUP($A$7:$A$91,dt!$A$2:$R$78,16,FALSE)</f>
        <v>735</v>
      </c>
      <c r="Q50" s="6">
        <f>VLOOKUP($A$7:$A$91,dt!$A$2:$R$78,17,FALSE)</f>
        <v>1090</v>
      </c>
      <c r="R50" s="6">
        <f>VLOOKUP($A$7:$A$91,dt!$A$2:$R$78,18,FALSE)</f>
        <v>37</v>
      </c>
      <c r="S50" s="6">
        <f>VLOOKUP($A$7:$A$91,dt!$A$2:$X$78,19,FALSE)</f>
        <v>13979</v>
      </c>
      <c r="T50" s="6">
        <f>VLOOKUP($A$7:$A$91,dt!$A$2:$X$78,20,FALSE)</f>
        <v>225</v>
      </c>
      <c r="U50" s="6">
        <f>VLOOKUP($A$7:$A$91,dt!$A$2:$X$78,21,FALSE)</f>
        <v>1174</v>
      </c>
      <c r="V50" s="6">
        <f>VLOOKUP($A$7:$A$91,dt!$A$2:$X$78,22,FALSE)</f>
        <v>51</v>
      </c>
      <c r="W50" s="6">
        <f>VLOOKUP($A$7:$A$91,dt!$A$2:$X$78,23,FALSE)</f>
        <v>183</v>
      </c>
      <c r="X50" s="6">
        <f>VLOOKUP($A$7:$A$91,dt!$A$2:$X$78,24,FALSE)</f>
        <v>7</v>
      </c>
    </row>
    <row r="51" spans="1:24" ht="21.75" x14ac:dyDescent="0.2">
      <c r="A51" s="5" t="s">
        <v>50</v>
      </c>
      <c r="B51" s="6">
        <f>VLOOKUP($A$7:$A$91,dt!$A$2:$R$78,2,FALSE)</f>
        <v>48653</v>
      </c>
      <c r="C51" s="6">
        <f>VLOOKUP($A$7:$A$91,dt!$A$2:$R$78,3,FALSE)</f>
        <v>152452</v>
      </c>
      <c r="D51" s="6">
        <f>VLOOKUP($A$7:$A$91,dt!$A$2:$R$78,4,FALSE)</f>
        <v>14817</v>
      </c>
      <c r="E51" s="6">
        <f>VLOOKUP($A$7:$A$91,dt!$A$2:$R$78,5,FALSE)</f>
        <v>1945</v>
      </c>
      <c r="F51" s="6">
        <f>VLOOKUP($A$7:$A$91,dt!$A$2:$R$78,6,FALSE)</f>
        <v>38</v>
      </c>
      <c r="G51" s="6">
        <f>VLOOKUP($A$7:$A$91,dt!$A$2:$R$78,7,FALSE)</f>
        <v>15920</v>
      </c>
      <c r="H51" s="6">
        <f>VLOOKUP($A$7:$A$91,dt!$A$2:$R$78,8,FALSE)</f>
        <v>1635</v>
      </c>
      <c r="I51" s="6">
        <f>VLOOKUP($A$7:$A$91,dt!$A$2:$R$78,9,FALSE)</f>
        <v>162908</v>
      </c>
      <c r="J51" s="6">
        <f>VLOOKUP($A$7:$A$91,dt!$A$2:$R$78,10,FALSE)</f>
        <v>2411</v>
      </c>
      <c r="K51" s="6">
        <f>VLOOKUP($A$7:$A$91,dt!$A$2:$R$78,11,FALSE)</f>
        <v>1546190</v>
      </c>
      <c r="L51" s="6">
        <f>VLOOKUP($A$7:$A$91,dt!$A$2:$R$78,12,FALSE)</f>
        <v>40498</v>
      </c>
      <c r="M51" s="6">
        <f>VLOOKUP($A$7:$A$91,dt!$A$2:$R$78,13,FALSE)</f>
        <v>2487793</v>
      </c>
      <c r="N51" s="6">
        <f>VLOOKUP($A$7:$A$91,dt!$A$2:$R$78,14,FALSE)</f>
        <v>218</v>
      </c>
      <c r="O51" s="6">
        <f>VLOOKUP($A$7:$A$91,dt!$A$2:$R$78,15,FALSE)</f>
        <v>1142646</v>
      </c>
      <c r="P51" s="6">
        <f>VLOOKUP($A$7:$A$91,dt!$A$2:$R$78,16,FALSE)</f>
        <v>1533</v>
      </c>
      <c r="Q51" s="6">
        <f>VLOOKUP($A$7:$A$91,dt!$A$2:$R$78,17,FALSE)</f>
        <v>1066</v>
      </c>
      <c r="R51" s="6">
        <f>VLOOKUP($A$7:$A$91,dt!$A$2:$R$78,18,FALSE)</f>
        <v>62</v>
      </c>
      <c r="S51" s="6">
        <f>VLOOKUP($A$7:$A$91,dt!$A$2:$X$78,19,FALSE)</f>
        <v>21844</v>
      </c>
      <c r="T51" s="6">
        <f>VLOOKUP($A$7:$A$91,dt!$A$2:$X$78,20,FALSE)</f>
        <v>281</v>
      </c>
      <c r="U51" s="6">
        <f>VLOOKUP($A$7:$A$91,dt!$A$2:$X$78,21,FALSE)</f>
        <v>6404</v>
      </c>
      <c r="V51" s="6">
        <f>VLOOKUP($A$7:$A$91,dt!$A$2:$X$78,22,FALSE)</f>
        <v>257</v>
      </c>
      <c r="W51" s="6">
        <f>VLOOKUP($A$7:$A$91,dt!$A$2:$X$78,23,FALSE)</f>
        <v>663</v>
      </c>
      <c r="X51" s="6">
        <f>VLOOKUP($A$7:$A$91,dt!$A$2:$X$78,24,FALSE)</f>
        <v>24</v>
      </c>
    </row>
    <row r="52" spans="1:24" ht="21.75" x14ac:dyDescent="0.2">
      <c r="A52" s="5" t="s">
        <v>51</v>
      </c>
      <c r="B52" s="6">
        <f>VLOOKUP($A$7:$A$91,dt!$A$2:$R$78,2,FALSE)</f>
        <v>27288</v>
      </c>
      <c r="C52" s="6">
        <f>VLOOKUP($A$7:$A$91,dt!$A$2:$R$78,3,FALSE)</f>
        <v>50410</v>
      </c>
      <c r="D52" s="6">
        <f>VLOOKUP($A$7:$A$91,dt!$A$2:$R$78,4,FALSE)</f>
        <v>4577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11720</v>
      </c>
      <c r="H52" s="6">
        <f>VLOOKUP($A$7:$A$91,dt!$A$2:$R$78,8,FALSE)</f>
        <v>1167</v>
      </c>
      <c r="I52" s="6">
        <f>VLOOKUP($A$7:$A$91,dt!$A$2:$R$78,9,FALSE)</f>
        <v>38675</v>
      </c>
      <c r="J52" s="6">
        <f>VLOOKUP($A$7:$A$91,dt!$A$2:$R$78,10,FALSE)</f>
        <v>1093</v>
      </c>
      <c r="K52" s="6">
        <f>VLOOKUP($A$7:$A$91,dt!$A$2:$R$78,11,FALSE)</f>
        <v>1230762</v>
      </c>
      <c r="L52" s="6">
        <f>VLOOKUP($A$7:$A$91,dt!$A$2:$R$78,12,FALSE)</f>
        <v>24355</v>
      </c>
      <c r="M52" s="6">
        <f>VLOOKUP($A$7:$A$91,dt!$A$2:$R$78,13,FALSE)</f>
        <v>72885</v>
      </c>
      <c r="N52" s="6">
        <f>VLOOKUP($A$7:$A$91,dt!$A$2:$R$78,14,FALSE)</f>
        <v>171</v>
      </c>
      <c r="O52" s="6">
        <f>VLOOKUP($A$7:$A$91,dt!$A$2:$R$78,15,FALSE)</f>
        <v>286556</v>
      </c>
      <c r="P52" s="6">
        <f>VLOOKUP($A$7:$A$91,dt!$A$2:$R$78,16,FALSE)</f>
        <v>728</v>
      </c>
      <c r="Q52" s="6">
        <f>VLOOKUP($A$7:$A$91,dt!$A$2:$R$78,17,FALSE)</f>
        <v>2461</v>
      </c>
      <c r="R52" s="6">
        <f>VLOOKUP($A$7:$A$91,dt!$A$2:$R$78,18,FALSE)</f>
        <v>62</v>
      </c>
      <c r="S52" s="6">
        <f>VLOOKUP($A$7:$A$91,dt!$A$2:$X$78,19,FALSE)</f>
        <v>4426</v>
      </c>
      <c r="T52" s="6">
        <f>VLOOKUP($A$7:$A$91,dt!$A$2:$X$78,20,FALSE)</f>
        <v>83</v>
      </c>
      <c r="U52" s="6">
        <f>VLOOKUP($A$7:$A$91,dt!$A$2:$X$78,21,FALSE)</f>
        <v>2377</v>
      </c>
      <c r="V52" s="6">
        <f>VLOOKUP($A$7:$A$91,dt!$A$2:$X$78,22,FALSE)</f>
        <v>91</v>
      </c>
      <c r="W52" s="6">
        <f>VLOOKUP($A$7:$A$91,dt!$A$2:$X$78,23,FALSE)</f>
        <v>92</v>
      </c>
      <c r="X52" s="6">
        <f>VLOOKUP($A$7:$A$91,dt!$A$2:$X$78,24,FALSE)</f>
        <v>6</v>
      </c>
    </row>
    <row r="53" spans="1:24" ht="21.75" x14ac:dyDescent="0.2">
      <c r="A53" s="5" t="s">
        <v>52</v>
      </c>
      <c r="B53" s="6">
        <f>VLOOKUP($A$7:$A$91,dt!$A$2:$R$78,2,FALSE)</f>
        <v>45209</v>
      </c>
      <c r="C53" s="6">
        <f>VLOOKUP($A$7:$A$91,dt!$A$2:$R$78,3,FALSE)</f>
        <v>60627</v>
      </c>
      <c r="D53" s="6">
        <f>VLOOKUP($A$7:$A$91,dt!$A$2:$R$78,4,FALSE)</f>
        <v>9462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9678</v>
      </c>
      <c r="H53" s="6">
        <f>VLOOKUP($A$7:$A$91,dt!$A$2:$R$78,8,FALSE)</f>
        <v>1597</v>
      </c>
      <c r="I53" s="6">
        <f>VLOOKUP($A$7:$A$91,dt!$A$2:$R$78,9,FALSE)</f>
        <v>67446</v>
      </c>
      <c r="J53" s="6">
        <f>VLOOKUP($A$7:$A$91,dt!$A$2:$R$78,10,FALSE)</f>
        <v>4659</v>
      </c>
      <c r="K53" s="6">
        <f>VLOOKUP($A$7:$A$91,dt!$A$2:$R$78,11,FALSE)</f>
        <v>1829666</v>
      </c>
      <c r="L53" s="6">
        <f>VLOOKUP($A$7:$A$91,dt!$A$2:$R$78,12,FALSE)</f>
        <v>42176</v>
      </c>
      <c r="M53" s="6">
        <f>VLOOKUP($A$7:$A$91,dt!$A$2:$R$78,13,FALSE)</f>
        <v>48409</v>
      </c>
      <c r="N53" s="6">
        <f>VLOOKUP($A$7:$A$91,dt!$A$2:$R$78,14,FALSE)</f>
        <v>157</v>
      </c>
      <c r="O53" s="6">
        <f>VLOOKUP($A$7:$A$91,dt!$A$2:$R$78,15,FALSE)</f>
        <v>103761</v>
      </c>
      <c r="P53" s="6">
        <f>VLOOKUP($A$7:$A$91,dt!$A$2:$R$78,16,FALSE)</f>
        <v>1160</v>
      </c>
      <c r="Q53" s="6">
        <f>VLOOKUP($A$7:$A$91,dt!$A$2:$R$78,17,FALSE)</f>
        <v>1681</v>
      </c>
      <c r="R53" s="6">
        <f>VLOOKUP($A$7:$A$91,dt!$A$2:$R$78,18,FALSE)</f>
        <v>112</v>
      </c>
      <c r="S53" s="6">
        <f>VLOOKUP($A$7:$A$91,dt!$A$2:$X$78,19,FALSE)</f>
        <v>32669</v>
      </c>
      <c r="T53" s="6">
        <f>VLOOKUP($A$7:$A$91,dt!$A$2:$X$78,20,FALSE)</f>
        <v>257</v>
      </c>
      <c r="U53" s="6">
        <f>VLOOKUP($A$7:$A$91,dt!$A$2:$X$78,21,FALSE)</f>
        <v>2907</v>
      </c>
      <c r="V53" s="6">
        <f>VLOOKUP($A$7:$A$91,dt!$A$2:$X$78,22,FALSE)</f>
        <v>263</v>
      </c>
      <c r="W53" s="6">
        <f>VLOOKUP($A$7:$A$91,dt!$A$2:$X$78,23,FALSE)</f>
        <v>225</v>
      </c>
      <c r="X53" s="6">
        <f>VLOOKUP($A$7:$A$91,dt!$A$2:$X$78,24,FALSE)</f>
        <v>14</v>
      </c>
    </row>
    <row r="54" spans="1:24" ht="21.75" x14ac:dyDescent="0.2">
      <c r="A54" s="5" t="s">
        <v>53</v>
      </c>
      <c r="B54" s="6">
        <f>VLOOKUP($A$7:$A$91,dt!$A$2:$R$78,2,FALSE)</f>
        <v>44018</v>
      </c>
      <c r="C54" s="6">
        <f>VLOOKUP($A$7:$A$91,dt!$A$2:$R$78,3,FALSE)</f>
        <v>59379</v>
      </c>
      <c r="D54" s="6">
        <f>VLOOKUP($A$7:$A$91,dt!$A$2:$R$78,4,FALSE)</f>
        <v>6356</v>
      </c>
      <c r="E54" s="6">
        <f>VLOOKUP($A$7:$A$91,dt!$A$2:$R$78,5,FALSE)</f>
        <v>176</v>
      </c>
      <c r="F54" s="6">
        <f>VLOOKUP($A$7:$A$91,dt!$A$2:$R$78,6,FALSE)</f>
        <v>12</v>
      </c>
      <c r="G54" s="6">
        <f>VLOOKUP($A$7:$A$91,dt!$A$2:$R$78,7,FALSE)</f>
        <v>8122</v>
      </c>
      <c r="H54" s="6">
        <f>VLOOKUP($A$7:$A$91,dt!$A$2:$R$78,8,FALSE)</f>
        <v>907</v>
      </c>
      <c r="I54" s="6">
        <f>VLOOKUP($A$7:$A$91,dt!$A$2:$R$78,9,FALSE)</f>
        <v>13425</v>
      </c>
      <c r="J54" s="6">
        <f>VLOOKUP($A$7:$A$91,dt!$A$2:$R$78,10,FALSE)</f>
        <v>424</v>
      </c>
      <c r="K54" s="6">
        <f>VLOOKUP($A$7:$A$91,dt!$A$2:$R$78,11,FALSE)</f>
        <v>2150571</v>
      </c>
      <c r="L54" s="6">
        <f>VLOOKUP($A$7:$A$91,dt!$A$2:$R$78,12,FALSE)</f>
        <v>42757</v>
      </c>
      <c r="M54" s="6">
        <f>VLOOKUP($A$7:$A$91,dt!$A$2:$R$78,13,FALSE)</f>
        <v>105318</v>
      </c>
      <c r="N54" s="6">
        <f>VLOOKUP($A$7:$A$91,dt!$A$2:$R$78,14,FALSE)</f>
        <v>195</v>
      </c>
      <c r="O54" s="6">
        <f>VLOOKUP($A$7:$A$91,dt!$A$2:$R$78,15,FALSE)</f>
        <v>142951</v>
      </c>
      <c r="P54" s="6">
        <f>VLOOKUP($A$7:$A$91,dt!$A$2:$R$78,16,FALSE)</f>
        <v>833</v>
      </c>
      <c r="Q54" s="6">
        <f>VLOOKUP($A$7:$A$91,dt!$A$2:$R$78,17,FALSE)</f>
        <v>2208</v>
      </c>
      <c r="R54" s="6">
        <f>VLOOKUP($A$7:$A$91,dt!$A$2:$R$78,18,FALSE)</f>
        <v>81</v>
      </c>
      <c r="S54" s="6">
        <f>VLOOKUP($A$7:$A$91,dt!$A$2:$X$78,19,FALSE)</f>
        <v>40566</v>
      </c>
      <c r="T54" s="6">
        <f>VLOOKUP($A$7:$A$91,dt!$A$2:$X$78,20,FALSE)</f>
        <v>243</v>
      </c>
      <c r="U54" s="6">
        <f>VLOOKUP($A$7:$A$91,dt!$A$2:$X$78,21,FALSE)</f>
        <v>2184</v>
      </c>
      <c r="V54" s="6">
        <f>VLOOKUP($A$7:$A$91,dt!$A$2:$X$78,22,FALSE)</f>
        <v>111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79610</v>
      </c>
      <c r="C55" s="6">
        <f>VLOOKUP($A$7:$A$91,dt!$A$2:$R$78,3,FALSE)</f>
        <v>62231</v>
      </c>
      <c r="D55" s="6">
        <f>VLOOKUP($A$7:$A$91,dt!$A$2:$R$78,4,FALSE)</f>
        <v>7293</v>
      </c>
      <c r="E55" s="6">
        <f>VLOOKUP($A$7:$A$91,dt!$A$2:$R$78,5,FALSE)</f>
        <v>3411</v>
      </c>
      <c r="F55" s="6">
        <f>VLOOKUP($A$7:$A$91,dt!$A$2:$R$78,6,FALSE)</f>
        <v>99</v>
      </c>
      <c r="G55" s="6">
        <f>VLOOKUP($A$7:$A$91,dt!$A$2:$R$78,7,FALSE)</f>
        <v>18623</v>
      </c>
      <c r="H55" s="6">
        <f>VLOOKUP($A$7:$A$91,dt!$A$2:$R$78,8,FALSE)</f>
        <v>2218</v>
      </c>
      <c r="I55" s="6">
        <f>VLOOKUP($A$7:$A$91,dt!$A$2:$R$78,9,FALSE)</f>
        <v>86392</v>
      </c>
      <c r="J55" s="6">
        <f>VLOOKUP($A$7:$A$91,dt!$A$2:$R$78,10,FALSE)</f>
        <v>3879</v>
      </c>
      <c r="K55" s="6">
        <f>VLOOKUP($A$7:$A$91,dt!$A$2:$R$78,11,FALSE)</f>
        <v>3881313</v>
      </c>
      <c r="L55" s="6">
        <f>VLOOKUP($A$7:$A$91,dt!$A$2:$R$78,12,FALSE)</f>
        <v>75527</v>
      </c>
      <c r="M55" s="6">
        <f>VLOOKUP($A$7:$A$91,dt!$A$2:$R$78,13,FALSE)</f>
        <v>628521</v>
      </c>
      <c r="N55" s="6">
        <f>VLOOKUP($A$7:$A$91,dt!$A$2:$R$78,14,FALSE)</f>
        <v>2676</v>
      </c>
      <c r="O55" s="6">
        <f>VLOOKUP($A$7:$A$91,dt!$A$2:$R$78,15,FALSE)</f>
        <v>1528809</v>
      </c>
      <c r="P55" s="6">
        <f>VLOOKUP($A$7:$A$91,dt!$A$2:$R$78,16,FALSE)</f>
        <v>3346</v>
      </c>
      <c r="Q55" s="6">
        <f>VLOOKUP($A$7:$A$91,dt!$A$2:$R$78,17,FALSE)</f>
        <v>7553</v>
      </c>
      <c r="R55" s="6">
        <f>VLOOKUP($A$7:$A$91,dt!$A$2:$R$78,18,FALSE)</f>
        <v>233</v>
      </c>
      <c r="S55" s="6">
        <f>VLOOKUP($A$7:$A$91,dt!$A$2:$X$78,19,FALSE)</f>
        <v>62462</v>
      </c>
      <c r="T55" s="6">
        <f>VLOOKUP($A$7:$A$91,dt!$A$2:$X$78,20,FALSE)</f>
        <v>1038</v>
      </c>
      <c r="U55" s="6">
        <f>VLOOKUP($A$7:$A$91,dt!$A$2:$X$78,21,FALSE)</f>
        <v>6161</v>
      </c>
      <c r="V55" s="6">
        <f>VLOOKUP($A$7:$A$91,dt!$A$2:$X$78,22,FALSE)</f>
        <v>323</v>
      </c>
      <c r="W55" s="6">
        <f>VLOOKUP($A$7:$A$91,dt!$A$2:$X$78,23,FALSE)</f>
        <v>511</v>
      </c>
      <c r="X55" s="6">
        <f>VLOOKUP($A$7:$A$91,dt!$A$2:$X$78,24,FALSE)</f>
        <v>30</v>
      </c>
    </row>
    <row r="56" spans="1:24" ht="21.75" x14ac:dyDescent="0.2">
      <c r="A56" s="5" t="s">
        <v>55</v>
      </c>
      <c r="B56" s="6">
        <f>VLOOKUP($A$7:$A$91,dt!$A$2:$R$78,2,FALSE)</f>
        <v>23479</v>
      </c>
      <c r="C56" s="6">
        <f>VLOOKUP($A$7:$A$91,dt!$A$2:$R$78,3,FALSE)</f>
        <v>107024</v>
      </c>
      <c r="D56" s="6">
        <f>VLOOKUP($A$7:$A$91,dt!$A$2:$R$78,4,FALSE)</f>
        <v>8661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57734</v>
      </c>
      <c r="H56" s="6">
        <f>VLOOKUP($A$7:$A$91,dt!$A$2:$R$78,8,FALSE)</f>
        <v>5318</v>
      </c>
      <c r="I56" s="6">
        <f>VLOOKUP($A$7:$A$91,dt!$A$2:$R$78,9,FALSE)</f>
        <v>61251</v>
      </c>
      <c r="J56" s="6">
        <f>VLOOKUP($A$7:$A$91,dt!$A$2:$R$78,10,FALSE)</f>
        <v>9925</v>
      </c>
      <c r="K56" s="6">
        <f>VLOOKUP($A$7:$A$91,dt!$A$2:$R$78,11,FALSE)</f>
        <v>925942</v>
      </c>
      <c r="L56" s="6">
        <f>VLOOKUP($A$7:$A$91,dt!$A$2:$R$78,12,FALSE)</f>
        <v>20294</v>
      </c>
      <c r="M56" s="6">
        <f>VLOOKUP($A$7:$A$91,dt!$A$2:$R$78,13,FALSE)</f>
        <v>3020</v>
      </c>
      <c r="N56" s="6">
        <f>VLOOKUP($A$7:$A$91,dt!$A$2:$R$78,14,FALSE)</f>
        <v>123</v>
      </c>
      <c r="O56" s="6">
        <f>VLOOKUP($A$7:$A$91,dt!$A$2:$R$78,15,FALSE)</f>
        <v>34082</v>
      </c>
      <c r="P56" s="6">
        <f>VLOOKUP($A$7:$A$91,dt!$A$2:$R$78,16,FALSE)</f>
        <v>322</v>
      </c>
      <c r="Q56" s="6">
        <f>VLOOKUP($A$7:$A$91,dt!$A$2:$R$78,17,FALSE)</f>
        <v>259</v>
      </c>
      <c r="R56" s="6">
        <f>VLOOKUP($A$7:$A$91,dt!$A$2:$R$78,18,FALSE)</f>
        <v>21</v>
      </c>
      <c r="S56" s="6">
        <f>VLOOKUP($A$7:$A$91,dt!$A$2:$X$78,19,FALSE)</f>
        <v>4108</v>
      </c>
      <c r="T56" s="6">
        <f>VLOOKUP($A$7:$A$91,dt!$A$2:$X$78,20,FALSE)</f>
        <v>109</v>
      </c>
      <c r="U56" s="6">
        <f>VLOOKUP($A$7:$A$91,dt!$A$2:$X$78,21,FALSE)</f>
        <v>3080</v>
      </c>
      <c r="V56" s="6">
        <f>VLOOKUP($A$7:$A$91,dt!$A$2:$X$78,22,FALSE)</f>
        <v>287</v>
      </c>
      <c r="W56" s="6">
        <f>VLOOKUP($A$7:$A$91,dt!$A$2:$X$78,23,FALSE)</f>
        <v>150</v>
      </c>
      <c r="X56" s="6">
        <f>VLOOKUP($A$7:$A$91,dt!$A$2:$X$78,24,FALSE)</f>
        <v>15</v>
      </c>
    </row>
    <row r="57" spans="1:24" ht="21.75" x14ac:dyDescent="0.2">
      <c r="A57" s="9" t="s">
        <v>6</v>
      </c>
      <c r="B57" s="8">
        <f>SUM(B58:B66)</f>
        <v>325817</v>
      </c>
      <c r="C57" s="8">
        <f t="shared" ref="C57:X57" si="24">SUM(C58:C66)</f>
        <v>754563</v>
      </c>
      <c r="D57" s="8">
        <f t="shared" si="24"/>
        <v>53687</v>
      </c>
      <c r="E57" s="8">
        <f t="shared" si="24"/>
        <v>6885</v>
      </c>
      <c r="F57" s="8">
        <f t="shared" si="24"/>
        <v>221</v>
      </c>
      <c r="G57" s="8">
        <f t="shared" si="24"/>
        <v>175778</v>
      </c>
      <c r="H57" s="8">
        <f t="shared" si="24"/>
        <v>15701</v>
      </c>
      <c r="I57" s="8">
        <f t="shared" si="24"/>
        <v>1261701</v>
      </c>
      <c r="J57" s="8">
        <f t="shared" si="24"/>
        <v>16480</v>
      </c>
      <c r="K57" s="8">
        <f t="shared" ref="K57:L57" si="25">SUM(K58:K66)</f>
        <v>13837236</v>
      </c>
      <c r="L57" s="8">
        <f t="shared" si="25"/>
        <v>284948</v>
      </c>
      <c r="M57" s="8">
        <f t="shared" ref="M57:N57" si="26">SUM(M58:M66)</f>
        <v>20128885</v>
      </c>
      <c r="N57" s="8">
        <f t="shared" si="26"/>
        <v>1950</v>
      </c>
      <c r="O57" s="8">
        <f t="shared" si="24"/>
        <v>6407076</v>
      </c>
      <c r="P57" s="8">
        <f t="shared" si="24"/>
        <v>15477</v>
      </c>
      <c r="Q57" s="8">
        <f t="shared" si="24"/>
        <v>832731</v>
      </c>
      <c r="R57" s="8">
        <f t="shared" si="24"/>
        <v>1209</v>
      </c>
      <c r="S57" s="8">
        <f t="shared" ref="S57:T57" si="27">SUM(S58:S66)</f>
        <v>3102216</v>
      </c>
      <c r="T57" s="8">
        <f t="shared" si="27"/>
        <v>9112</v>
      </c>
      <c r="U57" s="8">
        <f t="shared" si="24"/>
        <v>189708</v>
      </c>
      <c r="V57" s="8">
        <f t="shared" si="24"/>
        <v>5575</v>
      </c>
      <c r="W57" s="8">
        <f t="shared" si="24"/>
        <v>23050</v>
      </c>
      <c r="X57" s="8">
        <f t="shared" si="24"/>
        <v>653</v>
      </c>
    </row>
    <row r="58" spans="1:24" ht="21.75" x14ac:dyDescent="0.2">
      <c r="A58" s="5" t="s">
        <v>56</v>
      </c>
      <c r="B58" s="6">
        <f>VLOOKUP($A$7:$A$91,dt!$A$2:$R$78,2,FALSE)</f>
        <v>25975</v>
      </c>
      <c r="C58" s="6">
        <f>VLOOKUP($A$7:$A$91,dt!$A$2:$R$78,3,FALSE)</f>
        <v>45880</v>
      </c>
      <c r="D58" s="6">
        <f>VLOOKUP($A$7:$A$91,dt!$A$2:$R$78,4,FALSE)</f>
        <v>3558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24983</v>
      </c>
      <c r="H58" s="6">
        <f>VLOOKUP($A$7:$A$91,dt!$A$2:$R$78,8,FALSE)</f>
        <v>1879</v>
      </c>
      <c r="I58" s="6">
        <f>VLOOKUP($A$7:$A$91,dt!$A$2:$R$78,9,FALSE)</f>
        <v>88166</v>
      </c>
      <c r="J58" s="6">
        <f>VLOOKUP($A$7:$A$91,dt!$A$2:$R$78,10,FALSE)</f>
        <v>1087</v>
      </c>
      <c r="K58" s="6">
        <f>VLOOKUP($A$7:$A$91,dt!$A$2:$R$78,11,FALSE)</f>
        <v>946590</v>
      </c>
      <c r="L58" s="6">
        <f>VLOOKUP($A$7:$A$91,dt!$A$2:$R$78,12,FALSE)</f>
        <v>24152</v>
      </c>
      <c r="M58" s="6">
        <f>VLOOKUP($A$7:$A$91,dt!$A$2:$R$78,13,FALSE)</f>
        <v>581439</v>
      </c>
      <c r="N58" s="6">
        <f>VLOOKUP($A$7:$A$91,dt!$A$2:$R$78,14,FALSE)</f>
        <v>91</v>
      </c>
      <c r="O58" s="6">
        <f>VLOOKUP($A$7:$A$91,dt!$A$2:$R$78,15,FALSE)</f>
        <v>2633254</v>
      </c>
      <c r="P58" s="6">
        <f>VLOOKUP($A$7:$A$91,dt!$A$2:$R$78,16,FALSE)</f>
        <v>302</v>
      </c>
      <c r="Q58" s="6">
        <f>VLOOKUP($A$7:$A$91,dt!$A$2:$R$78,17,FALSE)</f>
        <v>12392</v>
      </c>
      <c r="R58" s="6">
        <f>VLOOKUP($A$7:$A$91,dt!$A$2:$R$78,18,FALSE)</f>
        <v>35</v>
      </c>
      <c r="S58" s="6">
        <f>VLOOKUP($A$7:$A$91,dt!$A$2:$X$78,19,FALSE)</f>
        <v>96028</v>
      </c>
      <c r="T58" s="6">
        <f>VLOOKUP($A$7:$A$91,dt!$A$2:$X$78,20,FALSE)</f>
        <v>129</v>
      </c>
      <c r="U58" s="6">
        <f>VLOOKUP($A$7:$A$91,dt!$A$2:$X$78,21,FALSE)</f>
        <v>2571</v>
      </c>
      <c r="V58" s="6">
        <f>VLOOKUP($A$7:$A$91,dt!$A$2:$X$78,22,FALSE)</f>
        <v>89</v>
      </c>
      <c r="W58" s="6">
        <f>VLOOKUP($A$7:$A$91,dt!$A$2:$X$78,23,FALSE)</f>
        <v>195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40907</v>
      </c>
      <c r="C59" s="6">
        <f>VLOOKUP($A$7:$A$91,dt!$A$2:$R$78,3,FALSE)</f>
        <v>85389</v>
      </c>
      <c r="D59" s="6">
        <f>VLOOKUP($A$7:$A$91,dt!$A$2:$R$78,4,FALSE)</f>
        <v>4887</v>
      </c>
      <c r="E59" s="6">
        <f>VLOOKUP($A$7:$A$91,dt!$A$2:$R$78,5,FALSE)</f>
        <v>1107</v>
      </c>
      <c r="F59" s="6">
        <f>VLOOKUP($A$7:$A$91,dt!$A$2:$R$78,6,FALSE)</f>
        <v>31</v>
      </c>
      <c r="G59" s="6">
        <f>VLOOKUP($A$7:$A$91,dt!$A$2:$R$78,7,FALSE)</f>
        <v>11806</v>
      </c>
      <c r="H59" s="6">
        <f>VLOOKUP($A$7:$A$91,dt!$A$2:$R$78,8,FALSE)</f>
        <v>1044</v>
      </c>
      <c r="I59" s="6">
        <f>VLOOKUP($A$7:$A$91,dt!$A$2:$R$78,9,FALSE)</f>
        <v>261981</v>
      </c>
      <c r="J59" s="6">
        <f>VLOOKUP($A$7:$A$91,dt!$A$2:$R$78,10,FALSE)</f>
        <v>1200</v>
      </c>
      <c r="K59" s="6">
        <f>VLOOKUP($A$7:$A$91,dt!$A$2:$R$78,11,FALSE)</f>
        <v>1935971</v>
      </c>
      <c r="L59" s="6">
        <f>VLOOKUP($A$7:$A$91,dt!$A$2:$R$78,12,FALSE)</f>
        <v>35962</v>
      </c>
      <c r="M59" s="6">
        <f>VLOOKUP($A$7:$A$91,dt!$A$2:$R$78,13,FALSE)</f>
        <v>6901189</v>
      </c>
      <c r="N59" s="6">
        <f>VLOOKUP($A$7:$A$91,dt!$A$2:$R$78,14,FALSE)</f>
        <v>258</v>
      </c>
      <c r="O59" s="6">
        <f>VLOOKUP($A$7:$A$91,dt!$A$2:$R$78,15,FALSE)</f>
        <v>1574296</v>
      </c>
      <c r="P59" s="6">
        <f>VLOOKUP($A$7:$A$91,dt!$A$2:$R$78,16,FALSE)</f>
        <v>2987</v>
      </c>
      <c r="Q59" s="6">
        <f>VLOOKUP($A$7:$A$91,dt!$A$2:$R$78,17,FALSE)</f>
        <v>22354</v>
      </c>
      <c r="R59" s="6">
        <f>VLOOKUP($A$7:$A$91,dt!$A$2:$R$78,18,FALSE)</f>
        <v>221</v>
      </c>
      <c r="S59" s="6">
        <f>VLOOKUP($A$7:$A$91,dt!$A$2:$X$78,19,FALSE)</f>
        <v>727355</v>
      </c>
      <c r="T59" s="6">
        <f>VLOOKUP($A$7:$A$91,dt!$A$2:$X$78,20,FALSE)</f>
        <v>2236</v>
      </c>
      <c r="U59" s="6">
        <f>VLOOKUP($A$7:$A$91,dt!$A$2:$X$78,21,FALSE)</f>
        <v>39469</v>
      </c>
      <c r="V59" s="6">
        <f>VLOOKUP($A$7:$A$91,dt!$A$2:$X$78,22,FALSE)</f>
        <v>1177</v>
      </c>
      <c r="W59" s="6">
        <f>VLOOKUP($A$7:$A$91,dt!$A$2:$X$78,23,FALSE)</f>
        <v>5645</v>
      </c>
      <c r="X59" s="6">
        <f>VLOOKUP($A$7:$A$91,dt!$A$2:$X$78,24,FALSE)</f>
        <v>160</v>
      </c>
    </row>
    <row r="60" spans="1:24" ht="21.75" x14ac:dyDescent="0.2">
      <c r="A60" s="5" t="s">
        <v>58</v>
      </c>
      <c r="B60" s="6">
        <f>VLOOKUP($A$7:$A$91,dt!$A$2:$R$78,2,FALSE)</f>
        <v>24501</v>
      </c>
      <c r="C60" s="6">
        <f>VLOOKUP($A$7:$A$91,dt!$A$2:$R$78,3,FALSE)</f>
        <v>15220</v>
      </c>
      <c r="D60" s="6">
        <f>VLOOKUP($A$7:$A$91,dt!$A$2:$R$78,4,FALSE)</f>
        <v>1105</v>
      </c>
      <c r="E60" s="6">
        <f>VLOOKUP($A$7:$A$91,dt!$A$2:$R$78,5,FALSE)</f>
        <v>22</v>
      </c>
      <c r="F60" s="6">
        <f>VLOOKUP($A$7:$A$91,dt!$A$2:$R$78,6,FALSE)</f>
        <v>2</v>
      </c>
      <c r="G60" s="6">
        <f>VLOOKUP($A$7:$A$91,dt!$A$2:$R$78,7,FALSE)</f>
        <v>33515</v>
      </c>
      <c r="H60" s="6">
        <f>VLOOKUP($A$7:$A$91,dt!$A$2:$R$78,8,FALSE)</f>
        <v>3003</v>
      </c>
      <c r="I60" s="6">
        <f>VLOOKUP($A$7:$A$91,dt!$A$2:$R$78,9,FALSE)</f>
        <v>53928</v>
      </c>
      <c r="J60" s="6">
        <f>VLOOKUP($A$7:$A$91,dt!$A$2:$R$78,10,FALSE)</f>
        <v>879</v>
      </c>
      <c r="K60" s="6">
        <f>VLOOKUP($A$7:$A$91,dt!$A$2:$R$78,11,FALSE)</f>
        <v>972536</v>
      </c>
      <c r="L60" s="6">
        <f>VLOOKUP($A$7:$A$91,dt!$A$2:$R$78,12,FALSE)</f>
        <v>21720</v>
      </c>
      <c r="M60" s="6">
        <f>VLOOKUP($A$7:$A$91,dt!$A$2:$R$78,13,FALSE)</f>
        <v>1436332</v>
      </c>
      <c r="N60" s="6">
        <f>VLOOKUP($A$7:$A$91,dt!$A$2:$R$78,14,FALSE)</f>
        <v>112</v>
      </c>
      <c r="O60" s="6">
        <f>VLOOKUP($A$7:$A$91,dt!$A$2:$R$78,15,FALSE)</f>
        <v>93612</v>
      </c>
      <c r="P60" s="6">
        <f>VLOOKUP($A$7:$A$91,dt!$A$2:$R$78,16,FALSE)</f>
        <v>2260</v>
      </c>
      <c r="Q60" s="6">
        <f>VLOOKUP($A$7:$A$91,dt!$A$2:$R$78,17,FALSE)</f>
        <v>12891</v>
      </c>
      <c r="R60" s="6">
        <f>VLOOKUP($A$7:$A$91,dt!$A$2:$R$78,18,FALSE)</f>
        <v>132</v>
      </c>
      <c r="S60" s="6">
        <f>VLOOKUP($A$7:$A$91,dt!$A$2:$X$78,19,FALSE)</f>
        <v>192393</v>
      </c>
      <c r="T60" s="6">
        <f>VLOOKUP($A$7:$A$91,dt!$A$2:$X$78,20,FALSE)</f>
        <v>2307</v>
      </c>
      <c r="U60" s="6">
        <f>VLOOKUP($A$7:$A$91,dt!$A$2:$X$78,21,FALSE)</f>
        <v>17647</v>
      </c>
      <c r="V60" s="6">
        <f>VLOOKUP($A$7:$A$91,dt!$A$2:$X$78,22,FALSE)</f>
        <v>582</v>
      </c>
      <c r="W60" s="6">
        <f>VLOOKUP($A$7:$A$91,dt!$A$2:$X$78,23,FALSE)</f>
        <v>2193</v>
      </c>
      <c r="X60" s="6">
        <f>VLOOKUP($A$7:$A$91,dt!$A$2:$X$78,24,FALSE)</f>
        <v>63</v>
      </c>
    </row>
    <row r="61" spans="1:24" ht="21.75" x14ac:dyDescent="0.2">
      <c r="A61" s="5" t="s">
        <v>59</v>
      </c>
      <c r="B61" s="6">
        <f>VLOOKUP($A$7:$A$91,dt!$A$2:$R$78,2,FALSE)</f>
        <v>40928</v>
      </c>
      <c r="C61" s="6">
        <f>VLOOKUP($A$7:$A$91,dt!$A$2:$R$78,3,FALSE)</f>
        <v>34229</v>
      </c>
      <c r="D61" s="6">
        <f>VLOOKUP($A$7:$A$91,dt!$A$2:$R$78,4,FALSE)</f>
        <v>2459</v>
      </c>
      <c r="E61" s="6">
        <f>VLOOKUP($A$7:$A$91,dt!$A$2:$R$78,5,FALSE)</f>
        <v>160</v>
      </c>
      <c r="F61" s="6">
        <f>VLOOKUP($A$7:$A$91,dt!$A$2:$R$78,6,FALSE)</f>
        <v>8</v>
      </c>
      <c r="G61" s="6">
        <f>VLOOKUP($A$7:$A$91,dt!$A$2:$R$78,7,FALSE)</f>
        <v>12680</v>
      </c>
      <c r="H61" s="6">
        <f>VLOOKUP($A$7:$A$91,dt!$A$2:$R$78,8,FALSE)</f>
        <v>1083</v>
      </c>
      <c r="I61" s="6">
        <f>VLOOKUP($A$7:$A$91,dt!$A$2:$R$78,9,FALSE)</f>
        <v>180021</v>
      </c>
      <c r="J61" s="6">
        <f>VLOOKUP($A$7:$A$91,dt!$A$2:$R$78,10,FALSE)</f>
        <v>3084</v>
      </c>
      <c r="K61" s="6">
        <f>VLOOKUP($A$7:$A$91,dt!$A$2:$R$78,11,FALSE)</f>
        <v>1808749</v>
      </c>
      <c r="L61" s="6">
        <f>VLOOKUP($A$7:$A$91,dt!$A$2:$R$78,12,FALSE)</f>
        <v>38454</v>
      </c>
      <c r="M61" s="6">
        <f>VLOOKUP($A$7:$A$91,dt!$A$2:$R$78,13,FALSE)</f>
        <v>1466733</v>
      </c>
      <c r="N61" s="6">
        <f>VLOOKUP($A$7:$A$91,dt!$A$2:$R$78,14,FALSE)</f>
        <v>309</v>
      </c>
      <c r="O61" s="6">
        <f>VLOOKUP($A$7:$A$91,dt!$A$2:$R$78,15,FALSE)</f>
        <v>477773</v>
      </c>
      <c r="P61" s="6">
        <f>VLOOKUP($A$7:$A$91,dt!$A$2:$R$78,16,FALSE)</f>
        <v>1873</v>
      </c>
      <c r="Q61" s="6">
        <f>VLOOKUP($A$7:$A$91,dt!$A$2:$R$78,17,FALSE)</f>
        <v>10189</v>
      </c>
      <c r="R61" s="6">
        <f>VLOOKUP($A$7:$A$91,dt!$A$2:$R$78,18,FALSE)</f>
        <v>209</v>
      </c>
      <c r="S61" s="6">
        <f>VLOOKUP($A$7:$A$91,dt!$A$2:$X$78,19,FALSE)</f>
        <v>198249</v>
      </c>
      <c r="T61" s="6">
        <f>VLOOKUP($A$7:$A$91,dt!$A$2:$X$78,20,FALSE)</f>
        <v>912</v>
      </c>
      <c r="U61" s="6">
        <f>VLOOKUP($A$7:$A$91,dt!$A$2:$X$78,21,FALSE)</f>
        <v>12878</v>
      </c>
      <c r="V61" s="6">
        <f>VLOOKUP($A$7:$A$91,dt!$A$2:$X$78,22,FALSE)</f>
        <v>410</v>
      </c>
      <c r="W61" s="6">
        <f>VLOOKUP($A$7:$A$91,dt!$A$2:$X$78,23,FALSE)</f>
        <v>1354</v>
      </c>
      <c r="X61" s="6">
        <f>VLOOKUP($A$7:$A$91,dt!$A$2:$X$78,24,FALSE)</f>
        <v>32</v>
      </c>
    </row>
    <row r="62" spans="1:24" ht="21.75" x14ac:dyDescent="0.2">
      <c r="A62" s="5" t="s">
        <v>60</v>
      </c>
      <c r="B62" s="6">
        <f>VLOOKUP($A$7:$A$91,dt!$A$2:$R$78,2,FALSE)</f>
        <v>35825</v>
      </c>
      <c r="C62" s="6">
        <f>VLOOKUP($A$7:$A$91,dt!$A$2:$R$78,3,FALSE)</f>
        <v>270665</v>
      </c>
      <c r="D62" s="6">
        <f>VLOOKUP($A$7:$A$91,dt!$A$2:$R$78,4,FALSE)</f>
        <v>17644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31095</v>
      </c>
      <c r="H62" s="6">
        <f>VLOOKUP($A$7:$A$91,dt!$A$2:$R$78,8,FALSE)</f>
        <v>2565</v>
      </c>
      <c r="I62" s="6">
        <f>VLOOKUP($A$7:$A$91,dt!$A$2:$R$78,9,FALSE)</f>
        <v>73499</v>
      </c>
      <c r="J62" s="6">
        <f>VLOOKUP($A$7:$A$91,dt!$A$2:$R$78,10,FALSE)</f>
        <v>2734</v>
      </c>
      <c r="K62" s="6">
        <f>VLOOKUP($A$7:$A$91,dt!$A$2:$R$78,11,FALSE)</f>
        <v>1114978</v>
      </c>
      <c r="L62" s="6">
        <f>VLOOKUP($A$7:$A$91,dt!$A$2:$R$78,12,FALSE)</f>
        <v>24532</v>
      </c>
      <c r="M62" s="6">
        <f>VLOOKUP($A$7:$A$91,dt!$A$2:$R$78,13,FALSE)</f>
        <v>402680</v>
      </c>
      <c r="N62" s="6">
        <f>VLOOKUP($A$7:$A$91,dt!$A$2:$R$78,14,FALSE)</f>
        <v>108</v>
      </c>
      <c r="O62" s="6">
        <f>VLOOKUP($A$7:$A$91,dt!$A$2:$R$78,15,FALSE)</f>
        <v>36655</v>
      </c>
      <c r="P62" s="6">
        <f>VLOOKUP($A$7:$A$91,dt!$A$2:$R$78,16,FALSE)</f>
        <v>516</v>
      </c>
      <c r="Q62" s="6">
        <f>VLOOKUP($A$7:$A$91,dt!$A$2:$R$78,17,FALSE)</f>
        <v>1125</v>
      </c>
      <c r="R62" s="6">
        <f>VLOOKUP($A$7:$A$91,dt!$A$2:$R$78,18,FALSE)</f>
        <v>97</v>
      </c>
      <c r="S62" s="6">
        <f>VLOOKUP($A$7:$A$91,dt!$A$2:$X$78,19,FALSE)</f>
        <v>8036</v>
      </c>
      <c r="T62" s="6">
        <f>VLOOKUP($A$7:$A$91,dt!$A$2:$X$78,20,FALSE)</f>
        <v>192</v>
      </c>
      <c r="U62" s="6">
        <f>VLOOKUP($A$7:$A$91,dt!$A$2:$X$78,21,FALSE)</f>
        <v>18222</v>
      </c>
      <c r="V62" s="6">
        <f>VLOOKUP($A$7:$A$91,dt!$A$2:$X$78,22,FALSE)</f>
        <v>575</v>
      </c>
      <c r="W62" s="6">
        <f>VLOOKUP($A$7:$A$91,dt!$A$2:$X$78,23,FALSE)</f>
        <v>1441</v>
      </c>
      <c r="X62" s="6">
        <f>VLOOKUP($A$7:$A$91,dt!$A$2:$X$78,24,FALSE)</f>
        <v>16</v>
      </c>
    </row>
    <row r="63" spans="1:24" ht="21.75" x14ac:dyDescent="0.2">
      <c r="A63" s="5" t="s">
        <v>61</v>
      </c>
      <c r="B63" s="6">
        <f>VLOOKUP($A$7:$A$91,dt!$A$2:$R$78,2,FALSE)</f>
        <v>36121</v>
      </c>
      <c r="C63" s="6">
        <f>VLOOKUP($A$7:$A$91,dt!$A$2:$R$78,3,FALSE)</f>
        <v>138352</v>
      </c>
      <c r="D63" s="6">
        <f>VLOOKUP($A$7:$A$91,dt!$A$2:$R$78,4,FALSE)</f>
        <v>10456</v>
      </c>
      <c r="E63" s="6">
        <f>VLOOKUP($A$7:$A$91,dt!$A$2:$R$78,5,FALSE)</f>
        <v>3073</v>
      </c>
      <c r="F63" s="6">
        <f>VLOOKUP($A$7:$A$91,dt!$A$2:$R$78,6,FALSE)</f>
        <v>92</v>
      </c>
      <c r="G63" s="6">
        <f>VLOOKUP($A$7:$A$91,dt!$A$2:$R$78,7,FALSE)</f>
        <v>10226</v>
      </c>
      <c r="H63" s="6">
        <f>VLOOKUP($A$7:$A$91,dt!$A$2:$R$78,8,FALSE)</f>
        <v>1032</v>
      </c>
      <c r="I63" s="6">
        <f>VLOOKUP($A$7:$A$91,dt!$A$2:$R$78,9,FALSE)</f>
        <v>97470</v>
      </c>
      <c r="J63" s="6">
        <f>VLOOKUP($A$7:$A$91,dt!$A$2:$R$78,10,FALSE)</f>
        <v>2398</v>
      </c>
      <c r="K63" s="6">
        <f>VLOOKUP($A$7:$A$91,dt!$A$2:$R$78,11,FALSE)</f>
        <v>1148840</v>
      </c>
      <c r="L63" s="6">
        <f>VLOOKUP($A$7:$A$91,dt!$A$2:$R$78,12,FALSE)</f>
        <v>30364</v>
      </c>
      <c r="M63" s="6">
        <f>VLOOKUP($A$7:$A$91,dt!$A$2:$R$78,13,FALSE)</f>
        <v>217165</v>
      </c>
      <c r="N63" s="6">
        <f>VLOOKUP($A$7:$A$91,dt!$A$2:$R$78,14,FALSE)</f>
        <v>123</v>
      </c>
      <c r="O63" s="6">
        <f>VLOOKUP($A$7:$A$91,dt!$A$2:$R$78,15,FALSE)</f>
        <v>131653</v>
      </c>
      <c r="P63" s="6">
        <f>VLOOKUP($A$7:$A$91,dt!$A$2:$R$78,16,FALSE)</f>
        <v>1389</v>
      </c>
      <c r="Q63" s="6">
        <f>VLOOKUP($A$7:$A$91,dt!$A$2:$R$78,17,FALSE)</f>
        <v>2497</v>
      </c>
      <c r="R63" s="6">
        <f>VLOOKUP($A$7:$A$91,dt!$A$2:$R$78,18,FALSE)</f>
        <v>53</v>
      </c>
      <c r="S63" s="6">
        <f>VLOOKUP($A$7:$A$91,dt!$A$2:$X$78,19,FALSE)</f>
        <v>178033</v>
      </c>
      <c r="T63" s="6">
        <f>VLOOKUP($A$7:$A$91,dt!$A$2:$X$78,20,FALSE)</f>
        <v>594</v>
      </c>
      <c r="U63" s="6">
        <f>VLOOKUP($A$7:$A$91,dt!$A$2:$X$78,21,FALSE)</f>
        <v>14380</v>
      </c>
      <c r="V63" s="6">
        <f>VLOOKUP($A$7:$A$91,dt!$A$2:$X$78,22,FALSE)</f>
        <v>386</v>
      </c>
      <c r="W63" s="6">
        <f>VLOOKUP($A$7:$A$91,dt!$A$2:$X$78,23,FALSE)</f>
        <v>1240</v>
      </c>
      <c r="X63" s="6">
        <f>VLOOKUP($A$7:$A$91,dt!$A$2:$X$78,24,FALSE)</f>
        <v>41</v>
      </c>
    </row>
    <row r="64" spans="1:24" ht="21.75" x14ac:dyDescent="0.2">
      <c r="A64" s="5" t="s">
        <v>62</v>
      </c>
      <c r="B64" s="6">
        <f>VLOOKUP($A$7:$A$91,dt!$A$2:$R$78,2,FALSE)</f>
        <v>43897</v>
      </c>
      <c r="C64" s="6">
        <f>VLOOKUP($A$7:$A$91,dt!$A$2:$R$78,3,FALSE)</f>
        <v>64116</v>
      </c>
      <c r="D64" s="6">
        <f>VLOOKUP($A$7:$A$91,dt!$A$2:$R$78,4,FALSE)</f>
        <v>5913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31241</v>
      </c>
      <c r="H64" s="6">
        <f>VLOOKUP($A$7:$A$91,dt!$A$2:$R$78,8,FALSE)</f>
        <v>3203</v>
      </c>
      <c r="I64" s="6">
        <f>VLOOKUP($A$7:$A$91,dt!$A$2:$R$78,9,FALSE)</f>
        <v>323043</v>
      </c>
      <c r="J64" s="6">
        <f>VLOOKUP($A$7:$A$91,dt!$A$2:$R$78,10,FALSE)</f>
        <v>3045</v>
      </c>
      <c r="K64" s="6">
        <f>VLOOKUP($A$7:$A$91,dt!$A$2:$R$78,11,FALSE)</f>
        <v>2165192</v>
      </c>
      <c r="L64" s="6">
        <f>VLOOKUP($A$7:$A$91,dt!$A$2:$R$78,12,FALSE)</f>
        <v>37733</v>
      </c>
      <c r="M64" s="6">
        <f>VLOOKUP($A$7:$A$91,dt!$A$2:$R$78,13,FALSE)</f>
        <v>1229139</v>
      </c>
      <c r="N64" s="6">
        <f>VLOOKUP($A$7:$A$91,dt!$A$2:$R$78,14,FALSE)</f>
        <v>631</v>
      </c>
      <c r="O64" s="6">
        <f>VLOOKUP($A$7:$A$91,dt!$A$2:$R$78,15,FALSE)</f>
        <v>409511</v>
      </c>
      <c r="P64" s="6">
        <f>VLOOKUP($A$7:$A$91,dt!$A$2:$R$78,16,FALSE)</f>
        <v>2895</v>
      </c>
      <c r="Q64" s="6">
        <f>VLOOKUP($A$7:$A$91,dt!$A$2:$R$78,17,FALSE)</f>
        <v>17635</v>
      </c>
      <c r="R64" s="6">
        <f>VLOOKUP($A$7:$A$91,dt!$A$2:$R$78,18,FALSE)</f>
        <v>193</v>
      </c>
      <c r="S64" s="6">
        <f>VLOOKUP($A$7:$A$91,dt!$A$2:$X$78,19,FALSE)</f>
        <v>759568</v>
      </c>
      <c r="T64" s="6">
        <f>VLOOKUP($A$7:$A$91,dt!$A$2:$X$78,20,FALSE)</f>
        <v>1143</v>
      </c>
      <c r="U64" s="6">
        <f>VLOOKUP($A$7:$A$91,dt!$A$2:$X$78,21,FALSE)</f>
        <v>18838</v>
      </c>
      <c r="V64" s="6">
        <f>VLOOKUP($A$7:$A$91,dt!$A$2:$X$78,22,FALSE)</f>
        <v>512</v>
      </c>
      <c r="W64" s="6">
        <f>VLOOKUP($A$7:$A$91,dt!$A$2:$X$78,23,FALSE)</f>
        <v>1955</v>
      </c>
      <c r="X64" s="6">
        <f>VLOOKUP($A$7:$A$91,dt!$A$2:$X$78,24,FALSE)</f>
        <v>85</v>
      </c>
    </row>
    <row r="65" spans="1:24" ht="21.75" x14ac:dyDescent="0.2">
      <c r="A65" s="5" t="s">
        <v>63</v>
      </c>
      <c r="B65" s="6">
        <f>VLOOKUP($A$7:$A$91,dt!$A$2:$R$78,2,FALSE)</f>
        <v>28403</v>
      </c>
      <c r="C65" s="6">
        <f>VLOOKUP($A$7:$A$91,dt!$A$2:$R$78,3,FALSE)</f>
        <v>18184</v>
      </c>
      <c r="D65" s="6">
        <f>VLOOKUP($A$7:$A$91,dt!$A$2:$R$78,4,FALSE)</f>
        <v>1504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10437</v>
      </c>
      <c r="H65" s="6">
        <f>VLOOKUP($A$7:$A$91,dt!$A$2:$R$78,8,FALSE)</f>
        <v>829</v>
      </c>
      <c r="I65" s="6">
        <f>VLOOKUP($A$7:$A$91,dt!$A$2:$R$78,9,FALSE)</f>
        <v>58138</v>
      </c>
      <c r="J65" s="6">
        <f>VLOOKUP($A$7:$A$91,dt!$A$2:$R$78,10,FALSE)</f>
        <v>1115</v>
      </c>
      <c r="K65" s="6">
        <f>VLOOKUP($A$7:$A$91,dt!$A$2:$R$78,11,FALSE)</f>
        <v>1535490</v>
      </c>
      <c r="L65" s="6">
        <f>VLOOKUP($A$7:$A$91,dt!$A$2:$R$78,12,FALSE)</f>
        <v>26300</v>
      </c>
      <c r="M65" s="6">
        <f>VLOOKUP($A$7:$A$91,dt!$A$2:$R$78,13,FALSE)</f>
        <v>1959849</v>
      </c>
      <c r="N65" s="6">
        <f>VLOOKUP($A$7:$A$91,dt!$A$2:$R$78,14,FALSE)</f>
        <v>108</v>
      </c>
      <c r="O65" s="6">
        <f>VLOOKUP($A$7:$A$91,dt!$A$2:$R$78,15,FALSE)</f>
        <v>699525</v>
      </c>
      <c r="P65" s="6">
        <f>VLOOKUP($A$7:$A$91,dt!$A$2:$R$78,16,FALSE)</f>
        <v>1980</v>
      </c>
      <c r="Q65" s="6">
        <f>VLOOKUP($A$7:$A$91,dt!$A$2:$R$78,17,FALSE)</f>
        <v>8119</v>
      </c>
      <c r="R65" s="6">
        <f>VLOOKUP($A$7:$A$91,dt!$A$2:$R$78,18,FALSE)</f>
        <v>55</v>
      </c>
      <c r="S65" s="6">
        <f>VLOOKUP($A$7:$A$91,dt!$A$2:$X$78,19,FALSE)</f>
        <v>870270</v>
      </c>
      <c r="T65" s="6">
        <f>VLOOKUP($A$7:$A$91,dt!$A$2:$X$78,20,FALSE)</f>
        <v>1186</v>
      </c>
      <c r="U65" s="6">
        <f>VLOOKUP($A$7:$A$91,dt!$A$2:$X$78,21,FALSE)</f>
        <v>11445</v>
      </c>
      <c r="V65" s="6">
        <f>VLOOKUP($A$7:$A$91,dt!$A$2:$X$78,22,FALSE)</f>
        <v>374</v>
      </c>
      <c r="W65" s="6">
        <f>VLOOKUP($A$7:$A$91,dt!$A$2:$X$78,23,FALSE)</f>
        <v>1483</v>
      </c>
      <c r="X65" s="6">
        <f>VLOOKUP($A$7:$A$91,dt!$A$2:$X$78,24,FALSE)</f>
        <v>44</v>
      </c>
    </row>
    <row r="66" spans="1:24" ht="21.75" x14ac:dyDescent="0.2">
      <c r="A66" s="5" t="s">
        <v>64</v>
      </c>
      <c r="B66" s="6">
        <f>VLOOKUP($A$7:$A$91,dt!$A$2:$R$78,2,FALSE)</f>
        <v>49260</v>
      </c>
      <c r="C66" s="6">
        <f>VLOOKUP($A$7:$A$91,dt!$A$2:$R$78,3,FALSE)</f>
        <v>82528</v>
      </c>
      <c r="D66" s="6">
        <f>VLOOKUP($A$7:$A$91,dt!$A$2:$R$78,4,FALSE)</f>
        <v>6161</v>
      </c>
      <c r="E66" s="6">
        <f>VLOOKUP($A$7:$A$91,dt!$A$2:$R$78,5,FALSE)</f>
        <v>1798</v>
      </c>
      <c r="F66" s="6">
        <f>VLOOKUP($A$7:$A$91,dt!$A$2:$R$78,6,FALSE)</f>
        <v>62</v>
      </c>
      <c r="G66" s="6">
        <f>VLOOKUP($A$7:$A$91,dt!$A$2:$R$78,7,FALSE)</f>
        <v>9795</v>
      </c>
      <c r="H66" s="6">
        <f>VLOOKUP($A$7:$A$91,dt!$A$2:$R$78,8,FALSE)</f>
        <v>1063</v>
      </c>
      <c r="I66" s="6">
        <f>VLOOKUP($A$7:$A$91,dt!$A$2:$R$78,9,FALSE)</f>
        <v>125455</v>
      </c>
      <c r="J66" s="6">
        <f>VLOOKUP($A$7:$A$91,dt!$A$2:$R$78,10,FALSE)</f>
        <v>938</v>
      </c>
      <c r="K66" s="6">
        <f>VLOOKUP($A$7:$A$91,dt!$A$2:$R$78,11,FALSE)</f>
        <v>2208890</v>
      </c>
      <c r="L66" s="6">
        <f>VLOOKUP($A$7:$A$91,dt!$A$2:$R$78,12,FALSE)</f>
        <v>45731</v>
      </c>
      <c r="M66" s="6">
        <f>VLOOKUP($A$7:$A$91,dt!$A$2:$R$78,13,FALSE)</f>
        <v>5934359</v>
      </c>
      <c r="N66" s="6">
        <f>VLOOKUP($A$7:$A$91,dt!$A$2:$R$78,14,FALSE)</f>
        <v>210</v>
      </c>
      <c r="O66" s="6">
        <f>VLOOKUP($A$7:$A$91,dt!$A$2:$R$78,15,FALSE)</f>
        <v>350797</v>
      </c>
      <c r="P66" s="6">
        <f>VLOOKUP($A$7:$A$91,dt!$A$2:$R$78,16,FALSE)</f>
        <v>1275</v>
      </c>
      <c r="Q66" s="6">
        <f>VLOOKUP($A$7:$A$91,dt!$A$2:$R$78,17,FALSE)</f>
        <v>745529</v>
      </c>
      <c r="R66" s="6">
        <f>VLOOKUP($A$7:$A$91,dt!$A$2:$R$78,18,FALSE)</f>
        <v>214</v>
      </c>
      <c r="S66" s="6">
        <f>VLOOKUP($A$7:$A$91,dt!$A$2:$X$78,19,FALSE)</f>
        <v>72284</v>
      </c>
      <c r="T66" s="6">
        <f>VLOOKUP($A$7:$A$91,dt!$A$2:$X$78,20,FALSE)</f>
        <v>413</v>
      </c>
      <c r="U66" s="6">
        <f>VLOOKUP($A$7:$A$91,dt!$A$2:$X$78,21,FALSE)</f>
        <v>54258</v>
      </c>
      <c r="V66" s="6">
        <f>VLOOKUP($A$7:$A$91,dt!$A$2:$X$78,22,FALSE)</f>
        <v>1470</v>
      </c>
      <c r="W66" s="6">
        <f>VLOOKUP($A$7:$A$91,dt!$A$2:$X$78,23,FALSE)</f>
        <v>7544</v>
      </c>
      <c r="X66" s="6">
        <f>VLOOKUP($A$7:$A$91,dt!$A$2:$X$78,24,FALSE)</f>
        <v>203</v>
      </c>
    </row>
    <row r="67" spans="1:24" ht="21.75" x14ac:dyDescent="0.2">
      <c r="A67" s="9" t="s">
        <v>7</v>
      </c>
      <c r="B67" s="8">
        <f>SUM(B68:B75)</f>
        <v>156033</v>
      </c>
      <c r="C67" s="8">
        <f t="shared" ref="C67:X67" si="28">SUM(C68:C75)</f>
        <v>1201501</v>
      </c>
      <c r="D67" s="8">
        <f t="shared" si="28"/>
        <v>65218</v>
      </c>
      <c r="E67" s="8">
        <f t="shared" si="28"/>
        <v>151403</v>
      </c>
      <c r="F67" s="8">
        <f t="shared" si="28"/>
        <v>5223</v>
      </c>
      <c r="G67" s="8">
        <f t="shared" si="28"/>
        <v>22095</v>
      </c>
      <c r="H67" s="8">
        <f t="shared" si="28"/>
        <v>1985</v>
      </c>
      <c r="I67" s="8">
        <f t="shared" si="28"/>
        <v>2858635</v>
      </c>
      <c r="J67" s="8">
        <f t="shared" si="28"/>
        <v>7001</v>
      </c>
      <c r="K67" s="8">
        <f t="shared" ref="K67:L67" si="29">SUM(K68:K75)</f>
        <v>4469690</v>
      </c>
      <c r="L67" s="8">
        <f t="shared" si="29"/>
        <v>102380</v>
      </c>
      <c r="M67" s="8">
        <f t="shared" ref="M67:N67" si="30">SUM(M68:M75)</f>
        <v>68684711</v>
      </c>
      <c r="N67" s="8">
        <f t="shared" si="30"/>
        <v>1853</v>
      </c>
      <c r="O67" s="8">
        <f t="shared" si="28"/>
        <v>7752169</v>
      </c>
      <c r="P67" s="8">
        <f t="shared" si="28"/>
        <v>6025</v>
      </c>
      <c r="Q67" s="8">
        <f t="shared" si="28"/>
        <v>2051889</v>
      </c>
      <c r="R67" s="8">
        <f t="shared" si="28"/>
        <v>1182</v>
      </c>
      <c r="S67" s="8">
        <f t="shared" ref="S67:T67" si="31">SUM(S68:S75)</f>
        <v>5088108</v>
      </c>
      <c r="T67" s="8">
        <f t="shared" si="31"/>
        <v>4989</v>
      </c>
      <c r="U67" s="8">
        <f t="shared" si="28"/>
        <v>321120</v>
      </c>
      <c r="V67" s="8">
        <f t="shared" si="28"/>
        <v>8308</v>
      </c>
      <c r="W67" s="8">
        <f t="shared" si="28"/>
        <v>48126</v>
      </c>
      <c r="X67" s="8">
        <f t="shared" si="28"/>
        <v>840</v>
      </c>
    </row>
    <row r="68" spans="1:24" ht="21.75" x14ac:dyDescent="0.2">
      <c r="A68" s="5" t="s">
        <v>65</v>
      </c>
      <c r="B68" s="6">
        <f>VLOOKUP($A$7:$A$91,dt!$A$2:$R$78,2,FALSE)</f>
        <v>21933</v>
      </c>
      <c r="C68" s="6">
        <f>VLOOKUP($A$7:$A$91,dt!$A$2:$R$78,3,FALSE)</f>
        <v>108229</v>
      </c>
      <c r="D68" s="6">
        <f>VLOOKUP($A$7:$A$91,dt!$A$2:$R$78,4,FALSE)</f>
        <v>8611</v>
      </c>
      <c r="E68" s="6">
        <f>VLOOKUP($A$7:$A$91,dt!$A$2:$R$78,5,FALSE)</f>
        <v>45356</v>
      </c>
      <c r="F68" s="6">
        <f>VLOOKUP($A$7:$A$91,dt!$A$2:$R$78,6,FALSE)</f>
        <v>2087</v>
      </c>
      <c r="G68" s="6">
        <f>VLOOKUP($A$7:$A$91,dt!$A$2:$R$78,7,FALSE)</f>
        <v>1036</v>
      </c>
      <c r="H68" s="6">
        <f>VLOOKUP($A$7:$A$91,dt!$A$2:$R$78,8,FALSE)</f>
        <v>96</v>
      </c>
      <c r="I68" s="6">
        <f>VLOOKUP($A$7:$A$91,dt!$A$2:$R$78,9,FALSE)</f>
        <v>1228471</v>
      </c>
      <c r="J68" s="6">
        <f>VLOOKUP($A$7:$A$91,dt!$A$2:$R$78,10,FALSE)</f>
        <v>688</v>
      </c>
      <c r="K68" s="6">
        <f>VLOOKUP($A$7:$A$91,dt!$A$2:$R$78,11,FALSE)</f>
        <v>626259</v>
      </c>
      <c r="L68" s="6">
        <f>VLOOKUP($A$7:$A$91,dt!$A$2:$R$78,12,FALSE)</f>
        <v>14611</v>
      </c>
      <c r="M68" s="6">
        <f>VLOOKUP($A$7:$A$91,dt!$A$2:$R$78,13,FALSE)</f>
        <v>10780414</v>
      </c>
      <c r="N68" s="6">
        <f>VLOOKUP($A$7:$A$91,dt!$A$2:$R$78,14,FALSE)</f>
        <v>338</v>
      </c>
      <c r="O68" s="6">
        <f>VLOOKUP($A$7:$A$91,dt!$A$2:$R$78,15,FALSE)</f>
        <v>897608</v>
      </c>
      <c r="P68" s="6">
        <f>VLOOKUP($A$7:$A$91,dt!$A$2:$R$78,16,FALSE)</f>
        <v>707</v>
      </c>
      <c r="Q68" s="6">
        <f>VLOOKUP($A$7:$A$91,dt!$A$2:$R$78,17,FALSE)</f>
        <v>370606</v>
      </c>
      <c r="R68" s="6">
        <f>VLOOKUP($A$7:$A$91,dt!$A$2:$R$78,18,FALSE)</f>
        <v>110</v>
      </c>
      <c r="S68" s="6">
        <f>VLOOKUP($A$7:$A$91,dt!$A$2:$X$78,19,FALSE)</f>
        <v>130417</v>
      </c>
      <c r="T68" s="6">
        <f>VLOOKUP($A$7:$A$91,dt!$A$2:$X$78,20,FALSE)</f>
        <v>531</v>
      </c>
      <c r="U68" s="6">
        <f>VLOOKUP($A$7:$A$91,dt!$A$2:$X$78,21,FALSE)</f>
        <v>22956</v>
      </c>
      <c r="V68" s="6">
        <f>VLOOKUP($A$7:$A$91,dt!$A$2:$X$78,22,FALSE)</f>
        <v>746</v>
      </c>
      <c r="W68" s="6">
        <f>VLOOKUP($A$7:$A$91,dt!$A$2:$X$78,23,FALSE)</f>
        <v>1612</v>
      </c>
      <c r="X68" s="6">
        <f>VLOOKUP($A$7:$A$91,dt!$A$2:$X$78,24,FALSE)</f>
        <v>64</v>
      </c>
    </row>
    <row r="69" spans="1:24" ht="21.75" x14ac:dyDescent="0.2">
      <c r="A69" s="5" t="s">
        <v>66</v>
      </c>
      <c r="B69" s="6">
        <f>VLOOKUP($A$7:$A$91,dt!$A$2:$R$78,2,FALSE)</f>
        <v>36119</v>
      </c>
      <c r="C69" s="6">
        <f>VLOOKUP($A$7:$A$91,dt!$A$2:$R$78,3,FALSE)</f>
        <v>363386</v>
      </c>
      <c r="D69" s="6">
        <f>VLOOKUP($A$7:$A$91,dt!$A$2:$R$78,4,FALSE)</f>
        <v>14688</v>
      </c>
      <c r="E69" s="6">
        <f>VLOOKUP($A$7:$A$91,dt!$A$2:$R$78,5,FALSE)</f>
        <v>31611</v>
      </c>
      <c r="F69" s="6">
        <f>VLOOKUP($A$7:$A$91,dt!$A$2:$R$78,6,FALSE)</f>
        <v>1068</v>
      </c>
      <c r="G69" s="6">
        <f>VLOOKUP($A$7:$A$91,dt!$A$2:$R$78,7,FALSE)</f>
        <v>13235</v>
      </c>
      <c r="H69" s="6">
        <f>VLOOKUP($A$7:$A$91,dt!$A$2:$R$78,8,FALSE)</f>
        <v>994</v>
      </c>
      <c r="I69" s="6">
        <f>VLOOKUP($A$7:$A$91,dt!$A$2:$R$78,9,FALSE)</f>
        <v>776518</v>
      </c>
      <c r="J69" s="6">
        <f>VLOOKUP($A$7:$A$91,dt!$A$2:$R$78,10,FALSE)</f>
        <v>1675</v>
      </c>
      <c r="K69" s="6">
        <f>VLOOKUP($A$7:$A$91,dt!$A$2:$R$78,11,FALSE)</f>
        <v>987055</v>
      </c>
      <c r="L69" s="6">
        <f>VLOOKUP($A$7:$A$91,dt!$A$2:$R$78,12,FALSE)</f>
        <v>23886</v>
      </c>
      <c r="M69" s="6">
        <f>VLOOKUP($A$7:$A$91,dt!$A$2:$R$78,13,FALSE)</f>
        <v>35690730</v>
      </c>
      <c r="N69" s="6">
        <f>VLOOKUP($A$7:$A$91,dt!$A$2:$R$78,14,FALSE)</f>
        <v>584</v>
      </c>
      <c r="O69" s="6">
        <f>VLOOKUP($A$7:$A$91,dt!$A$2:$R$78,15,FALSE)</f>
        <v>412162</v>
      </c>
      <c r="P69" s="6">
        <f>VLOOKUP($A$7:$A$91,dt!$A$2:$R$78,16,FALSE)</f>
        <v>972</v>
      </c>
      <c r="Q69" s="6">
        <f>VLOOKUP($A$7:$A$91,dt!$A$2:$R$78,17,FALSE)</f>
        <v>417820</v>
      </c>
      <c r="R69" s="6">
        <f>VLOOKUP($A$7:$A$91,dt!$A$2:$R$78,18,FALSE)</f>
        <v>260</v>
      </c>
      <c r="S69" s="6">
        <f>VLOOKUP($A$7:$A$91,dt!$A$2:$X$78,19,FALSE)</f>
        <v>294783</v>
      </c>
      <c r="T69" s="6">
        <f>VLOOKUP($A$7:$A$91,dt!$A$2:$X$78,20,FALSE)</f>
        <v>646</v>
      </c>
      <c r="U69" s="6">
        <f>VLOOKUP($A$7:$A$91,dt!$A$2:$X$78,21,FALSE)</f>
        <v>135737</v>
      </c>
      <c r="V69" s="6">
        <f>VLOOKUP($A$7:$A$91,dt!$A$2:$X$78,22,FALSE)</f>
        <v>3476</v>
      </c>
      <c r="W69" s="6">
        <f>VLOOKUP($A$7:$A$91,dt!$A$2:$X$78,23,FALSE)</f>
        <v>33775</v>
      </c>
      <c r="X69" s="6">
        <f>VLOOKUP($A$7:$A$91,dt!$A$2:$X$78,24,FALSE)</f>
        <v>453</v>
      </c>
    </row>
    <row r="70" spans="1:24" ht="21.75" x14ac:dyDescent="0.2">
      <c r="A70" s="5" t="s">
        <v>67</v>
      </c>
      <c r="B70" s="6">
        <f>VLOOKUP($A$7:$A$91,dt!$A$2:$R$78,2,FALSE)</f>
        <v>33795</v>
      </c>
      <c r="C70" s="6">
        <f>VLOOKUP($A$7:$A$91,dt!$A$2:$R$78,3,FALSE)</f>
        <v>223831</v>
      </c>
      <c r="D70" s="6">
        <f>VLOOKUP($A$7:$A$91,dt!$A$2:$R$78,4,FALSE)</f>
        <v>8988</v>
      </c>
      <c r="E70" s="6">
        <f>VLOOKUP($A$7:$A$91,dt!$A$2:$R$78,5,FALSE)</f>
        <v>1510</v>
      </c>
      <c r="F70" s="6">
        <f>VLOOKUP($A$7:$A$91,dt!$A$2:$R$78,6,FALSE)</f>
        <v>23</v>
      </c>
      <c r="G70" s="6">
        <f>VLOOKUP($A$7:$A$91,dt!$A$2:$R$78,7,FALSE)</f>
        <v>5492</v>
      </c>
      <c r="H70" s="6">
        <f>VLOOKUP($A$7:$A$91,dt!$A$2:$R$78,8,FALSE)</f>
        <v>562</v>
      </c>
      <c r="I70" s="6">
        <f>VLOOKUP($A$7:$A$91,dt!$A$2:$R$78,9,FALSE)</f>
        <v>516359</v>
      </c>
      <c r="J70" s="6">
        <f>VLOOKUP($A$7:$A$91,dt!$A$2:$R$78,10,FALSE)</f>
        <v>1767</v>
      </c>
      <c r="K70" s="6">
        <f>VLOOKUP($A$7:$A$91,dt!$A$2:$R$78,11,FALSE)</f>
        <v>1208787</v>
      </c>
      <c r="L70" s="6">
        <f>VLOOKUP($A$7:$A$91,dt!$A$2:$R$78,12,FALSE)</f>
        <v>25164</v>
      </c>
      <c r="M70" s="6">
        <f>VLOOKUP($A$7:$A$91,dt!$A$2:$R$78,13,FALSE)</f>
        <v>13709859</v>
      </c>
      <c r="N70" s="6">
        <f>VLOOKUP($A$7:$A$91,dt!$A$2:$R$78,14,FALSE)</f>
        <v>348</v>
      </c>
      <c r="O70" s="6">
        <f>VLOOKUP($A$7:$A$91,dt!$A$2:$R$78,15,FALSE)</f>
        <v>3213435</v>
      </c>
      <c r="P70" s="6">
        <f>VLOOKUP($A$7:$A$91,dt!$A$2:$R$78,16,FALSE)</f>
        <v>1213</v>
      </c>
      <c r="Q70" s="6">
        <f>VLOOKUP($A$7:$A$91,dt!$A$2:$R$78,17,FALSE)</f>
        <v>164680</v>
      </c>
      <c r="R70" s="6">
        <f>VLOOKUP($A$7:$A$91,dt!$A$2:$R$78,18,FALSE)</f>
        <v>308</v>
      </c>
      <c r="S70" s="6">
        <f>VLOOKUP($A$7:$A$91,dt!$A$2:$X$78,19,FALSE)</f>
        <v>3298226</v>
      </c>
      <c r="T70" s="6">
        <f>VLOOKUP($A$7:$A$91,dt!$A$2:$X$78,20,FALSE)</f>
        <v>1881</v>
      </c>
      <c r="U70" s="6">
        <f>VLOOKUP($A$7:$A$91,dt!$A$2:$X$78,21,FALSE)</f>
        <v>58559</v>
      </c>
      <c r="V70" s="6">
        <f>VLOOKUP($A$7:$A$91,dt!$A$2:$X$78,22,FALSE)</f>
        <v>1706</v>
      </c>
      <c r="W70" s="6">
        <f>VLOOKUP($A$7:$A$91,dt!$A$2:$X$78,23,FALSE)</f>
        <v>6632</v>
      </c>
      <c r="X70" s="6">
        <f>VLOOKUP($A$7:$A$91,dt!$A$2:$X$78,24,FALSE)</f>
        <v>174</v>
      </c>
    </row>
    <row r="71" spans="1:24" ht="21.75" x14ac:dyDescent="0.2">
      <c r="A71" s="5" t="s">
        <v>68</v>
      </c>
      <c r="B71" s="6">
        <f>VLOOKUP($A$7:$A$91,dt!$A$2:$R$78,2,FALSE)</f>
        <v>14069</v>
      </c>
      <c r="C71" s="6">
        <f>VLOOKUP($A$7:$A$91,dt!$A$2:$R$78,3,FALSE)</f>
        <v>46440</v>
      </c>
      <c r="D71" s="6">
        <f>VLOOKUP($A$7:$A$91,dt!$A$2:$R$78,4,FALSE)</f>
        <v>2394</v>
      </c>
      <c r="E71" s="6">
        <f>VLOOKUP($A$7:$A$91,dt!$A$2:$R$78,5,FALSE)</f>
        <v>25945</v>
      </c>
      <c r="F71" s="6">
        <f>VLOOKUP($A$7:$A$91,dt!$A$2:$R$78,6,FALSE)</f>
        <v>835</v>
      </c>
      <c r="G71" s="6">
        <f>VLOOKUP($A$7:$A$91,dt!$A$2:$R$78,7,FALSE)</f>
        <v>439</v>
      </c>
      <c r="H71" s="6">
        <f>VLOOKUP($A$7:$A$91,dt!$A$2:$R$78,8,FALSE)</f>
        <v>53</v>
      </c>
      <c r="I71" s="6">
        <f>VLOOKUP($A$7:$A$91,dt!$A$2:$R$78,9,FALSE)</f>
        <v>84119</v>
      </c>
      <c r="J71" s="6">
        <f>VLOOKUP($A$7:$A$91,dt!$A$2:$R$78,10,FALSE)</f>
        <v>77</v>
      </c>
      <c r="K71" s="6">
        <f>VLOOKUP($A$7:$A$91,dt!$A$2:$R$78,11,FALSE)</f>
        <v>629413</v>
      </c>
      <c r="L71" s="6">
        <f>VLOOKUP($A$7:$A$91,dt!$A$2:$R$78,12,FALSE)</f>
        <v>11087</v>
      </c>
      <c r="M71" s="6">
        <f>VLOOKUP($A$7:$A$91,dt!$A$2:$R$78,13,FALSE)</f>
        <v>4427229</v>
      </c>
      <c r="N71" s="6">
        <f>VLOOKUP($A$7:$A$91,dt!$A$2:$R$78,14,FALSE)</f>
        <v>176</v>
      </c>
      <c r="O71" s="6">
        <f>VLOOKUP($A$7:$A$91,dt!$A$2:$R$78,15,FALSE)</f>
        <v>2736468</v>
      </c>
      <c r="P71" s="6">
        <f>VLOOKUP($A$7:$A$91,dt!$A$2:$R$78,16,FALSE)</f>
        <v>566</v>
      </c>
      <c r="Q71" s="6">
        <f>VLOOKUP($A$7:$A$91,dt!$A$2:$R$78,17,FALSE)</f>
        <v>1026484</v>
      </c>
      <c r="R71" s="6">
        <f>VLOOKUP($A$7:$A$91,dt!$A$2:$R$78,18,FALSE)</f>
        <v>218</v>
      </c>
      <c r="S71" s="6">
        <f>VLOOKUP($A$7:$A$91,dt!$A$2:$X$78,19,FALSE)</f>
        <v>893747</v>
      </c>
      <c r="T71" s="6">
        <f>VLOOKUP($A$7:$A$91,dt!$A$2:$X$78,20,FALSE)</f>
        <v>645</v>
      </c>
      <c r="U71" s="6">
        <f>VLOOKUP($A$7:$A$91,dt!$A$2:$X$78,21,FALSE)</f>
        <v>14118</v>
      </c>
      <c r="V71" s="6">
        <f>VLOOKUP($A$7:$A$91,dt!$A$2:$X$78,22,FALSE)</f>
        <v>327</v>
      </c>
      <c r="W71" s="6">
        <f>VLOOKUP($A$7:$A$91,dt!$A$2:$X$78,23,FALSE)</f>
        <v>3026</v>
      </c>
      <c r="X71" s="6">
        <f>VLOOKUP($A$7:$A$91,dt!$A$2:$X$78,24,FALSE)</f>
        <v>66</v>
      </c>
    </row>
    <row r="72" spans="1:24" ht="21.75" x14ac:dyDescent="0.2">
      <c r="A72" s="5" t="s">
        <v>69</v>
      </c>
      <c r="B72" s="6">
        <f>VLOOKUP($A$7:$A$91,dt!$A$2:$R$78,2,FALSE)</f>
        <v>2871</v>
      </c>
      <c r="C72" s="6">
        <f>VLOOKUP($A$7:$A$91,dt!$A$2:$R$78,3,FALSE)</f>
        <v>1001</v>
      </c>
      <c r="D72" s="6">
        <f>VLOOKUP($A$7:$A$91,dt!$A$2:$R$78,4,FALSE)</f>
        <v>72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65</v>
      </c>
      <c r="H72" s="6">
        <f>VLOOKUP($A$7:$A$91,dt!$A$2:$R$78,8,FALSE)</f>
        <v>11</v>
      </c>
      <c r="I72" s="6">
        <f>VLOOKUP($A$7:$A$91,dt!$A$2:$R$78,9,FALSE)</f>
        <v>44</v>
      </c>
      <c r="J72" s="6">
        <f>VLOOKUP($A$7:$A$91,dt!$A$2:$R$78,10,FALSE)</f>
        <v>1</v>
      </c>
      <c r="K72" s="6">
        <f>VLOOKUP($A$7:$A$91,dt!$A$2:$R$78,11,FALSE)</f>
        <v>65103</v>
      </c>
      <c r="L72" s="6">
        <f>VLOOKUP($A$7:$A$91,dt!$A$2:$R$78,12,FALSE)</f>
        <v>2247</v>
      </c>
      <c r="M72" s="6">
        <f>VLOOKUP($A$7:$A$91,dt!$A$2:$R$78,13,FALSE)</f>
        <v>30086</v>
      </c>
      <c r="N72" s="6">
        <f>VLOOKUP($A$7:$A$91,dt!$A$2:$R$78,14,FALSE)</f>
        <v>9</v>
      </c>
      <c r="O72" s="6">
        <f>VLOOKUP($A$7:$A$91,dt!$A$2:$R$78,15,FALSE)</f>
        <v>53605</v>
      </c>
      <c r="P72" s="6">
        <f>VLOOKUP($A$7:$A$91,dt!$A$2:$R$78,16,FALSE)</f>
        <v>401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7339</v>
      </c>
      <c r="T72" s="6">
        <f>VLOOKUP($A$7:$A$91,dt!$A$2:$X$78,20,FALSE)</f>
        <v>143</v>
      </c>
      <c r="U72" s="6">
        <f>VLOOKUP($A$7:$A$91,dt!$A$2:$X$78,21,FALSE)</f>
        <v>536</v>
      </c>
      <c r="V72" s="6">
        <f>VLOOKUP($A$7:$A$91,dt!$A$2:$X$78,22,FALSE)</f>
        <v>27</v>
      </c>
      <c r="W72" s="6">
        <f>VLOOKUP($A$7:$A$91,dt!$A$2:$X$78,23,FALSE)</f>
        <v>3</v>
      </c>
      <c r="X72" s="6">
        <f>VLOOKUP($A$7:$A$91,dt!$A$2:$X$78,24,FALSE)</f>
        <v>1</v>
      </c>
    </row>
    <row r="73" spans="1:24" ht="21.75" x14ac:dyDescent="0.2">
      <c r="A73" s="5" t="s">
        <v>70</v>
      </c>
      <c r="B73" s="6">
        <f>VLOOKUP($A$7:$A$91,dt!$A$2:$R$78,2,FALSE)</f>
        <v>2020</v>
      </c>
      <c r="C73" s="6">
        <f>VLOOKUP($A$7:$A$91,dt!$A$2:$R$78,3,FALSE)</f>
        <v>1210</v>
      </c>
      <c r="D73" s="6">
        <f>VLOOKUP($A$7:$A$91,dt!$A$2:$R$78,4,FALSE)</f>
        <v>106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708</v>
      </c>
      <c r="J73" s="6">
        <f>VLOOKUP($A$7:$A$91,dt!$A$2:$R$78,10,FALSE)</f>
        <v>3</v>
      </c>
      <c r="K73" s="6">
        <f>VLOOKUP($A$7:$A$91,dt!$A$2:$R$78,11,FALSE)</f>
        <v>28103</v>
      </c>
      <c r="L73" s="6">
        <f>VLOOKUP($A$7:$A$91,dt!$A$2:$R$78,12,FALSE)</f>
        <v>1556</v>
      </c>
      <c r="M73" s="6">
        <f>VLOOKUP($A$7:$A$91,dt!$A$2:$R$78,13,FALSE)</f>
        <v>108</v>
      </c>
      <c r="N73" s="6">
        <f>VLOOKUP($A$7:$A$91,dt!$A$2:$R$78,14,FALSE)</f>
        <v>14</v>
      </c>
      <c r="O73" s="6">
        <f>VLOOKUP($A$7:$A$91,dt!$A$2:$R$78,15,FALSE)</f>
        <v>16585</v>
      </c>
      <c r="P73" s="6">
        <f>VLOOKUP($A$7:$A$91,dt!$A$2:$R$78,16,FALSE)</f>
        <v>331</v>
      </c>
      <c r="Q73" s="6">
        <f>VLOOKUP($A$7:$A$91,dt!$A$2:$R$78,17,FALSE)</f>
        <v>115</v>
      </c>
      <c r="R73" s="6">
        <f>VLOOKUP($A$7:$A$91,dt!$A$2:$R$78,18,FALSE)</f>
        <v>12</v>
      </c>
      <c r="S73" s="6">
        <f>VLOOKUP($A$7:$A$91,dt!$A$2:$X$78,19,FALSE)</f>
        <v>3484</v>
      </c>
      <c r="T73" s="6">
        <f>VLOOKUP($A$7:$A$91,dt!$A$2:$X$78,20,FALSE)</f>
        <v>175</v>
      </c>
      <c r="U73" s="6">
        <f>VLOOKUP($A$7:$A$91,dt!$A$2:$X$78,21,FALSE)</f>
        <v>244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20127</v>
      </c>
      <c r="C74" s="6">
        <f>VLOOKUP($A$7:$A$91,dt!$A$2:$R$78,3,FALSE)</f>
        <v>249670</v>
      </c>
      <c r="D74" s="6">
        <f>VLOOKUP($A$7:$A$91,dt!$A$2:$R$78,4,FALSE)</f>
        <v>14675</v>
      </c>
      <c r="E74" s="6">
        <f>VLOOKUP($A$7:$A$91,dt!$A$2:$R$78,5,FALSE)</f>
        <v>14866</v>
      </c>
      <c r="F74" s="6">
        <f>VLOOKUP($A$7:$A$91,dt!$A$2:$R$78,6,FALSE)</f>
        <v>431</v>
      </c>
      <c r="G74" s="6">
        <f>VLOOKUP($A$7:$A$91,dt!$A$2:$R$78,7,FALSE)</f>
        <v>871</v>
      </c>
      <c r="H74" s="6">
        <f>VLOOKUP($A$7:$A$91,dt!$A$2:$R$78,8,FALSE)</f>
        <v>132</v>
      </c>
      <c r="I74" s="6">
        <f>VLOOKUP($A$7:$A$91,dt!$A$2:$R$78,9,FALSE)</f>
        <v>123959</v>
      </c>
      <c r="J74" s="6">
        <f>VLOOKUP($A$7:$A$91,dt!$A$2:$R$78,10,FALSE)</f>
        <v>1146</v>
      </c>
      <c r="K74" s="6">
        <f>VLOOKUP($A$7:$A$91,dt!$A$2:$R$78,11,FALSE)</f>
        <v>416346</v>
      </c>
      <c r="L74" s="6">
        <f>VLOOKUP($A$7:$A$91,dt!$A$2:$R$78,12,FALSE)</f>
        <v>10121</v>
      </c>
      <c r="M74" s="6">
        <f>VLOOKUP($A$7:$A$91,dt!$A$2:$R$78,13,FALSE)</f>
        <v>2516946</v>
      </c>
      <c r="N74" s="6">
        <f>VLOOKUP($A$7:$A$91,dt!$A$2:$R$78,14,FALSE)</f>
        <v>232</v>
      </c>
      <c r="O74" s="6">
        <f>VLOOKUP($A$7:$A$91,dt!$A$2:$R$78,15,FALSE)</f>
        <v>261201</v>
      </c>
      <c r="P74" s="6">
        <f>VLOOKUP($A$7:$A$91,dt!$A$2:$R$78,16,FALSE)</f>
        <v>852</v>
      </c>
      <c r="Q74" s="6">
        <f>VLOOKUP($A$7:$A$91,dt!$A$2:$R$78,17,FALSE)</f>
        <v>68213</v>
      </c>
      <c r="R74" s="6">
        <f>VLOOKUP($A$7:$A$91,dt!$A$2:$R$78,18,FALSE)</f>
        <v>163</v>
      </c>
      <c r="S74" s="6">
        <f>VLOOKUP($A$7:$A$91,dt!$A$2:$X$78,19,FALSE)</f>
        <v>410356</v>
      </c>
      <c r="T74" s="6">
        <f>VLOOKUP($A$7:$A$91,dt!$A$2:$X$78,20,FALSE)</f>
        <v>564</v>
      </c>
      <c r="U74" s="6">
        <f>VLOOKUP($A$7:$A$91,dt!$A$2:$X$78,21,FALSE)</f>
        <v>40734</v>
      </c>
      <c r="V74" s="6">
        <f>VLOOKUP($A$7:$A$91,dt!$A$2:$X$78,22,FALSE)</f>
        <v>860</v>
      </c>
      <c r="W74" s="6">
        <f>VLOOKUP($A$7:$A$91,dt!$A$2:$X$78,23,FALSE)</f>
        <v>1390</v>
      </c>
      <c r="X74" s="6">
        <f>VLOOKUP($A$7:$A$91,dt!$A$2:$X$78,24,FALSE)</f>
        <v>43</v>
      </c>
    </row>
    <row r="75" spans="1:24" ht="21.75" x14ac:dyDescent="0.2">
      <c r="A75" s="5" t="s">
        <v>72</v>
      </c>
      <c r="B75" s="6">
        <f>VLOOKUP($A$7:$A$91,dt!$A$2:$R$78,2,FALSE)</f>
        <v>25099</v>
      </c>
      <c r="C75" s="6">
        <f>VLOOKUP($A$7:$A$91,dt!$A$2:$R$78,3,FALSE)</f>
        <v>207734</v>
      </c>
      <c r="D75" s="6">
        <f>VLOOKUP($A$7:$A$91,dt!$A$2:$R$78,4,FALSE)</f>
        <v>15684</v>
      </c>
      <c r="E75" s="6">
        <f>VLOOKUP($A$7:$A$91,dt!$A$2:$R$78,5,FALSE)</f>
        <v>32115</v>
      </c>
      <c r="F75" s="6">
        <f>VLOOKUP($A$7:$A$91,dt!$A$2:$R$78,6,FALSE)</f>
        <v>779</v>
      </c>
      <c r="G75" s="6">
        <f>VLOOKUP($A$7:$A$91,dt!$A$2:$R$78,7,FALSE)</f>
        <v>945</v>
      </c>
      <c r="H75" s="6">
        <f>VLOOKUP($A$7:$A$91,dt!$A$2:$R$78,8,FALSE)</f>
        <v>133</v>
      </c>
      <c r="I75" s="6">
        <f>VLOOKUP($A$7:$A$91,dt!$A$2:$R$78,9,FALSE)</f>
        <v>128457</v>
      </c>
      <c r="J75" s="6">
        <f>VLOOKUP($A$7:$A$91,dt!$A$2:$R$78,10,FALSE)</f>
        <v>1644</v>
      </c>
      <c r="K75" s="6">
        <f>VLOOKUP($A$7:$A$91,dt!$A$2:$R$78,11,FALSE)</f>
        <v>508624</v>
      </c>
      <c r="L75" s="6">
        <f>VLOOKUP($A$7:$A$91,dt!$A$2:$R$78,12,FALSE)</f>
        <v>13708</v>
      </c>
      <c r="M75" s="6">
        <f>VLOOKUP($A$7:$A$91,dt!$A$2:$R$78,13,FALSE)</f>
        <v>1529339</v>
      </c>
      <c r="N75" s="6">
        <f>VLOOKUP($A$7:$A$91,dt!$A$2:$R$78,14,FALSE)</f>
        <v>152</v>
      </c>
      <c r="O75" s="6">
        <f>VLOOKUP($A$7:$A$91,dt!$A$2:$R$78,15,FALSE)</f>
        <v>161105</v>
      </c>
      <c r="P75" s="6">
        <f>VLOOKUP($A$7:$A$91,dt!$A$2:$R$78,16,FALSE)</f>
        <v>983</v>
      </c>
      <c r="Q75" s="6">
        <f>VLOOKUP($A$7:$A$91,dt!$A$2:$R$78,17,FALSE)</f>
        <v>3785</v>
      </c>
      <c r="R75" s="6">
        <f>VLOOKUP($A$7:$A$91,dt!$A$2:$R$78,18,FALSE)</f>
        <v>104</v>
      </c>
      <c r="S75" s="6">
        <f>VLOOKUP($A$7:$A$91,dt!$A$2:$X$78,19,FALSE)</f>
        <v>49756</v>
      </c>
      <c r="T75" s="6">
        <f>VLOOKUP($A$7:$A$91,dt!$A$2:$X$78,20,FALSE)</f>
        <v>404</v>
      </c>
      <c r="U75" s="6">
        <f>VLOOKUP($A$7:$A$91,dt!$A$2:$X$78,21,FALSE)</f>
        <v>48236</v>
      </c>
      <c r="V75" s="6">
        <f>VLOOKUP($A$7:$A$91,dt!$A$2:$X$78,22,FALSE)</f>
        <v>1153</v>
      </c>
      <c r="W75" s="6">
        <f>VLOOKUP($A$7:$A$91,dt!$A$2:$X$78,23,FALSE)</f>
        <v>1676</v>
      </c>
      <c r="X75" s="6">
        <f>VLOOKUP($A$7:$A$91,dt!$A$2:$X$78,24,FALSE)</f>
        <v>38</v>
      </c>
    </row>
    <row r="76" spans="1:24" ht="21.75" x14ac:dyDescent="0.2">
      <c r="A76" s="9" t="s">
        <v>8</v>
      </c>
      <c r="B76" s="8">
        <f>SUM(B77:B85)</f>
        <v>291998</v>
      </c>
      <c r="C76" s="8">
        <f t="shared" ref="C76:X76" si="32">SUM(C77:C85)</f>
        <v>682326</v>
      </c>
      <c r="D76" s="8">
        <f t="shared" si="32"/>
        <v>117261</v>
      </c>
      <c r="E76" s="8">
        <f t="shared" si="32"/>
        <v>5064</v>
      </c>
      <c r="F76" s="8">
        <f t="shared" si="32"/>
        <v>176</v>
      </c>
      <c r="G76" s="8">
        <f t="shared" si="32"/>
        <v>15797</v>
      </c>
      <c r="H76" s="8">
        <f t="shared" si="32"/>
        <v>1820</v>
      </c>
      <c r="I76" s="8">
        <f t="shared" si="32"/>
        <v>1294960</v>
      </c>
      <c r="J76" s="8">
        <f t="shared" si="32"/>
        <v>13130</v>
      </c>
      <c r="K76" s="8">
        <f t="shared" ref="K76:L76" si="33">SUM(K77:K85)</f>
        <v>8771232</v>
      </c>
      <c r="L76" s="8">
        <f t="shared" si="33"/>
        <v>227497</v>
      </c>
      <c r="M76" s="8">
        <f t="shared" ref="M76:N76" si="34">SUM(M77:M85)</f>
        <v>15255266</v>
      </c>
      <c r="N76" s="8">
        <f t="shared" si="34"/>
        <v>2761</v>
      </c>
      <c r="O76" s="8">
        <f t="shared" si="32"/>
        <v>4664944</v>
      </c>
      <c r="P76" s="8">
        <f t="shared" si="32"/>
        <v>13337</v>
      </c>
      <c r="Q76" s="8">
        <f t="shared" si="32"/>
        <v>146426</v>
      </c>
      <c r="R76" s="8">
        <f t="shared" si="32"/>
        <v>2263</v>
      </c>
      <c r="S76" s="8">
        <f t="shared" ref="S76:T76" si="35">SUM(S77:S85)</f>
        <v>1019357</v>
      </c>
      <c r="T76" s="8">
        <f t="shared" si="35"/>
        <v>8061</v>
      </c>
      <c r="U76" s="8">
        <f t="shared" si="32"/>
        <v>181535</v>
      </c>
      <c r="V76" s="8">
        <f t="shared" si="32"/>
        <v>8944</v>
      </c>
      <c r="W76" s="8">
        <f t="shared" si="32"/>
        <v>3262</v>
      </c>
      <c r="X76" s="8">
        <f t="shared" si="32"/>
        <v>219</v>
      </c>
    </row>
    <row r="77" spans="1:24" ht="21.75" x14ac:dyDescent="0.2">
      <c r="A77" s="5" t="s">
        <v>73</v>
      </c>
      <c r="B77" s="6">
        <f>VLOOKUP($A$7:$A$91,dt!$A$2:$R$78,2,FALSE)</f>
        <v>92914</v>
      </c>
      <c r="C77" s="6">
        <f>VLOOKUP($A$7:$A$91,dt!$A$2:$R$78,3,FALSE)</f>
        <v>212311</v>
      </c>
      <c r="D77" s="6">
        <f>VLOOKUP($A$7:$A$91,dt!$A$2:$R$78,4,FALSE)</f>
        <v>39722</v>
      </c>
      <c r="E77" s="6">
        <f>VLOOKUP($A$7:$A$91,dt!$A$2:$R$78,5,FALSE)</f>
        <v>111</v>
      </c>
      <c r="F77" s="6">
        <f>VLOOKUP($A$7:$A$91,dt!$A$2:$R$78,6,FALSE)</f>
        <v>4</v>
      </c>
      <c r="G77" s="6">
        <f>VLOOKUP($A$7:$A$91,dt!$A$2:$R$78,7,FALSE)</f>
        <v>2200</v>
      </c>
      <c r="H77" s="6">
        <f>VLOOKUP($A$7:$A$91,dt!$A$2:$R$78,8,FALSE)</f>
        <v>203</v>
      </c>
      <c r="I77" s="6">
        <f>VLOOKUP($A$7:$A$91,dt!$A$2:$R$78,9,FALSE)</f>
        <v>331200</v>
      </c>
      <c r="J77" s="6">
        <f>VLOOKUP($A$7:$A$91,dt!$A$2:$R$78,10,FALSE)</f>
        <v>4249</v>
      </c>
      <c r="K77" s="6">
        <f>VLOOKUP($A$7:$A$91,dt!$A$2:$R$78,11,FALSE)</f>
        <v>2555406</v>
      </c>
      <c r="L77" s="6">
        <f>VLOOKUP($A$7:$A$91,dt!$A$2:$R$78,12,FALSE)</f>
        <v>67835</v>
      </c>
      <c r="M77" s="6">
        <f>VLOOKUP($A$7:$A$91,dt!$A$2:$R$78,13,FALSE)</f>
        <v>2388398</v>
      </c>
      <c r="N77" s="6">
        <f>VLOOKUP($A$7:$A$91,dt!$A$2:$R$78,14,FALSE)</f>
        <v>742</v>
      </c>
      <c r="O77" s="6">
        <f>VLOOKUP($A$7:$A$91,dt!$A$2:$R$78,15,FALSE)</f>
        <v>719399</v>
      </c>
      <c r="P77" s="6">
        <f>VLOOKUP($A$7:$A$91,dt!$A$2:$R$78,16,FALSE)</f>
        <v>5018</v>
      </c>
      <c r="Q77" s="6">
        <f>VLOOKUP($A$7:$A$91,dt!$A$2:$R$78,17,FALSE)</f>
        <v>19507</v>
      </c>
      <c r="R77" s="6">
        <f>VLOOKUP($A$7:$A$91,dt!$A$2:$R$78,18,FALSE)</f>
        <v>420</v>
      </c>
      <c r="S77" s="6">
        <f>VLOOKUP($A$7:$A$91,dt!$A$2:$X$78,19,FALSE)</f>
        <v>339277</v>
      </c>
      <c r="T77" s="6">
        <f>VLOOKUP($A$7:$A$91,dt!$A$2:$X$78,20,FALSE)</f>
        <v>3091</v>
      </c>
      <c r="U77" s="6">
        <f>VLOOKUP($A$7:$A$91,dt!$A$2:$X$78,21,FALSE)</f>
        <v>51215</v>
      </c>
      <c r="V77" s="6">
        <f>VLOOKUP($A$7:$A$91,dt!$A$2:$X$78,22,FALSE)</f>
        <v>2245</v>
      </c>
      <c r="W77" s="6">
        <f>VLOOKUP($A$7:$A$91,dt!$A$2:$X$78,23,FALSE)</f>
        <v>921</v>
      </c>
      <c r="X77" s="6">
        <f>VLOOKUP($A$7:$A$91,dt!$A$2:$X$78,24,FALSE)</f>
        <v>61</v>
      </c>
    </row>
    <row r="78" spans="1:24" ht="21.75" x14ac:dyDescent="0.2">
      <c r="A78" s="5" t="s">
        <v>74</v>
      </c>
      <c r="B78" s="6">
        <f>VLOOKUP($A$7:$A$91,dt!$A$2:$R$78,2,FALSE)</f>
        <v>15915</v>
      </c>
      <c r="C78" s="6">
        <f>VLOOKUP($A$7:$A$91,dt!$A$2:$R$78,3,FALSE)</f>
        <v>64806</v>
      </c>
      <c r="D78" s="6">
        <f>VLOOKUP($A$7:$A$91,dt!$A$2:$R$78,4,FALSE)</f>
        <v>9000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866</v>
      </c>
      <c r="H78" s="6">
        <f>VLOOKUP($A$7:$A$91,dt!$A$2:$R$78,8,FALSE)</f>
        <v>138</v>
      </c>
      <c r="I78" s="6">
        <f>VLOOKUP($A$7:$A$91,dt!$A$2:$R$78,9,FALSE)</f>
        <v>101686</v>
      </c>
      <c r="J78" s="6">
        <f>VLOOKUP($A$7:$A$91,dt!$A$2:$R$78,10,FALSE)</f>
        <v>664</v>
      </c>
      <c r="K78" s="6">
        <f>VLOOKUP($A$7:$A$91,dt!$A$2:$R$78,11,FALSE)</f>
        <v>493375</v>
      </c>
      <c r="L78" s="6">
        <f>VLOOKUP($A$7:$A$91,dt!$A$2:$R$78,12,FALSE)</f>
        <v>10986</v>
      </c>
      <c r="M78" s="6">
        <f>VLOOKUP($A$7:$A$91,dt!$A$2:$R$78,13,FALSE)</f>
        <v>1928869</v>
      </c>
      <c r="N78" s="6">
        <f>VLOOKUP($A$7:$A$91,dt!$A$2:$R$78,14,FALSE)</f>
        <v>350</v>
      </c>
      <c r="O78" s="6">
        <f>VLOOKUP($A$7:$A$91,dt!$A$2:$R$78,15,FALSE)</f>
        <v>145296</v>
      </c>
      <c r="P78" s="6">
        <f>VLOOKUP($A$7:$A$91,dt!$A$2:$R$78,16,FALSE)</f>
        <v>414</v>
      </c>
      <c r="Q78" s="6">
        <f>VLOOKUP($A$7:$A$91,dt!$A$2:$R$78,17,FALSE)</f>
        <v>3830</v>
      </c>
      <c r="R78" s="6">
        <f>VLOOKUP($A$7:$A$91,dt!$A$2:$R$78,18,FALSE)</f>
        <v>131</v>
      </c>
      <c r="S78" s="6">
        <f>VLOOKUP($A$7:$A$91,dt!$A$2:$X$78,19,FALSE)</f>
        <v>12106</v>
      </c>
      <c r="T78" s="6">
        <f>VLOOKUP($A$7:$A$91,dt!$A$2:$X$78,20,FALSE)</f>
        <v>261</v>
      </c>
      <c r="U78" s="6">
        <f>VLOOKUP($A$7:$A$91,dt!$A$2:$X$78,21,FALSE)</f>
        <v>34258</v>
      </c>
      <c r="V78" s="6">
        <f>VLOOKUP($A$7:$A$91,dt!$A$2:$X$78,22,FALSE)</f>
        <v>1503</v>
      </c>
      <c r="W78" s="6">
        <f>VLOOKUP($A$7:$A$91,dt!$A$2:$X$78,23,FALSE)</f>
        <v>474</v>
      </c>
      <c r="X78" s="6">
        <f>VLOOKUP($A$7:$A$91,dt!$A$2:$X$78,24,FALSE)</f>
        <v>25</v>
      </c>
    </row>
    <row r="79" spans="1:24" ht="21.75" x14ac:dyDescent="0.2">
      <c r="A79" s="5" t="s">
        <v>75</v>
      </c>
      <c r="B79" s="6">
        <f>VLOOKUP($A$7:$A$91,dt!$A$2:$R$78,2,FALSE)</f>
        <v>10203</v>
      </c>
      <c r="C79" s="6">
        <f>VLOOKUP($A$7:$A$91,dt!$A$2:$R$78,3,FALSE)</f>
        <v>11354</v>
      </c>
      <c r="D79" s="6">
        <f>VLOOKUP($A$7:$A$91,dt!$A$2:$R$78,4,FALSE)</f>
        <v>1466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1960</v>
      </c>
      <c r="H79" s="6">
        <f>VLOOKUP($A$7:$A$91,dt!$A$2:$R$78,8,FALSE)</f>
        <v>226</v>
      </c>
      <c r="I79" s="6">
        <f>VLOOKUP($A$7:$A$91,dt!$A$2:$R$78,9,FALSE)</f>
        <v>42065</v>
      </c>
      <c r="J79" s="6">
        <f>VLOOKUP($A$7:$A$91,dt!$A$2:$R$78,10,FALSE)</f>
        <v>262</v>
      </c>
      <c r="K79" s="6">
        <f>VLOOKUP($A$7:$A$91,dt!$A$2:$R$78,11,FALSE)</f>
        <v>296321</v>
      </c>
      <c r="L79" s="6">
        <f>VLOOKUP($A$7:$A$91,dt!$A$2:$R$78,12,FALSE)</f>
        <v>8709</v>
      </c>
      <c r="M79" s="6">
        <f>VLOOKUP($A$7:$A$91,dt!$A$2:$R$78,13,FALSE)</f>
        <v>502771</v>
      </c>
      <c r="N79" s="6">
        <f>VLOOKUP($A$7:$A$91,dt!$A$2:$R$78,14,FALSE)</f>
        <v>76</v>
      </c>
      <c r="O79" s="6">
        <f>VLOOKUP($A$7:$A$91,dt!$A$2:$R$78,15,FALSE)</f>
        <v>594084</v>
      </c>
      <c r="P79" s="6">
        <f>VLOOKUP($A$7:$A$91,dt!$A$2:$R$78,16,FALSE)</f>
        <v>499</v>
      </c>
      <c r="Q79" s="6">
        <f>VLOOKUP($A$7:$A$91,dt!$A$2:$R$78,17,FALSE)</f>
        <v>2812</v>
      </c>
      <c r="R79" s="6">
        <f>VLOOKUP($A$7:$A$91,dt!$A$2:$R$78,18,FALSE)</f>
        <v>81</v>
      </c>
      <c r="S79" s="6">
        <f>VLOOKUP($A$7:$A$91,dt!$A$2:$X$78,19,FALSE)</f>
        <v>12287</v>
      </c>
      <c r="T79" s="6">
        <f>VLOOKUP($A$7:$A$91,dt!$A$2:$X$78,20,FALSE)</f>
        <v>216</v>
      </c>
      <c r="U79" s="6">
        <f>VLOOKUP($A$7:$A$91,dt!$A$2:$X$78,21,FALSE)</f>
        <v>11801</v>
      </c>
      <c r="V79" s="6">
        <f>VLOOKUP($A$7:$A$91,dt!$A$2:$X$78,22,FALSE)</f>
        <v>629</v>
      </c>
      <c r="W79" s="6">
        <f>VLOOKUP($A$7:$A$91,dt!$A$2:$X$78,23,FALSE)</f>
        <v>241</v>
      </c>
      <c r="X79" s="6">
        <f>VLOOKUP($A$7:$A$91,dt!$A$2:$X$78,24,FALSE)</f>
        <v>12</v>
      </c>
    </row>
    <row r="80" spans="1:24" ht="21.75" x14ac:dyDescent="0.2">
      <c r="A80" s="5" t="s">
        <v>76</v>
      </c>
      <c r="B80" s="6">
        <f>VLOOKUP($A$7:$A$91,dt!$A$2:$R$78,2,FALSE)</f>
        <v>3055</v>
      </c>
      <c r="C80" s="6">
        <f>VLOOKUP($A$7:$A$91,dt!$A$2:$R$78,3,FALSE)</f>
        <v>2539</v>
      </c>
      <c r="D80" s="6">
        <f>VLOOKUP($A$7:$A$91,dt!$A$2:$R$78,4,FALSE)</f>
        <v>311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1072</v>
      </c>
      <c r="J80" s="6">
        <f>VLOOKUP($A$7:$A$91,dt!$A$2:$R$78,10,FALSE)</f>
        <v>18</v>
      </c>
      <c r="K80" s="6">
        <f>VLOOKUP($A$7:$A$91,dt!$A$2:$R$78,11,FALSE)</f>
        <v>91600</v>
      </c>
      <c r="L80" s="6">
        <f>VLOOKUP($A$7:$A$91,dt!$A$2:$R$78,12,FALSE)</f>
        <v>2523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150639</v>
      </c>
      <c r="P80" s="6">
        <f>VLOOKUP($A$7:$A$91,dt!$A$2:$R$78,16,FALSE)</f>
        <v>75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5320</v>
      </c>
      <c r="T80" s="6">
        <f>VLOOKUP($A$7:$A$91,dt!$A$2:$X$78,20,FALSE)</f>
        <v>35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53487</v>
      </c>
      <c r="C81" s="6">
        <f>VLOOKUP($A$7:$A$91,dt!$A$2:$R$78,3,FALSE)</f>
        <v>84039</v>
      </c>
      <c r="D81" s="6">
        <f>VLOOKUP($A$7:$A$91,dt!$A$2:$R$78,4,FALSE)</f>
        <v>14211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3095</v>
      </c>
      <c r="H81" s="6">
        <f>VLOOKUP($A$7:$A$91,dt!$A$2:$R$78,8,FALSE)</f>
        <v>357</v>
      </c>
      <c r="I81" s="6">
        <f>VLOOKUP($A$7:$A$91,dt!$A$2:$R$78,9,FALSE)</f>
        <v>196278</v>
      </c>
      <c r="J81" s="6">
        <f>VLOOKUP($A$7:$A$91,dt!$A$2:$R$78,10,FALSE)</f>
        <v>1687</v>
      </c>
      <c r="K81" s="6">
        <f>VLOOKUP($A$7:$A$91,dt!$A$2:$R$78,11,FALSE)</f>
        <v>1741960</v>
      </c>
      <c r="L81" s="6">
        <f>VLOOKUP($A$7:$A$91,dt!$A$2:$R$78,12,FALSE)</f>
        <v>44213</v>
      </c>
      <c r="M81" s="6">
        <f>VLOOKUP($A$7:$A$91,dt!$A$2:$R$78,13,FALSE)</f>
        <v>2096398</v>
      </c>
      <c r="N81" s="6">
        <f>VLOOKUP($A$7:$A$91,dt!$A$2:$R$78,14,FALSE)</f>
        <v>412</v>
      </c>
      <c r="O81" s="6">
        <f>VLOOKUP($A$7:$A$91,dt!$A$2:$R$78,15,FALSE)</f>
        <v>664605</v>
      </c>
      <c r="P81" s="6">
        <f>VLOOKUP($A$7:$A$91,dt!$A$2:$R$78,16,FALSE)</f>
        <v>2289</v>
      </c>
      <c r="Q81" s="6">
        <f>VLOOKUP($A$7:$A$91,dt!$A$2:$R$78,17,FALSE)</f>
        <v>10354</v>
      </c>
      <c r="R81" s="6">
        <f>VLOOKUP($A$7:$A$91,dt!$A$2:$R$78,18,FALSE)</f>
        <v>177</v>
      </c>
      <c r="S81" s="6">
        <f>VLOOKUP($A$7:$A$91,dt!$A$2:$X$78,19,FALSE)</f>
        <v>272582</v>
      </c>
      <c r="T81" s="6">
        <f>VLOOKUP($A$7:$A$91,dt!$A$2:$X$78,20,FALSE)</f>
        <v>1861</v>
      </c>
      <c r="U81" s="6">
        <f>VLOOKUP($A$7:$A$91,dt!$A$2:$X$78,21,FALSE)</f>
        <v>21600</v>
      </c>
      <c r="V81" s="6">
        <f>VLOOKUP($A$7:$A$91,dt!$A$2:$X$78,22,FALSE)</f>
        <v>832</v>
      </c>
      <c r="W81" s="6">
        <f>VLOOKUP($A$7:$A$91,dt!$A$2:$X$78,23,FALSE)</f>
        <v>512</v>
      </c>
      <c r="X81" s="6">
        <f>VLOOKUP($A$7:$A$91,dt!$A$2:$X$78,24,FALSE)</f>
        <v>40</v>
      </c>
    </row>
    <row r="82" spans="1:24" ht="21.75" x14ac:dyDescent="0.2">
      <c r="A82" s="5" t="s">
        <v>78</v>
      </c>
      <c r="B82" s="6">
        <f>VLOOKUP($A$7:$A$91,dt!$A$2:$R$78,2,FALSE)</f>
        <v>7121</v>
      </c>
      <c r="C82" s="6">
        <f>VLOOKUP($A$7:$A$91,dt!$A$2:$R$78,3,FALSE)</f>
        <v>10102</v>
      </c>
      <c r="D82" s="6">
        <f>VLOOKUP($A$7:$A$91,dt!$A$2:$R$78,4,FALSE)</f>
        <v>1207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1716</v>
      </c>
      <c r="H82" s="6">
        <f>VLOOKUP($A$7:$A$91,dt!$A$2:$R$78,8,FALSE)</f>
        <v>184</v>
      </c>
      <c r="I82" s="6">
        <f>VLOOKUP($A$7:$A$91,dt!$A$2:$R$78,9,FALSE)</f>
        <v>16973</v>
      </c>
      <c r="J82" s="6">
        <f>VLOOKUP($A$7:$A$91,dt!$A$2:$R$78,10,FALSE)</f>
        <v>207</v>
      </c>
      <c r="K82" s="6">
        <f>VLOOKUP($A$7:$A$91,dt!$A$2:$R$78,11,FALSE)</f>
        <v>168107</v>
      </c>
      <c r="L82" s="6">
        <f>VLOOKUP($A$7:$A$91,dt!$A$2:$R$78,12,FALSE)</f>
        <v>6044</v>
      </c>
      <c r="M82" s="6">
        <f>VLOOKUP($A$7:$A$91,dt!$A$2:$R$78,13,FALSE)</f>
        <v>33812</v>
      </c>
      <c r="N82" s="6">
        <f>VLOOKUP($A$7:$A$91,dt!$A$2:$R$78,14,FALSE)</f>
        <v>17</v>
      </c>
      <c r="O82" s="6">
        <f>VLOOKUP($A$7:$A$91,dt!$A$2:$R$78,15,FALSE)</f>
        <v>132986</v>
      </c>
      <c r="P82" s="6">
        <f>VLOOKUP($A$7:$A$91,dt!$A$2:$R$78,16,FALSE)</f>
        <v>671</v>
      </c>
      <c r="Q82" s="6">
        <f>VLOOKUP($A$7:$A$91,dt!$A$2:$R$78,17,FALSE)</f>
        <v>147</v>
      </c>
      <c r="R82" s="6">
        <f>VLOOKUP($A$7:$A$91,dt!$A$2:$R$78,18,FALSE)</f>
        <v>10</v>
      </c>
      <c r="S82" s="6">
        <f>VLOOKUP($A$7:$A$91,dt!$A$2:$X$78,19,FALSE)</f>
        <v>13475</v>
      </c>
      <c r="T82" s="6">
        <f>VLOOKUP($A$7:$A$91,dt!$A$2:$X$78,20,FALSE)</f>
        <v>109</v>
      </c>
      <c r="U82" s="6">
        <f>VLOOKUP($A$7:$A$91,dt!$A$2:$X$78,21,FALSE)</f>
        <v>8133</v>
      </c>
      <c r="V82" s="6">
        <f>VLOOKUP($A$7:$A$91,dt!$A$2:$X$78,22,FALSE)</f>
        <v>469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23809</v>
      </c>
      <c r="C83" s="6">
        <f>VLOOKUP($A$7:$A$91,dt!$A$2:$R$78,3,FALSE)</f>
        <v>44744</v>
      </c>
      <c r="D83" s="6">
        <f>VLOOKUP($A$7:$A$91,dt!$A$2:$R$78,4,FALSE)</f>
        <v>7028</v>
      </c>
      <c r="E83" s="6">
        <f>VLOOKUP($A$7:$A$91,dt!$A$2:$R$78,5,FALSE)</f>
        <v>1085</v>
      </c>
      <c r="F83" s="6">
        <f>VLOOKUP($A$7:$A$91,dt!$A$2:$R$78,6,FALSE)</f>
        <v>30</v>
      </c>
      <c r="G83" s="6">
        <f>VLOOKUP($A$7:$A$91,dt!$A$2:$R$78,7,FALSE)</f>
        <v>562</v>
      </c>
      <c r="H83" s="6">
        <f>VLOOKUP($A$7:$A$91,dt!$A$2:$R$78,8,FALSE)</f>
        <v>127</v>
      </c>
      <c r="I83" s="6">
        <f>VLOOKUP($A$7:$A$91,dt!$A$2:$R$78,9,FALSE)</f>
        <v>83471</v>
      </c>
      <c r="J83" s="6">
        <f>VLOOKUP($A$7:$A$91,dt!$A$2:$R$78,10,FALSE)</f>
        <v>1424</v>
      </c>
      <c r="K83" s="6">
        <f>VLOOKUP($A$7:$A$91,dt!$A$2:$R$78,11,FALSE)</f>
        <v>657091</v>
      </c>
      <c r="L83" s="6">
        <f>VLOOKUP($A$7:$A$91,dt!$A$2:$R$78,12,FALSE)</f>
        <v>20012</v>
      </c>
      <c r="M83" s="6">
        <f>VLOOKUP($A$7:$A$91,dt!$A$2:$R$78,13,FALSE)</f>
        <v>526785</v>
      </c>
      <c r="N83" s="6">
        <f>VLOOKUP($A$7:$A$91,dt!$A$2:$R$78,14,FALSE)</f>
        <v>142</v>
      </c>
      <c r="O83" s="6">
        <f>VLOOKUP($A$7:$A$91,dt!$A$2:$R$78,15,FALSE)</f>
        <v>476339</v>
      </c>
      <c r="P83" s="6">
        <f>VLOOKUP($A$7:$A$91,dt!$A$2:$R$78,16,FALSE)</f>
        <v>1139</v>
      </c>
      <c r="Q83" s="6">
        <f>VLOOKUP($A$7:$A$91,dt!$A$2:$R$78,17,FALSE)</f>
        <v>4786</v>
      </c>
      <c r="R83" s="6">
        <f>VLOOKUP($A$7:$A$91,dt!$A$2:$R$78,18,FALSE)</f>
        <v>115</v>
      </c>
      <c r="S83" s="6">
        <f>VLOOKUP($A$7:$A$91,dt!$A$2:$X$78,19,FALSE)</f>
        <v>42797</v>
      </c>
      <c r="T83" s="6">
        <f>VLOOKUP($A$7:$A$91,dt!$A$2:$X$78,20,FALSE)</f>
        <v>408</v>
      </c>
      <c r="U83" s="6">
        <f>VLOOKUP($A$7:$A$91,dt!$A$2:$X$78,21,FALSE)</f>
        <v>7449</v>
      </c>
      <c r="V83" s="6">
        <f>VLOOKUP($A$7:$A$91,dt!$A$2:$X$78,22,FALSE)</f>
        <v>298</v>
      </c>
      <c r="W83" s="6">
        <f>VLOOKUP($A$7:$A$91,dt!$A$2:$X$78,23,FALSE)</f>
        <v>125</v>
      </c>
      <c r="X83" s="6">
        <f>VLOOKUP($A$7:$A$91,dt!$A$2:$X$78,24,FALSE)</f>
        <v>11</v>
      </c>
    </row>
    <row r="84" spans="1:24" ht="21.75" x14ac:dyDescent="0.2">
      <c r="A84" s="5" t="s">
        <v>80</v>
      </c>
      <c r="B84" s="6">
        <f>VLOOKUP($A$7:$A$91,dt!$A$2:$R$78,2,FALSE)</f>
        <v>30051</v>
      </c>
      <c r="C84" s="6">
        <f>VLOOKUP($A$7:$A$91,dt!$A$2:$R$78,3,FALSE)</f>
        <v>98136</v>
      </c>
      <c r="D84" s="6">
        <f>VLOOKUP($A$7:$A$91,dt!$A$2:$R$78,4,FALSE)</f>
        <v>15293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328</v>
      </c>
      <c r="H84" s="6">
        <f>VLOOKUP($A$7:$A$91,dt!$A$2:$R$78,8,FALSE)</f>
        <v>98</v>
      </c>
      <c r="I84" s="6">
        <f>VLOOKUP($A$7:$A$91,dt!$A$2:$R$78,9,FALSE)</f>
        <v>88025</v>
      </c>
      <c r="J84" s="6">
        <f>VLOOKUP($A$7:$A$91,dt!$A$2:$R$78,10,FALSE)</f>
        <v>769</v>
      </c>
      <c r="K84" s="6">
        <f>VLOOKUP($A$7:$A$91,dt!$A$2:$R$78,11,FALSE)</f>
        <v>788464</v>
      </c>
      <c r="L84" s="6">
        <f>VLOOKUP($A$7:$A$91,dt!$A$2:$R$78,12,FALSE)</f>
        <v>22726</v>
      </c>
      <c r="M84" s="6">
        <f>VLOOKUP($A$7:$A$91,dt!$A$2:$R$78,13,FALSE)</f>
        <v>1037878</v>
      </c>
      <c r="N84" s="6">
        <f>VLOOKUP($A$7:$A$91,dt!$A$2:$R$78,14,FALSE)</f>
        <v>216</v>
      </c>
      <c r="O84" s="6">
        <f>VLOOKUP($A$7:$A$91,dt!$A$2:$R$78,15,FALSE)</f>
        <v>696244</v>
      </c>
      <c r="P84" s="6">
        <f>VLOOKUP($A$7:$A$91,dt!$A$2:$R$78,16,FALSE)</f>
        <v>829</v>
      </c>
      <c r="Q84" s="6">
        <f>VLOOKUP($A$7:$A$91,dt!$A$2:$R$78,17,FALSE)</f>
        <v>6356</v>
      </c>
      <c r="R84" s="6">
        <f>VLOOKUP($A$7:$A$91,dt!$A$2:$R$78,18,FALSE)</f>
        <v>197</v>
      </c>
      <c r="S84" s="6">
        <f>VLOOKUP($A$7:$A$91,dt!$A$2:$X$78,19,FALSE)</f>
        <v>67715</v>
      </c>
      <c r="T84" s="6">
        <f>VLOOKUP($A$7:$A$91,dt!$A$2:$X$78,20,FALSE)</f>
        <v>432</v>
      </c>
      <c r="U84" s="6">
        <f>VLOOKUP($A$7:$A$91,dt!$A$2:$X$78,21,FALSE)</f>
        <v>18109</v>
      </c>
      <c r="V84" s="6">
        <f>VLOOKUP($A$7:$A$91,dt!$A$2:$X$78,22,FALSE)</f>
        <v>1275</v>
      </c>
      <c r="W84" s="6">
        <f>VLOOKUP($A$7:$A$91,dt!$A$2:$X$78,23,FALSE)</f>
        <v>115</v>
      </c>
      <c r="X84" s="6">
        <f>VLOOKUP($A$7:$A$91,dt!$A$2:$X$78,24,FALSE)</f>
        <v>18</v>
      </c>
    </row>
    <row r="85" spans="1:24" ht="21.75" x14ac:dyDescent="0.2">
      <c r="A85" s="5" t="s">
        <v>81</v>
      </c>
      <c r="B85" s="6">
        <f>VLOOKUP($A$7:$A$91,dt!$A$2:$R$78,2,FALSE)</f>
        <v>55443</v>
      </c>
      <c r="C85" s="6">
        <f>VLOOKUP($A$7:$A$91,dt!$A$2:$R$78,3,FALSE)</f>
        <v>154295</v>
      </c>
      <c r="D85" s="6">
        <f>VLOOKUP($A$7:$A$91,dt!$A$2:$R$78,4,FALSE)</f>
        <v>29023</v>
      </c>
      <c r="E85" s="6">
        <f>VLOOKUP($A$7:$A$91,dt!$A$2:$R$78,5,FALSE)</f>
        <v>3868</v>
      </c>
      <c r="F85" s="6">
        <f>VLOOKUP($A$7:$A$91,dt!$A$2:$R$78,6,FALSE)</f>
        <v>142</v>
      </c>
      <c r="G85" s="6">
        <f>VLOOKUP($A$7:$A$91,dt!$A$2:$R$78,7,FALSE)</f>
        <v>4443</v>
      </c>
      <c r="H85" s="6">
        <f>VLOOKUP($A$7:$A$91,dt!$A$2:$R$78,8,FALSE)</f>
        <v>392</v>
      </c>
      <c r="I85" s="6">
        <f>VLOOKUP($A$7:$A$91,dt!$A$2:$R$78,9,FALSE)</f>
        <v>434190</v>
      </c>
      <c r="J85" s="6">
        <f>VLOOKUP($A$7:$A$91,dt!$A$2:$R$78,10,FALSE)</f>
        <v>3850</v>
      </c>
      <c r="K85" s="6">
        <f>VLOOKUP($A$7:$A$91,dt!$A$2:$R$78,11,FALSE)</f>
        <v>1978908</v>
      </c>
      <c r="L85" s="6">
        <f>VLOOKUP($A$7:$A$91,dt!$A$2:$R$78,12,FALSE)</f>
        <v>44449</v>
      </c>
      <c r="M85" s="6">
        <f>VLOOKUP($A$7:$A$91,dt!$A$2:$R$78,13,FALSE)</f>
        <v>6695342</v>
      </c>
      <c r="N85" s="6">
        <f>VLOOKUP($A$7:$A$91,dt!$A$2:$R$78,14,FALSE)</f>
        <v>799</v>
      </c>
      <c r="O85" s="6">
        <f>VLOOKUP($A$7:$A$91,dt!$A$2:$R$78,15,FALSE)</f>
        <v>1085352</v>
      </c>
      <c r="P85" s="6">
        <f>VLOOKUP($A$7:$A$91,dt!$A$2:$R$78,16,FALSE)</f>
        <v>2403</v>
      </c>
      <c r="Q85" s="6">
        <f>VLOOKUP($A$7:$A$91,dt!$A$2:$R$78,17,FALSE)</f>
        <v>90968</v>
      </c>
      <c r="R85" s="6">
        <f>VLOOKUP($A$7:$A$91,dt!$A$2:$R$78,18,FALSE)</f>
        <v>1125</v>
      </c>
      <c r="S85" s="6">
        <f>VLOOKUP($A$7:$A$91,dt!$A$2:$X$78,19,FALSE)</f>
        <v>253798</v>
      </c>
      <c r="T85" s="6">
        <f>VLOOKUP($A$7:$A$91,dt!$A$2:$X$78,20,FALSE)</f>
        <v>1648</v>
      </c>
      <c r="U85" s="6">
        <f>VLOOKUP($A$7:$A$91,dt!$A$2:$X$78,21,FALSE)</f>
        <v>26433</v>
      </c>
      <c r="V85" s="6">
        <f>VLOOKUP($A$7:$A$91,dt!$A$2:$X$78,22,FALSE)</f>
        <v>1597</v>
      </c>
      <c r="W85" s="6">
        <f>VLOOKUP($A$7:$A$91,dt!$A$2:$X$78,23,FALSE)</f>
        <v>632</v>
      </c>
      <c r="X85" s="6">
        <f>VLOOKUP($A$7:$A$91,dt!$A$2:$X$78,24,FALSE)</f>
        <v>36</v>
      </c>
    </row>
    <row r="86" spans="1:24" ht="21.75" x14ac:dyDescent="0.2">
      <c r="A86" s="9" t="s">
        <v>9</v>
      </c>
      <c r="B86" s="8">
        <f>SUM(B87:B91)</f>
        <v>217915</v>
      </c>
      <c r="C86" s="8">
        <f t="shared" ref="C86:X86" si="36">SUM(C87:C91)</f>
        <v>429545</v>
      </c>
      <c r="D86" s="8">
        <f t="shared" si="36"/>
        <v>93375</v>
      </c>
      <c r="E86" s="8">
        <f t="shared" si="36"/>
        <v>1294</v>
      </c>
      <c r="F86" s="8">
        <f t="shared" si="36"/>
        <v>16</v>
      </c>
      <c r="G86" s="8">
        <f t="shared" si="36"/>
        <v>11418</v>
      </c>
      <c r="H86" s="8">
        <f t="shared" si="36"/>
        <v>1372</v>
      </c>
      <c r="I86" s="8">
        <f t="shared" si="36"/>
        <v>103311</v>
      </c>
      <c r="J86" s="8">
        <f t="shared" si="36"/>
        <v>1120</v>
      </c>
      <c r="K86" s="8">
        <f t="shared" ref="K86:L86" si="37">SUM(K87:K91)</f>
        <v>4699702</v>
      </c>
      <c r="L86" s="8">
        <f t="shared" si="37"/>
        <v>174943</v>
      </c>
      <c r="M86" s="8">
        <f t="shared" ref="M86:N86" si="38">SUM(M87:M91)</f>
        <v>4750870</v>
      </c>
      <c r="N86" s="8">
        <f t="shared" si="38"/>
        <v>1789</v>
      </c>
      <c r="O86" s="8">
        <f t="shared" si="36"/>
        <v>2448876</v>
      </c>
      <c r="P86" s="8">
        <f t="shared" si="36"/>
        <v>4490</v>
      </c>
      <c r="Q86" s="8">
        <f t="shared" si="36"/>
        <v>95603</v>
      </c>
      <c r="R86" s="8">
        <f t="shared" si="36"/>
        <v>2514</v>
      </c>
      <c r="S86" s="8">
        <f t="shared" ref="S86:T86" si="39">SUM(S87:S91)</f>
        <v>458832</v>
      </c>
      <c r="T86" s="8">
        <f t="shared" si="39"/>
        <v>5664</v>
      </c>
      <c r="U86" s="8">
        <f t="shared" si="36"/>
        <v>253733</v>
      </c>
      <c r="V86" s="8">
        <f t="shared" si="36"/>
        <v>43446</v>
      </c>
      <c r="W86" s="8">
        <f t="shared" si="36"/>
        <v>27445</v>
      </c>
      <c r="X86" s="8">
        <f t="shared" si="36"/>
        <v>5239</v>
      </c>
    </row>
    <row r="87" spans="1:24" ht="21.75" x14ac:dyDescent="0.2">
      <c r="A87" s="5" t="s">
        <v>82</v>
      </c>
      <c r="B87" s="6">
        <f>VLOOKUP($A$7:$A$91,dt!$A$2:$R$78,2,FALSE)</f>
        <v>60092</v>
      </c>
      <c r="C87" s="6">
        <f>VLOOKUP($A$7:$A$91,dt!$A$2:$R$78,3,FALSE)</f>
        <v>175113</v>
      </c>
      <c r="D87" s="6">
        <f>VLOOKUP($A$7:$A$91,dt!$A$2:$R$78,4,FALSE)</f>
        <v>27588</v>
      </c>
      <c r="E87" s="6">
        <f>VLOOKUP($A$7:$A$91,dt!$A$2:$R$78,5,FALSE)</f>
        <v>1212</v>
      </c>
      <c r="F87" s="6">
        <f>VLOOKUP($A$7:$A$91,dt!$A$2:$R$78,6,FALSE)</f>
        <v>13</v>
      </c>
      <c r="G87" s="6">
        <f>VLOOKUP($A$7:$A$91,dt!$A$2:$R$78,7,FALSE)</f>
        <v>6292</v>
      </c>
      <c r="H87" s="6">
        <f>VLOOKUP($A$7:$A$91,dt!$A$2:$R$78,8,FALSE)</f>
        <v>368</v>
      </c>
      <c r="I87" s="6">
        <f>VLOOKUP($A$7:$A$91,dt!$A$2:$R$78,9,FALSE)</f>
        <v>74311</v>
      </c>
      <c r="J87" s="6">
        <f>VLOOKUP($A$7:$A$91,dt!$A$2:$R$78,10,FALSE)</f>
        <v>719</v>
      </c>
      <c r="K87" s="6">
        <f>VLOOKUP($A$7:$A$91,dt!$A$2:$R$78,11,FALSE)</f>
        <v>1694256</v>
      </c>
      <c r="L87" s="6">
        <f>VLOOKUP($A$7:$A$91,dt!$A$2:$R$78,12,FALSE)</f>
        <v>45676</v>
      </c>
      <c r="M87" s="6">
        <f>VLOOKUP($A$7:$A$91,dt!$A$2:$R$78,13,FALSE)</f>
        <v>3192394</v>
      </c>
      <c r="N87" s="6">
        <f>VLOOKUP($A$7:$A$91,dt!$A$2:$R$78,14,FALSE)</f>
        <v>797</v>
      </c>
      <c r="O87" s="6">
        <f>VLOOKUP($A$7:$A$91,dt!$A$2:$R$78,15,FALSE)</f>
        <v>2020219</v>
      </c>
      <c r="P87" s="6">
        <f>VLOOKUP($A$7:$A$91,dt!$A$2:$R$78,16,FALSE)</f>
        <v>2204</v>
      </c>
      <c r="Q87" s="6">
        <f>VLOOKUP($A$7:$A$91,dt!$A$2:$R$78,17,FALSE)</f>
        <v>54633</v>
      </c>
      <c r="R87" s="6">
        <f>VLOOKUP($A$7:$A$91,dt!$A$2:$R$78,18,FALSE)</f>
        <v>784</v>
      </c>
      <c r="S87" s="6">
        <f>VLOOKUP($A$7:$A$91,dt!$A$2:$X$78,19,FALSE)</f>
        <v>353154</v>
      </c>
      <c r="T87" s="6">
        <f>VLOOKUP($A$7:$A$91,dt!$A$2:$X$78,20,FALSE)</f>
        <v>1810</v>
      </c>
      <c r="U87" s="6">
        <f>VLOOKUP($A$7:$A$91,dt!$A$2:$X$78,21,FALSE)</f>
        <v>58816</v>
      </c>
      <c r="V87" s="6">
        <f>VLOOKUP($A$7:$A$91,dt!$A$2:$X$78,22,FALSE)</f>
        <v>5958</v>
      </c>
      <c r="W87" s="6">
        <f>VLOOKUP($A$7:$A$91,dt!$A$2:$X$78,23,FALSE)</f>
        <v>2275</v>
      </c>
      <c r="X87" s="6">
        <f>VLOOKUP($A$7:$A$91,dt!$A$2:$X$78,24,FALSE)</f>
        <v>235</v>
      </c>
    </row>
    <row r="88" spans="1:24" ht="21.75" x14ac:dyDescent="0.2">
      <c r="A88" s="5" t="s">
        <v>83</v>
      </c>
      <c r="B88" s="6">
        <f>VLOOKUP($A$7:$A$91,dt!$A$2:$R$78,2,FALSE)</f>
        <v>23274</v>
      </c>
      <c r="C88" s="6">
        <f>VLOOKUP($A$7:$A$91,dt!$A$2:$R$78,3,FALSE)</f>
        <v>34333</v>
      </c>
      <c r="D88" s="6">
        <f>VLOOKUP($A$7:$A$91,dt!$A$2:$R$78,4,FALSE)</f>
        <v>8186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138</v>
      </c>
      <c r="H88" s="6">
        <f>VLOOKUP($A$7:$A$91,dt!$A$2:$R$78,8,FALSE)</f>
        <v>35</v>
      </c>
      <c r="I88" s="6">
        <f>VLOOKUP($A$7:$A$91,dt!$A$2:$R$78,9,FALSE)</f>
        <v>11727</v>
      </c>
      <c r="J88" s="6">
        <f>VLOOKUP($A$7:$A$91,dt!$A$2:$R$78,10,FALSE)</f>
        <v>71</v>
      </c>
      <c r="K88" s="6">
        <f>VLOOKUP($A$7:$A$91,dt!$A$2:$R$78,11,FALSE)</f>
        <v>447988</v>
      </c>
      <c r="L88" s="6">
        <f>VLOOKUP($A$7:$A$91,dt!$A$2:$R$78,12,FALSE)</f>
        <v>19140</v>
      </c>
      <c r="M88" s="6">
        <f>VLOOKUP($A$7:$A$91,dt!$A$2:$R$78,13,FALSE)</f>
        <v>1068947</v>
      </c>
      <c r="N88" s="6">
        <f>VLOOKUP($A$7:$A$91,dt!$A$2:$R$78,14,FALSE)</f>
        <v>56</v>
      </c>
      <c r="O88" s="6">
        <f>VLOOKUP($A$7:$A$91,dt!$A$2:$R$78,15,FALSE)</f>
        <v>282322</v>
      </c>
      <c r="P88" s="6">
        <f>VLOOKUP($A$7:$A$91,dt!$A$2:$R$78,16,FALSE)</f>
        <v>392</v>
      </c>
      <c r="Q88" s="6">
        <f>VLOOKUP($A$7:$A$91,dt!$A$2:$R$78,17,FALSE)</f>
        <v>3346</v>
      </c>
      <c r="R88" s="6">
        <f>VLOOKUP($A$7:$A$91,dt!$A$2:$R$78,18,FALSE)</f>
        <v>146</v>
      </c>
      <c r="S88" s="6">
        <f>VLOOKUP($A$7:$A$91,dt!$A$2:$X$78,19,FALSE)</f>
        <v>16237</v>
      </c>
      <c r="T88" s="6">
        <f>VLOOKUP($A$7:$A$91,dt!$A$2:$X$78,20,FALSE)</f>
        <v>515</v>
      </c>
      <c r="U88" s="6">
        <f>VLOOKUP($A$7:$A$91,dt!$A$2:$X$78,21,FALSE)</f>
        <v>28950</v>
      </c>
      <c r="V88" s="6">
        <f>VLOOKUP($A$7:$A$91,dt!$A$2:$X$78,22,FALSE)</f>
        <v>5001</v>
      </c>
      <c r="W88" s="6">
        <f>VLOOKUP($A$7:$A$91,dt!$A$2:$X$78,23,FALSE)</f>
        <v>721</v>
      </c>
      <c r="X88" s="6">
        <f>VLOOKUP($A$7:$A$91,dt!$A$2:$X$78,24,FALSE)</f>
        <v>87</v>
      </c>
    </row>
    <row r="89" spans="1:24" ht="21.75" x14ac:dyDescent="0.2">
      <c r="A89" s="5" t="s">
        <v>84</v>
      </c>
      <c r="B89" s="6">
        <f>VLOOKUP($A$7:$A$91,dt!$A$2:$R$78,2,FALSE)</f>
        <v>38395</v>
      </c>
      <c r="C89" s="6">
        <f>VLOOKUP($A$7:$A$91,dt!$A$2:$R$78,3,FALSE)</f>
        <v>68543</v>
      </c>
      <c r="D89" s="6">
        <f>VLOOKUP($A$7:$A$91,dt!$A$2:$R$78,4,FALSE)</f>
        <v>18315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971</v>
      </c>
      <c r="H89" s="6">
        <f>VLOOKUP($A$7:$A$91,dt!$A$2:$R$78,8,FALSE)</f>
        <v>212</v>
      </c>
      <c r="I89" s="6">
        <f>VLOOKUP($A$7:$A$91,dt!$A$2:$R$78,9,FALSE)</f>
        <v>4561</v>
      </c>
      <c r="J89" s="6">
        <f>VLOOKUP($A$7:$A$91,dt!$A$2:$R$78,10,FALSE)</f>
        <v>94</v>
      </c>
      <c r="K89" s="6">
        <f>VLOOKUP($A$7:$A$91,dt!$A$2:$R$78,11,FALSE)</f>
        <v>780947</v>
      </c>
      <c r="L89" s="6">
        <f>VLOOKUP($A$7:$A$91,dt!$A$2:$R$78,12,FALSE)</f>
        <v>30939</v>
      </c>
      <c r="M89" s="6">
        <f>VLOOKUP($A$7:$A$91,dt!$A$2:$R$78,13,FALSE)</f>
        <v>272269</v>
      </c>
      <c r="N89" s="6">
        <f>VLOOKUP($A$7:$A$91,dt!$A$2:$R$78,14,FALSE)</f>
        <v>129</v>
      </c>
      <c r="O89" s="6">
        <f>VLOOKUP($A$7:$A$91,dt!$A$2:$R$78,15,FALSE)</f>
        <v>30013</v>
      </c>
      <c r="P89" s="6">
        <f>VLOOKUP($A$7:$A$91,dt!$A$2:$R$78,16,FALSE)</f>
        <v>663</v>
      </c>
      <c r="Q89" s="6">
        <f>VLOOKUP($A$7:$A$91,dt!$A$2:$R$78,17,FALSE)</f>
        <v>16495</v>
      </c>
      <c r="R89" s="6">
        <f>VLOOKUP($A$7:$A$91,dt!$A$2:$R$78,18,FALSE)</f>
        <v>465</v>
      </c>
      <c r="S89" s="6">
        <f>VLOOKUP($A$7:$A$91,dt!$A$2:$X$78,19,FALSE)</f>
        <v>48891</v>
      </c>
      <c r="T89" s="6">
        <f>VLOOKUP($A$7:$A$91,dt!$A$2:$X$78,20,FALSE)</f>
        <v>1309</v>
      </c>
      <c r="U89" s="6">
        <f>VLOOKUP($A$7:$A$91,dt!$A$2:$X$78,21,FALSE)</f>
        <v>51230</v>
      </c>
      <c r="V89" s="6">
        <f>VLOOKUP($A$7:$A$91,dt!$A$2:$X$78,22,FALSE)</f>
        <v>9867</v>
      </c>
      <c r="W89" s="6">
        <f>VLOOKUP($A$7:$A$91,dt!$A$2:$X$78,23,FALSE)</f>
        <v>17189</v>
      </c>
      <c r="X89" s="6">
        <f>VLOOKUP($A$7:$A$91,dt!$A$2:$X$78,24,FALSE)</f>
        <v>3628</v>
      </c>
    </row>
    <row r="90" spans="1:24" ht="21.75" x14ac:dyDescent="0.2">
      <c r="A90" s="5" t="s">
        <v>85</v>
      </c>
      <c r="B90" s="6">
        <f>VLOOKUP($A$7:$A$91,dt!$A$2:$R$78,2,FALSE)</f>
        <v>45451</v>
      </c>
      <c r="C90" s="6">
        <f>VLOOKUP($A$7:$A$91,dt!$A$2:$R$78,3,FALSE)</f>
        <v>59177</v>
      </c>
      <c r="D90" s="6">
        <f>VLOOKUP($A$7:$A$91,dt!$A$2:$R$78,4,FALSE)</f>
        <v>17568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1731</v>
      </c>
      <c r="H90" s="6">
        <f>VLOOKUP($A$7:$A$91,dt!$A$2:$R$78,8,FALSE)</f>
        <v>330</v>
      </c>
      <c r="I90" s="6">
        <f>VLOOKUP($A$7:$A$91,dt!$A$2:$R$78,9,FALSE)</f>
        <v>5370</v>
      </c>
      <c r="J90" s="6">
        <f>VLOOKUP($A$7:$A$91,dt!$A$2:$R$78,10,FALSE)</f>
        <v>108</v>
      </c>
      <c r="K90" s="6">
        <f>VLOOKUP($A$7:$A$91,dt!$A$2:$R$78,11,FALSE)</f>
        <v>844776</v>
      </c>
      <c r="L90" s="6">
        <f>VLOOKUP($A$7:$A$91,dt!$A$2:$R$78,12,FALSE)</f>
        <v>37402</v>
      </c>
      <c r="M90" s="6">
        <f>VLOOKUP($A$7:$A$91,dt!$A$2:$R$78,13,FALSE)</f>
        <v>82364</v>
      </c>
      <c r="N90" s="6">
        <f>VLOOKUP($A$7:$A$91,dt!$A$2:$R$78,14,FALSE)</f>
        <v>679</v>
      </c>
      <c r="O90" s="6">
        <f>VLOOKUP($A$7:$A$91,dt!$A$2:$R$78,15,FALSE)</f>
        <v>78154</v>
      </c>
      <c r="P90" s="6">
        <f>VLOOKUP($A$7:$A$91,dt!$A$2:$R$78,16,FALSE)</f>
        <v>492</v>
      </c>
      <c r="Q90" s="6">
        <f>VLOOKUP($A$7:$A$91,dt!$A$2:$R$78,17,FALSE)</f>
        <v>14712</v>
      </c>
      <c r="R90" s="6">
        <f>VLOOKUP($A$7:$A$91,dt!$A$2:$R$78,18,FALSE)</f>
        <v>903</v>
      </c>
      <c r="S90" s="6">
        <f>VLOOKUP($A$7:$A$91,dt!$A$2:$X$78,19,FALSE)</f>
        <v>23796</v>
      </c>
      <c r="T90" s="6">
        <f>VLOOKUP($A$7:$A$91,dt!$A$2:$X$78,20,FALSE)</f>
        <v>1231</v>
      </c>
      <c r="U90" s="6">
        <f>VLOOKUP($A$7:$A$91,dt!$A$2:$X$78,21,FALSE)</f>
        <v>67649</v>
      </c>
      <c r="V90" s="6">
        <f>VLOOKUP($A$7:$A$91,dt!$A$2:$X$78,22,FALSE)</f>
        <v>13501</v>
      </c>
      <c r="W90" s="6">
        <f>VLOOKUP($A$7:$A$91,dt!$A$2:$X$78,23,FALSE)</f>
        <v>3787</v>
      </c>
      <c r="X90" s="6">
        <f>VLOOKUP($A$7:$A$91,dt!$A$2:$X$78,24,FALSE)</f>
        <v>718</v>
      </c>
    </row>
    <row r="91" spans="1:24" ht="21.75" x14ac:dyDescent="0.2">
      <c r="A91" s="5" t="s">
        <v>86</v>
      </c>
      <c r="B91" s="6">
        <f>VLOOKUP($A$7:$A$91,dt!$A$2:$R$78,2,FALSE)</f>
        <v>50703</v>
      </c>
      <c r="C91" s="6">
        <f>VLOOKUP($A$7:$A$91,dt!$A$2:$R$78,3,FALSE)</f>
        <v>92379</v>
      </c>
      <c r="D91" s="6">
        <f>VLOOKUP($A$7:$A$91,dt!$A$2:$R$78,4,FALSE)</f>
        <v>21718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2286</v>
      </c>
      <c r="H91" s="6">
        <f>VLOOKUP($A$7:$A$91,dt!$A$2:$R$78,8,FALSE)</f>
        <v>427</v>
      </c>
      <c r="I91" s="6">
        <f>VLOOKUP($A$7:$A$91,dt!$A$2:$R$78,9,FALSE)</f>
        <v>7342</v>
      </c>
      <c r="J91" s="6">
        <f>VLOOKUP($A$7:$A$91,dt!$A$2:$R$78,10,FALSE)</f>
        <v>128</v>
      </c>
      <c r="K91" s="6">
        <f>VLOOKUP($A$7:$A$91,dt!$A$2:$R$78,11,FALSE)</f>
        <v>931735</v>
      </c>
      <c r="L91" s="6">
        <f>VLOOKUP($A$7:$A$91,dt!$A$2:$R$78,12,FALSE)</f>
        <v>41786</v>
      </c>
      <c r="M91" s="6">
        <f>VLOOKUP($A$7:$A$91,dt!$A$2:$R$78,13,FALSE)</f>
        <v>134896</v>
      </c>
      <c r="N91" s="6">
        <f>VLOOKUP($A$7:$A$91,dt!$A$2:$R$78,14,FALSE)</f>
        <v>128</v>
      </c>
      <c r="O91" s="6">
        <f>VLOOKUP($A$7:$A$91,dt!$A$2:$R$78,15,FALSE)</f>
        <v>38168</v>
      </c>
      <c r="P91" s="6">
        <f>VLOOKUP($A$7:$A$91,dt!$A$2:$R$78,16,FALSE)</f>
        <v>739</v>
      </c>
      <c r="Q91" s="6">
        <f>VLOOKUP($A$7:$A$91,dt!$A$2:$R$78,17,FALSE)</f>
        <v>6417</v>
      </c>
      <c r="R91" s="6">
        <f>VLOOKUP($A$7:$A$91,dt!$A$2:$R$78,18,FALSE)</f>
        <v>216</v>
      </c>
      <c r="S91" s="6">
        <f>VLOOKUP($A$7:$A$91,dt!$A$2:$X$78,19,FALSE)</f>
        <v>16754</v>
      </c>
      <c r="T91" s="6">
        <f>VLOOKUP($A$7:$A$91,dt!$A$2:$X$78,20,FALSE)</f>
        <v>799</v>
      </c>
      <c r="U91" s="6">
        <f>VLOOKUP($A$7:$A$91,dt!$A$2:$X$78,21,FALSE)</f>
        <v>47088</v>
      </c>
      <c r="V91" s="6">
        <f>VLOOKUP($A$7:$A$91,dt!$A$2:$X$78,22,FALSE)</f>
        <v>9119</v>
      </c>
      <c r="W91" s="6">
        <f>VLOOKUP($A$7:$A$91,dt!$A$2:$X$78,23,FALSE)</f>
        <v>3473</v>
      </c>
      <c r="X91" s="6">
        <f>VLOOKUP($A$7:$A$91,dt!$A$2:$X$78,24,FALSE)</f>
        <v>571</v>
      </c>
    </row>
    <row r="93" spans="1:24" ht="21.75" x14ac:dyDescent="0.2">
      <c r="A93" s="7" t="s">
        <v>97</v>
      </c>
      <c r="B93" s="7" t="s">
        <v>130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20.09.66</vt:lpstr>
      <vt:lpstr>'20.09.66'!Print_Area</vt:lpstr>
      <vt:lpstr>'20.09.66'!Print_Titles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2023-09-25T07:05:38Z</dcterms:modified>
</cp:coreProperties>
</file>