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28800" windowHeight="12210" firstSheet="1" activeTab="1"/>
  </bookViews>
  <sheets>
    <sheet name="dt" sheetId="45" state="hidden" r:id="rId1"/>
    <sheet name="20.04.66" sheetId="2" r:id="rId2"/>
  </sheets>
  <definedNames>
    <definedName name="_xlnm.Print_Area" localSheetId="1">'20.04.66'!$A$1:$X$94</definedName>
    <definedName name="_xlnm.Print_Titles" localSheetId="1">'20.04.66'!$1:$4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<sst xmlns="http://schemas.openxmlformats.org/spreadsheetml/2006/main" count="229" uniqueCount="132">
  <si>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</si>
  <si>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</si>
  <si>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</si>
  <si>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</si>
  <si>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</si>
  <si>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</si>
  <si>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</si>
  <si>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</si>
  <si>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</si>
  <si>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</si>
  <si>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</si>
  <si>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</si>
  <si>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</si>
  <si>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</si>
  <si>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</si>
  <si>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</si>
  <si>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</si>
  <si>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</si>
  <si>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</si>
  <si>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</si>
  <si>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</si>
  <si>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</si>
  <si>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</si>
  <si>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</si>
  <si>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</si>
  <si>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</si>
  <si>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</si>
  <si>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</si>
  <si>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</si>
  <si>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</si>
  <si>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</si>
  <si>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</si>
  <si>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</si>
  <si>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</si>
  <si>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</si>
  <si>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</si>
  <si>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</si>
  <si>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</si>
  <si>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</si>
  <si>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</si>
  <si>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</si>
  <si>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</si>
  <si>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</si>
  <si>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</si>
  <si>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</si>
  <si>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</si>
  <si>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</si>
  <si>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</si>
  <si>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</si>
  <si>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</si>
  <si>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</si>
  <si>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</si>
  <si>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</si>
  <si>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</si>
  <si>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</si>
  <si>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</si>
  <si>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</si>
  <si>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</si>
  <si>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</si>
  <si>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</si>
  <si>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</si>
  <si>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</si>
  <si>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</si>
  <si>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</si>
  <si>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</si>
  <si>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</si>
  <si>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</si>
  <si>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</si>
  <si>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</si>
  <si>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</si>
  <si>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</si>
  <si>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</si>
  <si>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</si>
  <si>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</si>
  <si>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</si>
  <si>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</si>
  <si>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</si>
  <si>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</si>
  <si>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</si>
  <si>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</si>
  <si>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</si>
  <si>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</si>
  <si>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</si>
  <si>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</si>
  <si>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</si>
  <si>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</si>
  <si>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</si>
  <si>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</si>
  <si>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</si>
  <si>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</si>
  <si>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</si>
  <si>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</si>
  <si>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</si>
  <si>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</si>
  <si>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</si>
  <si>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</si>
  <si>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</si>
  <si>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</si>
  <si>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</si>
  <si>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</si>
  <si>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</si>
  <si>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</si>
  <si>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</si>
  <si>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</si>
  <si>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</si>
  <si>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</si>
  <si>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</si>
  <si>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</si>
  <si>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</si>
  <si>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</si>
  <si>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</si>
  <si>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</si>
  <si>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</si>
  <si>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</si>
  <si>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</si>
  <si>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</si>
  <si>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</si>
  <si>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</si>
  <si>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</si>
  <si>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</si>
  <si>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</si>
  <si>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</si>
  <si>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</si>
  <si>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</si>
  <si>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</si>
  <si>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</si>
  <si>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</si>
  <si>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</si>
  <si>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</si>
  <si>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</si>
  <si>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ข้อมูล ณ วันที่ 20 เมษายน 2566</t>
  </si>
  <si>
    <t>:  ประมวลผลข้อมูล ณ วันที่ 20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</si>
</sst>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U1" workbookViewId="0">
      <selection activeCell="Y1" sqref="Y1:BN1048576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 x14ac:dyDescent="0.2">
      <c r="A2" t="s">
        <v>10</v>
      </c>
      <c r="B2" s="17">
        <v>4823</v>
      </c>
      <c r="C2" s="17">
        <v>5222</v>
      </c>
      <c r="D2" s="17">
        <v>630</v>
      </c>
      <c r="E2" s="17">
        <v>94</v>
      </c>
      <c r="F2" s="17">
        <v>5</v>
      </c>
      <c r="G2" s="17">
        <v>270</v>
      </c>
      <c r="H2" s="17">
        <v>50</v>
      </c>
      <c r="I2" s="17">
        <v>44</v>
      </c>
      <c r="J2" s="17">
        <v>6</v>
      </c>
      <c r="K2" s="17">
        <v>112716</v>
      </c>
      <c r="L2" s="17">
        <v>3843</v>
      </c>
      <c r="M2" s="17">
        <v>34967</v>
      </c>
      <c r="N2" s="17">
        <v>215</v>
      </c>
      <c r="O2" s="17">
        <v>9149</v>
      </c>
      <c r="P2" s="17">
        <v>198</v>
      </c>
      <c r="Q2" s="17">
        <v>13934</v>
      </c>
      <c r="R2" s="17">
        <v>123</v>
      </c>
      <c r="S2" s="17">
        <v>28044</v>
      </c>
      <c r="T2" s="17">
        <v>124</v>
      </c>
      <c r="U2" s="17">
        <v>10877</v>
      </c>
      <c r="V2" s="17">
        <v>487</v>
      </c>
      <c r="W2" s="17">
        <v>1239</v>
      </c>
      <c r="X2" s="17">
        <v>80</v>
      </c>
    </row>
    <row r="3" spans="1:24" x14ac:dyDescent="0.2">
      <c r="A3" t="s">
        <v>17</v>
      </c>
      <c r="B3" s="17">
        <v>20323</v>
      </c>
      <c r="C3" s="17">
        <v>57785</v>
      </c>
      <c r="D3" s="17">
        <v>3543</v>
      </c>
      <c r="E3" s="17">
        <v>1121</v>
      </c>
      <c r="F3" s="17">
        <v>60</v>
      </c>
      <c r="G3" s="17">
        <v>17719</v>
      </c>
      <c r="H3" s="17">
        <v>1302</v>
      </c>
      <c r="I3" s="17">
        <v>197201</v>
      </c>
      <c r="J3" s="17">
        <v>633</v>
      </c>
      <c r="K3" s="17">
        <v>1020889</v>
      </c>
      <c r="L3" s="17">
        <v>16333</v>
      </c>
      <c r="M3" s="17">
        <v>6274956</v>
      </c>
      <c r="N3" s="17">
        <v>151</v>
      </c>
      <c r="O3" s="17">
        <v>72658</v>
      </c>
      <c r="P3" s="17">
        <v>1982</v>
      </c>
      <c r="Q3" s="17">
        <v>66810</v>
      </c>
      <c r="R3" s="17">
        <v>302</v>
      </c>
      <c r="S3" s="17">
        <v>1033637</v>
      </c>
      <c r="T3" s="17">
        <v>1516</v>
      </c>
      <c r="U3" s="17">
        <v>43191</v>
      </c>
      <c r="V3" s="17">
        <v>1189</v>
      </c>
      <c r="W3" s="17">
        <v>4132</v>
      </c>
      <c r="X3" s="17">
        <v>135</v>
      </c>
    </row>
    <row r="4" spans="1:24" x14ac:dyDescent="0.2">
      <c r="A4" t="s">
        <v>11</v>
      </c>
      <c r="B4" s="17">
        <v>4110</v>
      </c>
      <c r="C4" s="17">
        <v>2213</v>
      </c>
      <c r="D4" s="17">
        <v>324</v>
      </c>
      <c r="E4" s="17">
        <v>0</v>
      </c>
      <c r="F4" s="17">
        <v>0</v>
      </c>
      <c r="G4" s="17">
        <v>227</v>
      </c>
      <c r="H4" s="17">
        <v>42</v>
      </c>
      <c r="I4" s="17">
        <v>0</v>
      </c>
      <c r="J4" s="17">
        <v>0</v>
      </c>
      <c r="K4" s="17">
        <v>101533</v>
      </c>
      <c r="L4" s="17">
        <v>3602</v>
      </c>
      <c r="M4" s="17">
        <v>18409</v>
      </c>
      <c r="N4" s="17">
        <v>26</v>
      </c>
      <c r="O4" s="17">
        <v>6516</v>
      </c>
      <c r="P4" s="17">
        <v>230</v>
      </c>
      <c r="Q4" s="17">
        <v>4397</v>
      </c>
      <c r="R4" s="17">
        <v>68</v>
      </c>
      <c r="S4" s="17">
        <v>120070</v>
      </c>
      <c r="T4" s="17">
        <v>140</v>
      </c>
      <c r="U4" s="17">
        <v>4562</v>
      </c>
      <c r="V4" s="17">
        <v>283</v>
      </c>
      <c r="W4" s="17">
        <v>179</v>
      </c>
      <c r="X4" s="17">
        <v>21</v>
      </c>
    </row>
    <row r="5" spans="1:24" x14ac:dyDescent="0.2">
      <c r="A5" t="s">
        <v>12</v>
      </c>
      <c r="B5" s="17">
        <v>6332</v>
      </c>
      <c r="C5" s="17">
        <v>4981</v>
      </c>
      <c r="D5" s="17">
        <v>285</v>
      </c>
      <c r="E5" s="17">
        <v>39</v>
      </c>
      <c r="F5" s="17">
        <v>2</v>
      </c>
      <c r="G5" s="17">
        <v>913</v>
      </c>
      <c r="H5" s="17">
        <v>77</v>
      </c>
      <c r="I5" s="17">
        <v>2</v>
      </c>
      <c r="J5" s="17">
        <v>1</v>
      </c>
      <c r="K5" s="17">
        <v>277215</v>
      </c>
      <c r="L5" s="17">
        <v>5149</v>
      </c>
      <c r="M5" s="17">
        <v>184967</v>
      </c>
      <c r="N5" s="17">
        <v>75</v>
      </c>
      <c r="O5" s="17">
        <v>112028</v>
      </c>
      <c r="P5" s="17">
        <v>1724</v>
      </c>
      <c r="Q5" s="17">
        <v>58549</v>
      </c>
      <c r="R5" s="17">
        <v>116</v>
      </c>
      <c r="S5" s="17">
        <v>317870</v>
      </c>
      <c r="T5" s="17">
        <v>542</v>
      </c>
      <c r="U5" s="17">
        <v>3198</v>
      </c>
      <c r="V5" s="17">
        <v>119</v>
      </c>
      <c r="W5" s="17">
        <v>440</v>
      </c>
      <c r="X5" s="17">
        <v>18</v>
      </c>
    </row>
    <row r="6" spans="1:24" x14ac:dyDescent="0.2">
      <c r="A6" t="s">
        <v>13</v>
      </c>
      <c r="B6" s="17">
        <v>15287</v>
      </c>
      <c r="C6" s="17">
        <v>11407</v>
      </c>
      <c r="D6" s="17">
        <v>1133</v>
      </c>
      <c r="E6" s="17">
        <v>4</v>
      </c>
      <c r="F6" s="17">
        <v>3</v>
      </c>
      <c r="G6" s="17">
        <v>1899</v>
      </c>
      <c r="H6" s="17">
        <v>235</v>
      </c>
      <c r="I6" s="17">
        <v>28902</v>
      </c>
      <c r="J6" s="17">
        <v>35</v>
      </c>
      <c r="K6" s="17">
        <v>610627</v>
      </c>
      <c r="L6" s="17">
        <v>12828</v>
      </c>
      <c r="M6" s="17">
        <v>2687066</v>
      </c>
      <c r="N6" s="17">
        <v>127</v>
      </c>
      <c r="O6" s="17">
        <v>3250489</v>
      </c>
      <c r="P6" s="17">
        <v>2242</v>
      </c>
      <c r="Q6" s="17">
        <v>57360</v>
      </c>
      <c r="R6" s="17">
        <v>214</v>
      </c>
      <c r="S6" s="17">
        <v>443607</v>
      </c>
      <c r="T6" s="17">
        <v>1492</v>
      </c>
      <c r="U6" s="17">
        <v>8570</v>
      </c>
      <c r="V6" s="17">
        <v>405</v>
      </c>
      <c r="W6" s="17">
        <v>387</v>
      </c>
      <c r="X6" s="17">
        <v>22</v>
      </c>
    </row>
    <row r="7" spans="1:24" x14ac:dyDescent="0.2">
      <c r="A7" t="s">
        <v>15</v>
      </c>
      <c r="B7" s="17">
        <v>28122</v>
      </c>
      <c r="C7" s="17">
        <v>74608</v>
      </c>
      <c r="D7" s="17">
        <v>4496</v>
      </c>
      <c r="E7" s="17">
        <v>82051</v>
      </c>
      <c r="F7" s="17">
        <v>2247</v>
      </c>
      <c r="G7" s="17">
        <v>3983</v>
      </c>
      <c r="H7" s="17">
        <v>292</v>
      </c>
      <c r="I7" s="17">
        <v>570993</v>
      </c>
      <c r="J7" s="17">
        <v>1065</v>
      </c>
      <c r="K7" s="17">
        <v>969486</v>
      </c>
      <c r="L7" s="17">
        <v>21601</v>
      </c>
      <c r="M7" s="17">
        <v>57916803</v>
      </c>
      <c r="N7" s="17">
        <v>400</v>
      </c>
      <c r="O7" s="17">
        <v>782629</v>
      </c>
      <c r="P7" s="17">
        <v>1260</v>
      </c>
      <c r="Q7" s="17">
        <v>408809</v>
      </c>
      <c r="R7" s="17">
        <v>241</v>
      </c>
      <c r="S7" s="17">
        <v>626372</v>
      </c>
      <c r="T7" s="17">
        <v>1020</v>
      </c>
      <c r="U7" s="17">
        <v>75670</v>
      </c>
      <c r="V7" s="17">
        <v>2381</v>
      </c>
      <c r="W7" s="17">
        <v>4722</v>
      </c>
      <c r="X7" s="17">
        <v>126</v>
      </c>
    </row>
    <row r="8" spans="1:24" x14ac:dyDescent="0.2">
      <c r="A8" t="s">
        <v>18</v>
      </c>
      <c r="B8" s="17">
        <v>17592</v>
      </c>
      <c r="C8" s="17">
        <v>30541</v>
      </c>
      <c r="D8" s="17">
        <v>2132</v>
      </c>
      <c r="E8" s="17">
        <v>165567</v>
      </c>
      <c r="F8" s="17">
        <v>4633</v>
      </c>
      <c r="G8" s="17">
        <v>10157</v>
      </c>
      <c r="H8" s="17">
        <v>698</v>
      </c>
      <c r="I8" s="17">
        <v>104923</v>
      </c>
      <c r="J8" s="17">
        <v>136</v>
      </c>
      <c r="K8" s="17">
        <v>553999</v>
      </c>
      <c r="L8" s="17">
        <v>11844</v>
      </c>
      <c r="M8" s="17">
        <v>26271857</v>
      </c>
      <c r="N8" s="17">
        <v>230</v>
      </c>
      <c r="O8" s="17">
        <v>2191578</v>
      </c>
      <c r="P8" s="17">
        <v>1309</v>
      </c>
      <c r="Q8" s="17">
        <v>650806</v>
      </c>
      <c r="R8" s="17">
        <v>150</v>
      </c>
      <c r="S8" s="17">
        <v>222526</v>
      </c>
      <c r="T8" s="17">
        <v>559</v>
      </c>
      <c r="U8" s="17">
        <v>27719</v>
      </c>
      <c r="V8" s="17">
        <v>852</v>
      </c>
      <c r="W8" s="17">
        <v>2532</v>
      </c>
      <c r="X8" s="17">
        <v>58</v>
      </c>
    </row>
    <row r="9" spans="1:24" x14ac:dyDescent="0.2">
      <c r="A9" t="s">
        <v>16</v>
      </c>
      <c r="B9" s="17">
        <v>4993</v>
      </c>
      <c r="C9" s="17">
        <v>2997</v>
      </c>
      <c r="D9" s="17">
        <v>423</v>
      </c>
      <c r="E9" s="17">
        <v>117</v>
      </c>
      <c r="F9" s="17">
        <v>5</v>
      </c>
      <c r="G9" s="17">
        <v>337</v>
      </c>
      <c r="H9" s="17">
        <v>60</v>
      </c>
      <c r="I9" s="17">
        <v>12345</v>
      </c>
      <c r="J9" s="17">
        <v>186</v>
      </c>
      <c r="K9" s="17">
        <v>200297</v>
      </c>
      <c r="L9" s="17">
        <v>4009</v>
      </c>
      <c r="M9" s="17">
        <v>2288154</v>
      </c>
      <c r="N9" s="17">
        <v>57</v>
      </c>
      <c r="O9" s="17">
        <v>52816</v>
      </c>
      <c r="P9" s="17">
        <v>375</v>
      </c>
      <c r="Q9" s="17">
        <v>1614</v>
      </c>
      <c r="R9" s="17">
        <v>57</v>
      </c>
      <c r="S9" s="17">
        <v>113812</v>
      </c>
      <c r="T9" s="17">
        <v>364</v>
      </c>
      <c r="U9" s="17">
        <v>17606</v>
      </c>
      <c r="V9" s="17">
        <v>538</v>
      </c>
      <c r="W9" s="17">
        <v>380</v>
      </c>
      <c r="X9" s="17">
        <v>19</v>
      </c>
    </row>
    <row r="10" spans="1:24" x14ac:dyDescent="0.2">
      <c r="A10" t="s">
        <v>14</v>
      </c>
      <c r="B10" s="17">
        <v>16495</v>
      </c>
      <c r="C10" s="17">
        <v>12857</v>
      </c>
      <c r="D10" s="17">
        <v>1499</v>
      </c>
      <c r="E10" s="17">
        <v>0</v>
      </c>
      <c r="F10" s="17">
        <v>0</v>
      </c>
      <c r="G10" s="17">
        <v>957</v>
      </c>
      <c r="H10" s="17">
        <v>76</v>
      </c>
      <c r="I10" s="17">
        <v>111239</v>
      </c>
      <c r="J10" s="17">
        <v>710</v>
      </c>
      <c r="K10" s="17">
        <v>815086</v>
      </c>
      <c r="L10" s="17">
        <v>13916</v>
      </c>
      <c r="M10" s="17">
        <v>1226629</v>
      </c>
      <c r="N10" s="17">
        <v>30</v>
      </c>
      <c r="O10" s="17">
        <v>1319165</v>
      </c>
      <c r="P10" s="17">
        <v>695</v>
      </c>
      <c r="Q10" s="17">
        <v>4086</v>
      </c>
      <c r="R10" s="17">
        <v>38</v>
      </c>
      <c r="S10" s="17">
        <v>1496505</v>
      </c>
      <c r="T10" s="17">
        <v>1820</v>
      </c>
      <c r="U10" s="17">
        <v>10877</v>
      </c>
      <c r="V10" s="17">
        <v>390</v>
      </c>
      <c r="W10" s="17">
        <v>540</v>
      </c>
      <c r="X10" s="17">
        <v>20</v>
      </c>
    </row>
    <row r="11" spans="1:24" x14ac:dyDescent="0.2">
      <c r="A11" t="s">
        <v>22</v>
      </c>
      <c r="B11" s="17">
        <v>9411</v>
      </c>
      <c r="C11" s="17">
        <v>2555</v>
      </c>
      <c r="D11" s="17">
        <v>353</v>
      </c>
      <c r="E11" s="17">
        <v>3777</v>
      </c>
      <c r="F11" s="17">
        <v>89</v>
      </c>
      <c r="G11" s="17">
        <v>490</v>
      </c>
      <c r="H11" s="17">
        <v>28</v>
      </c>
      <c r="I11" s="17">
        <v>82176</v>
      </c>
      <c r="J11" s="17">
        <v>139</v>
      </c>
      <c r="K11" s="17">
        <v>242314</v>
      </c>
      <c r="L11" s="17">
        <v>7987</v>
      </c>
      <c r="M11" s="17">
        <v>3720967</v>
      </c>
      <c r="N11" s="17">
        <v>285</v>
      </c>
      <c r="O11" s="17">
        <v>260656</v>
      </c>
      <c r="P11" s="17">
        <v>736</v>
      </c>
      <c r="Q11" s="17">
        <v>21392</v>
      </c>
      <c r="R11" s="17">
        <v>143</v>
      </c>
      <c r="S11" s="17">
        <v>10818</v>
      </c>
      <c r="T11" s="17">
        <v>120</v>
      </c>
      <c r="U11" s="17">
        <v>403</v>
      </c>
      <c r="V11" s="17">
        <v>33</v>
      </c>
      <c r="W11" s="17">
        <v>84</v>
      </c>
      <c r="X11" s="17">
        <v>4</v>
      </c>
    </row>
    <row r="12" spans="1:24" x14ac:dyDescent="0.2">
      <c r="A12" t="s">
        <v>24</v>
      </c>
      <c r="B12" s="17">
        <v>17480</v>
      </c>
      <c r="C12" s="17">
        <v>23398</v>
      </c>
      <c r="D12" s="17">
        <v>2917</v>
      </c>
      <c r="E12" s="17">
        <v>143</v>
      </c>
      <c r="F12" s="17">
        <v>4</v>
      </c>
      <c r="G12" s="17">
        <v>3421</v>
      </c>
      <c r="H12" s="17">
        <v>298</v>
      </c>
      <c r="I12" s="17">
        <v>224269</v>
      </c>
      <c r="J12" s="17">
        <v>274</v>
      </c>
      <c r="K12" s="17">
        <v>492029</v>
      </c>
      <c r="L12" s="17">
        <v>13205</v>
      </c>
      <c r="M12" s="17">
        <v>4546541</v>
      </c>
      <c r="N12" s="17">
        <v>303</v>
      </c>
      <c r="O12" s="17">
        <v>8462179</v>
      </c>
      <c r="P12" s="17">
        <v>1074</v>
      </c>
      <c r="Q12" s="17">
        <v>761090</v>
      </c>
      <c r="R12" s="17">
        <v>590</v>
      </c>
      <c r="S12" s="17">
        <v>252210</v>
      </c>
      <c r="T12" s="17">
        <v>1622</v>
      </c>
      <c r="U12" s="17">
        <v>8609</v>
      </c>
      <c r="V12" s="17">
        <v>432</v>
      </c>
      <c r="W12" s="17">
        <v>1435</v>
      </c>
      <c r="X12" s="17">
        <v>101</v>
      </c>
    </row>
    <row r="13" spans="1:24" x14ac:dyDescent="0.2">
      <c r="A13" t="s">
        <v>20</v>
      </c>
      <c r="B13" s="17">
        <v>12995</v>
      </c>
      <c r="C13" s="17">
        <v>22147</v>
      </c>
      <c r="D13" s="17">
        <v>1626</v>
      </c>
      <c r="E13" s="17">
        <v>1455</v>
      </c>
      <c r="F13" s="17">
        <v>29</v>
      </c>
      <c r="G13" s="17">
        <v>8927</v>
      </c>
      <c r="H13" s="17">
        <v>906</v>
      </c>
      <c r="I13" s="17">
        <v>292539</v>
      </c>
      <c r="J13" s="17">
        <v>170</v>
      </c>
      <c r="K13" s="17">
        <v>433523</v>
      </c>
      <c r="L13" s="17">
        <v>10871</v>
      </c>
      <c r="M13" s="17">
        <v>33680165</v>
      </c>
      <c r="N13" s="17">
        <v>360</v>
      </c>
      <c r="O13" s="17">
        <v>6163079</v>
      </c>
      <c r="P13" s="17">
        <v>541</v>
      </c>
      <c r="Q13" s="17">
        <v>135575</v>
      </c>
      <c r="R13" s="17">
        <v>71</v>
      </c>
      <c r="S13" s="17">
        <v>167848</v>
      </c>
      <c r="T13" s="17">
        <v>173</v>
      </c>
      <c r="U13" s="17">
        <v>6770</v>
      </c>
      <c r="V13" s="17">
        <v>325</v>
      </c>
      <c r="W13" s="17">
        <v>1794</v>
      </c>
      <c r="X13" s="17">
        <v>87</v>
      </c>
    </row>
    <row r="14" spans="1:24" x14ac:dyDescent="0.2">
      <c r="A14" t="s">
        <v>23</v>
      </c>
      <c r="B14" s="17">
        <v>4278</v>
      </c>
      <c r="C14" s="17">
        <v>1723</v>
      </c>
      <c r="D14" s="17">
        <v>169</v>
      </c>
      <c r="E14" s="17">
        <v>1</v>
      </c>
      <c r="F14" s="17">
        <v>1</v>
      </c>
      <c r="G14" s="17">
        <v>544</v>
      </c>
      <c r="H14" s="17">
        <v>60</v>
      </c>
      <c r="I14" s="17">
        <v>72786</v>
      </c>
      <c r="J14" s="17">
        <v>73</v>
      </c>
      <c r="K14" s="17">
        <v>104475</v>
      </c>
      <c r="L14" s="17">
        <v>3707</v>
      </c>
      <c r="M14" s="17">
        <v>431601</v>
      </c>
      <c r="N14" s="17">
        <v>13</v>
      </c>
      <c r="O14" s="17">
        <v>28292</v>
      </c>
      <c r="P14" s="17">
        <v>96</v>
      </c>
      <c r="Q14" s="17">
        <v>599</v>
      </c>
      <c r="R14" s="17">
        <v>30</v>
      </c>
      <c r="S14" s="17">
        <v>5179</v>
      </c>
      <c r="T14" s="17">
        <v>42</v>
      </c>
      <c r="U14" s="17">
        <v>538</v>
      </c>
      <c r="V14" s="17">
        <v>26</v>
      </c>
      <c r="W14" s="17">
        <v>114</v>
      </c>
      <c r="X14" s="17">
        <v>8</v>
      </c>
    </row>
    <row r="15" spans="1:24" x14ac:dyDescent="0.2">
      <c r="A15" t="s">
        <v>26</v>
      </c>
      <c r="B15" s="17">
        <v>10186</v>
      </c>
      <c r="C15" s="17">
        <v>11115</v>
      </c>
      <c r="D15" s="17">
        <v>977</v>
      </c>
      <c r="E15" s="17">
        <v>114</v>
      </c>
      <c r="F15" s="17">
        <v>3</v>
      </c>
      <c r="G15" s="17">
        <v>13461</v>
      </c>
      <c r="H15" s="17">
        <v>1061</v>
      </c>
      <c r="I15" s="17">
        <v>68090</v>
      </c>
      <c r="J15" s="17">
        <v>39</v>
      </c>
      <c r="K15" s="17">
        <v>280638</v>
      </c>
      <c r="L15" s="17">
        <v>8273</v>
      </c>
      <c r="M15" s="17">
        <v>2493642</v>
      </c>
      <c r="N15" s="17">
        <v>262</v>
      </c>
      <c r="O15" s="17">
        <v>5397328</v>
      </c>
      <c r="P15" s="17">
        <v>857</v>
      </c>
      <c r="Q15" s="17">
        <v>487883</v>
      </c>
      <c r="R15" s="17">
        <v>287</v>
      </c>
      <c r="S15" s="17">
        <v>62662</v>
      </c>
      <c r="T15" s="17">
        <v>341</v>
      </c>
      <c r="U15" s="17">
        <v>3072</v>
      </c>
      <c r="V15" s="17">
        <v>111</v>
      </c>
      <c r="W15" s="17">
        <v>498</v>
      </c>
      <c r="X15" s="17">
        <v>18</v>
      </c>
    </row>
    <row r="16" spans="1:24" x14ac:dyDescent="0.2">
      <c r="A16" t="s">
        <v>25</v>
      </c>
      <c r="B16" s="17">
        <v>19559</v>
      </c>
      <c r="C16" s="17">
        <v>19347</v>
      </c>
      <c r="D16" s="17">
        <v>2099</v>
      </c>
      <c r="E16" s="17">
        <v>58</v>
      </c>
      <c r="F16" s="17">
        <v>2</v>
      </c>
      <c r="G16" s="17">
        <v>12530</v>
      </c>
      <c r="H16" s="17">
        <v>1088</v>
      </c>
      <c r="I16" s="17">
        <v>407188</v>
      </c>
      <c r="J16" s="17">
        <v>472</v>
      </c>
      <c r="K16" s="17">
        <v>778649</v>
      </c>
      <c r="L16" s="17">
        <v>16762</v>
      </c>
      <c r="M16" s="17">
        <v>31023511</v>
      </c>
      <c r="N16" s="17">
        <v>740</v>
      </c>
      <c r="O16" s="17">
        <v>2529580</v>
      </c>
      <c r="P16" s="17">
        <v>719</v>
      </c>
      <c r="Q16" s="17">
        <v>316519</v>
      </c>
      <c r="R16" s="17">
        <v>139</v>
      </c>
      <c r="S16" s="17">
        <v>57079</v>
      </c>
      <c r="T16" s="17">
        <v>428</v>
      </c>
      <c r="U16" s="17">
        <v>1885</v>
      </c>
      <c r="V16" s="17">
        <v>109</v>
      </c>
      <c r="W16" s="17">
        <v>454</v>
      </c>
      <c r="X16" s="17">
        <v>30</v>
      </c>
    </row>
    <row r="17" spans="1:24" x14ac:dyDescent="0.2">
      <c r="A17" t="s">
        <v>21</v>
      </c>
      <c r="B17" s="17">
        <v>10226</v>
      </c>
      <c r="C17" s="17">
        <v>21221</v>
      </c>
      <c r="D17" s="17">
        <v>1739</v>
      </c>
      <c r="E17" s="17">
        <v>0</v>
      </c>
      <c r="F17" s="17">
        <v>0</v>
      </c>
      <c r="G17" s="17">
        <v>843</v>
      </c>
      <c r="H17" s="17">
        <v>96</v>
      </c>
      <c r="I17" s="17">
        <v>146098</v>
      </c>
      <c r="J17" s="17">
        <v>109</v>
      </c>
      <c r="K17" s="17">
        <v>438418</v>
      </c>
      <c r="L17" s="17">
        <v>8856</v>
      </c>
      <c r="M17" s="17">
        <v>4146964</v>
      </c>
      <c r="N17" s="17">
        <v>195</v>
      </c>
      <c r="O17" s="17">
        <v>390907</v>
      </c>
      <c r="P17" s="17">
        <v>319</v>
      </c>
      <c r="Q17" s="17">
        <v>460904</v>
      </c>
      <c r="R17" s="17">
        <v>63</v>
      </c>
      <c r="S17" s="17">
        <v>13845</v>
      </c>
      <c r="T17" s="17">
        <v>115</v>
      </c>
      <c r="U17" s="17">
        <v>1074</v>
      </c>
      <c r="V17" s="17">
        <v>42</v>
      </c>
      <c r="W17" s="17">
        <v>186</v>
      </c>
      <c r="X17" s="17">
        <v>9</v>
      </c>
    </row>
    <row r="18" spans="1:24" x14ac:dyDescent="0.2">
      <c r="A18" t="s">
        <v>19</v>
      </c>
      <c r="B18" s="17">
        <v>2191</v>
      </c>
      <c r="C18" s="17">
        <v>519</v>
      </c>
      <c r="D18" s="17">
        <v>52</v>
      </c>
      <c r="E18" s="17">
        <v>0</v>
      </c>
      <c r="F18" s="17">
        <v>0</v>
      </c>
      <c r="G18" s="17">
        <v>78</v>
      </c>
      <c r="H18" s="17">
        <v>9</v>
      </c>
      <c r="I18" s="17">
        <v>56</v>
      </c>
      <c r="J18" s="17">
        <v>1</v>
      </c>
      <c r="K18" s="17">
        <v>47533</v>
      </c>
      <c r="L18" s="17">
        <v>1906</v>
      </c>
      <c r="M18" s="17">
        <v>239</v>
      </c>
      <c r="N18" s="17">
        <v>11</v>
      </c>
      <c r="O18" s="17">
        <v>2065</v>
      </c>
      <c r="P18" s="17">
        <v>78</v>
      </c>
      <c r="Q18" s="17">
        <v>1362</v>
      </c>
      <c r="R18" s="17">
        <v>99</v>
      </c>
      <c r="S18" s="17">
        <v>6258</v>
      </c>
      <c r="T18" s="17">
        <v>203</v>
      </c>
      <c r="U18" s="17">
        <v>506</v>
      </c>
      <c r="V18" s="17">
        <v>29</v>
      </c>
      <c r="W18" s="17">
        <v>373</v>
      </c>
      <c r="X18" s="17">
        <v>9</v>
      </c>
    </row>
    <row r="19" spans="1:24" x14ac:dyDescent="0.2">
      <c r="A19" t="s">
        <v>27</v>
      </c>
      <c r="B19" s="17">
        <v>35325</v>
      </c>
      <c r="C19" s="17">
        <v>125416</v>
      </c>
      <c r="D19" s="17">
        <v>11606</v>
      </c>
      <c r="E19" s="17">
        <v>33598</v>
      </c>
      <c r="F19" s="17">
        <v>833</v>
      </c>
      <c r="G19" s="17">
        <v>15156</v>
      </c>
      <c r="H19" s="17">
        <v>1329</v>
      </c>
      <c r="I19" s="17">
        <v>24156</v>
      </c>
      <c r="J19" s="17">
        <v>576</v>
      </c>
      <c r="K19" s="17">
        <v>1445556</v>
      </c>
      <c r="L19" s="17">
        <v>31257</v>
      </c>
      <c r="M19" s="17">
        <v>451485</v>
      </c>
      <c r="N19" s="17">
        <v>856</v>
      </c>
      <c r="O19" s="17">
        <v>339807</v>
      </c>
      <c r="P19" s="17">
        <v>3718</v>
      </c>
      <c r="Q19" s="17">
        <v>128696</v>
      </c>
      <c r="R19" s="17">
        <v>446</v>
      </c>
      <c r="S19" s="17">
        <v>22599</v>
      </c>
      <c r="T19" s="17">
        <v>963</v>
      </c>
      <c r="U19" s="17">
        <v>19179</v>
      </c>
      <c r="V19" s="17">
        <v>724</v>
      </c>
      <c r="W19" s="17">
        <v>878</v>
      </c>
      <c r="X19" s="17">
        <v>41</v>
      </c>
    </row>
    <row r="20" spans="1:24" x14ac:dyDescent="0.2">
      <c r="A20" t="s">
        <v>34</v>
      </c>
      <c r="B20" s="17">
        <v>82164</v>
      </c>
      <c r="C20" s="17">
        <v>120542</v>
      </c>
      <c r="D20" s="17">
        <v>17171</v>
      </c>
      <c r="E20" s="17">
        <v>6811</v>
      </c>
      <c r="F20" s="17">
        <v>208</v>
      </c>
      <c r="G20" s="17">
        <v>19304</v>
      </c>
      <c r="H20" s="17">
        <v>3053</v>
      </c>
      <c r="I20" s="17">
        <v>160795</v>
      </c>
      <c r="J20" s="17">
        <v>2581</v>
      </c>
      <c r="K20" s="17">
        <v>2885234</v>
      </c>
      <c r="L20" s="17">
        <v>74920</v>
      </c>
      <c r="M20" s="17">
        <v>5328572</v>
      </c>
      <c r="N20" s="17">
        <v>331</v>
      </c>
      <c r="O20" s="17">
        <v>1260920</v>
      </c>
      <c r="P20" s="17">
        <v>2296</v>
      </c>
      <c r="Q20" s="17">
        <v>379795</v>
      </c>
      <c r="R20" s="17">
        <v>575</v>
      </c>
      <c r="S20" s="17">
        <v>297078</v>
      </c>
      <c r="T20" s="17">
        <v>1771</v>
      </c>
      <c r="U20" s="17">
        <v>36964</v>
      </c>
      <c r="V20" s="17">
        <v>1478</v>
      </c>
      <c r="W20" s="17">
        <v>919</v>
      </c>
      <c r="X20" s="17">
        <v>59</v>
      </c>
    </row>
    <row r="21" spans="1:24" x14ac:dyDescent="0.2">
      <c r="A21" t="s">
        <v>28</v>
      </c>
      <c r="B21" s="17">
        <v>198495</v>
      </c>
      <c r="C21" s="17">
        <v>572437</v>
      </c>
      <c r="D21" s="17">
        <v>70948</v>
      </c>
      <c r="E21" s="17">
        <v>159169</v>
      </c>
      <c r="F21" s="17">
        <v>5033</v>
      </c>
      <c r="G21" s="17">
        <v>86922</v>
      </c>
      <c r="H21" s="17">
        <v>12761</v>
      </c>
      <c r="I21" s="17">
        <v>260678</v>
      </c>
      <c r="J21" s="17">
        <v>6302</v>
      </c>
      <c r="K21" s="17">
        <v>5989024</v>
      </c>
      <c r="L21" s="17">
        <v>163267</v>
      </c>
      <c r="M21" s="17">
        <v>19982758</v>
      </c>
      <c r="N21" s="17">
        <v>3639</v>
      </c>
      <c r="O21" s="17">
        <v>1058652</v>
      </c>
      <c r="P21" s="17">
        <v>10938</v>
      </c>
      <c r="Q21" s="17">
        <v>330564</v>
      </c>
      <c r="R21" s="17">
        <v>2664</v>
      </c>
      <c r="S21" s="17">
        <v>637391</v>
      </c>
      <c r="T21" s="17">
        <v>6335</v>
      </c>
      <c r="U21" s="17">
        <v>126376</v>
      </c>
      <c r="V21" s="17">
        <v>4605</v>
      </c>
      <c r="W21" s="17">
        <v>3870</v>
      </c>
      <c r="X21" s="17">
        <v>162</v>
      </c>
    </row>
    <row r="22" spans="1:24" x14ac:dyDescent="0.2">
      <c r="A22" t="s">
        <v>29</v>
      </c>
      <c r="B22" s="17">
        <v>161720</v>
      </c>
      <c r="C22" s="17">
        <v>778535</v>
      </c>
      <c r="D22" s="17">
        <v>88029</v>
      </c>
      <c r="E22" s="17">
        <v>5682</v>
      </c>
      <c r="F22" s="17">
        <v>152</v>
      </c>
      <c r="G22" s="17">
        <v>163795</v>
      </c>
      <c r="H22" s="17">
        <v>27797</v>
      </c>
      <c r="I22" s="17">
        <v>288405</v>
      </c>
      <c r="J22" s="17">
        <v>8986</v>
      </c>
      <c r="K22" s="17">
        <v>5069373</v>
      </c>
      <c r="L22" s="17">
        <v>120804</v>
      </c>
      <c r="M22" s="17">
        <v>6982177</v>
      </c>
      <c r="N22" s="17">
        <v>1234</v>
      </c>
      <c r="O22" s="17">
        <v>323227</v>
      </c>
      <c r="P22" s="17">
        <v>5826</v>
      </c>
      <c r="Q22" s="17">
        <v>44724</v>
      </c>
      <c r="R22" s="17">
        <v>866</v>
      </c>
      <c r="S22" s="17">
        <v>220310</v>
      </c>
      <c r="T22" s="17">
        <v>6945</v>
      </c>
      <c r="U22" s="17">
        <v>22289</v>
      </c>
      <c r="V22" s="17">
        <v>1204</v>
      </c>
      <c r="W22" s="17">
        <v>1692</v>
      </c>
      <c r="X22" s="17">
        <v>111</v>
      </c>
    </row>
    <row r="23" spans="1:24" x14ac:dyDescent="0.2">
      <c r="A23" t="s">
        <v>33</v>
      </c>
      <c r="B23" s="17">
        <v>53930</v>
      </c>
      <c r="C23" s="17">
        <v>174054</v>
      </c>
      <c r="D23" s="17">
        <v>37084</v>
      </c>
      <c r="E23" s="17">
        <v>37</v>
      </c>
      <c r="F23" s="17">
        <v>13</v>
      </c>
      <c r="G23" s="17">
        <v>31367</v>
      </c>
      <c r="H23" s="17">
        <v>7557</v>
      </c>
      <c r="I23" s="17">
        <v>58290</v>
      </c>
      <c r="J23" s="17">
        <v>1434</v>
      </c>
      <c r="K23" s="17">
        <v>1540484</v>
      </c>
      <c r="L23" s="17">
        <v>38632</v>
      </c>
      <c r="M23" s="17">
        <v>258119</v>
      </c>
      <c r="N23" s="17">
        <v>270</v>
      </c>
      <c r="O23" s="17">
        <v>46776</v>
      </c>
      <c r="P23" s="17">
        <v>2597</v>
      </c>
      <c r="Q23" s="17">
        <v>8359</v>
      </c>
      <c r="R23" s="17">
        <v>195</v>
      </c>
      <c r="S23" s="17">
        <v>24482</v>
      </c>
      <c r="T23" s="17">
        <v>800</v>
      </c>
      <c r="U23" s="17">
        <v>2094</v>
      </c>
      <c r="V23" s="17">
        <v>135</v>
      </c>
      <c r="W23" s="17">
        <v>102</v>
      </c>
      <c r="X23" s="17">
        <v>5</v>
      </c>
    </row>
    <row r="24" spans="1:24" x14ac:dyDescent="0.2">
      <c r="A24" t="s">
        <v>31</v>
      </c>
      <c r="B24" s="17">
        <v>150143</v>
      </c>
      <c r="C24" s="17">
        <v>540380</v>
      </c>
      <c r="D24" s="17">
        <v>105209</v>
      </c>
      <c r="E24" s="17">
        <v>4809</v>
      </c>
      <c r="F24" s="17">
        <v>201</v>
      </c>
      <c r="G24" s="17">
        <v>103605</v>
      </c>
      <c r="H24" s="17">
        <v>24571</v>
      </c>
      <c r="I24" s="17">
        <v>82608</v>
      </c>
      <c r="J24" s="17">
        <v>3710</v>
      </c>
      <c r="K24" s="17">
        <v>3444996</v>
      </c>
      <c r="L24" s="17">
        <v>96375</v>
      </c>
      <c r="M24" s="17">
        <v>1279027</v>
      </c>
      <c r="N24" s="17">
        <v>1946</v>
      </c>
      <c r="O24" s="17">
        <v>75658</v>
      </c>
      <c r="P24" s="17">
        <v>2681</v>
      </c>
      <c r="Q24" s="17">
        <v>30983</v>
      </c>
      <c r="R24" s="17">
        <v>1990</v>
      </c>
      <c r="S24" s="17">
        <v>57763</v>
      </c>
      <c r="T24" s="17">
        <v>2034</v>
      </c>
      <c r="U24" s="17">
        <v>5592</v>
      </c>
      <c r="V24" s="17">
        <v>317</v>
      </c>
      <c r="W24" s="17">
        <v>734</v>
      </c>
      <c r="X24" s="17">
        <v>25</v>
      </c>
    </row>
    <row r="25" spans="1:24" x14ac:dyDescent="0.2">
      <c r="A25" t="s">
        <v>30</v>
      </c>
      <c r="B25" s="17">
        <v>169569</v>
      </c>
      <c r="C25" s="17">
        <v>600868</v>
      </c>
      <c r="D25" s="17">
        <v>107148</v>
      </c>
      <c r="E25" s="17">
        <v>713</v>
      </c>
      <c r="F25" s="17">
        <v>50</v>
      </c>
      <c r="G25" s="17">
        <v>152930</v>
      </c>
      <c r="H25" s="17">
        <v>32612</v>
      </c>
      <c r="I25" s="17">
        <v>145121</v>
      </c>
      <c r="J25" s="17">
        <v>7272</v>
      </c>
      <c r="K25" s="17">
        <v>4484199</v>
      </c>
      <c r="L25" s="17">
        <v>119226</v>
      </c>
      <c r="M25" s="17">
        <v>613040</v>
      </c>
      <c r="N25" s="17">
        <v>1737</v>
      </c>
      <c r="O25" s="17">
        <v>225609</v>
      </c>
      <c r="P25" s="17">
        <v>7477</v>
      </c>
      <c r="Q25" s="17">
        <v>52487</v>
      </c>
      <c r="R25" s="17">
        <v>941</v>
      </c>
      <c r="S25" s="17">
        <v>196743</v>
      </c>
      <c r="T25" s="17">
        <v>6447</v>
      </c>
      <c r="U25" s="17">
        <v>7351</v>
      </c>
      <c r="V25" s="17">
        <v>470</v>
      </c>
      <c r="W25" s="17">
        <v>665</v>
      </c>
      <c r="X25" s="17">
        <v>41</v>
      </c>
    </row>
    <row r="26" spans="1:24" x14ac:dyDescent="0.2">
      <c r="A26" t="s">
        <v>35</v>
      </c>
      <c r="B26" s="17">
        <v>41621</v>
      </c>
      <c r="C26" s="17">
        <v>124356</v>
      </c>
      <c r="D26" s="17">
        <v>28758</v>
      </c>
      <c r="E26" s="17">
        <v>1</v>
      </c>
      <c r="F26" s="17">
        <v>1</v>
      </c>
      <c r="G26" s="17">
        <v>19753</v>
      </c>
      <c r="H26" s="17">
        <v>4870</v>
      </c>
      <c r="I26" s="17">
        <v>43690</v>
      </c>
      <c r="J26" s="17">
        <v>945</v>
      </c>
      <c r="K26" s="17">
        <v>1209922</v>
      </c>
      <c r="L26" s="17">
        <v>28003</v>
      </c>
      <c r="M26" s="17">
        <v>455638</v>
      </c>
      <c r="N26" s="17">
        <v>97</v>
      </c>
      <c r="O26" s="17">
        <v>76955</v>
      </c>
      <c r="P26" s="17">
        <v>1810</v>
      </c>
      <c r="Q26" s="17">
        <v>3984</v>
      </c>
      <c r="R26" s="17">
        <v>190</v>
      </c>
      <c r="S26" s="17">
        <v>13223</v>
      </c>
      <c r="T26" s="17">
        <v>189</v>
      </c>
      <c r="U26" s="17">
        <v>3568</v>
      </c>
      <c r="V26" s="17">
        <v>130</v>
      </c>
      <c r="W26" s="17">
        <v>45</v>
      </c>
      <c r="X26" s="17">
        <v>6</v>
      </c>
    </row>
    <row r="27" spans="1:24" x14ac:dyDescent="0.2">
      <c r="A27" t="s">
        <v>32</v>
      </c>
      <c r="B27" s="17">
        <v>185300</v>
      </c>
      <c r="C27" s="17">
        <v>537164</v>
      </c>
      <c r="D27" s="17">
        <v>119363</v>
      </c>
      <c r="E27" s="17">
        <v>187</v>
      </c>
      <c r="F27" s="17">
        <v>22</v>
      </c>
      <c r="G27" s="17">
        <v>138654</v>
      </c>
      <c r="H27" s="17">
        <v>36540</v>
      </c>
      <c r="I27" s="17">
        <v>133520</v>
      </c>
      <c r="J27" s="17">
        <v>4511</v>
      </c>
      <c r="K27" s="17">
        <v>4651933</v>
      </c>
      <c r="L27" s="17">
        <v>113148</v>
      </c>
      <c r="M27" s="17">
        <v>2295114</v>
      </c>
      <c r="N27" s="17">
        <v>1504</v>
      </c>
      <c r="O27" s="17">
        <v>1299991</v>
      </c>
      <c r="P27" s="17">
        <v>5989</v>
      </c>
      <c r="Q27" s="17">
        <v>30125</v>
      </c>
      <c r="R27" s="17">
        <v>1027</v>
      </c>
      <c r="S27" s="17">
        <v>61486</v>
      </c>
      <c r="T27" s="17">
        <v>1338</v>
      </c>
      <c r="U27" s="17">
        <v>10076</v>
      </c>
      <c r="V27" s="17">
        <v>762</v>
      </c>
      <c r="W27" s="17">
        <v>727</v>
      </c>
      <c r="X27" s="17">
        <v>48</v>
      </c>
    </row>
    <row r="28" spans="1:24" x14ac:dyDescent="0.2">
      <c r="A28" t="s">
        <v>44</v>
      </c>
      <c r="B28" s="17">
        <v>90342</v>
      </c>
      <c r="C28" s="17">
        <v>160597</v>
      </c>
      <c r="D28" s="17">
        <v>32323</v>
      </c>
      <c r="E28" s="17">
        <v>461</v>
      </c>
      <c r="F28" s="17">
        <v>36</v>
      </c>
      <c r="G28" s="17">
        <v>39160</v>
      </c>
      <c r="H28" s="17">
        <v>8226</v>
      </c>
      <c r="I28" s="17">
        <v>95787</v>
      </c>
      <c r="J28" s="17">
        <v>3829</v>
      </c>
      <c r="K28" s="17">
        <v>2928722</v>
      </c>
      <c r="L28" s="17">
        <v>77598</v>
      </c>
      <c r="M28" s="17">
        <v>36508</v>
      </c>
      <c r="N28" s="17">
        <v>974</v>
      </c>
      <c r="O28" s="17">
        <v>97983</v>
      </c>
      <c r="P28" s="17">
        <v>4502</v>
      </c>
      <c r="Q28" s="17">
        <v>26631</v>
      </c>
      <c r="R28" s="17">
        <v>1149</v>
      </c>
      <c r="S28" s="17">
        <v>120892</v>
      </c>
      <c r="T28" s="17">
        <v>1762</v>
      </c>
      <c r="U28" s="17">
        <v>7318</v>
      </c>
      <c r="V28" s="17">
        <v>399</v>
      </c>
      <c r="W28" s="17">
        <v>111</v>
      </c>
      <c r="X28" s="17">
        <v>15</v>
      </c>
    </row>
    <row r="29" spans="1:24" x14ac:dyDescent="0.2">
      <c r="A29" t="s">
        <v>38</v>
      </c>
      <c r="B29" s="17">
        <v>104788</v>
      </c>
      <c r="C29" s="17">
        <v>310106</v>
      </c>
      <c r="D29" s="17">
        <v>53800</v>
      </c>
      <c r="E29" s="17">
        <v>37268</v>
      </c>
      <c r="F29" s="17">
        <v>1078</v>
      </c>
      <c r="G29" s="17">
        <v>47653</v>
      </c>
      <c r="H29" s="17">
        <v>8421</v>
      </c>
      <c r="I29" s="17">
        <v>133401</v>
      </c>
      <c r="J29" s="17">
        <v>3951</v>
      </c>
      <c r="K29" s="17">
        <v>3576704</v>
      </c>
      <c r="L29" s="17">
        <v>74320</v>
      </c>
      <c r="M29" s="17">
        <v>1849072</v>
      </c>
      <c r="N29" s="17">
        <v>1948</v>
      </c>
      <c r="O29" s="17">
        <v>1163628</v>
      </c>
      <c r="P29" s="17">
        <v>4271</v>
      </c>
      <c r="Q29" s="17">
        <v>154604</v>
      </c>
      <c r="R29" s="17">
        <v>2207</v>
      </c>
      <c r="S29" s="17">
        <v>303968</v>
      </c>
      <c r="T29" s="17">
        <v>2083</v>
      </c>
      <c r="U29" s="17">
        <v>26020</v>
      </c>
      <c r="V29" s="17">
        <v>1115</v>
      </c>
      <c r="W29" s="17">
        <v>208</v>
      </c>
      <c r="X29" s="17">
        <v>33</v>
      </c>
    </row>
    <row r="30" spans="1:24" x14ac:dyDescent="0.2">
      <c r="A30" t="s">
        <v>46</v>
      </c>
      <c r="B30" s="17">
        <v>69377</v>
      </c>
      <c r="C30" s="17">
        <v>152902</v>
      </c>
      <c r="D30" s="17">
        <v>30239</v>
      </c>
      <c r="E30" s="17">
        <v>14</v>
      </c>
      <c r="F30" s="17">
        <v>2</v>
      </c>
      <c r="G30" s="17">
        <v>77645</v>
      </c>
      <c r="H30" s="17">
        <v>14757</v>
      </c>
      <c r="I30" s="17">
        <v>116730</v>
      </c>
      <c r="J30" s="17">
        <v>3734</v>
      </c>
      <c r="K30" s="17">
        <v>2276992</v>
      </c>
      <c r="L30" s="17">
        <v>51519</v>
      </c>
      <c r="M30" s="17">
        <v>17108</v>
      </c>
      <c r="N30" s="17">
        <v>476</v>
      </c>
      <c r="O30" s="17">
        <v>331093</v>
      </c>
      <c r="P30" s="17">
        <v>2862</v>
      </c>
      <c r="Q30" s="17">
        <v>13019</v>
      </c>
      <c r="R30" s="17">
        <v>415</v>
      </c>
      <c r="S30" s="17">
        <v>11221</v>
      </c>
      <c r="T30" s="17">
        <v>268</v>
      </c>
      <c r="U30" s="17">
        <v>9021</v>
      </c>
      <c r="V30" s="17">
        <v>407</v>
      </c>
      <c r="W30" s="17">
        <v>143</v>
      </c>
      <c r="X30" s="17">
        <v>8</v>
      </c>
    </row>
    <row r="31" spans="1:24" x14ac:dyDescent="0.2">
      <c r="A31" t="s">
        <v>36</v>
      </c>
      <c r="B31" s="17">
        <v>25765</v>
      </c>
      <c r="C31" s="17">
        <v>48763</v>
      </c>
      <c r="D31" s="17">
        <v>6535</v>
      </c>
      <c r="E31" s="17">
        <v>1447</v>
      </c>
      <c r="F31" s="17">
        <v>14</v>
      </c>
      <c r="G31" s="17">
        <v>23097</v>
      </c>
      <c r="H31" s="17">
        <v>2925</v>
      </c>
      <c r="I31" s="17">
        <v>23769</v>
      </c>
      <c r="J31" s="17">
        <v>1022</v>
      </c>
      <c r="K31" s="17">
        <v>1565816</v>
      </c>
      <c r="L31" s="17">
        <v>21580</v>
      </c>
      <c r="M31" s="17">
        <v>24145</v>
      </c>
      <c r="N31" s="17">
        <v>164</v>
      </c>
      <c r="O31" s="17">
        <v>52554</v>
      </c>
      <c r="P31" s="17">
        <v>866</v>
      </c>
      <c r="Q31" s="17">
        <v>18026</v>
      </c>
      <c r="R31" s="17">
        <v>158</v>
      </c>
      <c r="S31" s="17">
        <v>20876</v>
      </c>
      <c r="T31" s="17">
        <v>215</v>
      </c>
      <c r="U31" s="17">
        <v>4812</v>
      </c>
      <c r="V31" s="17">
        <v>218</v>
      </c>
      <c r="W31" s="17">
        <v>64</v>
      </c>
      <c r="X31" s="17">
        <v>4</v>
      </c>
    </row>
    <row r="32" spans="1:24" x14ac:dyDescent="0.2">
      <c r="A32" t="s">
        <v>42</v>
      </c>
      <c r="B32" s="17">
        <v>104433</v>
      </c>
      <c r="C32" s="17">
        <v>363022</v>
      </c>
      <c r="D32" s="17">
        <v>65647</v>
      </c>
      <c r="E32" s="17">
        <v>8359</v>
      </c>
      <c r="F32" s="17">
        <v>256</v>
      </c>
      <c r="G32" s="17">
        <v>73581</v>
      </c>
      <c r="H32" s="17">
        <v>14832</v>
      </c>
      <c r="I32" s="17">
        <v>122073</v>
      </c>
      <c r="J32" s="17">
        <v>2991</v>
      </c>
      <c r="K32" s="17">
        <v>3525312</v>
      </c>
      <c r="L32" s="17">
        <v>75470</v>
      </c>
      <c r="M32" s="17">
        <v>752166</v>
      </c>
      <c r="N32" s="17">
        <v>1934</v>
      </c>
      <c r="O32" s="17">
        <v>462209</v>
      </c>
      <c r="P32" s="17">
        <v>4502</v>
      </c>
      <c r="Q32" s="17">
        <v>95550</v>
      </c>
      <c r="R32" s="17">
        <v>3533</v>
      </c>
      <c r="S32" s="17">
        <v>136661</v>
      </c>
      <c r="T32" s="17">
        <v>2750</v>
      </c>
      <c r="U32" s="17">
        <v>11022</v>
      </c>
      <c r="V32" s="17">
        <v>445</v>
      </c>
      <c r="W32" s="17">
        <v>442</v>
      </c>
      <c r="X32" s="17">
        <v>24</v>
      </c>
    </row>
    <row r="33" spans="1:24" x14ac:dyDescent="0.2">
      <c r="A33" t="s">
        <v>47</v>
      </c>
      <c r="B33" s="17">
        <v>29175</v>
      </c>
      <c r="C33" s="17">
        <v>85584</v>
      </c>
      <c r="D33" s="17">
        <v>20048</v>
      </c>
      <c r="E33" s="17">
        <v>0</v>
      </c>
      <c r="F33" s="17">
        <v>0</v>
      </c>
      <c r="G33" s="17">
        <v>17260</v>
      </c>
      <c r="H33" s="17">
        <v>4344</v>
      </c>
      <c r="I33" s="17">
        <v>40492</v>
      </c>
      <c r="J33" s="17">
        <v>1775</v>
      </c>
      <c r="K33" s="17">
        <v>927681</v>
      </c>
      <c r="L33" s="17">
        <v>21669</v>
      </c>
      <c r="M33" s="17">
        <v>143919</v>
      </c>
      <c r="N33" s="17">
        <v>131</v>
      </c>
      <c r="O33" s="17">
        <v>15519</v>
      </c>
      <c r="P33" s="17">
        <v>634</v>
      </c>
      <c r="Q33" s="17">
        <v>2995</v>
      </c>
      <c r="R33" s="17">
        <v>112</v>
      </c>
      <c r="S33" s="17">
        <v>4505</v>
      </c>
      <c r="T33" s="17">
        <v>149</v>
      </c>
      <c r="U33" s="17">
        <v>2740</v>
      </c>
      <c r="V33" s="17">
        <v>166</v>
      </c>
      <c r="W33" s="17">
        <v>56</v>
      </c>
      <c r="X33" s="17">
        <v>6</v>
      </c>
    </row>
    <row r="34" spans="1:24" x14ac:dyDescent="0.2">
      <c r="A34" t="s">
        <v>43</v>
      </c>
      <c r="B34" s="17">
        <v>135178</v>
      </c>
      <c r="C34" s="17">
        <v>407297</v>
      </c>
      <c r="D34" s="17">
        <v>88781</v>
      </c>
      <c r="E34" s="17">
        <v>514</v>
      </c>
      <c r="F34" s="17">
        <v>38</v>
      </c>
      <c r="G34" s="17">
        <v>75534</v>
      </c>
      <c r="H34" s="17">
        <v>20136</v>
      </c>
      <c r="I34" s="17">
        <v>122867</v>
      </c>
      <c r="J34" s="17">
        <v>4267</v>
      </c>
      <c r="K34" s="17">
        <v>3199120</v>
      </c>
      <c r="L34" s="17">
        <v>94444</v>
      </c>
      <c r="M34" s="17">
        <v>227833</v>
      </c>
      <c r="N34" s="17">
        <v>1228</v>
      </c>
      <c r="O34" s="17">
        <v>988740</v>
      </c>
      <c r="P34" s="17">
        <v>10381</v>
      </c>
      <c r="Q34" s="17">
        <v>76606</v>
      </c>
      <c r="R34" s="17">
        <v>2156</v>
      </c>
      <c r="S34" s="17">
        <v>197561</v>
      </c>
      <c r="T34" s="17">
        <v>3873</v>
      </c>
      <c r="U34" s="17">
        <v>6323</v>
      </c>
      <c r="V34" s="17">
        <v>381</v>
      </c>
      <c r="W34" s="17">
        <v>330</v>
      </c>
      <c r="X34" s="17">
        <v>37</v>
      </c>
    </row>
    <row r="35" spans="1:24" x14ac:dyDescent="0.2">
      <c r="A35" t="s">
        <v>40</v>
      </c>
      <c r="B35" s="17">
        <v>40529</v>
      </c>
      <c r="C35" s="17">
        <v>50501</v>
      </c>
      <c r="D35" s="17">
        <v>5878</v>
      </c>
      <c r="E35" s="17">
        <v>7858</v>
      </c>
      <c r="F35" s="17">
        <v>75</v>
      </c>
      <c r="G35" s="17">
        <v>14543</v>
      </c>
      <c r="H35" s="17">
        <v>1819</v>
      </c>
      <c r="I35" s="17">
        <v>74695</v>
      </c>
      <c r="J35" s="17">
        <v>1141</v>
      </c>
      <c r="K35" s="17">
        <v>1545888</v>
      </c>
      <c r="L35" s="17">
        <v>36759</v>
      </c>
      <c r="M35" s="17">
        <v>192787</v>
      </c>
      <c r="N35" s="17">
        <v>108</v>
      </c>
      <c r="O35" s="17">
        <v>61969</v>
      </c>
      <c r="P35" s="17">
        <v>1273</v>
      </c>
      <c r="Q35" s="17">
        <v>3945</v>
      </c>
      <c r="R35" s="17">
        <v>68</v>
      </c>
      <c r="S35" s="17">
        <v>13550</v>
      </c>
      <c r="T35" s="17">
        <v>123</v>
      </c>
      <c r="U35" s="17">
        <v>10486</v>
      </c>
      <c r="V35" s="17">
        <v>401</v>
      </c>
      <c r="W35" s="17">
        <v>354</v>
      </c>
      <c r="X35" s="17">
        <v>21</v>
      </c>
    </row>
    <row r="36" spans="1:24" x14ac:dyDescent="0.2">
      <c r="A36" t="s">
        <v>45</v>
      </c>
      <c r="B36" s="17">
        <v>109491</v>
      </c>
      <c r="C36" s="17">
        <v>291518</v>
      </c>
      <c r="D36" s="17">
        <v>57139</v>
      </c>
      <c r="E36" s="17">
        <v>4567</v>
      </c>
      <c r="F36" s="17">
        <v>187</v>
      </c>
      <c r="G36" s="17">
        <v>94419</v>
      </c>
      <c r="H36" s="17">
        <v>18512</v>
      </c>
      <c r="I36" s="17">
        <v>97101</v>
      </c>
      <c r="J36" s="17">
        <v>4032</v>
      </c>
      <c r="K36" s="17">
        <v>2671151</v>
      </c>
      <c r="L36" s="17">
        <v>79080</v>
      </c>
      <c r="M36" s="17">
        <v>198316</v>
      </c>
      <c r="N36" s="17">
        <v>569</v>
      </c>
      <c r="O36" s="17">
        <v>144557</v>
      </c>
      <c r="P36" s="17">
        <v>2367</v>
      </c>
      <c r="Q36" s="17">
        <v>12077</v>
      </c>
      <c r="R36" s="17">
        <v>431</v>
      </c>
      <c r="S36" s="17">
        <v>34563</v>
      </c>
      <c r="T36" s="17">
        <v>685</v>
      </c>
      <c r="U36" s="17">
        <v>8017</v>
      </c>
      <c r="V36" s="17">
        <v>477</v>
      </c>
      <c r="W36" s="17">
        <v>207</v>
      </c>
      <c r="X36" s="17">
        <v>16</v>
      </c>
    </row>
    <row r="37" spans="1:24" x14ac:dyDescent="0.2">
      <c r="A37" t="s">
        <v>41</v>
      </c>
      <c r="B37" s="17">
        <v>32433</v>
      </c>
      <c r="C37" s="17">
        <v>60468</v>
      </c>
      <c r="D37" s="17">
        <v>9546</v>
      </c>
      <c r="E37" s="17">
        <v>13</v>
      </c>
      <c r="F37" s="17">
        <v>2</v>
      </c>
      <c r="G37" s="17">
        <v>16162</v>
      </c>
      <c r="H37" s="17">
        <v>2670</v>
      </c>
      <c r="I37" s="17">
        <v>111619</v>
      </c>
      <c r="J37" s="17">
        <v>1274</v>
      </c>
      <c r="K37" s="17">
        <v>1115949</v>
      </c>
      <c r="L37" s="17">
        <v>28515</v>
      </c>
      <c r="M37" s="17">
        <v>16152</v>
      </c>
      <c r="N37" s="17">
        <v>209</v>
      </c>
      <c r="O37" s="17">
        <v>624137</v>
      </c>
      <c r="P37" s="17">
        <v>990</v>
      </c>
      <c r="Q37" s="17">
        <v>6724</v>
      </c>
      <c r="R37" s="17">
        <v>95</v>
      </c>
      <c r="S37" s="17">
        <v>28880</v>
      </c>
      <c r="T37" s="17">
        <v>346</v>
      </c>
      <c r="U37" s="17">
        <v>8871</v>
      </c>
      <c r="V37" s="17">
        <v>401</v>
      </c>
      <c r="W37" s="17">
        <v>351</v>
      </c>
      <c r="X37" s="17">
        <v>15</v>
      </c>
    </row>
    <row r="38" spans="1:24" x14ac:dyDescent="0.2">
      <c r="A38" t="s">
        <v>37</v>
      </c>
      <c r="B38" s="17">
        <v>31674</v>
      </c>
      <c r="C38" s="17">
        <v>62423</v>
      </c>
      <c r="D38" s="17">
        <v>8899</v>
      </c>
      <c r="E38" s="17">
        <v>2225</v>
      </c>
      <c r="F38" s="17">
        <v>42</v>
      </c>
      <c r="G38" s="17">
        <v>18880</v>
      </c>
      <c r="H38" s="17">
        <v>3292</v>
      </c>
      <c r="I38" s="17">
        <v>46395</v>
      </c>
      <c r="J38" s="17">
        <v>1499</v>
      </c>
      <c r="K38" s="17">
        <v>1544529</v>
      </c>
      <c r="L38" s="17">
        <v>27849</v>
      </c>
      <c r="M38" s="17">
        <v>367357</v>
      </c>
      <c r="N38" s="17">
        <v>190</v>
      </c>
      <c r="O38" s="17">
        <v>63450</v>
      </c>
      <c r="P38" s="17">
        <v>498</v>
      </c>
      <c r="Q38" s="17">
        <v>5881</v>
      </c>
      <c r="R38" s="17">
        <v>86</v>
      </c>
      <c r="S38" s="17">
        <v>28355</v>
      </c>
      <c r="T38" s="17">
        <v>308</v>
      </c>
      <c r="U38" s="17">
        <v>11271</v>
      </c>
      <c r="V38" s="17">
        <v>494</v>
      </c>
      <c r="W38" s="17">
        <v>132</v>
      </c>
      <c r="X38" s="17">
        <v>7</v>
      </c>
    </row>
    <row r="39" spans="1:24" x14ac:dyDescent="0.2">
      <c r="A39" t="s">
        <v>39</v>
      </c>
      <c r="B39" s="17">
        <v>106169</v>
      </c>
      <c r="C39" s="17">
        <v>186923</v>
      </c>
      <c r="D39" s="17">
        <v>29603</v>
      </c>
      <c r="E39" s="17">
        <v>7464</v>
      </c>
      <c r="F39" s="17">
        <v>210</v>
      </c>
      <c r="G39" s="17">
        <v>68871</v>
      </c>
      <c r="H39" s="17">
        <v>13262</v>
      </c>
      <c r="I39" s="17">
        <v>191830</v>
      </c>
      <c r="J39" s="17">
        <v>3395</v>
      </c>
      <c r="K39" s="17">
        <v>4469936</v>
      </c>
      <c r="L39" s="17">
        <v>92902</v>
      </c>
      <c r="M39" s="17">
        <v>216453</v>
      </c>
      <c r="N39" s="17">
        <v>1231</v>
      </c>
      <c r="O39" s="17">
        <v>234745</v>
      </c>
      <c r="P39" s="17">
        <v>4581</v>
      </c>
      <c r="Q39" s="17">
        <v>17723</v>
      </c>
      <c r="R39" s="17">
        <v>494</v>
      </c>
      <c r="S39" s="17">
        <v>61211</v>
      </c>
      <c r="T39" s="17">
        <v>1304</v>
      </c>
      <c r="U39" s="17">
        <v>20449</v>
      </c>
      <c r="V39" s="17">
        <v>926</v>
      </c>
      <c r="W39" s="17">
        <v>411</v>
      </c>
      <c r="X39" s="17">
        <v>31</v>
      </c>
    </row>
    <row r="40" spans="1:24" x14ac:dyDescent="0.2">
      <c r="A40" t="s">
        <v>54</v>
      </c>
      <c r="B40" s="17">
        <v>79474</v>
      </c>
      <c r="C40" s="17">
        <v>59091</v>
      </c>
      <c r="D40" s="17">
        <v>7172</v>
      </c>
      <c r="E40" s="17">
        <v>4419</v>
      </c>
      <c r="F40" s="17">
        <v>149</v>
      </c>
      <c r="G40" s="17">
        <v>18122</v>
      </c>
      <c r="H40" s="17">
        <v>2175</v>
      </c>
      <c r="I40" s="17">
        <v>82348</v>
      </c>
      <c r="J40" s="17">
        <v>3638</v>
      </c>
      <c r="K40" s="17">
        <v>3862242</v>
      </c>
      <c r="L40" s="17">
        <v>75535</v>
      </c>
      <c r="M40" s="17">
        <v>413337</v>
      </c>
      <c r="N40" s="17">
        <v>2789</v>
      </c>
      <c r="O40" s="17">
        <v>1409213</v>
      </c>
      <c r="P40" s="17">
        <v>3355</v>
      </c>
      <c r="Q40" s="17">
        <v>7572</v>
      </c>
      <c r="R40" s="17">
        <v>233</v>
      </c>
      <c r="S40" s="17">
        <v>54939</v>
      </c>
      <c r="T40" s="17">
        <v>1026</v>
      </c>
      <c r="U40" s="17">
        <v>5772</v>
      </c>
      <c r="V40" s="17">
        <v>303</v>
      </c>
      <c r="W40" s="17">
        <v>458</v>
      </c>
      <c r="X40" s="17">
        <v>34</v>
      </c>
    </row>
    <row r="41" spans="1:24" x14ac:dyDescent="0.2">
      <c r="A41" t="s">
        <v>48</v>
      </c>
      <c r="B41" s="17">
        <v>74986</v>
      </c>
      <c r="C41" s="17">
        <v>193891</v>
      </c>
      <c r="D41" s="17">
        <v>17776</v>
      </c>
      <c r="E41" s="17">
        <v>52275</v>
      </c>
      <c r="F41" s="17">
        <v>1164</v>
      </c>
      <c r="G41" s="17">
        <v>56788</v>
      </c>
      <c r="H41" s="17">
        <v>5915</v>
      </c>
      <c r="I41" s="17">
        <v>289459</v>
      </c>
      <c r="J41" s="17">
        <v>13651</v>
      </c>
      <c r="K41" s="17">
        <v>2802532</v>
      </c>
      <c r="L41" s="17">
        <v>63390</v>
      </c>
      <c r="M41" s="17">
        <v>1403733</v>
      </c>
      <c r="N41" s="17">
        <v>751</v>
      </c>
      <c r="O41" s="17">
        <v>3139585</v>
      </c>
      <c r="P41" s="17">
        <v>2045</v>
      </c>
      <c r="Q41" s="17">
        <v>6097</v>
      </c>
      <c r="R41" s="17">
        <v>176</v>
      </c>
      <c r="S41" s="17">
        <v>48183</v>
      </c>
      <c r="T41" s="17">
        <v>651</v>
      </c>
      <c r="U41" s="17">
        <v>8181</v>
      </c>
      <c r="V41" s="17">
        <v>546</v>
      </c>
      <c r="W41" s="17">
        <v>557</v>
      </c>
      <c r="X41" s="17">
        <v>67</v>
      </c>
    </row>
    <row r="42" spans="1:24" x14ac:dyDescent="0.2">
      <c r="A42" t="s">
        <v>52</v>
      </c>
      <c r="B42" s="17">
        <v>47325</v>
      </c>
      <c r="C42" s="17">
        <v>62665</v>
      </c>
      <c r="D42" s="17">
        <v>9900</v>
      </c>
      <c r="E42" s="17">
        <v>46</v>
      </c>
      <c r="F42" s="17">
        <v>3</v>
      </c>
      <c r="G42" s="17">
        <v>9814</v>
      </c>
      <c r="H42" s="17">
        <v>1636</v>
      </c>
      <c r="I42" s="17">
        <v>64354</v>
      </c>
      <c r="J42" s="17">
        <v>4715</v>
      </c>
      <c r="K42" s="17">
        <v>1928807</v>
      </c>
      <c r="L42" s="17">
        <v>44200</v>
      </c>
      <c r="M42" s="17">
        <v>48609</v>
      </c>
      <c r="N42" s="17">
        <v>158</v>
      </c>
      <c r="O42" s="17">
        <v>103065</v>
      </c>
      <c r="P42" s="17">
        <v>1172</v>
      </c>
      <c r="Q42" s="17">
        <v>2642</v>
      </c>
      <c r="R42" s="17">
        <v>112</v>
      </c>
      <c r="S42" s="17">
        <v>33787</v>
      </c>
      <c r="T42" s="17">
        <v>265</v>
      </c>
      <c r="U42" s="17">
        <v>2881</v>
      </c>
      <c r="V42" s="17">
        <v>261</v>
      </c>
      <c r="W42" s="17">
        <v>183</v>
      </c>
      <c r="X42" s="17">
        <v>11</v>
      </c>
    </row>
    <row r="43" spans="1:24" x14ac:dyDescent="0.2">
      <c r="A43" t="s">
        <v>53</v>
      </c>
      <c r="B43" s="17">
        <v>43864</v>
      </c>
      <c r="C43" s="17">
        <v>58604</v>
      </c>
      <c r="D43" s="17">
        <v>6268</v>
      </c>
      <c r="E43" s="17">
        <v>270</v>
      </c>
      <c r="F43" s="17">
        <v>17</v>
      </c>
      <c r="G43" s="17">
        <v>8091</v>
      </c>
      <c r="H43" s="17">
        <v>888</v>
      </c>
      <c r="I43" s="17">
        <v>10277</v>
      </c>
      <c r="J43" s="17">
        <v>326</v>
      </c>
      <c r="K43" s="17">
        <v>2142570</v>
      </c>
      <c r="L43" s="17">
        <v>42692</v>
      </c>
      <c r="M43" s="17">
        <v>93123</v>
      </c>
      <c r="N43" s="17">
        <v>198</v>
      </c>
      <c r="O43" s="17">
        <v>137113</v>
      </c>
      <c r="P43" s="17">
        <v>819</v>
      </c>
      <c r="Q43" s="17">
        <v>2208</v>
      </c>
      <c r="R43" s="17">
        <v>81</v>
      </c>
      <c r="S43" s="17">
        <v>39531</v>
      </c>
      <c r="T43" s="17">
        <v>239</v>
      </c>
      <c r="U43" s="17">
        <v>1991</v>
      </c>
      <c r="V43" s="17">
        <v>108</v>
      </c>
      <c r="W43" s="17">
        <v>466</v>
      </c>
      <c r="X43" s="17">
        <v>15</v>
      </c>
    </row>
    <row r="44" spans="1:24" x14ac:dyDescent="0.2">
      <c r="A44" t="s">
        <v>51</v>
      </c>
      <c r="B44" s="17">
        <v>27817</v>
      </c>
      <c r="C44" s="17">
        <v>50292</v>
      </c>
      <c r="D44" s="17">
        <v>4545</v>
      </c>
      <c r="E44" s="17">
        <v>329</v>
      </c>
      <c r="F44" s="17">
        <v>23</v>
      </c>
      <c r="G44" s="17">
        <v>11522</v>
      </c>
      <c r="H44" s="17">
        <v>1143</v>
      </c>
      <c r="I44" s="17">
        <v>34780</v>
      </c>
      <c r="J44" s="17">
        <v>1045</v>
      </c>
      <c r="K44" s="17">
        <v>1251519</v>
      </c>
      <c r="L44" s="17">
        <v>24918</v>
      </c>
      <c r="M44" s="17">
        <v>57452</v>
      </c>
      <c r="N44" s="17">
        <v>183</v>
      </c>
      <c r="O44" s="17">
        <v>166553</v>
      </c>
      <c r="P44" s="17">
        <v>751</v>
      </c>
      <c r="Q44" s="17">
        <v>2656</v>
      </c>
      <c r="R44" s="17">
        <v>66</v>
      </c>
      <c r="S44" s="17">
        <v>4366</v>
      </c>
      <c r="T44" s="17">
        <v>83</v>
      </c>
      <c r="U44" s="17">
        <v>2267</v>
      </c>
      <c r="V44" s="17">
        <v>83</v>
      </c>
      <c r="W44" s="17">
        <v>259</v>
      </c>
      <c r="X44" s="17">
        <v>7</v>
      </c>
    </row>
    <row r="45" spans="1:24" x14ac:dyDescent="0.2">
      <c r="A45" t="s">
        <v>55</v>
      </c>
      <c r="B45" s="17">
        <v>23703</v>
      </c>
      <c r="C45" s="17">
        <v>105428</v>
      </c>
      <c r="D45" s="17">
        <v>8670</v>
      </c>
      <c r="E45" s="17">
        <v>0</v>
      </c>
      <c r="F45" s="17">
        <v>0</v>
      </c>
      <c r="G45" s="17">
        <v>57575</v>
      </c>
      <c r="H45" s="17">
        <v>5351</v>
      </c>
      <c r="I45" s="17">
        <v>58207</v>
      </c>
      <c r="J45" s="17">
        <v>9507</v>
      </c>
      <c r="K45" s="17">
        <v>933772</v>
      </c>
      <c r="L45" s="17">
        <v>20502</v>
      </c>
      <c r="M45" s="17">
        <v>3746</v>
      </c>
      <c r="N45" s="17">
        <v>155</v>
      </c>
      <c r="O45" s="17">
        <v>40942</v>
      </c>
      <c r="P45" s="17">
        <v>548</v>
      </c>
      <c r="Q45" s="17">
        <v>921</v>
      </c>
      <c r="R45" s="17">
        <v>24</v>
      </c>
      <c r="S45" s="17">
        <v>4196</v>
      </c>
      <c r="T45" s="17">
        <v>109</v>
      </c>
      <c r="U45" s="17">
        <v>3005</v>
      </c>
      <c r="V45" s="17">
        <v>288</v>
      </c>
      <c r="W45" s="17">
        <v>160</v>
      </c>
      <c r="X45" s="17">
        <v>16</v>
      </c>
    </row>
    <row r="46" spans="1:24" x14ac:dyDescent="0.2">
      <c r="A46" t="s">
        <v>50</v>
      </c>
      <c r="B46" s="17">
        <v>52416</v>
      </c>
      <c r="C46" s="17">
        <v>160515</v>
      </c>
      <c r="D46" s="17">
        <v>15918</v>
      </c>
      <c r="E46" s="17">
        <v>1799</v>
      </c>
      <c r="F46" s="17">
        <v>36</v>
      </c>
      <c r="G46" s="17">
        <v>16642</v>
      </c>
      <c r="H46" s="17">
        <v>1714</v>
      </c>
      <c r="I46" s="17">
        <v>166043</v>
      </c>
      <c r="J46" s="17">
        <v>2588</v>
      </c>
      <c r="K46" s="17">
        <v>1663257</v>
      </c>
      <c r="L46" s="17">
        <v>43674</v>
      </c>
      <c r="M46" s="17">
        <v>2640748</v>
      </c>
      <c r="N46" s="17">
        <v>240</v>
      </c>
      <c r="O46" s="17">
        <v>1113598</v>
      </c>
      <c r="P46" s="17">
        <v>1596</v>
      </c>
      <c r="Q46" s="17">
        <v>1135</v>
      </c>
      <c r="R46" s="17">
        <v>65</v>
      </c>
      <c r="S46" s="17">
        <v>22161</v>
      </c>
      <c r="T46" s="17">
        <v>291</v>
      </c>
      <c r="U46" s="17">
        <v>6390</v>
      </c>
      <c r="V46" s="17">
        <v>253</v>
      </c>
      <c r="W46" s="17">
        <v>685</v>
      </c>
      <c r="X46" s="17">
        <v>25</v>
      </c>
    </row>
    <row r="47" spans="1:24" x14ac:dyDescent="0.2">
      <c r="A47" t="s">
        <v>49</v>
      </c>
      <c r="B47" s="17">
        <v>36461</v>
      </c>
      <c r="C47" s="17">
        <v>37004</v>
      </c>
      <c r="D47" s="17">
        <v>3594</v>
      </c>
      <c r="E47" s="17">
        <v>23876</v>
      </c>
      <c r="F47" s="17">
        <v>447</v>
      </c>
      <c r="G47" s="17">
        <v>6809</v>
      </c>
      <c r="H47" s="17">
        <v>584</v>
      </c>
      <c r="I47" s="17">
        <v>97883</v>
      </c>
      <c r="J47" s="17">
        <v>2456</v>
      </c>
      <c r="K47" s="17">
        <v>1863398</v>
      </c>
      <c r="L47" s="17">
        <v>34766</v>
      </c>
      <c r="M47" s="17">
        <v>1497910</v>
      </c>
      <c r="N47" s="17">
        <v>163</v>
      </c>
      <c r="O47" s="17">
        <v>652735</v>
      </c>
      <c r="P47" s="17">
        <v>766</v>
      </c>
      <c r="Q47" s="17">
        <v>1092</v>
      </c>
      <c r="R47" s="17">
        <v>38</v>
      </c>
      <c r="S47" s="17">
        <v>14036</v>
      </c>
      <c r="T47" s="17">
        <v>224</v>
      </c>
      <c r="U47" s="17">
        <v>1171</v>
      </c>
      <c r="V47" s="17">
        <v>50</v>
      </c>
      <c r="W47" s="17">
        <v>169</v>
      </c>
      <c r="X47" s="17">
        <v>5</v>
      </c>
    </row>
    <row r="48" spans="1:24" x14ac:dyDescent="0.2">
      <c r="A48" t="s">
        <v>59</v>
      </c>
      <c r="B48" s="17">
        <v>41132</v>
      </c>
      <c r="C48" s="17">
        <v>33783</v>
      </c>
      <c r="D48" s="17">
        <v>2438</v>
      </c>
      <c r="E48" s="17">
        <v>200</v>
      </c>
      <c r="F48" s="17">
        <v>10</v>
      </c>
      <c r="G48" s="17">
        <v>12389</v>
      </c>
      <c r="H48" s="17">
        <v>1040</v>
      </c>
      <c r="I48" s="17">
        <v>221478</v>
      </c>
      <c r="J48" s="17">
        <v>3108</v>
      </c>
      <c r="K48" s="17">
        <v>1814611</v>
      </c>
      <c r="L48" s="17">
        <v>38661</v>
      </c>
      <c r="M48" s="17">
        <v>1446678</v>
      </c>
      <c r="N48" s="17">
        <v>305</v>
      </c>
      <c r="O48" s="17">
        <v>477489</v>
      </c>
      <c r="P48" s="17">
        <v>1867</v>
      </c>
      <c r="Q48" s="17">
        <v>10013</v>
      </c>
      <c r="R48" s="17">
        <v>205</v>
      </c>
      <c r="S48" s="17">
        <v>201213</v>
      </c>
      <c r="T48" s="17">
        <v>915</v>
      </c>
      <c r="U48" s="17">
        <v>12130</v>
      </c>
      <c r="V48" s="17">
        <v>398</v>
      </c>
      <c r="W48" s="17">
        <v>1387</v>
      </c>
      <c r="X48" s="17">
        <v>29</v>
      </c>
    </row>
    <row r="49" spans="1:24" x14ac:dyDescent="0.2">
      <c r="A49" t="s">
        <v>60</v>
      </c>
      <c r="B49" s="17">
        <v>36692</v>
      </c>
      <c r="C49" s="17">
        <v>278984</v>
      </c>
      <c r="D49" s="17">
        <v>18396</v>
      </c>
      <c r="E49" s="17">
        <v>2</v>
      </c>
      <c r="F49" s="17">
        <v>1</v>
      </c>
      <c r="G49" s="17">
        <v>30786</v>
      </c>
      <c r="H49" s="17">
        <v>2557</v>
      </c>
      <c r="I49" s="17">
        <v>78166</v>
      </c>
      <c r="J49" s="17">
        <v>2702</v>
      </c>
      <c r="K49" s="17">
        <v>1126848</v>
      </c>
      <c r="L49" s="17">
        <v>24868</v>
      </c>
      <c r="M49" s="17">
        <v>416655</v>
      </c>
      <c r="N49" s="17">
        <v>108</v>
      </c>
      <c r="O49" s="17">
        <v>36662</v>
      </c>
      <c r="P49" s="17">
        <v>545</v>
      </c>
      <c r="Q49" s="17">
        <v>1132</v>
      </c>
      <c r="R49" s="17">
        <v>96</v>
      </c>
      <c r="S49" s="17">
        <v>8107</v>
      </c>
      <c r="T49" s="17">
        <v>197</v>
      </c>
      <c r="U49" s="17">
        <v>19533</v>
      </c>
      <c r="V49" s="17">
        <v>585</v>
      </c>
      <c r="W49" s="17">
        <v>1391</v>
      </c>
      <c r="X49" s="17">
        <v>14</v>
      </c>
    </row>
    <row r="50" spans="1:24" x14ac:dyDescent="0.2">
      <c r="A50" t="s">
        <v>57</v>
      </c>
      <c r="B50" s="17">
        <v>41590</v>
      </c>
      <c r="C50" s="17">
        <v>85538</v>
      </c>
      <c r="D50" s="17">
        <v>4827</v>
      </c>
      <c r="E50" s="17">
        <v>1105</v>
      </c>
      <c r="F50" s="17">
        <v>31</v>
      </c>
      <c r="G50" s="17">
        <v>11405</v>
      </c>
      <c r="H50" s="17">
        <v>995</v>
      </c>
      <c r="I50" s="17">
        <v>250903</v>
      </c>
      <c r="J50" s="17">
        <v>1157</v>
      </c>
      <c r="K50" s="17">
        <v>1980964</v>
      </c>
      <c r="L50" s="17">
        <v>36723</v>
      </c>
      <c r="M50" s="17">
        <v>7095425</v>
      </c>
      <c r="N50" s="17">
        <v>271</v>
      </c>
      <c r="O50" s="17">
        <v>1572002</v>
      </c>
      <c r="P50" s="17">
        <v>3031</v>
      </c>
      <c r="Q50" s="17">
        <v>21437</v>
      </c>
      <c r="R50" s="17">
        <v>222</v>
      </c>
      <c r="S50" s="17">
        <v>704923</v>
      </c>
      <c r="T50" s="17">
        <v>2254</v>
      </c>
      <c r="U50" s="17">
        <v>39221</v>
      </c>
      <c r="V50" s="17">
        <v>1172</v>
      </c>
      <c r="W50" s="17">
        <v>5551</v>
      </c>
      <c r="X50" s="17">
        <v>160</v>
      </c>
    </row>
    <row r="51" spans="1:24" x14ac:dyDescent="0.2">
      <c r="A51" t="s">
        <v>63</v>
      </c>
      <c r="B51" s="17">
        <v>28400</v>
      </c>
      <c r="C51" s="17">
        <v>17649</v>
      </c>
      <c r="D51" s="17">
        <v>1479</v>
      </c>
      <c r="E51" s="17">
        <v>460</v>
      </c>
      <c r="F51" s="17">
        <v>17</v>
      </c>
      <c r="G51" s="17">
        <v>9576</v>
      </c>
      <c r="H51" s="17">
        <v>791</v>
      </c>
      <c r="I51" s="17">
        <v>52714</v>
      </c>
      <c r="J51" s="17">
        <v>1075</v>
      </c>
      <c r="K51" s="17">
        <v>1534841</v>
      </c>
      <c r="L51" s="17">
        <v>26335</v>
      </c>
      <c r="M51" s="17">
        <v>1796229</v>
      </c>
      <c r="N51" s="17">
        <v>107</v>
      </c>
      <c r="O51" s="17">
        <v>939397</v>
      </c>
      <c r="P51" s="17">
        <v>1997</v>
      </c>
      <c r="Q51" s="17">
        <v>9229</v>
      </c>
      <c r="R51" s="17">
        <v>57</v>
      </c>
      <c r="S51" s="17">
        <v>832584</v>
      </c>
      <c r="T51" s="17">
        <v>1179</v>
      </c>
      <c r="U51" s="17">
        <v>10897</v>
      </c>
      <c r="V51" s="17">
        <v>369</v>
      </c>
      <c r="W51" s="17">
        <v>1367</v>
      </c>
      <c r="X51" s="17">
        <v>44</v>
      </c>
    </row>
    <row r="52" spans="1:24" x14ac:dyDescent="0.2">
      <c r="A52" t="s">
        <v>62</v>
      </c>
      <c r="B52" s="17">
        <v>43610</v>
      </c>
      <c r="C52" s="17">
        <v>63250</v>
      </c>
      <c r="D52" s="17">
        <v>5816</v>
      </c>
      <c r="E52" s="17">
        <v>283</v>
      </c>
      <c r="F52" s="17">
        <v>10</v>
      </c>
      <c r="G52" s="17">
        <v>34356</v>
      </c>
      <c r="H52" s="17">
        <v>3125</v>
      </c>
      <c r="I52" s="17">
        <v>155823</v>
      </c>
      <c r="J52" s="17">
        <v>2976</v>
      </c>
      <c r="K52" s="17">
        <v>2155334</v>
      </c>
      <c r="L52" s="17">
        <v>37602</v>
      </c>
      <c r="M52" s="17">
        <v>1228029</v>
      </c>
      <c r="N52" s="17">
        <v>610</v>
      </c>
      <c r="O52" s="17">
        <v>407398</v>
      </c>
      <c r="P52" s="17">
        <v>2878</v>
      </c>
      <c r="Q52" s="17">
        <v>17365</v>
      </c>
      <c r="R52" s="17">
        <v>187</v>
      </c>
      <c r="S52" s="17">
        <v>752854</v>
      </c>
      <c r="T52" s="17">
        <v>1140</v>
      </c>
      <c r="U52" s="17">
        <v>18350</v>
      </c>
      <c r="V52" s="17">
        <v>503</v>
      </c>
      <c r="W52" s="17">
        <v>1670</v>
      </c>
      <c r="X52" s="17">
        <v>73</v>
      </c>
    </row>
    <row r="53" spans="1:24" x14ac:dyDescent="0.2">
      <c r="A53" t="s">
        <v>64</v>
      </c>
      <c r="B53" s="17">
        <v>51653</v>
      </c>
      <c r="C53" s="17">
        <v>85913</v>
      </c>
      <c r="D53" s="17">
        <v>6316</v>
      </c>
      <c r="E53" s="17">
        <v>1881</v>
      </c>
      <c r="F53" s="17">
        <v>65</v>
      </c>
      <c r="G53" s="17">
        <v>9993</v>
      </c>
      <c r="H53" s="17">
        <v>1054</v>
      </c>
      <c r="I53" s="17">
        <v>120828</v>
      </c>
      <c r="J53" s="17">
        <v>848</v>
      </c>
      <c r="K53" s="17">
        <v>2318144</v>
      </c>
      <c r="L53" s="17">
        <v>48126</v>
      </c>
      <c r="M53" s="17">
        <v>5963239</v>
      </c>
      <c r="N53" s="17">
        <v>255</v>
      </c>
      <c r="O53" s="17">
        <v>337328</v>
      </c>
      <c r="P53" s="17">
        <v>1528</v>
      </c>
      <c r="Q53" s="17">
        <v>748510</v>
      </c>
      <c r="R53" s="17">
        <v>224</v>
      </c>
      <c r="S53" s="17">
        <v>81108</v>
      </c>
      <c r="T53" s="17">
        <v>449</v>
      </c>
      <c r="U53" s="17">
        <v>55184</v>
      </c>
      <c r="V53" s="17">
        <v>1526</v>
      </c>
      <c r="W53" s="17">
        <v>7862</v>
      </c>
      <c r="X53" s="17">
        <v>214</v>
      </c>
    </row>
    <row r="54" spans="1:24" x14ac:dyDescent="0.2">
      <c r="A54" t="s">
        <v>61</v>
      </c>
      <c r="B54" s="17">
        <v>36520</v>
      </c>
      <c r="C54" s="17">
        <v>138283</v>
      </c>
      <c r="D54" s="17">
        <v>10456</v>
      </c>
      <c r="E54" s="17">
        <v>3027</v>
      </c>
      <c r="F54" s="17">
        <v>99</v>
      </c>
      <c r="G54" s="17">
        <v>10257</v>
      </c>
      <c r="H54" s="17">
        <v>1033</v>
      </c>
      <c r="I54" s="17">
        <v>74062</v>
      </c>
      <c r="J54" s="17">
        <v>2328</v>
      </c>
      <c r="K54" s="17">
        <v>1177242</v>
      </c>
      <c r="L54" s="17">
        <v>30823</v>
      </c>
      <c r="M54" s="17">
        <v>134209</v>
      </c>
      <c r="N54" s="17">
        <v>122</v>
      </c>
      <c r="O54" s="17">
        <v>130374</v>
      </c>
      <c r="P54" s="17">
        <v>1406</v>
      </c>
      <c r="Q54" s="17">
        <v>2537</v>
      </c>
      <c r="R54" s="17">
        <v>53</v>
      </c>
      <c r="S54" s="17">
        <v>168674</v>
      </c>
      <c r="T54" s="17">
        <v>593</v>
      </c>
      <c r="U54" s="17">
        <v>13574</v>
      </c>
      <c r="V54" s="17">
        <v>374</v>
      </c>
      <c r="W54" s="17">
        <v>1109</v>
      </c>
      <c r="X54" s="17">
        <v>38</v>
      </c>
    </row>
    <row r="55" spans="1:24" x14ac:dyDescent="0.2">
      <c r="A55" t="s">
        <v>56</v>
      </c>
      <c r="B55" s="17">
        <v>29819</v>
      </c>
      <c r="C55" s="17">
        <v>48251</v>
      </c>
      <c r="D55" s="17">
        <v>3758</v>
      </c>
      <c r="E55" s="17">
        <v>0</v>
      </c>
      <c r="F55" s="17">
        <v>0</v>
      </c>
      <c r="G55" s="17">
        <v>27029</v>
      </c>
      <c r="H55" s="17">
        <v>2095</v>
      </c>
      <c r="I55" s="17">
        <v>71506</v>
      </c>
      <c r="J55" s="17">
        <v>1442</v>
      </c>
      <c r="K55" s="17">
        <v>1105674</v>
      </c>
      <c r="L55" s="17">
        <v>27768</v>
      </c>
      <c r="M55" s="17">
        <v>611324</v>
      </c>
      <c r="N55" s="17">
        <v>129</v>
      </c>
      <c r="O55" s="17">
        <v>1995255</v>
      </c>
      <c r="P55" s="17">
        <v>400</v>
      </c>
      <c r="Q55" s="17">
        <v>7088</v>
      </c>
      <c r="R55" s="17">
        <v>47</v>
      </c>
      <c r="S55" s="17">
        <v>108813</v>
      </c>
      <c r="T55" s="17">
        <v>139</v>
      </c>
      <c r="U55" s="17">
        <v>3167</v>
      </c>
      <c r="V55" s="17">
        <v>93</v>
      </c>
      <c r="W55" s="17">
        <v>218</v>
      </c>
      <c r="X55" s="17">
        <v>11</v>
      </c>
    </row>
    <row r="56" spans="1:24" x14ac:dyDescent="0.2">
      <c r="A56" t="s">
        <v>58</v>
      </c>
      <c r="B56" s="17">
        <v>24422</v>
      </c>
      <c r="C56" s="17">
        <v>14811</v>
      </c>
      <c r="D56" s="17">
        <v>1079</v>
      </c>
      <c r="E56" s="17">
        <v>38</v>
      </c>
      <c r="F56" s="17">
        <v>3</v>
      </c>
      <c r="G56" s="17">
        <v>32714</v>
      </c>
      <c r="H56" s="17">
        <v>2927</v>
      </c>
      <c r="I56" s="17">
        <v>52007</v>
      </c>
      <c r="J56" s="17">
        <v>831</v>
      </c>
      <c r="K56" s="17">
        <v>969679</v>
      </c>
      <c r="L56" s="17">
        <v>21716</v>
      </c>
      <c r="M56" s="17">
        <v>1436370</v>
      </c>
      <c r="N56" s="17">
        <v>114</v>
      </c>
      <c r="O56" s="17">
        <v>94305</v>
      </c>
      <c r="P56" s="17">
        <v>2270</v>
      </c>
      <c r="Q56" s="17">
        <v>12121</v>
      </c>
      <c r="R56" s="17">
        <v>131</v>
      </c>
      <c r="S56" s="17">
        <v>227088</v>
      </c>
      <c r="T56" s="17">
        <v>2302</v>
      </c>
      <c r="U56" s="17">
        <v>16749</v>
      </c>
      <c r="V56" s="17">
        <v>568</v>
      </c>
      <c r="W56" s="17">
        <v>2030</v>
      </c>
      <c r="X56" s="17">
        <v>61</v>
      </c>
    </row>
    <row r="57" spans="1:24" x14ac:dyDescent="0.2">
      <c r="A57" t="s">
        <v>66</v>
      </c>
      <c r="B57" s="17">
        <v>36113</v>
      </c>
      <c r="C57" s="17">
        <v>347782</v>
      </c>
      <c r="D57" s="17">
        <v>14500</v>
      </c>
      <c r="E57" s="17">
        <v>32699</v>
      </c>
      <c r="F57" s="17">
        <v>1157</v>
      </c>
      <c r="G57" s="17">
        <v>12555</v>
      </c>
      <c r="H57" s="17">
        <v>979</v>
      </c>
      <c r="I57" s="17">
        <v>750941</v>
      </c>
      <c r="J57" s="17">
        <v>1603</v>
      </c>
      <c r="K57" s="17">
        <v>987775</v>
      </c>
      <c r="L57" s="17">
        <v>24057</v>
      </c>
      <c r="M57" s="17">
        <v>35711406</v>
      </c>
      <c r="N57" s="17">
        <v>581</v>
      </c>
      <c r="O57" s="17">
        <v>578565</v>
      </c>
      <c r="P57" s="17">
        <v>974</v>
      </c>
      <c r="Q57" s="17">
        <v>417478</v>
      </c>
      <c r="R57" s="17">
        <v>264</v>
      </c>
      <c r="S57" s="17">
        <v>273845</v>
      </c>
      <c r="T57" s="17">
        <v>652</v>
      </c>
      <c r="U57" s="17">
        <v>132278</v>
      </c>
      <c r="V57" s="17">
        <v>3422</v>
      </c>
      <c r="W57" s="17">
        <v>32362</v>
      </c>
      <c r="X57" s="17">
        <v>434</v>
      </c>
    </row>
    <row r="58" spans="1:24" x14ac:dyDescent="0.2">
      <c r="A58" t="s">
        <v>68</v>
      </c>
      <c r="B58" s="17">
        <v>14135</v>
      </c>
      <c r="C58" s="17">
        <v>46446</v>
      </c>
      <c r="D58" s="17">
        <v>2324</v>
      </c>
      <c r="E58" s="17">
        <v>28564</v>
      </c>
      <c r="F58" s="17">
        <v>852</v>
      </c>
      <c r="G58" s="17">
        <v>503</v>
      </c>
      <c r="H58" s="17">
        <v>49</v>
      </c>
      <c r="I58" s="17">
        <v>71536</v>
      </c>
      <c r="J58" s="17">
        <v>71</v>
      </c>
      <c r="K58" s="17">
        <v>629724</v>
      </c>
      <c r="L58" s="17">
        <v>11166</v>
      </c>
      <c r="M58" s="17">
        <v>5185340</v>
      </c>
      <c r="N58" s="17">
        <v>180</v>
      </c>
      <c r="O58" s="17">
        <v>2697979</v>
      </c>
      <c r="P58" s="17">
        <v>569</v>
      </c>
      <c r="Q58" s="17">
        <v>1079793</v>
      </c>
      <c r="R58" s="17">
        <v>214</v>
      </c>
      <c r="S58" s="17">
        <v>937903</v>
      </c>
      <c r="T58" s="17">
        <v>645</v>
      </c>
      <c r="U58" s="17">
        <v>15398</v>
      </c>
      <c r="V58" s="17">
        <v>320</v>
      </c>
      <c r="W58" s="17">
        <v>3038</v>
      </c>
      <c r="X58" s="17">
        <v>67</v>
      </c>
    </row>
    <row r="59" spans="1:24" x14ac:dyDescent="0.2">
      <c r="A59" t="s">
        <v>72</v>
      </c>
      <c r="B59" s="17">
        <v>25264</v>
      </c>
      <c r="C59" s="17">
        <v>198935</v>
      </c>
      <c r="D59" s="17">
        <v>15714</v>
      </c>
      <c r="E59" s="17">
        <v>39450</v>
      </c>
      <c r="F59" s="17">
        <v>938</v>
      </c>
      <c r="G59" s="17">
        <v>752</v>
      </c>
      <c r="H59" s="17">
        <v>131</v>
      </c>
      <c r="I59" s="17">
        <v>123876</v>
      </c>
      <c r="J59" s="17">
        <v>1624</v>
      </c>
      <c r="K59" s="17">
        <v>513538</v>
      </c>
      <c r="L59" s="17">
        <v>13857</v>
      </c>
      <c r="M59" s="17">
        <v>1486148</v>
      </c>
      <c r="N59" s="17">
        <v>156</v>
      </c>
      <c r="O59" s="17">
        <v>153763</v>
      </c>
      <c r="P59" s="17">
        <v>992</v>
      </c>
      <c r="Q59" s="17">
        <v>3598</v>
      </c>
      <c r="R59" s="17">
        <v>105</v>
      </c>
      <c r="S59" s="17">
        <v>52010</v>
      </c>
      <c r="T59" s="17">
        <v>410</v>
      </c>
      <c r="U59" s="17">
        <v>52117</v>
      </c>
      <c r="V59" s="17">
        <v>1160</v>
      </c>
      <c r="W59" s="17">
        <v>2431</v>
      </c>
      <c r="X59" s="17">
        <v>43</v>
      </c>
    </row>
    <row r="60" spans="1:24" x14ac:dyDescent="0.2">
      <c r="A60" t="s">
        <v>71</v>
      </c>
      <c r="B60" s="17">
        <v>19925</v>
      </c>
      <c r="C60" s="17">
        <v>248259</v>
      </c>
      <c r="D60" s="17">
        <v>14546</v>
      </c>
      <c r="E60" s="17">
        <v>13758</v>
      </c>
      <c r="F60" s="17">
        <v>368</v>
      </c>
      <c r="G60" s="17">
        <v>867</v>
      </c>
      <c r="H60" s="17">
        <v>129</v>
      </c>
      <c r="I60" s="17">
        <v>120846</v>
      </c>
      <c r="J60" s="17">
        <v>1142</v>
      </c>
      <c r="K60" s="17">
        <v>415368</v>
      </c>
      <c r="L60" s="17">
        <v>10115</v>
      </c>
      <c r="M60" s="17">
        <v>2052046</v>
      </c>
      <c r="N60" s="17">
        <v>229</v>
      </c>
      <c r="O60" s="17">
        <v>265857</v>
      </c>
      <c r="P60" s="17">
        <v>849</v>
      </c>
      <c r="Q60" s="17">
        <v>68213</v>
      </c>
      <c r="R60" s="17">
        <v>163</v>
      </c>
      <c r="S60" s="17">
        <v>417396</v>
      </c>
      <c r="T60" s="17">
        <v>567</v>
      </c>
      <c r="U60" s="17">
        <v>38699</v>
      </c>
      <c r="V60" s="17">
        <v>859</v>
      </c>
      <c r="W60" s="17">
        <v>1270</v>
      </c>
      <c r="X60" s="17">
        <v>39</v>
      </c>
    </row>
    <row r="61" spans="1:24" x14ac:dyDescent="0.2">
      <c r="A61" t="s">
        <v>65</v>
      </c>
      <c r="B61" s="17">
        <v>24190</v>
      </c>
      <c r="C61" s="17">
        <v>116435</v>
      </c>
      <c r="D61" s="17">
        <v>9342</v>
      </c>
      <c r="E61" s="17">
        <v>47927</v>
      </c>
      <c r="F61" s="17">
        <v>2216</v>
      </c>
      <c r="G61" s="17">
        <v>1034</v>
      </c>
      <c r="H61" s="17">
        <v>101</v>
      </c>
      <c r="I61" s="17">
        <v>1508736</v>
      </c>
      <c r="J61" s="17">
        <v>724</v>
      </c>
      <c r="K61" s="17">
        <v>693374</v>
      </c>
      <c r="L61" s="17">
        <v>16378</v>
      </c>
      <c r="M61" s="17">
        <v>11390536</v>
      </c>
      <c r="N61" s="17">
        <v>415</v>
      </c>
      <c r="O61" s="17">
        <v>899602</v>
      </c>
      <c r="P61" s="17">
        <v>836</v>
      </c>
      <c r="Q61" s="17">
        <v>370729</v>
      </c>
      <c r="R61" s="17">
        <v>120</v>
      </c>
      <c r="S61" s="17">
        <v>124244</v>
      </c>
      <c r="T61" s="17">
        <v>572</v>
      </c>
      <c r="U61" s="17">
        <v>22977</v>
      </c>
      <c r="V61" s="17">
        <v>783</v>
      </c>
      <c r="W61" s="17">
        <v>1538</v>
      </c>
      <c r="X61" s="17">
        <v>66</v>
      </c>
    </row>
    <row r="62" spans="1:24" x14ac:dyDescent="0.2">
      <c r="A62" t="s">
        <v>70</v>
      </c>
      <c r="B62" s="17">
        <v>2210</v>
      </c>
      <c r="C62" s="17">
        <v>1239</v>
      </c>
      <c r="D62" s="17">
        <v>116</v>
      </c>
      <c r="E62" s="17">
        <v>0</v>
      </c>
      <c r="F62" s="17">
        <v>0</v>
      </c>
      <c r="G62" s="17">
        <v>12</v>
      </c>
      <c r="H62" s="17">
        <v>4</v>
      </c>
      <c r="I62" s="17">
        <v>563</v>
      </c>
      <c r="J62" s="17">
        <v>5</v>
      </c>
      <c r="K62" s="17">
        <v>31271</v>
      </c>
      <c r="L62" s="17">
        <v>1700</v>
      </c>
      <c r="M62" s="17">
        <v>172</v>
      </c>
      <c r="N62" s="17">
        <v>17</v>
      </c>
      <c r="O62" s="17">
        <v>39623</v>
      </c>
      <c r="P62" s="17">
        <v>360</v>
      </c>
      <c r="Q62" s="17">
        <v>163</v>
      </c>
      <c r="R62" s="17">
        <v>17</v>
      </c>
      <c r="S62" s="17">
        <v>3894</v>
      </c>
      <c r="T62" s="17">
        <v>190</v>
      </c>
      <c r="U62" s="17">
        <v>270</v>
      </c>
      <c r="V62" s="17">
        <v>15</v>
      </c>
      <c r="W62" s="17">
        <v>12</v>
      </c>
      <c r="X62" s="17">
        <v>1</v>
      </c>
    </row>
    <row r="63" spans="1:24" x14ac:dyDescent="0.2">
      <c r="A63" t="s">
        <v>69</v>
      </c>
      <c r="B63" s="17">
        <v>2872</v>
      </c>
      <c r="C63" s="17">
        <v>998</v>
      </c>
      <c r="D63" s="17">
        <v>71</v>
      </c>
      <c r="E63" s="17">
        <v>0</v>
      </c>
      <c r="F63" s="17">
        <v>0</v>
      </c>
      <c r="G63" s="17">
        <v>58</v>
      </c>
      <c r="H63" s="17">
        <v>9</v>
      </c>
      <c r="I63" s="17">
        <v>16</v>
      </c>
      <c r="J63" s="17">
        <v>1</v>
      </c>
      <c r="K63" s="17">
        <v>65180</v>
      </c>
      <c r="L63" s="17">
        <v>2245</v>
      </c>
      <c r="M63" s="17">
        <v>30086</v>
      </c>
      <c r="N63" s="17">
        <v>9</v>
      </c>
      <c r="O63" s="17">
        <v>52900</v>
      </c>
      <c r="P63" s="17">
        <v>400</v>
      </c>
      <c r="Q63" s="17">
        <v>186</v>
      </c>
      <c r="R63" s="17">
        <v>7</v>
      </c>
      <c r="S63" s="17">
        <v>7351</v>
      </c>
      <c r="T63" s="17">
        <v>145</v>
      </c>
      <c r="U63" s="17">
        <v>498</v>
      </c>
      <c r="V63" s="17">
        <v>25</v>
      </c>
      <c r="W63" s="17">
        <v>3</v>
      </c>
      <c r="X63" s="17">
        <v>1</v>
      </c>
    </row>
    <row r="64" spans="1:24" x14ac:dyDescent="0.2">
      <c r="A64" t="s">
        <v>67</v>
      </c>
      <c r="B64" s="17">
        <v>33540</v>
      </c>
      <c r="C64" s="17">
        <v>216452</v>
      </c>
      <c r="D64" s="17">
        <v>8819</v>
      </c>
      <c r="E64" s="17">
        <v>1396</v>
      </c>
      <c r="F64" s="17">
        <v>28</v>
      </c>
      <c r="G64" s="17">
        <v>5372</v>
      </c>
      <c r="H64" s="17">
        <v>545</v>
      </c>
      <c r="I64" s="17">
        <v>480438</v>
      </c>
      <c r="J64" s="17">
        <v>1713</v>
      </c>
      <c r="K64" s="17">
        <v>1199319</v>
      </c>
      <c r="L64" s="17">
        <v>25118</v>
      </c>
      <c r="M64" s="17">
        <v>13188629</v>
      </c>
      <c r="N64" s="17">
        <v>343</v>
      </c>
      <c r="O64" s="17">
        <v>3197298</v>
      </c>
      <c r="P64" s="17">
        <v>1199</v>
      </c>
      <c r="Q64" s="17">
        <v>177669</v>
      </c>
      <c r="R64" s="17">
        <v>307</v>
      </c>
      <c r="S64" s="17">
        <v>3270966</v>
      </c>
      <c r="T64" s="17">
        <v>1871</v>
      </c>
      <c r="U64" s="17">
        <v>56805</v>
      </c>
      <c r="V64" s="17">
        <v>1683</v>
      </c>
      <c r="W64" s="17">
        <v>6344</v>
      </c>
      <c r="X64" s="17">
        <v>170</v>
      </c>
    </row>
    <row r="65" spans="1:24" x14ac:dyDescent="0.2">
      <c r="A65" t="s">
        <v>74</v>
      </c>
      <c r="B65" s="17">
        <v>17210</v>
      </c>
      <c r="C65" s="17">
        <v>69509</v>
      </c>
      <c r="D65" s="17">
        <v>9797</v>
      </c>
      <c r="E65" s="17">
        <v>23</v>
      </c>
      <c r="F65" s="17">
        <v>1</v>
      </c>
      <c r="G65" s="17">
        <v>855</v>
      </c>
      <c r="H65" s="17">
        <v>141</v>
      </c>
      <c r="I65" s="17">
        <v>101592</v>
      </c>
      <c r="J65" s="17">
        <v>696</v>
      </c>
      <c r="K65" s="17">
        <v>512447</v>
      </c>
      <c r="L65" s="17">
        <v>11709</v>
      </c>
      <c r="M65" s="17">
        <v>2016085</v>
      </c>
      <c r="N65" s="17">
        <v>372</v>
      </c>
      <c r="O65" s="17">
        <v>146101</v>
      </c>
      <c r="P65" s="17">
        <v>443</v>
      </c>
      <c r="Q65" s="17">
        <v>3809</v>
      </c>
      <c r="R65" s="17">
        <v>142</v>
      </c>
      <c r="S65" s="17">
        <v>12277</v>
      </c>
      <c r="T65" s="17">
        <v>282</v>
      </c>
      <c r="U65" s="17">
        <v>37722</v>
      </c>
      <c r="V65" s="17">
        <v>1774</v>
      </c>
      <c r="W65" s="17">
        <v>479</v>
      </c>
      <c r="X65" s="17">
        <v>27</v>
      </c>
    </row>
    <row r="66" spans="1:24" x14ac:dyDescent="0.2">
      <c r="A66" t="s">
        <v>79</v>
      </c>
      <c r="B66" s="17">
        <v>25127</v>
      </c>
      <c r="C66" s="17">
        <v>46849</v>
      </c>
      <c r="D66" s="17">
        <v>7360</v>
      </c>
      <c r="E66" s="17">
        <v>1153</v>
      </c>
      <c r="F66" s="17">
        <v>32</v>
      </c>
      <c r="G66" s="17">
        <v>539</v>
      </c>
      <c r="H66" s="17">
        <v>126</v>
      </c>
      <c r="I66" s="17">
        <v>96839</v>
      </c>
      <c r="J66" s="17">
        <v>1630</v>
      </c>
      <c r="K66" s="17">
        <v>689729</v>
      </c>
      <c r="L66" s="17">
        <v>21068</v>
      </c>
      <c r="M66" s="17">
        <v>514303</v>
      </c>
      <c r="N66" s="17">
        <v>145</v>
      </c>
      <c r="O66" s="17">
        <v>483531</v>
      </c>
      <c r="P66" s="17">
        <v>1201</v>
      </c>
      <c r="Q66" s="17">
        <v>4855</v>
      </c>
      <c r="R66" s="17">
        <v>119</v>
      </c>
      <c r="S66" s="17">
        <v>45915</v>
      </c>
      <c r="T66" s="17">
        <v>432</v>
      </c>
      <c r="U66" s="17">
        <v>7623</v>
      </c>
      <c r="V66" s="17">
        <v>306</v>
      </c>
      <c r="W66" s="17">
        <v>145</v>
      </c>
      <c r="X66" s="17">
        <v>11</v>
      </c>
    </row>
    <row r="67" spans="1:24" x14ac:dyDescent="0.2">
      <c r="A67" t="s">
        <v>80</v>
      </c>
      <c r="B67" s="17">
        <v>30305</v>
      </c>
      <c r="C67" s="17">
        <v>98317</v>
      </c>
      <c r="D67" s="17">
        <v>15401</v>
      </c>
      <c r="E67" s="17">
        <v>0</v>
      </c>
      <c r="F67" s="17">
        <v>0</v>
      </c>
      <c r="G67" s="17">
        <v>336</v>
      </c>
      <c r="H67" s="17">
        <v>99</v>
      </c>
      <c r="I67" s="17">
        <v>91177</v>
      </c>
      <c r="J67" s="17">
        <v>789</v>
      </c>
      <c r="K67" s="17">
        <v>790972</v>
      </c>
      <c r="L67" s="17">
        <v>22890</v>
      </c>
      <c r="M67" s="17">
        <v>1085538</v>
      </c>
      <c r="N67" s="17">
        <v>219</v>
      </c>
      <c r="O67" s="17">
        <v>709582</v>
      </c>
      <c r="P67" s="17">
        <v>841</v>
      </c>
      <c r="Q67" s="17">
        <v>6309</v>
      </c>
      <c r="R67" s="17">
        <v>194</v>
      </c>
      <c r="S67" s="17">
        <v>68700</v>
      </c>
      <c r="T67" s="17">
        <v>435</v>
      </c>
      <c r="U67" s="17">
        <v>18040</v>
      </c>
      <c r="V67" s="17">
        <v>1286</v>
      </c>
      <c r="W67" s="17">
        <v>116</v>
      </c>
      <c r="X67" s="17">
        <v>19</v>
      </c>
    </row>
    <row r="68" spans="1:24" x14ac:dyDescent="0.2">
      <c r="A68" t="s">
        <v>73</v>
      </c>
      <c r="B68" s="17">
        <v>98538</v>
      </c>
      <c r="C68" s="17">
        <v>223886</v>
      </c>
      <c r="D68" s="17">
        <v>41957</v>
      </c>
      <c r="E68" s="17">
        <v>132</v>
      </c>
      <c r="F68" s="17">
        <v>11</v>
      </c>
      <c r="G68" s="17">
        <v>2336</v>
      </c>
      <c r="H68" s="17">
        <v>220</v>
      </c>
      <c r="I68" s="17">
        <v>354583</v>
      </c>
      <c r="J68" s="17">
        <v>4690</v>
      </c>
      <c r="K68" s="17">
        <v>2708248</v>
      </c>
      <c r="L68" s="17">
        <v>72097</v>
      </c>
      <c r="M68" s="17">
        <v>2624827</v>
      </c>
      <c r="N68" s="17">
        <v>804</v>
      </c>
      <c r="O68" s="17">
        <v>859576</v>
      </c>
      <c r="P68" s="17">
        <v>5441</v>
      </c>
      <c r="Q68" s="17">
        <v>22648</v>
      </c>
      <c r="R68" s="17">
        <v>456</v>
      </c>
      <c r="S68" s="17">
        <v>363170</v>
      </c>
      <c r="T68" s="17">
        <v>3333</v>
      </c>
      <c r="U68" s="17">
        <v>52572</v>
      </c>
      <c r="V68" s="17">
        <v>2400</v>
      </c>
      <c r="W68" s="17">
        <v>997</v>
      </c>
      <c r="X68" s="17">
        <v>61</v>
      </c>
    </row>
    <row r="69" spans="1:24" x14ac:dyDescent="0.2">
      <c r="A69" t="s">
        <v>75</v>
      </c>
      <c r="B69" s="17">
        <v>10191</v>
      </c>
      <c r="C69" s="17">
        <v>11422</v>
      </c>
      <c r="D69" s="17">
        <v>1458</v>
      </c>
      <c r="E69" s="17">
        <v>0</v>
      </c>
      <c r="F69" s="17">
        <v>0</v>
      </c>
      <c r="G69" s="17">
        <v>2046</v>
      </c>
      <c r="H69" s="17">
        <v>223</v>
      </c>
      <c r="I69" s="17">
        <v>42779</v>
      </c>
      <c r="J69" s="17">
        <v>262</v>
      </c>
      <c r="K69" s="17">
        <v>296646</v>
      </c>
      <c r="L69" s="17">
        <v>8716</v>
      </c>
      <c r="M69" s="17">
        <v>561927</v>
      </c>
      <c r="N69" s="17">
        <v>79</v>
      </c>
      <c r="O69" s="17">
        <v>627795</v>
      </c>
      <c r="P69" s="17">
        <v>490</v>
      </c>
      <c r="Q69" s="17">
        <v>3147</v>
      </c>
      <c r="R69" s="17">
        <v>83</v>
      </c>
      <c r="S69" s="17">
        <v>11204</v>
      </c>
      <c r="T69" s="17">
        <v>217</v>
      </c>
      <c r="U69" s="17">
        <v>14007</v>
      </c>
      <c r="V69" s="17">
        <v>655</v>
      </c>
      <c r="W69" s="17">
        <v>344</v>
      </c>
      <c r="X69" s="17">
        <v>18</v>
      </c>
    </row>
    <row r="70" spans="1:24" x14ac:dyDescent="0.2">
      <c r="A70" t="s">
        <v>81</v>
      </c>
      <c r="B70" s="17">
        <v>60372</v>
      </c>
      <c r="C70" s="17">
        <v>164380</v>
      </c>
      <c r="D70" s="17">
        <v>31183</v>
      </c>
      <c r="E70" s="17">
        <v>4397</v>
      </c>
      <c r="F70" s="17">
        <v>150</v>
      </c>
      <c r="G70" s="17">
        <v>4490</v>
      </c>
      <c r="H70" s="17">
        <v>398</v>
      </c>
      <c r="I70" s="17">
        <v>456216</v>
      </c>
      <c r="J70" s="17">
        <v>4160</v>
      </c>
      <c r="K70" s="17">
        <v>2196501</v>
      </c>
      <c r="L70" s="17">
        <v>48840</v>
      </c>
      <c r="M70" s="17">
        <v>6888690</v>
      </c>
      <c r="N70" s="17">
        <v>946</v>
      </c>
      <c r="O70" s="17">
        <v>1359747</v>
      </c>
      <c r="P70" s="17">
        <v>2652</v>
      </c>
      <c r="Q70" s="17">
        <v>94322</v>
      </c>
      <c r="R70" s="17">
        <v>1278</v>
      </c>
      <c r="S70" s="17">
        <v>268368</v>
      </c>
      <c r="T70" s="17">
        <v>1806</v>
      </c>
      <c r="U70" s="17">
        <v>24246</v>
      </c>
      <c r="V70" s="17">
        <v>1783</v>
      </c>
      <c r="W70" s="17">
        <v>664</v>
      </c>
      <c r="X70" s="17">
        <v>45</v>
      </c>
    </row>
    <row r="71" spans="1:24" x14ac:dyDescent="0.2">
      <c r="A71" t="s">
        <v>76</v>
      </c>
      <c r="B71" s="17">
        <v>3054</v>
      </c>
      <c r="C71" s="17">
        <v>2539</v>
      </c>
      <c r="D71" s="17">
        <v>311</v>
      </c>
      <c r="E71" s="17">
        <v>0</v>
      </c>
      <c r="F71" s="17">
        <v>0</v>
      </c>
      <c r="G71" s="17">
        <v>627</v>
      </c>
      <c r="H71" s="17">
        <v>95</v>
      </c>
      <c r="I71" s="17">
        <v>1058</v>
      </c>
      <c r="J71" s="17">
        <v>17</v>
      </c>
      <c r="K71" s="17">
        <v>91570</v>
      </c>
      <c r="L71" s="17">
        <v>2522</v>
      </c>
      <c r="M71" s="17">
        <v>45013</v>
      </c>
      <c r="N71" s="17">
        <v>7</v>
      </c>
      <c r="O71" s="17">
        <v>150578</v>
      </c>
      <c r="P71" s="17">
        <v>74</v>
      </c>
      <c r="Q71" s="17">
        <v>7666</v>
      </c>
      <c r="R71" s="17">
        <v>7</v>
      </c>
      <c r="S71" s="17">
        <v>5093</v>
      </c>
      <c r="T71" s="17">
        <v>33</v>
      </c>
      <c r="U71" s="17">
        <v>2537</v>
      </c>
      <c r="V71" s="17">
        <v>96</v>
      </c>
      <c r="W71" s="17">
        <v>98</v>
      </c>
      <c r="X71" s="17">
        <v>6</v>
      </c>
    </row>
    <row r="72" spans="1:24" x14ac:dyDescent="0.2">
      <c r="A72" t="s">
        <v>78</v>
      </c>
      <c r="B72" s="17">
        <v>7100</v>
      </c>
      <c r="C72" s="17">
        <v>10030</v>
      </c>
      <c r="D72" s="17">
        <v>1203</v>
      </c>
      <c r="E72" s="17">
        <v>0</v>
      </c>
      <c r="F72" s="17">
        <v>0</v>
      </c>
      <c r="G72" s="17">
        <v>1716</v>
      </c>
      <c r="H72" s="17">
        <v>184</v>
      </c>
      <c r="I72" s="17">
        <v>15574</v>
      </c>
      <c r="J72" s="17">
        <v>176</v>
      </c>
      <c r="K72" s="17">
        <v>168040</v>
      </c>
      <c r="L72" s="17">
        <v>6046</v>
      </c>
      <c r="M72" s="17">
        <v>33812</v>
      </c>
      <c r="N72" s="17">
        <v>17</v>
      </c>
      <c r="O72" s="17">
        <v>132780</v>
      </c>
      <c r="P72" s="17">
        <v>668</v>
      </c>
      <c r="Q72" s="17">
        <v>147</v>
      </c>
      <c r="R72" s="17">
        <v>10</v>
      </c>
      <c r="S72" s="17">
        <v>13293</v>
      </c>
      <c r="T72" s="17">
        <v>105</v>
      </c>
      <c r="U72" s="17">
        <v>8140</v>
      </c>
      <c r="V72" s="17">
        <v>469</v>
      </c>
      <c r="W72" s="17">
        <v>144</v>
      </c>
      <c r="X72" s="17">
        <v>10</v>
      </c>
    </row>
    <row r="73" spans="1:24" x14ac:dyDescent="0.2">
      <c r="A73" t="s">
        <v>77</v>
      </c>
      <c r="B73" s="17">
        <v>53615</v>
      </c>
      <c r="C73" s="17">
        <v>83323</v>
      </c>
      <c r="D73" s="17">
        <v>14162</v>
      </c>
      <c r="E73" s="17">
        <v>5</v>
      </c>
      <c r="F73" s="17">
        <v>1</v>
      </c>
      <c r="G73" s="17">
        <v>3116</v>
      </c>
      <c r="H73" s="17">
        <v>353</v>
      </c>
      <c r="I73" s="17">
        <v>193008</v>
      </c>
      <c r="J73" s="17">
        <v>1666</v>
      </c>
      <c r="K73" s="17">
        <v>1745692</v>
      </c>
      <c r="L73" s="17">
        <v>44410</v>
      </c>
      <c r="M73" s="17">
        <v>2095398</v>
      </c>
      <c r="N73" s="17">
        <v>411</v>
      </c>
      <c r="O73" s="17">
        <v>397176</v>
      </c>
      <c r="P73" s="17">
        <v>2283</v>
      </c>
      <c r="Q73" s="17">
        <v>9314</v>
      </c>
      <c r="R73" s="17">
        <v>175</v>
      </c>
      <c r="S73" s="17">
        <v>266233</v>
      </c>
      <c r="T73" s="17">
        <v>1863</v>
      </c>
      <c r="U73" s="17">
        <v>20851</v>
      </c>
      <c r="V73" s="17">
        <v>828</v>
      </c>
      <c r="W73" s="17">
        <v>468</v>
      </c>
      <c r="X73" s="17">
        <v>41</v>
      </c>
    </row>
    <row r="74" spans="1:24" x14ac:dyDescent="0.2">
      <c r="A74" t="s">
        <v>86</v>
      </c>
      <c r="B74" s="17">
        <v>54648</v>
      </c>
      <c r="C74" s="17">
        <v>100106</v>
      </c>
      <c r="D74" s="17">
        <v>23397</v>
      </c>
      <c r="E74" s="17">
        <v>3</v>
      </c>
      <c r="F74" s="17">
        <v>1</v>
      </c>
      <c r="G74" s="17">
        <v>2308</v>
      </c>
      <c r="H74" s="17">
        <v>435</v>
      </c>
      <c r="I74" s="17">
        <v>7547</v>
      </c>
      <c r="J74" s="17">
        <v>131</v>
      </c>
      <c r="K74" s="17">
        <v>996440</v>
      </c>
      <c r="L74" s="17">
        <v>44940</v>
      </c>
      <c r="M74" s="17">
        <v>122084</v>
      </c>
      <c r="N74" s="17">
        <v>148</v>
      </c>
      <c r="O74" s="17">
        <v>38119</v>
      </c>
      <c r="P74" s="17">
        <v>800</v>
      </c>
      <c r="Q74" s="17">
        <v>6744</v>
      </c>
      <c r="R74" s="17">
        <v>258</v>
      </c>
      <c r="S74" s="17">
        <v>18174</v>
      </c>
      <c r="T74" s="17">
        <v>859</v>
      </c>
      <c r="U74" s="17">
        <v>49819</v>
      </c>
      <c r="V74" s="17">
        <v>9874</v>
      </c>
      <c r="W74" s="17">
        <v>3726</v>
      </c>
      <c r="X74" s="17">
        <v>618</v>
      </c>
    </row>
    <row r="75" spans="1:24" x14ac:dyDescent="0.2">
      <c r="A75" t="s">
        <v>84</v>
      </c>
      <c r="B75" s="17">
        <v>38281</v>
      </c>
      <c r="C75" s="17">
        <v>68200</v>
      </c>
      <c r="D75" s="17">
        <v>18237</v>
      </c>
      <c r="E75" s="17">
        <v>62</v>
      </c>
      <c r="F75" s="17">
        <v>3</v>
      </c>
      <c r="G75" s="17">
        <v>951</v>
      </c>
      <c r="H75" s="17">
        <v>208</v>
      </c>
      <c r="I75" s="17">
        <v>4783</v>
      </c>
      <c r="J75" s="17">
        <v>97</v>
      </c>
      <c r="K75" s="17">
        <v>779617</v>
      </c>
      <c r="L75" s="17">
        <v>30882</v>
      </c>
      <c r="M75" s="17">
        <v>249909</v>
      </c>
      <c r="N75" s="17">
        <v>127</v>
      </c>
      <c r="O75" s="17">
        <v>29712</v>
      </c>
      <c r="P75" s="17">
        <v>661</v>
      </c>
      <c r="Q75" s="17">
        <v>16285</v>
      </c>
      <c r="R75" s="17">
        <v>465</v>
      </c>
      <c r="S75" s="17">
        <v>46933</v>
      </c>
      <c r="T75" s="17">
        <v>1306</v>
      </c>
      <c r="U75" s="17">
        <v>50989</v>
      </c>
      <c r="V75" s="17">
        <v>9836</v>
      </c>
      <c r="W75" s="17">
        <v>17091</v>
      </c>
      <c r="X75" s="17">
        <v>3615</v>
      </c>
    </row>
    <row r="76" spans="1:24" x14ac:dyDescent="0.2">
      <c r="A76" t="s">
        <v>85</v>
      </c>
      <c r="B76" s="17">
        <v>45483</v>
      </c>
      <c r="C76" s="17">
        <v>58941</v>
      </c>
      <c r="D76" s="17">
        <v>17564</v>
      </c>
      <c r="E76" s="17">
        <v>13</v>
      </c>
      <c r="F76" s="17">
        <v>1</v>
      </c>
      <c r="G76" s="17">
        <v>1718</v>
      </c>
      <c r="H76" s="17">
        <v>329</v>
      </c>
      <c r="I76" s="17">
        <v>5032</v>
      </c>
      <c r="J76" s="17">
        <v>105</v>
      </c>
      <c r="K76" s="17">
        <v>844096</v>
      </c>
      <c r="L76" s="17">
        <v>37444</v>
      </c>
      <c r="M76" s="17">
        <v>77381</v>
      </c>
      <c r="N76" s="17">
        <v>679</v>
      </c>
      <c r="O76" s="17">
        <v>77414</v>
      </c>
      <c r="P76" s="17">
        <v>491</v>
      </c>
      <c r="Q76" s="17">
        <v>14900</v>
      </c>
      <c r="R76" s="17">
        <v>904</v>
      </c>
      <c r="S76" s="17">
        <v>23684</v>
      </c>
      <c r="T76" s="17">
        <v>1221</v>
      </c>
      <c r="U76" s="17">
        <v>67270</v>
      </c>
      <c r="V76" s="17">
        <v>13506</v>
      </c>
      <c r="W76" s="17">
        <v>3724</v>
      </c>
      <c r="X76" s="17">
        <v>718</v>
      </c>
    </row>
    <row r="77" spans="1:24" x14ac:dyDescent="0.2">
      <c r="A77" t="s">
        <v>82</v>
      </c>
      <c r="B77" s="17">
        <v>60355</v>
      </c>
      <c r="C77" s="17">
        <v>174921</v>
      </c>
      <c r="D77" s="17">
        <v>27670</v>
      </c>
      <c r="E77" s="17">
        <v>1371</v>
      </c>
      <c r="F77" s="17">
        <v>14</v>
      </c>
      <c r="G77" s="17">
        <v>6281</v>
      </c>
      <c r="H77" s="17">
        <v>368</v>
      </c>
      <c r="I77" s="17">
        <v>74331</v>
      </c>
      <c r="J77" s="17">
        <v>710</v>
      </c>
      <c r="K77" s="17">
        <v>1698362</v>
      </c>
      <c r="L77" s="17">
        <v>45908</v>
      </c>
      <c r="M77" s="17">
        <v>3110657</v>
      </c>
      <c r="N77" s="17">
        <v>794</v>
      </c>
      <c r="O77" s="17">
        <v>1985351</v>
      </c>
      <c r="P77" s="17">
        <v>2194</v>
      </c>
      <c r="Q77" s="17">
        <v>55338</v>
      </c>
      <c r="R77" s="17">
        <v>789</v>
      </c>
      <c r="S77" s="17">
        <v>349630</v>
      </c>
      <c r="T77" s="17">
        <v>1805</v>
      </c>
      <c r="U77" s="17">
        <v>58227</v>
      </c>
      <c r="V77" s="17">
        <v>5931</v>
      </c>
      <c r="W77" s="17">
        <v>2208</v>
      </c>
      <c r="X77" s="17">
        <v>228</v>
      </c>
    </row>
    <row r="78" spans="1:24" x14ac:dyDescent="0.2">
      <c r="A78" t="s">
        <v>83</v>
      </c>
      <c r="B78" s="17">
        <v>23344</v>
      </c>
      <c r="C78" s="17">
        <v>34105</v>
      </c>
      <c r="D78" s="17">
        <v>8173</v>
      </c>
      <c r="E78" s="17">
        <v>0</v>
      </c>
      <c r="F78" s="17">
        <v>0</v>
      </c>
      <c r="G78" s="17">
        <v>146</v>
      </c>
      <c r="H78" s="17">
        <v>37</v>
      </c>
      <c r="I78" s="17">
        <v>12014</v>
      </c>
      <c r="J78" s="17">
        <v>73</v>
      </c>
      <c r="K78" s="17">
        <v>450957</v>
      </c>
      <c r="L78" s="17">
        <v>19225</v>
      </c>
      <c r="M78" s="17">
        <v>1054447</v>
      </c>
      <c r="N78" s="17">
        <v>56</v>
      </c>
      <c r="O78" s="17">
        <v>281120</v>
      </c>
      <c r="P78" s="17">
        <v>382</v>
      </c>
      <c r="Q78" s="17">
        <v>3403</v>
      </c>
      <c r="R78" s="17">
        <v>148</v>
      </c>
      <c r="S78" s="17">
        <v>16285</v>
      </c>
      <c r="T78" s="17">
        <v>516</v>
      </c>
      <c r="U78" s="17">
        <v>28562</v>
      </c>
      <c r="V78" s="17">
        <v>4982</v>
      </c>
      <c r="W78" s="17">
        <v>714</v>
      </c>
      <c r="X78" s="17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3.2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130</v>
      </c>
    </row>
    <row r="3" spans="1:24" ht="21" x14ac:dyDescent="0.2">
      <c r="A3" s="19" t="s">
        <v>87</v>
      </c>
      <c r="B3" s="20" t="s">
        <v>88</v>
      </c>
      <c r="C3" s="18" t="s">
        <v>89</v>
      </c>
      <c r="D3" s="18"/>
      <c r="E3" s="18" t="s">
        <v>90</v>
      </c>
      <c r="F3" s="18"/>
      <c r="G3" s="18" t="s">
        <v>91</v>
      </c>
      <c r="H3" s="18"/>
      <c r="I3" s="18" t="s">
        <v>92</v>
      </c>
      <c r="J3" s="18"/>
      <c r="K3" s="18" t="s">
        <v>116</v>
      </c>
      <c r="L3" s="18"/>
      <c r="M3" s="18" t="s">
        <v>101</v>
      </c>
      <c r="N3" s="18"/>
      <c r="O3" s="18" t="s">
        <v>102</v>
      </c>
      <c r="P3" s="18"/>
      <c r="Q3" s="18" t="s">
        <v>104</v>
      </c>
      <c r="R3" s="18"/>
      <c r="S3" s="18" t="s">
        <v>103</v>
      </c>
      <c r="T3" s="18"/>
      <c r="U3" s="18" t="s">
        <v>93</v>
      </c>
      <c r="V3" s="18"/>
      <c r="W3" s="18" t="s">
        <v>94</v>
      </c>
      <c r="X3" s="18"/>
    </row>
    <row r="4" spans="1:24" s="4" customFormat="1" ht="43.5" customHeight="1" x14ac:dyDescent="0.2">
      <c r="A4" s="19"/>
      <c r="B4" s="20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18.75" x14ac:dyDescent="0.2">
      <c r="A5" s="12" t="s">
        <v>0</v>
      </c>
      <c r="B5" s="13">
        <f>SUM(B6,B16,B26,B35,B48,B57,B67,B76,B86)</f>
        <v>3567780</v>
      </c>
      <c r="C5" s="13">
        <f t="shared" ref="C5:X5" si="0">SUM(C6,C16,C26,C35,C48,C57,C67,C76,C86)</f>
        <v>9875518</v>
      </c>
      <c r="D5" s="13">
        <f t="shared" si="0"/>
        <v>1429864</v>
      </c>
      <c r="E5" s="13">
        <f t="shared" si="0"/>
        <v>796701</v>
      </c>
      <c r="F5" s="13">
        <f t="shared" si="0"/>
        <v>23384</v>
      </c>
      <c r="G5" s="13">
        <f t="shared" si="0"/>
        <v>1787533</v>
      </c>
      <c r="H5" s="13">
        <f t="shared" si="0"/>
        <v>310850</v>
      </c>
      <c r="I5" s="13">
        <f t="shared" si="0"/>
        <v>11087196</v>
      </c>
      <c r="J5" s="13">
        <f t="shared" si="0"/>
        <v>149754</v>
      </c>
      <c r="K5" s="13">
        <f t="shared" ref="K5:L5" si="1">SUM(K6,K16,K26,K35,K48,K57,K67,K76,K86)</f>
        <v>116684248</v>
      </c>
      <c r="L5" s="13">
        <f t="shared" si="1"/>
        <v>2795661</v>
      </c>
      <c r="M5" s="13">
        <f t="shared" ref="M5:N5" si="2">SUM(M6,M16,M26,M35,M48,M57,M67,M76,M86)</f>
        <v>334446434</v>
      </c>
      <c r="N5" s="13">
        <f t="shared" si="2"/>
        <v>37648</v>
      </c>
      <c r="O5" s="13">
        <f t="shared" si="0"/>
        <v>67896476</v>
      </c>
      <c r="P5" s="13">
        <f t="shared" si="0"/>
        <v>147268</v>
      </c>
      <c r="Q5" s="13">
        <f t="shared" si="0"/>
        <v>8115658</v>
      </c>
      <c r="R5" s="13">
        <f t="shared" si="0"/>
        <v>30771</v>
      </c>
      <c r="S5" s="13">
        <f t="shared" ref="S5:T5" si="3">SUM(S6,S16,S26,S35,S48,S57,S67,S76,S86)</f>
        <v>17374791</v>
      </c>
      <c r="T5" s="13">
        <f t="shared" si="3"/>
        <v>82630</v>
      </c>
      <c r="U5" s="13">
        <f t="shared" si="0"/>
        <v>1565076</v>
      </c>
      <c r="V5" s="13">
        <f t="shared" si="0"/>
        <v>92879</v>
      </c>
      <c r="W5" s="13">
        <f t="shared" si="0"/>
        <v>135368</v>
      </c>
      <c r="X5" s="13">
        <f t="shared" si="0"/>
        <v>8628</v>
      </c>
    </row>
    <row r="6" spans="1:24" ht="18.75" x14ac:dyDescent="0.2">
      <c r="A6" s="9" t="s">
        <v>1</v>
      </c>
      <c r="B6" s="8">
        <f>SUM(B7:B15)</f>
        <v>118077</v>
      </c>
      <c r="C6" s="8">
        <f t="shared" ref="C6:X6" si="4">SUM(C7:C15)</f>
        <v>202611</v>
      </c>
      <c r="D6" s="8">
        <f t="shared" si="4"/>
        <v>14465</v>
      </c>
      <c r="E6" s="8">
        <f t="shared" si="4"/>
        <v>248993</v>
      </c>
      <c r="F6" s="8">
        <f t="shared" si="4"/>
        <v>6955</v>
      </c>
      <c r="G6" s="8">
        <f t="shared" si="4"/>
        <v>36462</v>
      </c>
      <c r="H6" s="8">
        <f t="shared" si="4"/>
        <v>2832</v>
      </c>
      <c r="I6" s="8">
        <f t="shared" si="4"/>
        <v>1025649</v>
      </c>
      <c r="J6" s="8">
        <f t="shared" si="4"/>
        <v>2772</v>
      </c>
      <c r="K6" s="8">
        <f t="shared" ref="K6:L6" si="5">SUM(K7:K15)</f>
        <v>4661848</v>
      </c>
      <c r="L6" s="8">
        <f t="shared" si="5"/>
        <v>93125</v>
      </c>
      <c r="M6" s="8">
        <f t="shared" ref="M6:N6" si="6">SUM(M7:M15)</f>
        <v>96903808</v>
      </c>
      <c r="N6" s="8">
        <f t="shared" si="6"/>
        <v>1311</v>
      </c>
      <c r="O6" s="8">
        <f t="shared" si="4"/>
        <v>7797028</v>
      </c>
      <c r="P6" s="8">
        <f t="shared" si="4"/>
        <v>10015</v>
      </c>
      <c r="Q6" s="8">
        <f t="shared" si="4"/>
        <v>1266365</v>
      </c>
      <c r="R6" s="8">
        <f t="shared" si="4"/>
        <v>1309</v>
      </c>
      <c r="S6" s="8">
        <f t="shared" ref="S6:T6" si="7">SUM(S7:S15)</f>
        <v>4402443</v>
      </c>
      <c r="T6" s="8">
        <f t="shared" si="7"/>
        <v>7577</v>
      </c>
      <c r="U6" s="8">
        <f t="shared" si="4"/>
        <v>202270</v>
      </c>
      <c r="V6" s="8">
        <f t="shared" si="4"/>
        <v>6644</v>
      </c>
      <c r="W6" s="8">
        <f t="shared" si="4"/>
        <v>14551</v>
      </c>
      <c r="X6" s="8">
        <f t="shared" si="4"/>
        <v>499</v>
      </c>
    </row>
    <row r="7" spans="1:24" ht="18.75" x14ac:dyDescent="0.2">
      <c r="A7" s="5" t="s">
        <v>10</v>
      </c>
      <c r="B7" s="6">
        <f>VLOOKUP($A$7:$A$91,dt!$A$2:$R$78,2,FALSE)</f>
        <v>4823</v>
      </c>
      <c r="C7" s="6">
        <f>VLOOKUP($A$7:$A$91,dt!$A$2:$R$78,3,FALSE)</f>
        <v>5222</v>
      </c>
      <c r="D7" s="6">
        <f>VLOOKUP($A$7:$A$91,dt!$A$2:$R$78,4,FALSE)</f>
        <v>630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270</v>
      </c>
      <c r="H7" s="6">
        <f>VLOOKUP($A$7:$A$91,dt!$A$2:$R$78,8,FALSE)</f>
        <v>50</v>
      </c>
      <c r="I7" s="6">
        <f>VLOOKUP($A$7:$A$91,dt!$A$2:$R$78,9,FALSE)</f>
        <v>44</v>
      </c>
      <c r="J7" s="6">
        <f>VLOOKUP($A$7:$A$91,dt!$A$2:$R$78,10,FALSE)</f>
        <v>6</v>
      </c>
      <c r="K7" s="6">
        <f>VLOOKUP($A$7:$A$91,dt!$A$2:$R$78,11,FALSE)</f>
        <v>112716</v>
      </c>
      <c r="L7" s="6">
        <f>VLOOKUP($A$7:$A$91,dt!$A$2:$R$78,12,FALSE)</f>
        <v>3843</v>
      </c>
      <c r="M7" s="6">
        <f>VLOOKUP($A$7:$A$91,dt!$A$2:$R$78,13,FALSE)</f>
        <v>34967</v>
      </c>
      <c r="N7" s="6">
        <f>VLOOKUP($A$7:$A$91,dt!$A$2:$R$78,14,FALSE)</f>
        <v>215</v>
      </c>
      <c r="O7" s="6">
        <f>VLOOKUP($A$7:$A$91,dt!$A$2:$R$78,15,FALSE)</f>
        <v>9149</v>
      </c>
      <c r="P7" s="6">
        <f>VLOOKUP($A$7:$A$91,dt!$A$2:$R$78,16,FALSE)</f>
        <v>198</v>
      </c>
      <c r="Q7" s="6">
        <f>VLOOKUP($A$7:$A$91,dt!$A$2:$R$78,17,FALSE)</f>
        <v>13934</v>
      </c>
      <c r="R7" s="6">
        <f>VLOOKUP($A$7:$A$91,dt!$A$2:$R$78,18,FALSE)</f>
        <v>123</v>
      </c>
      <c r="S7" s="6">
        <f>VLOOKUP($A$7:$A$91,dt!$A$2:$X$78,19,FALSE)</f>
        <v>28044</v>
      </c>
      <c r="T7" s="6">
        <f>VLOOKUP($A$7:$A$91,dt!$A$2:$X$78,20,FALSE)</f>
        <v>124</v>
      </c>
      <c r="U7" s="6">
        <f>VLOOKUP($A$7:$A$91,dt!$A$2:$X$78,21,FALSE)</f>
        <v>10877</v>
      </c>
      <c r="V7" s="6">
        <f>VLOOKUP($A$7:$A$91,dt!$A$2:$X$78,22,FALSE)</f>
        <v>487</v>
      </c>
      <c r="W7" s="6">
        <f>VLOOKUP($A$7:$A$91,dt!$A$2:$X$78,23,FALSE)</f>
        <v>1239</v>
      </c>
      <c r="X7" s="6">
        <f>VLOOKUP($A$7:$A$91,dt!$A$2:$X$78,24,FALSE)</f>
        <v>80</v>
      </c>
    </row>
    <row r="8" spans="1:24" ht="18.75" x14ac:dyDescent="0.2">
      <c r="A8" s="5" t="s">
        <v>11</v>
      </c>
      <c r="B8" s="6">
        <f>VLOOKUP($A$7:$A$91,dt!$A$2:$R$78,2,FALSE)</f>
        <v>4110</v>
      </c>
      <c r="C8" s="6">
        <f>VLOOKUP($A$7:$A$91,dt!$A$2:$R$78,3,FALSE)</f>
        <v>2213</v>
      </c>
      <c r="D8" s="6">
        <f>VLOOKUP($A$7:$A$91,dt!$A$2:$R$78,4,FALSE)</f>
        <v>324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227</v>
      </c>
      <c r="H8" s="6">
        <f>VLOOKUP($A$7:$A$91,dt!$A$2:$R$78,8,FALSE)</f>
        <v>42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101533</v>
      </c>
      <c r="L8" s="6">
        <f>VLOOKUP($A$7:$A$91,dt!$A$2:$R$78,12,FALSE)</f>
        <v>3602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6516</v>
      </c>
      <c r="P8" s="6">
        <f>VLOOKUP($A$7:$A$91,dt!$A$2:$R$78,16,FALSE)</f>
        <v>230</v>
      </c>
      <c r="Q8" s="6">
        <f>VLOOKUP($A$7:$A$91,dt!$A$2:$R$78,17,FALSE)</f>
        <v>4397</v>
      </c>
      <c r="R8" s="6">
        <f>VLOOKUP($A$7:$A$91,dt!$A$2:$R$78,18,FALSE)</f>
        <v>68</v>
      </c>
      <c r="S8" s="6">
        <f>VLOOKUP($A$7:$A$91,dt!$A$2:$X$78,19,FALSE)</f>
        <v>120070</v>
      </c>
      <c r="T8" s="6">
        <f>VLOOKUP($A$7:$A$91,dt!$A$2:$X$78,20,FALSE)</f>
        <v>140</v>
      </c>
      <c r="U8" s="6">
        <f>VLOOKUP($A$7:$A$91,dt!$A$2:$X$78,21,FALSE)</f>
        <v>4562</v>
      </c>
      <c r="V8" s="6">
        <f>VLOOKUP($A$7:$A$91,dt!$A$2:$X$78,22,FALSE)</f>
        <v>283</v>
      </c>
      <c r="W8" s="6">
        <f>VLOOKUP($A$7:$A$91,dt!$A$2:$X$78,23,FALSE)</f>
        <v>179</v>
      </c>
      <c r="X8" s="6">
        <f>VLOOKUP($A$7:$A$91,dt!$A$2:$X$78,24,FALSE)</f>
        <v>21</v>
      </c>
    </row>
    <row r="9" spans="1:24" ht="18.75" x14ac:dyDescent="0.2">
      <c r="A9" s="5" t="s">
        <v>12</v>
      </c>
      <c r="B9" s="6">
        <f>VLOOKUP($A$7:$A$91,dt!$A$2:$R$78,2,FALSE)</f>
        <v>6332</v>
      </c>
      <c r="C9" s="6">
        <f>VLOOKUP($A$7:$A$91,dt!$A$2:$R$78,3,FALSE)</f>
        <v>4981</v>
      </c>
      <c r="D9" s="6">
        <f>VLOOKUP($A$7:$A$91,dt!$A$2:$R$78,4,FALSE)</f>
        <v>285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913</v>
      </c>
      <c r="H9" s="6">
        <f>VLOOKUP($A$7:$A$91,dt!$A$2:$R$78,8,FALSE)</f>
        <v>77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277215</v>
      </c>
      <c r="L9" s="6">
        <f>VLOOKUP($A$7:$A$91,dt!$A$2:$R$78,12,FALSE)</f>
        <v>5149</v>
      </c>
      <c r="M9" s="6">
        <f>VLOOKUP($A$7:$A$91,dt!$A$2:$R$78,13,FALSE)</f>
        <v>184967</v>
      </c>
      <c r="N9" s="6">
        <f>VLOOKUP($A$7:$A$91,dt!$A$2:$R$78,14,FALSE)</f>
        <v>75</v>
      </c>
      <c r="O9" s="6">
        <f>VLOOKUP($A$7:$A$91,dt!$A$2:$R$78,15,FALSE)</f>
        <v>112028</v>
      </c>
      <c r="P9" s="6">
        <f>VLOOKUP($A$7:$A$91,dt!$A$2:$R$78,16,FALSE)</f>
        <v>1724</v>
      </c>
      <c r="Q9" s="6">
        <f>VLOOKUP($A$7:$A$91,dt!$A$2:$R$78,17,FALSE)</f>
        <v>58549</v>
      </c>
      <c r="R9" s="6">
        <f>VLOOKUP($A$7:$A$91,dt!$A$2:$R$78,18,FALSE)</f>
        <v>116</v>
      </c>
      <c r="S9" s="6">
        <f>VLOOKUP($A$7:$A$91,dt!$A$2:$X$78,19,FALSE)</f>
        <v>317870</v>
      </c>
      <c r="T9" s="6">
        <f>VLOOKUP($A$7:$A$91,dt!$A$2:$X$78,20,FALSE)</f>
        <v>542</v>
      </c>
      <c r="U9" s="6">
        <f>VLOOKUP($A$7:$A$91,dt!$A$2:$X$78,21,FALSE)</f>
        <v>3198</v>
      </c>
      <c r="V9" s="6">
        <f>VLOOKUP($A$7:$A$91,dt!$A$2:$X$78,22,FALSE)</f>
        <v>119</v>
      </c>
      <c r="W9" s="6">
        <f>VLOOKUP($A$7:$A$91,dt!$A$2:$X$78,23,FALSE)</f>
        <v>440</v>
      </c>
      <c r="X9" s="6">
        <f>VLOOKUP($A$7:$A$91,dt!$A$2:$X$78,24,FALSE)</f>
        <v>18</v>
      </c>
    </row>
    <row r="10" spans="1:24" ht="18.75" x14ac:dyDescent="0.2">
      <c r="A10" s="5" t="s">
        <v>13</v>
      </c>
      <c r="B10" s="6">
        <f>VLOOKUP($A$7:$A$91,dt!$A$2:$R$78,2,FALSE)</f>
        <v>15287</v>
      </c>
      <c r="C10" s="6">
        <f>VLOOKUP($A$7:$A$91,dt!$A$2:$R$78,3,FALSE)</f>
        <v>11407</v>
      </c>
      <c r="D10" s="6">
        <f>VLOOKUP($A$7:$A$91,dt!$A$2:$R$78,4,FALSE)</f>
        <v>1133</v>
      </c>
      <c r="E10" s="6">
        <f>VLOOKUP($A$7:$A$91,dt!$A$2:$R$78,5,FALSE)</f>
        <v>4</v>
      </c>
      <c r="F10" s="6">
        <f>VLOOKUP($A$7:$A$91,dt!$A$2:$R$78,6,FALSE)</f>
        <v>3</v>
      </c>
      <c r="G10" s="6">
        <f>VLOOKUP($A$7:$A$91,dt!$A$2:$R$78,7,FALSE)</f>
        <v>1899</v>
      </c>
      <c r="H10" s="6">
        <f>VLOOKUP($A$7:$A$91,dt!$A$2:$R$78,8,FALSE)</f>
        <v>235</v>
      </c>
      <c r="I10" s="6">
        <f>VLOOKUP($A$7:$A$91,dt!$A$2:$R$78,9,FALSE)</f>
        <v>28902</v>
      </c>
      <c r="J10" s="6">
        <f>VLOOKUP($A$7:$A$91,dt!$A$2:$R$78,10,FALSE)</f>
        <v>35</v>
      </c>
      <c r="K10" s="6">
        <f>VLOOKUP($A$7:$A$91,dt!$A$2:$R$78,11,FALSE)</f>
        <v>610627</v>
      </c>
      <c r="L10" s="6">
        <f>VLOOKUP($A$7:$A$91,dt!$A$2:$R$78,12,FALSE)</f>
        <v>12828</v>
      </c>
      <c r="M10" s="6">
        <f>VLOOKUP($A$7:$A$91,dt!$A$2:$R$78,13,FALSE)</f>
        <v>2687066</v>
      </c>
      <c r="N10" s="6">
        <f>VLOOKUP($A$7:$A$91,dt!$A$2:$R$78,14,FALSE)</f>
        <v>127</v>
      </c>
      <c r="O10" s="6">
        <f>VLOOKUP($A$7:$A$91,dt!$A$2:$R$78,15,FALSE)</f>
        <v>3250489</v>
      </c>
      <c r="P10" s="6">
        <f>VLOOKUP($A$7:$A$91,dt!$A$2:$R$78,16,FALSE)</f>
        <v>2242</v>
      </c>
      <c r="Q10" s="6">
        <f>VLOOKUP($A$7:$A$91,dt!$A$2:$R$78,17,FALSE)</f>
        <v>57360</v>
      </c>
      <c r="R10" s="6">
        <f>VLOOKUP($A$7:$A$91,dt!$A$2:$R$78,18,FALSE)</f>
        <v>214</v>
      </c>
      <c r="S10" s="6">
        <f>VLOOKUP($A$7:$A$91,dt!$A$2:$X$78,19,FALSE)</f>
        <v>443607</v>
      </c>
      <c r="T10" s="6">
        <f>VLOOKUP($A$7:$A$91,dt!$A$2:$X$78,20,FALSE)</f>
        <v>1492</v>
      </c>
      <c r="U10" s="6">
        <f>VLOOKUP($A$7:$A$91,dt!$A$2:$X$78,21,FALSE)</f>
        <v>8570</v>
      </c>
      <c r="V10" s="6">
        <f>VLOOKUP($A$7:$A$91,dt!$A$2:$X$78,22,FALSE)</f>
        <v>405</v>
      </c>
      <c r="W10" s="6">
        <f>VLOOKUP($A$7:$A$91,dt!$A$2:$X$78,23,FALSE)</f>
        <v>387</v>
      </c>
      <c r="X10" s="6">
        <f>VLOOKUP($A$7:$A$91,dt!$A$2:$X$78,24,FALSE)</f>
        <v>22</v>
      </c>
    </row>
    <row r="11" spans="1:24" ht="18.75" x14ac:dyDescent="0.2">
      <c r="A11" s="5" t="s">
        <v>14</v>
      </c>
      <c r="B11" s="6">
        <f>VLOOKUP($A$7:$A$91,dt!$A$2:$R$78,2,FALSE)</f>
        <v>16495</v>
      </c>
      <c r="C11" s="6">
        <f>VLOOKUP($A$7:$A$91,dt!$A$2:$R$78,3,FALSE)</f>
        <v>12857</v>
      </c>
      <c r="D11" s="6">
        <f>VLOOKUP($A$7:$A$91,dt!$A$2:$R$78,4,FALSE)</f>
        <v>1499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957</v>
      </c>
      <c r="H11" s="6">
        <f>VLOOKUP($A$7:$A$91,dt!$A$2:$R$78,8,FALSE)</f>
        <v>76</v>
      </c>
      <c r="I11" s="6">
        <f>VLOOKUP($A$7:$A$91,dt!$A$2:$R$78,9,FALSE)</f>
        <v>111239</v>
      </c>
      <c r="J11" s="6">
        <f>VLOOKUP($A$7:$A$91,dt!$A$2:$R$78,10,FALSE)</f>
        <v>710</v>
      </c>
      <c r="K11" s="6">
        <f>VLOOKUP($A$7:$A$91,dt!$A$2:$R$78,11,FALSE)</f>
        <v>815086</v>
      </c>
      <c r="L11" s="6">
        <f>VLOOKUP($A$7:$A$91,dt!$A$2:$R$78,12,FALSE)</f>
        <v>13916</v>
      </c>
      <c r="M11" s="6">
        <f>VLOOKUP($A$7:$A$91,dt!$A$2:$R$78,13,FALSE)</f>
        <v>1226629</v>
      </c>
      <c r="N11" s="6">
        <f>VLOOKUP($A$7:$A$91,dt!$A$2:$R$78,14,FALSE)</f>
        <v>30</v>
      </c>
      <c r="O11" s="6">
        <f>VLOOKUP($A$7:$A$91,dt!$A$2:$R$78,15,FALSE)</f>
        <v>1319165</v>
      </c>
      <c r="P11" s="6">
        <f>VLOOKUP($A$7:$A$91,dt!$A$2:$R$78,16,FALSE)</f>
        <v>695</v>
      </c>
      <c r="Q11" s="6">
        <f>VLOOKUP($A$7:$A$91,dt!$A$2:$R$78,17,FALSE)</f>
        <v>4086</v>
      </c>
      <c r="R11" s="6">
        <f>VLOOKUP($A$7:$A$91,dt!$A$2:$R$78,18,FALSE)</f>
        <v>38</v>
      </c>
      <c r="S11" s="6">
        <f>VLOOKUP($A$7:$A$91,dt!$A$2:$X$78,19,FALSE)</f>
        <v>1496505</v>
      </c>
      <c r="T11" s="6">
        <f>VLOOKUP($A$7:$A$91,dt!$A$2:$X$78,20,FALSE)</f>
        <v>1820</v>
      </c>
      <c r="U11" s="6">
        <f>VLOOKUP($A$7:$A$91,dt!$A$2:$X$78,21,FALSE)</f>
        <v>10877</v>
      </c>
      <c r="V11" s="6">
        <f>VLOOKUP($A$7:$A$91,dt!$A$2:$X$78,22,FALSE)</f>
        <v>390</v>
      </c>
      <c r="W11" s="6">
        <f>VLOOKUP($A$7:$A$91,dt!$A$2:$X$78,23,FALSE)</f>
        <v>540</v>
      </c>
      <c r="X11" s="6">
        <f>VLOOKUP($A$7:$A$91,dt!$A$2:$X$78,24,FALSE)</f>
        <v>20</v>
      </c>
    </row>
    <row r="12" spans="1:24" ht="18.75" x14ac:dyDescent="0.2">
      <c r="A12" s="5" t="s">
        <v>15</v>
      </c>
      <c r="B12" s="6">
        <f>VLOOKUP($A$7:$A$91,dt!$A$2:$R$78,2,FALSE)</f>
        <v>28122</v>
      </c>
      <c r="C12" s="6">
        <f>VLOOKUP($A$7:$A$91,dt!$A$2:$R$78,3,FALSE)</f>
        <v>74608</v>
      </c>
      <c r="D12" s="6">
        <f>VLOOKUP($A$7:$A$91,dt!$A$2:$R$78,4,FALSE)</f>
        <v>4496</v>
      </c>
      <c r="E12" s="6">
        <f>VLOOKUP($A$7:$A$91,dt!$A$2:$R$78,5,FALSE)</f>
        <v>82051</v>
      </c>
      <c r="F12" s="6">
        <f>VLOOKUP($A$7:$A$91,dt!$A$2:$R$78,6,FALSE)</f>
        <v>2247</v>
      </c>
      <c r="G12" s="6">
        <f>VLOOKUP($A$7:$A$91,dt!$A$2:$R$78,7,FALSE)</f>
        <v>3983</v>
      </c>
      <c r="H12" s="6">
        <f>VLOOKUP($A$7:$A$91,dt!$A$2:$R$78,8,FALSE)</f>
        <v>292</v>
      </c>
      <c r="I12" s="6">
        <f>VLOOKUP($A$7:$A$91,dt!$A$2:$R$78,9,FALSE)</f>
        <v>570993</v>
      </c>
      <c r="J12" s="6">
        <f>VLOOKUP($A$7:$A$91,dt!$A$2:$R$78,10,FALSE)</f>
        <v>1065</v>
      </c>
      <c r="K12" s="6">
        <f>VLOOKUP($A$7:$A$91,dt!$A$2:$R$78,11,FALSE)</f>
        <v>969486</v>
      </c>
      <c r="L12" s="6">
        <f>VLOOKUP($A$7:$A$91,dt!$A$2:$R$78,12,FALSE)</f>
        <v>21601</v>
      </c>
      <c r="M12" s="6">
        <f>VLOOKUP($A$7:$A$91,dt!$A$2:$R$78,13,FALSE)</f>
        <v>57916803</v>
      </c>
      <c r="N12" s="6">
        <f>VLOOKUP($A$7:$A$91,dt!$A$2:$R$78,14,FALSE)</f>
        <v>400</v>
      </c>
      <c r="O12" s="6">
        <f>VLOOKUP($A$7:$A$91,dt!$A$2:$R$78,15,FALSE)</f>
        <v>782629</v>
      </c>
      <c r="P12" s="6">
        <f>VLOOKUP($A$7:$A$91,dt!$A$2:$R$78,16,FALSE)</f>
        <v>1260</v>
      </c>
      <c r="Q12" s="6">
        <f>VLOOKUP($A$7:$A$91,dt!$A$2:$R$78,17,FALSE)</f>
        <v>408809</v>
      </c>
      <c r="R12" s="6">
        <f>VLOOKUP($A$7:$A$91,dt!$A$2:$R$78,18,FALSE)</f>
        <v>241</v>
      </c>
      <c r="S12" s="6">
        <f>VLOOKUP($A$7:$A$91,dt!$A$2:$X$78,19,FALSE)</f>
        <v>626372</v>
      </c>
      <c r="T12" s="6">
        <f>VLOOKUP($A$7:$A$91,dt!$A$2:$X$78,20,FALSE)</f>
        <v>1020</v>
      </c>
      <c r="U12" s="6">
        <f>VLOOKUP($A$7:$A$91,dt!$A$2:$X$78,21,FALSE)</f>
        <v>75670</v>
      </c>
      <c r="V12" s="6">
        <f>VLOOKUP($A$7:$A$91,dt!$A$2:$X$78,22,FALSE)</f>
        <v>2381</v>
      </c>
      <c r="W12" s="6">
        <f>VLOOKUP($A$7:$A$91,dt!$A$2:$X$78,23,FALSE)</f>
        <v>4722</v>
      </c>
      <c r="X12" s="6">
        <f>VLOOKUP($A$7:$A$91,dt!$A$2:$X$78,24,FALSE)</f>
        <v>126</v>
      </c>
    </row>
    <row r="13" spans="1:24" ht="18.75" x14ac:dyDescent="0.2">
      <c r="A13" s="5" t="s">
        <v>16</v>
      </c>
      <c r="B13" s="6">
        <f>VLOOKUP($A$7:$A$91,dt!$A$2:$R$78,2,FALSE)</f>
        <v>4993</v>
      </c>
      <c r="C13" s="6">
        <f>VLOOKUP($A$7:$A$91,dt!$A$2:$R$78,3,FALSE)</f>
        <v>2997</v>
      </c>
      <c r="D13" s="6">
        <f>VLOOKUP($A$7:$A$91,dt!$A$2:$R$78,4,FALSE)</f>
        <v>423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337</v>
      </c>
      <c r="H13" s="6">
        <f>VLOOKUP($A$7:$A$91,dt!$A$2:$R$78,8,FALSE)</f>
        <v>60</v>
      </c>
      <c r="I13" s="6">
        <f>VLOOKUP($A$7:$A$91,dt!$A$2:$R$78,9,FALSE)</f>
        <v>12345</v>
      </c>
      <c r="J13" s="6">
        <f>VLOOKUP($A$7:$A$91,dt!$A$2:$R$78,10,FALSE)</f>
        <v>186</v>
      </c>
      <c r="K13" s="6">
        <f>VLOOKUP($A$7:$A$91,dt!$A$2:$R$78,11,FALSE)</f>
        <v>200297</v>
      </c>
      <c r="L13" s="6">
        <f>VLOOKUP($A$7:$A$91,dt!$A$2:$R$78,12,FALSE)</f>
        <v>4009</v>
      </c>
      <c r="M13" s="6">
        <f>VLOOKUP($A$7:$A$91,dt!$A$2:$R$78,13,FALSE)</f>
        <v>2288154</v>
      </c>
      <c r="N13" s="6">
        <f>VLOOKUP($A$7:$A$91,dt!$A$2:$R$78,14,FALSE)</f>
        <v>57</v>
      </c>
      <c r="O13" s="6">
        <f>VLOOKUP($A$7:$A$91,dt!$A$2:$R$78,15,FALSE)</f>
        <v>52816</v>
      </c>
      <c r="P13" s="6">
        <f>VLOOKUP($A$7:$A$91,dt!$A$2:$R$78,16,FALSE)</f>
        <v>375</v>
      </c>
      <c r="Q13" s="6">
        <f>VLOOKUP($A$7:$A$91,dt!$A$2:$R$78,17,FALSE)</f>
        <v>1614</v>
      </c>
      <c r="R13" s="6">
        <f>VLOOKUP($A$7:$A$91,dt!$A$2:$R$78,18,FALSE)</f>
        <v>57</v>
      </c>
      <c r="S13" s="6">
        <f>VLOOKUP($A$7:$A$91,dt!$A$2:$X$78,19,FALSE)</f>
        <v>113812</v>
      </c>
      <c r="T13" s="6">
        <f>VLOOKUP($A$7:$A$91,dt!$A$2:$X$78,20,FALSE)</f>
        <v>364</v>
      </c>
      <c r="U13" s="6">
        <f>VLOOKUP($A$7:$A$91,dt!$A$2:$X$78,21,FALSE)</f>
        <v>17606</v>
      </c>
      <c r="V13" s="6">
        <f>VLOOKUP($A$7:$A$91,dt!$A$2:$X$78,22,FALSE)</f>
        <v>538</v>
      </c>
      <c r="W13" s="6">
        <f>VLOOKUP($A$7:$A$91,dt!$A$2:$X$78,23,FALSE)</f>
        <v>380</v>
      </c>
      <c r="X13" s="6">
        <f>VLOOKUP($A$7:$A$91,dt!$A$2:$X$78,24,FALSE)</f>
        <v>19</v>
      </c>
    </row>
    <row r="14" spans="1:24" ht="18.75" x14ac:dyDescent="0.2">
      <c r="A14" s="5" t="s">
        <v>17</v>
      </c>
      <c r="B14" s="6">
        <f>VLOOKUP($A$7:$A$91,dt!$A$2:$R$78,2,FALSE)</f>
        <v>20323</v>
      </c>
      <c r="C14" s="6">
        <f>VLOOKUP($A$7:$A$91,dt!$A$2:$R$78,3,FALSE)</f>
        <v>57785</v>
      </c>
      <c r="D14" s="6">
        <f>VLOOKUP($A$7:$A$91,dt!$A$2:$R$78,4,FALSE)</f>
        <v>3543</v>
      </c>
      <c r="E14" s="6">
        <f>VLOOKUP($A$7:$A$91,dt!$A$2:$R$78,5,FALSE)</f>
        <v>1121</v>
      </c>
      <c r="F14" s="6">
        <f>VLOOKUP($A$7:$A$91,dt!$A$2:$R$78,6,FALSE)</f>
        <v>60</v>
      </c>
      <c r="G14" s="6">
        <f>VLOOKUP($A$7:$A$91,dt!$A$2:$R$78,7,FALSE)</f>
        <v>17719</v>
      </c>
      <c r="H14" s="6">
        <f>VLOOKUP($A$7:$A$91,dt!$A$2:$R$78,8,FALSE)</f>
        <v>1302</v>
      </c>
      <c r="I14" s="6">
        <f>VLOOKUP($A$7:$A$91,dt!$A$2:$R$78,9,FALSE)</f>
        <v>197201</v>
      </c>
      <c r="J14" s="6">
        <f>VLOOKUP($A$7:$A$91,dt!$A$2:$R$78,10,FALSE)</f>
        <v>633</v>
      </c>
      <c r="K14" s="6">
        <f>VLOOKUP($A$7:$A$91,dt!$A$2:$R$78,11,FALSE)</f>
        <v>1020889</v>
      </c>
      <c r="L14" s="6">
        <f>VLOOKUP($A$7:$A$91,dt!$A$2:$R$78,12,FALSE)</f>
        <v>16333</v>
      </c>
      <c r="M14" s="6">
        <f>VLOOKUP($A$7:$A$91,dt!$A$2:$R$78,13,FALSE)</f>
        <v>6274956</v>
      </c>
      <c r="N14" s="6">
        <f>VLOOKUP($A$7:$A$91,dt!$A$2:$R$78,14,FALSE)</f>
        <v>151</v>
      </c>
      <c r="O14" s="6">
        <f>VLOOKUP($A$7:$A$91,dt!$A$2:$R$78,15,FALSE)</f>
        <v>72658</v>
      </c>
      <c r="P14" s="6">
        <f>VLOOKUP($A$7:$A$91,dt!$A$2:$R$78,16,FALSE)</f>
        <v>1982</v>
      </c>
      <c r="Q14" s="6">
        <f>VLOOKUP($A$7:$A$91,dt!$A$2:$R$78,17,FALSE)</f>
        <v>66810</v>
      </c>
      <c r="R14" s="6">
        <f>VLOOKUP($A$7:$A$91,dt!$A$2:$R$78,18,FALSE)</f>
        <v>302</v>
      </c>
      <c r="S14" s="6">
        <f>VLOOKUP($A$7:$A$91,dt!$A$2:$X$78,19,FALSE)</f>
        <v>1033637</v>
      </c>
      <c r="T14" s="6">
        <f>VLOOKUP($A$7:$A$91,dt!$A$2:$X$78,20,FALSE)</f>
        <v>1516</v>
      </c>
      <c r="U14" s="6">
        <f>VLOOKUP($A$7:$A$91,dt!$A$2:$X$78,21,FALSE)</f>
        <v>43191</v>
      </c>
      <c r="V14" s="6">
        <f>VLOOKUP($A$7:$A$91,dt!$A$2:$X$78,22,FALSE)</f>
        <v>1189</v>
      </c>
      <c r="W14" s="6">
        <f>VLOOKUP($A$7:$A$91,dt!$A$2:$X$78,23,FALSE)</f>
        <v>4132</v>
      </c>
      <c r="X14" s="6">
        <f>VLOOKUP($A$7:$A$91,dt!$A$2:$X$78,24,FALSE)</f>
        <v>135</v>
      </c>
    </row>
    <row r="15" spans="1:24" ht="18.75" x14ac:dyDescent="0.2">
      <c r="A15" s="5" t="s">
        <v>18</v>
      </c>
      <c r="B15" s="6">
        <f>VLOOKUP($A$7:$A$91,dt!$A$2:$R$78,2,FALSE)</f>
        <v>17592</v>
      </c>
      <c r="C15" s="6">
        <f>VLOOKUP($A$7:$A$91,dt!$A$2:$R$78,3,FALSE)</f>
        <v>30541</v>
      </c>
      <c r="D15" s="6">
        <f>VLOOKUP($A$7:$A$91,dt!$A$2:$R$78,4,FALSE)</f>
        <v>2132</v>
      </c>
      <c r="E15" s="6">
        <f>VLOOKUP($A$7:$A$91,dt!$A$2:$R$78,5,FALSE)</f>
        <v>165567</v>
      </c>
      <c r="F15" s="6">
        <f>VLOOKUP($A$7:$A$91,dt!$A$2:$R$78,6,FALSE)</f>
        <v>4633</v>
      </c>
      <c r="G15" s="6">
        <f>VLOOKUP($A$7:$A$91,dt!$A$2:$R$78,7,FALSE)</f>
        <v>10157</v>
      </c>
      <c r="H15" s="6">
        <f>VLOOKUP($A$7:$A$91,dt!$A$2:$R$78,8,FALSE)</f>
        <v>698</v>
      </c>
      <c r="I15" s="6">
        <f>VLOOKUP($A$7:$A$91,dt!$A$2:$R$78,9,FALSE)</f>
        <v>104923</v>
      </c>
      <c r="J15" s="6">
        <f>VLOOKUP($A$7:$A$91,dt!$A$2:$R$78,10,FALSE)</f>
        <v>136</v>
      </c>
      <c r="K15" s="6">
        <f>VLOOKUP($A$7:$A$91,dt!$A$2:$R$78,11,FALSE)</f>
        <v>553999</v>
      </c>
      <c r="L15" s="6">
        <f>VLOOKUP($A$7:$A$91,dt!$A$2:$R$78,12,FALSE)</f>
        <v>11844</v>
      </c>
      <c r="M15" s="6">
        <f>VLOOKUP($A$7:$A$91,dt!$A$2:$R$78,13,FALSE)</f>
        <v>26271857</v>
      </c>
      <c r="N15" s="6">
        <f>VLOOKUP($A$7:$A$91,dt!$A$2:$R$78,14,FALSE)</f>
        <v>230</v>
      </c>
      <c r="O15" s="6">
        <f>VLOOKUP($A$7:$A$91,dt!$A$2:$R$78,15,FALSE)</f>
        <v>2191578</v>
      </c>
      <c r="P15" s="6">
        <f>VLOOKUP($A$7:$A$91,dt!$A$2:$R$78,16,FALSE)</f>
        <v>1309</v>
      </c>
      <c r="Q15" s="6">
        <f>VLOOKUP($A$7:$A$91,dt!$A$2:$R$78,17,FALSE)</f>
        <v>650806</v>
      </c>
      <c r="R15" s="6">
        <f>VLOOKUP($A$7:$A$91,dt!$A$2:$R$78,18,FALSE)</f>
        <v>150</v>
      </c>
      <c r="S15" s="6">
        <f>VLOOKUP($A$7:$A$91,dt!$A$2:$X$78,19,FALSE)</f>
        <v>222526</v>
      </c>
      <c r="T15" s="6">
        <f>VLOOKUP($A$7:$A$91,dt!$A$2:$X$78,20,FALSE)</f>
        <v>559</v>
      </c>
      <c r="U15" s="6">
        <f>VLOOKUP($A$7:$A$91,dt!$A$2:$X$78,21,FALSE)</f>
        <v>27719</v>
      </c>
      <c r="V15" s="6">
        <f>VLOOKUP($A$7:$A$91,dt!$A$2:$X$78,22,FALSE)</f>
        <v>852</v>
      </c>
      <c r="W15" s="6">
        <f>VLOOKUP($A$7:$A$91,dt!$A$2:$X$78,23,FALSE)</f>
        <v>2532</v>
      </c>
      <c r="X15" s="6">
        <f>VLOOKUP($A$7:$A$91,dt!$A$2:$X$78,24,FALSE)</f>
        <v>58</v>
      </c>
    </row>
    <row r="16" spans="1:24" ht="18.75" x14ac:dyDescent="0.2">
      <c r="A16" s="9" t="s">
        <v>2</v>
      </c>
      <c r="B16" s="8">
        <f t="shared" ref="B16:X16" si="8">SUM(B17:B25)</f>
        <v>121651</v>
      </c>
      <c r="C16" s="8">
        <f t="shared" si="8"/>
        <v>227441</v>
      </c>
      <c r="D16" s="8">
        <f t="shared" si="8"/>
        <v>21538</v>
      </c>
      <c r="E16" s="8">
        <f t="shared" si="8"/>
        <v>39146</v>
      </c>
      <c r="F16" s="8">
        <f t="shared" si="8"/>
        <v>961</v>
      </c>
      <c r="G16" s="8">
        <f t="shared" si="8"/>
        <v>55450</v>
      </c>
      <c r="H16" s="8">
        <f t="shared" si="8"/>
        <v>4875</v>
      </c>
      <c r="I16" s="8">
        <f t="shared" si="8"/>
        <v>1317358</v>
      </c>
      <c r="J16" s="8">
        <f t="shared" si="8"/>
        <v>1853</v>
      </c>
      <c r="K16" s="8">
        <f t="shared" ref="K16:L16" si="9">SUM(K17:K25)</f>
        <v>4263135</v>
      </c>
      <c r="L16" s="8">
        <f t="shared" si="9"/>
        <v>102824</v>
      </c>
      <c r="M16" s="8">
        <f t="shared" ref="M16:N16" si="10">SUM(M17:M25)</f>
        <v>80495115</v>
      </c>
      <c r="N16" s="8">
        <f t="shared" si="10"/>
        <v>3025</v>
      </c>
      <c r="O16" s="8">
        <f t="shared" si="8"/>
        <v>23573893</v>
      </c>
      <c r="P16" s="8">
        <f t="shared" si="8"/>
        <v>8138</v>
      </c>
      <c r="Q16" s="8">
        <f t="shared" si="8"/>
        <v>2314020</v>
      </c>
      <c r="R16" s="8">
        <f t="shared" si="8"/>
        <v>1868</v>
      </c>
      <c r="S16" s="8">
        <f t="shared" ref="S16:T16" si="11">SUM(S17:S25)</f>
        <v>598498</v>
      </c>
      <c r="T16" s="8">
        <f t="shared" si="11"/>
        <v>4007</v>
      </c>
      <c r="U16" s="8">
        <f t="shared" si="8"/>
        <v>42036</v>
      </c>
      <c r="V16" s="8">
        <f t="shared" si="8"/>
        <v>1831</v>
      </c>
      <c r="W16" s="8">
        <f t="shared" si="8"/>
        <v>5816</v>
      </c>
      <c r="X16" s="8">
        <f t="shared" si="8"/>
        <v>307</v>
      </c>
    </row>
    <row r="17" spans="1:24" ht="18.75" x14ac:dyDescent="0.2">
      <c r="A17" s="5" t="s">
        <v>19</v>
      </c>
      <c r="B17" s="6">
        <f>VLOOKUP($A$7:$A$91,dt!$A$2:$R$78,2,FALSE)</f>
        <v>2191</v>
      </c>
      <c r="C17" s="6">
        <f>VLOOKUP($A$7:$A$91,dt!$A$2:$R$78,3,FALSE)</f>
        <v>519</v>
      </c>
      <c r="D17" s="6">
        <f>VLOOKUP($A$7:$A$91,dt!$A$2:$R$78,4,FALSE)</f>
        <v>52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78</v>
      </c>
      <c r="H17" s="6">
        <f>VLOOKUP($A$7:$A$91,dt!$A$2:$R$78,8,FALSE)</f>
        <v>9</v>
      </c>
      <c r="I17" s="6">
        <f>VLOOKUP($A$7:$A$91,dt!$A$2:$R$78,9,FALSE)</f>
        <v>56</v>
      </c>
      <c r="J17" s="6">
        <f>VLOOKUP($A$7:$A$91,dt!$A$2:$R$78,10,FALSE)</f>
        <v>1</v>
      </c>
      <c r="K17" s="6">
        <f>VLOOKUP($A$7:$A$91,dt!$A$2:$R$78,11,FALSE)</f>
        <v>47533</v>
      </c>
      <c r="L17" s="6">
        <f>VLOOKUP($A$7:$A$91,dt!$A$2:$R$78,12,FALSE)</f>
        <v>1906</v>
      </c>
      <c r="M17" s="6">
        <f>VLOOKUP($A$7:$A$91,dt!$A$2:$R$78,13,FALSE)</f>
        <v>239</v>
      </c>
      <c r="N17" s="6">
        <f>VLOOKUP($A$7:$A$91,dt!$A$2:$R$78,14,FALSE)</f>
        <v>11</v>
      </c>
      <c r="O17" s="6">
        <f>VLOOKUP($A$7:$A$91,dt!$A$2:$R$78,15,FALSE)</f>
        <v>2065</v>
      </c>
      <c r="P17" s="6">
        <f>VLOOKUP($A$7:$A$91,dt!$A$2:$R$78,16,FALSE)</f>
        <v>78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6258</v>
      </c>
      <c r="T17" s="6">
        <f>VLOOKUP($A$7:$A$91,dt!$A$2:$X$78,20,FALSE)</f>
        <v>203</v>
      </c>
      <c r="U17" s="6">
        <f>VLOOKUP($A$7:$A$91,dt!$A$2:$X$78,21,FALSE)</f>
        <v>506</v>
      </c>
      <c r="V17" s="6">
        <f>VLOOKUP($A$7:$A$91,dt!$A$2:$X$78,22,FALSE)</f>
        <v>29</v>
      </c>
      <c r="W17" s="6">
        <f>VLOOKUP($A$7:$A$91,dt!$A$2:$X$78,23,FALSE)</f>
        <v>373</v>
      </c>
      <c r="X17" s="6">
        <f>VLOOKUP($A$7:$A$91,dt!$A$2:$X$78,24,FALSE)</f>
        <v>9</v>
      </c>
    </row>
    <row r="18" spans="1:24" ht="18.75" x14ac:dyDescent="0.2">
      <c r="A18" s="5" t="s">
        <v>20</v>
      </c>
      <c r="B18" s="6">
        <f>VLOOKUP($A$7:$A$91,dt!$A$2:$R$78,2,FALSE)</f>
        <v>12995</v>
      </c>
      <c r="C18" s="6">
        <f>VLOOKUP($A$7:$A$91,dt!$A$2:$R$78,3,FALSE)</f>
        <v>22147</v>
      </c>
      <c r="D18" s="6">
        <f>VLOOKUP($A$7:$A$91,dt!$A$2:$R$78,4,FALSE)</f>
        <v>1626</v>
      </c>
      <c r="E18" s="6">
        <f>VLOOKUP($A$7:$A$91,dt!$A$2:$R$78,5,FALSE)</f>
        <v>1455</v>
      </c>
      <c r="F18" s="6">
        <f>VLOOKUP($A$7:$A$91,dt!$A$2:$R$78,6,FALSE)</f>
        <v>29</v>
      </c>
      <c r="G18" s="6">
        <f>VLOOKUP($A$7:$A$91,dt!$A$2:$R$78,7,FALSE)</f>
        <v>8927</v>
      </c>
      <c r="H18" s="6">
        <f>VLOOKUP($A$7:$A$91,dt!$A$2:$R$78,8,FALSE)</f>
        <v>906</v>
      </c>
      <c r="I18" s="6">
        <f>VLOOKUP($A$7:$A$91,dt!$A$2:$R$78,9,FALSE)</f>
        <v>292539</v>
      </c>
      <c r="J18" s="6">
        <f>VLOOKUP($A$7:$A$91,dt!$A$2:$R$78,10,FALSE)</f>
        <v>170</v>
      </c>
      <c r="K18" s="6">
        <f>VLOOKUP($A$7:$A$91,dt!$A$2:$R$78,11,FALSE)</f>
        <v>433523</v>
      </c>
      <c r="L18" s="6">
        <f>VLOOKUP($A$7:$A$91,dt!$A$2:$R$78,12,FALSE)</f>
        <v>10871</v>
      </c>
      <c r="M18" s="6">
        <f>VLOOKUP($A$7:$A$91,dt!$A$2:$R$78,13,FALSE)</f>
        <v>33680165</v>
      </c>
      <c r="N18" s="6">
        <f>VLOOKUP($A$7:$A$91,dt!$A$2:$R$78,14,FALSE)</f>
        <v>360</v>
      </c>
      <c r="O18" s="6">
        <f>VLOOKUP($A$7:$A$91,dt!$A$2:$R$78,15,FALSE)</f>
        <v>6163079</v>
      </c>
      <c r="P18" s="6">
        <f>VLOOKUP($A$7:$A$91,dt!$A$2:$R$78,16,FALSE)</f>
        <v>541</v>
      </c>
      <c r="Q18" s="6">
        <f>VLOOKUP($A$7:$A$91,dt!$A$2:$R$78,17,FALSE)</f>
        <v>135575</v>
      </c>
      <c r="R18" s="6">
        <f>VLOOKUP($A$7:$A$91,dt!$A$2:$R$78,18,FALSE)</f>
        <v>71</v>
      </c>
      <c r="S18" s="6">
        <f>VLOOKUP($A$7:$A$91,dt!$A$2:$X$78,19,FALSE)</f>
        <v>167848</v>
      </c>
      <c r="T18" s="6">
        <f>VLOOKUP($A$7:$A$91,dt!$A$2:$X$78,20,FALSE)</f>
        <v>173</v>
      </c>
      <c r="U18" s="6">
        <f>VLOOKUP($A$7:$A$91,dt!$A$2:$X$78,21,FALSE)</f>
        <v>6770</v>
      </c>
      <c r="V18" s="6">
        <f>VLOOKUP($A$7:$A$91,dt!$A$2:$X$78,22,FALSE)</f>
        <v>325</v>
      </c>
      <c r="W18" s="6">
        <f>VLOOKUP($A$7:$A$91,dt!$A$2:$X$78,23,FALSE)</f>
        <v>1794</v>
      </c>
      <c r="X18" s="6">
        <f>VLOOKUP($A$7:$A$91,dt!$A$2:$X$78,24,FALSE)</f>
        <v>87</v>
      </c>
    </row>
    <row r="19" spans="1:24" ht="18.75" x14ac:dyDescent="0.2">
      <c r="A19" s="5" t="s">
        <v>21</v>
      </c>
      <c r="B19" s="6">
        <f>VLOOKUP($A$7:$A$91,dt!$A$2:$R$78,2,FALSE)</f>
        <v>10226</v>
      </c>
      <c r="C19" s="6">
        <f>VLOOKUP($A$7:$A$91,dt!$A$2:$R$78,3,FALSE)</f>
        <v>21221</v>
      </c>
      <c r="D19" s="6">
        <f>VLOOKUP($A$7:$A$91,dt!$A$2:$R$78,4,FALSE)</f>
        <v>1739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843</v>
      </c>
      <c r="H19" s="6">
        <f>VLOOKUP($A$7:$A$91,dt!$A$2:$R$78,8,FALSE)</f>
        <v>96</v>
      </c>
      <c r="I19" s="6">
        <f>VLOOKUP($A$7:$A$91,dt!$A$2:$R$78,9,FALSE)</f>
        <v>146098</v>
      </c>
      <c r="J19" s="6">
        <f>VLOOKUP($A$7:$A$91,dt!$A$2:$R$78,10,FALSE)</f>
        <v>109</v>
      </c>
      <c r="K19" s="6">
        <f>VLOOKUP($A$7:$A$91,dt!$A$2:$R$78,11,FALSE)</f>
        <v>438418</v>
      </c>
      <c r="L19" s="6">
        <f>VLOOKUP($A$7:$A$91,dt!$A$2:$R$78,12,FALSE)</f>
        <v>8856</v>
      </c>
      <c r="M19" s="6">
        <f>VLOOKUP($A$7:$A$91,dt!$A$2:$R$78,13,FALSE)</f>
        <v>4146964</v>
      </c>
      <c r="N19" s="6">
        <f>VLOOKUP($A$7:$A$91,dt!$A$2:$R$78,14,FALSE)</f>
        <v>195</v>
      </c>
      <c r="O19" s="6">
        <f>VLOOKUP($A$7:$A$91,dt!$A$2:$R$78,15,FALSE)</f>
        <v>390907</v>
      </c>
      <c r="P19" s="6">
        <f>VLOOKUP($A$7:$A$91,dt!$A$2:$R$78,16,FALSE)</f>
        <v>319</v>
      </c>
      <c r="Q19" s="6">
        <f>VLOOKUP($A$7:$A$91,dt!$A$2:$R$78,17,FALSE)</f>
        <v>460904</v>
      </c>
      <c r="R19" s="6">
        <f>VLOOKUP($A$7:$A$91,dt!$A$2:$R$78,18,FALSE)</f>
        <v>63</v>
      </c>
      <c r="S19" s="6">
        <f>VLOOKUP($A$7:$A$91,dt!$A$2:$X$78,19,FALSE)</f>
        <v>13845</v>
      </c>
      <c r="T19" s="6">
        <f>VLOOKUP($A$7:$A$91,dt!$A$2:$X$78,20,FALSE)</f>
        <v>115</v>
      </c>
      <c r="U19" s="6">
        <f>VLOOKUP($A$7:$A$91,dt!$A$2:$X$78,21,FALSE)</f>
        <v>1074</v>
      </c>
      <c r="V19" s="6">
        <f>VLOOKUP($A$7:$A$91,dt!$A$2:$X$78,22,FALSE)</f>
        <v>42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18.75" x14ac:dyDescent="0.2">
      <c r="A20" s="5" t="s">
        <v>22</v>
      </c>
      <c r="B20" s="6">
        <f>VLOOKUP($A$7:$A$91,dt!$A$2:$R$78,2,FALSE)</f>
        <v>9411</v>
      </c>
      <c r="C20" s="6">
        <f>VLOOKUP($A$7:$A$91,dt!$A$2:$R$78,3,FALSE)</f>
        <v>2555</v>
      </c>
      <c r="D20" s="6">
        <f>VLOOKUP($A$7:$A$91,dt!$A$2:$R$78,4,FALSE)</f>
        <v>353</v>
      </c>
      <c r="E20" s="6">
        <f>VLOOKUP($A$7:$A$91,dt!$A$2:$R$78,5,FALSE)</f>
        <v>3777</v>
      </c>
      <c r="F20" s="6">
        <f>VLOOKUP($A$7:$A$91,dt!$A$2:$R$78,6,FALSE)</f>
        <v>89</v>
      </c>
      <c r="G20" s="6">
        <f>VLOOKUP($A$7:$A$91,dt!$A$2:$R$78,7,FALSE)</f>
        <v>490</v>
      </c>
      <c r="H20" s="6">
        <f>VLOOKUP($A$7:$A$91,dt!$A$2:$R$78,8,FALSE)</f>
        <v>28</v>
      </c>
      <c r="I20" s="6">
        <f>VLOOKUP($A$7:$A$91,dt!$A$2:$R$78,9,FALSE)</f>
        <v>82176</v>
      </c>
      <c r="J20" s="6">
        <f>VLOOKUP($A$7:$A$91,dt!$A$2:$R$78,10,FALSE)</f>
        <v>139</v>
      </c>
      <c r="K20" s="6">
        <f>VLOOKUP($A$7:$A$91,dt!$A$2:$R$78,11,FALSE)</f>
        <v>242314</v>
      </c>
      <c r="L20" s="6">
        <f>VLOOKUP($A$7:$A$91,dt!$A$2:$R$78,12,FALSE)</f>
        <v>7987</v>
      </c>
      <c r="M20" s="6">
        <f>VLOOKUP($A$7:$A$91,dt!$A$2:$R$78,13,FALSE)</f>
        <v>3720967</v>
      </c>
      <c r="N20" s="6">
        <f>VLOOKUP($A$7:$A$91,dt!$A$2:$R$78,14,FALSE)</f>
        <v>285</v>
      </c>
      <c r="O20" s="6">
        <f>VLOOKUP($A$7:$A$91,dt!$A$2:$R$78,15,FALSE)</f>
        <v>260656</v>
      </c>
      <c r="P20" s="6">
        <f>VLOOKUP($A$7:$A$91,dt!$A$2:$R$78,16,FALSE)</f>
        <v>736</v>
      </c>
      <c r="Q20" s="6">
        <f>VLOOKUP($A$7:$A$91,dt!$A$2:$R$78,17,FALSE)</f>
        <v>21392</v>
      </c>
      <c r="R20" s="6">
        <f>VLOOKUP($A$7:$A$91,dt!$A$2:$R$78,18,FALSE)</f>
        <v>143</v>
      </c>
      <c r="S20" s="6">
        <f>VLOOKUP($A$7:$A$91,dt!$A$2:$X$78,19,FALSE)</f>
        <v>10818</v>
      </c>
      <c r="T20" s="6">
        <f>VLOOKUP($A$7:$A$91,dt!$A$2:$X$78,20,FALSE)</f>
        <v>120</v>
      </c>
      <c r="U20" s="6">
        <f>VLOOKUP($A$7:$A$91,dt!$A$2:$X$78,21,FALSE)</f>
        <v>403</v>
      </c>
      <c r="V20" s="6">
        <f>VLOOKUP($A$7:$A$91,dt!$A$2:$X$78,22,FALSE)</f>
        <v>33</v>
      </c>
      <c r="W20" s="6">
        <f>VLOOKUP($A$7:$A$91,dt!$A$2:$X$78,23,FALSE)</f>
        <v>84</v>
      </c>
      <c r="X20" s="6">
        <f>VLOOKUP($A$7:$A$91,dt!$A$2:$X$78,24,FALSE)</f>
        <v>4</v>
      </c>
    </row>
    <row r="21" spans="1:24" ht="18.75" x14ac:dyDescent="0.2">
      <c r="A21" s="5" t="s">
        <v>23</v>
      </c>
      <c r="B21" s="6">
        <f>VLOOKUP($A$7:$A$91,dt!$A$2:$R$78,2,FALSE)</f>
        <v>4278</v>
      </c>
      <c r="C21" s="6">
        <f>VLOOKUP($A$7:$A$91,dt!$A$2:$R$78,3,FALSE)</f>
        <v>1723</v>
      </c>
      <c r="D21" s="6">
        <f>VLOOKUP($A$7:$A$91,dt!$A$2:$R$78,4,FALSE)</f>
        <v>169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544</v>
      </c>
      <c r="H21" s="6">
        <f>VLOOKUP($A$7:$A$91,dt!$A$2:$R$78,8,FALSE)</f>
        <v>60</v>
      </c>
      <c r="I21" s="6">
        <f>VLOOKUP($A$7:$A$91,dt!$A$2:$R$78,9,FALSE)</f>
        <v>72786</v>
      </c>
      <c r="J21" s="6">
        <f>VLOOKUP($A$7:$A$91,dt!$A$2:$R$78,10,FALSE)</f>
        <v>73</v>
      </c>
      <c r="K21" s="6">
        <f>VLOOKUP($A$7:$A$91,dt!$A$2:$R$78,11,FALSE)</f>
        <v>104475</v>
      </c>
      <c r="L21" s="6">
        <f>VLOOKUP($A$7:$A$91,dt!$A$2:$R$78,12,FALSE)</f>
        <v>3707</v>
      </c>
      <c r="M21" s="6">
        <f>VLOOKUP($A$7:$A$91,dt!$A$2:$R$78,13,FALSE)</f>
        <v>431601</v>
      </c>
      <c r="N21" s="6">
        <f>VLOOKUP($A$7:$A$91,dt!$A$2:$R$78,14,FALSE)</f>
        <v>13</v>
      </c>
      <c r="O21" s="6">
        <f>VLOOKUP($A$7:$A$91,dt!$A$2:$R$78,15,FALSE)</f>
        <v>28292</v>
      </c>
      <c r="P21" s="6">
        <f>VLOOKUP($A$7:$A$91,dt!$A$2:$R$78,16,FALSE)</f>
        <v>96</v>
      </c>
      <c r="Q21" s="6">
        <f>VLOOKUP($A$7:$A$91,dt!$A$2:$R$78,17,FALSE)</f>
        <v>599</v>
      </c>
      <c r="R21" s="6">
        <f>VLOOKUP($A$7:$A$91,dt!$A$2:$R$78,18,FALSE)</f>
        <v>30</v>
      </c>
      <c r="S21" s="6">
        <f>VLOOKUP($A$7:$A$91,dt!$A$2:$X$78,19,FALSE)</f>
        <v>5179</v>
      </c>
      <c r="T21" s="6">
        <f>VLOOKUP($A$7:$A$91,dt!$A$2:$X$78,20,FALSE)</f>
        <v>42</v>
      </c>
      <c r="U21" s="6">
        <f>VLOOKUP($A$7:$A$91,dt!$A$2:$X$78,21,FALSE)</f>
        <v>538</v>
      </c>
      <c r="V21" s="6">
        <f>VLOOKUP($A$7:$A$91,dt!$A$2:$X$78,22,FALSE)</f>
        <v>26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18.75" x14ac:dyDescent="0.2">
      <c r="A22" s="5" t="s">
        <v>24</v>
      </c>
      <c r="B22" s="6">
        <f>VLOOKUP($A$7:$A$91,dt!$A$2:$R$78,2,FALSE)</f>
        <v>17480</v>
      </c>
      <c r="C22" s="6">
        <f>VLOOKUP($A$7:$A$91,dt!$A$2:$R$78,3,FALSE)</f>
        <v>23398</v>
      </c>
      <c r="D22" s="6">
        <f>VLOOKUP($A$7:$A$91,dt!$A$2:$R$78,4,FALSE)</f>
        <v>2917</v>
      </c>
      <c r="E22" s="6">
        <f>VLOOKUP($A$7:$A$91,dt!$A$2:$R$78,5,FALSE)</f>
        <v>143</v>
      </c>
      <c r="F22" s="6">
        <f>VLOOKUP($A$7:$A$91,dt!$A$2:$R$78,6,FALSE)</f>
        <v>4</v>
      </c>
      <c r="G22" s="6">
        <f>VLOOKUP($A$7:$A$91,dt!$A$2:$R$78,7,FALSE)</f>
        <v>3421</v>
      </c>
      <c r="H22" s="6">
        <f>VLOOKUP($A$7:$A$91,dt!$A$2:$R$78,8,FALSE)</f>
        <v>298</v>
      </c>
      <c r="I22" s="6">
        <f>VLOOKUP($A$7:$A$91,dt!$A$2:$R$78,9,FALSE)</f>
        <v>224269</v>
      </c>
      <c r="J22" s="6">
        <f>VLOOKUP($A$7:$A$91,dt!$A$2:$R$78,10,FALSE)</f>
        <v>274</v>
      </c>
      <c r="K22" s="6">
        <f>VLOOKUP($A$7:$A$91,dt!$A$2:$R$78,11,FALSE)</f>
        <v>492029</v>
      </c>
      <c r="L22" s="6">
        <f>VLOOKUP($A$7:$A$91,dt!$A$2:$R$78,12,FALSE)</f>
        <v>13205</v>
      </c>
      <c r="M22" s="6">
        <f>VLOOKUP($A$7:$A$91,dt!$A$2:$R$78,13,FALSE)</f>
        <v>4546541</v>
      </c>
      <c r="N22" s="6">
        <f>VLOOKUP($A$7:$A$91,dt!$A$2:$R$78,14,FALSE)</f>
        <v>303</v>
      </c>
      <c r="O22" s="6">
        <f>VLOOKUP($A$7:$A$91,dt!$A$2:$R$78,15,FALSE)</f>
        <v>8462179</v>
      </c>
      <c r="P22" s="6">
        <f>VLOOKUP($A$7:$A$91,dt!$A$2:$R$78,16,FALSE)</f>
        <v>1074</v>
      </c>
      <c r="Q22" s="6">
        <f>VLOOKUP($A$7:$A$91,dt!$A$2:$R$78,17,FALSE)</f>
        <v>761090</v>
      </c>
      <c r="R22" s="6">
        <f>VLOOKUP($A$7:$A$91,dt!$A$2:$R$78,18,FALSE)</f>
        <v>590</v>
      </c>
      <c r="S22" s="6">
        <f>VLOOKUP($A$7:$A$91,dt!$A$2:$X$78,19,FALSE)</f>
        <v>252210</v>
      </c>
      <c r="T22" s="6">
        <f>VLOOKUP($A$7:$A$91,dt!$A$2:$X$78,20,FALSE)</f>
        <v>1622</v>
      </c>
      <c r="U22" s="6">
        <f>VLOOKUP($A$7:$A$91,dt!$A$2:$X$78,21,FALSE)</f>
        <v>8609</v>
      </c>
      <c r="V22" s="6">
        <f>VLOOKUP($A$7:$A$91,dt!$A$2:$X$78,22,FALSE)</f>
        <v>432</v>
      </c>
      <c r="W22" s="6">
        <f>VLOOKUP($A$7:$A$91,dt!$A$2:$X$78,23,FALSE)</f>
        <v>1435</v>
      </c>
      <c r="X22" s="6">
        <f>VLOOKUP($A$7:$A$91,dt!$A$2:$X$78,24,FALSE)</f>
        <v>101</v>
      </c>
    </row>
    <row r="23" spans="1:24" ht="18.75" x14ac:dyDescent="0.2">
      <c r="A23" s="5" t="s">
        <v>25</v>
      </c>
      <c r="B23" s="6">
        <f>VLOOKUP($A$7:$A$91,dt!$A$2:$R$78,2,FALSE)</f>
        <v>19559</v>
      </c>
      <c r="C23" s="6">
        <f>VLOOKUP($A$7:$A$91,dt!$A$2:$R$78,3,FALSE)</f>
        <v>19347</v>
      </c>
      <c r="D23" s="6">
        <f>VLOOKUP($A$7:$A$91,dt!$A$2:$R$78,4,FALSE)</f>
        <v>2099</v>
      </c>
      <c r="E23" s="6">
        <f>VLOOKUP($A$7:$A$91,dt!$A$2:$R$78,5,FALSE)</f>
        <v>58</v>
      </c>
      <c r="F23" s="6">
        <f>VLOOKUP($A$7:$A$91,dt!$A$2:$R$78,6,FALSE)</f>
        <v>2</v>
      </c>
      <c r="G23" s="6">
        <f>VLOOKUP($A$7:$A$91,dt!$A$2:$R$78,7,FALSE)</f>
        <v>12530</v>
      </c>
      <c r="H23" s="6">
        <f>VLOOKUP($A$7:$A$91,dt!$A$2:$R$78,8,FALSE)</f>
        <v>1088</v>
      </c>
      <c r="I23" s="6">
        <f>VLOOKUP($A$7:$A$91,dt!$A$2:$R$78,9,FALSE)</f>
        <v>407188</v>
      </c>
      <c r="J23" s="6">
        <f>VLOOKUP($A$7:$A$91,dt!$A$2:$R$78,10,FALSE)</f>
        <v>472</v>
      </c>
      <c r="K23" s="6">
        <f>VLOOKUP($A$7:$A$91,dt!$A$2:$R$78,11,FALSE)</f>
        <v>778649</v>
      </c>
      <c r="L23" s="6">
        <f>VLOOKUP($A$7:$A$91,dt!$A$2:$R$78,12,FALSE)</f>
        <v>16762</v>
      </c>
      <c r="M23" s="6">
        <f>VLOOKUP($A$7:$A$91,dt!$A$2:$R$78,13,FALSE)</f>
        <v>31023511</v>
      </c>
      <c r="N23" s="6">
        <f>VLOOKUP($A$7:$A$91,dt!$A$2:$R$78,14,FALSE)</f>
        <v>740</v>
      </c>
      <c r="O23" s="6">
        <f>VLOOKUP($A$7:$A$91,dt!$A$2:$R$78,15,FALSE)</f>
        <v>2529580</v>
      </c>
      <c r="P23" s="6">
        <f>VLOOKUP($A$7:$A$91,dt!$A$2:$R$78,16,FALSE)</f>
        <v>719</v>
      </c>
      <c r="Q23" s="6">
        <f>VLOOKUP($A$7:$A$91,dt!$A$2:$R$78,17,FALSE)</f>
        <v>316519</v>
      </c>
      <c r="R23" s="6">
        <f>VLOOKUP($A$7:$A$91,dt!$A$2:$R$78,18,FALSE)</f>
        <v>139</v>
      </c>
      <c r="S23" s="6">
        <f>VLOOKUP($A$7:$A$91,dt!$A$2:$X$78,19,FALSE)</f>
        <v>57079</v>
      </c>
      <c r="T23" s="6">
        <f>VLOOKUP($A$7:$A$91,dt!$A$2:$X$78,20,FALSE)</f>
        <v>428</v>
      </c>
      <c r="U23" s="6">
        <f>VLOOKUP($A$7:$A$91,dt!$A$2:$X$78,21,FALSE)</f>
        <v>1885</v>
      </c>
      <c r="V23" s="6">
        <f>VLOOKUP($A$7:$A$91,dt!$A$2:$X$78,22,FALSE)</f>
        <v>109</v>
      </c>
      <c r="W23" s="6">
        <f>VLOOKUP($A$7:$A$91,dt!$A$2:$X$78,23,FALSE)</f>
        <v>454</v>
      </c>
      <c r="X23" s="6">
        <f>VLOOKUP($A$7:$A$91,dt!$A$2:$X$78,24,FALSE)</f>
        <v>30</v>
      </c>
    </row>
    <row r="24" spans="1:24" ht="18.75" x14ac:dyDescent="0.2">
      <c r="A24" s="5" t="s">
        <v>26</v>
      </c>
      <c r="B24" s="6">
        <f>VLOOKUP($A$7:$A$91,dt!$A$2:$R$78,2,FALSE)</f>
        <v>10186</v>
      </c>
      <c r="C24" s="6">
        <f>VLOOKUP($A$7:$A$91,dt!$A$2:$R$78,3,FALSE)</f>
        <v>11115</v>
      </c>
      <c r="D24" s="6">
        <f>VLOOKUP($A$7:$A$91,dt!$A$2:$R$78,4,FALSE)</f>
        <v>977</v>
      </c>
      <c r="E24" s="6">
        <f>VLOOKUP($A$7:$A$91,dt!$A$2:$R$78,5,FALSE)</f>
        <v>114</v>
      </c>
      <c r="F24" s="6">
        <f>VLOOKUP($A$7:$A$91,dt!$A$2:$R$78,6,FALSE)</f>
        <v>3</v>
      </c>
      <c r="G24" s="6">
        <f>VLOOKUP($A$7:$A$91,dt!$A$2:$R$78,7,FALSE)</f>
        <v>13461</v>
      </c>
      <c r="H24" s="6">
        <f>VLOOKUP($A$7:$A$91,dt!$A$2:$R$78,8,FALSE)</f>
        <v>1061</v>
      </c>
      <c r="I24" s="6">
        <f>VLOOKUP($A$7:$A$91,dt!$A$2:$R$78,9,FALSE)</f>
        <v>68090</v>
      </c>
      <c r="J24" s="6">
        <f>VLOOKUP($A$7:$A$91,dt!$A$2:$R$78,10,FALSE)</f>
        <v>39</v>
      </c>
      <c r="K24" s="6">
        <f>VLOOKUP($A$7:$A$91,dt!$A$2:$R$78,11,FALSE)</f>
        <v>280638</v>
      </c>
      <c r="L24" s="6">
        <f>VLOOKUP($A$7:$A$91,dt!$A$2:$R$78,12,FALSE)</f>
        <v>8273</v>
      </c>
      <c r="M24" s="6">
        <f>VLOOKUP($A$7:$A$91,dt!$A$2:$R$78,13,FALSE)</f>
        <v>2493642</v>
      </c>
      <c r="N24" s="6">
        <f>VLOOKUP($A$7:$A$91,dt!$A$2:$R$78,14,FALSE)</f>
        <v>262</v>
      </c>
      <c r="O24" s="6">
        <f>VLOOKUP($A$7:$A$91,dt!$A$2:$R$78,15,FALSE)</f>
        <v>5397328</v>
      </c>
      <c r="P24" s="6">
        <f>VLOOKUP($A$7:$A$91,dt!$A$2:$R$78,16,FALSE)</f>
        <v>857</v>
      </c>
      <c r="Q24" s="6">
        <f>VLOOKUP($A$7:$A$91,dt!$A$2:$R$78,17,FALSE)</f>
        <v>487883</v>
      </c>
      <c r="R24" s="6">
        <f>VLOOKUP($A$7:$A$91,dt!$A$2:$R$78,18,FALSE)</f>
        <v>287</v>
      </c>
      <c r="S24" s="6">
        <f>VLOOKUP($A$7:$A$91,dt!$A$2:$X$78,19,FALSE)</f>
        <v>62662</v>
      </c>
      <c r="T24" s="6">
        <f>VLOOKUP($A$7:$A$91,dt!$A$2:$X$78,20,FALSE)</f>
        <v>341</v>
      </c>
      <c r="U24" s="6">
        <f>VLOOKUP($A$7:$A$91,dt!$A$2:$X$78,21,FALSE)</f>
        <v>3072</v>
      </c>
      <c r="V24" s="6">
        <f>VLOOKUP($A$7:$A$91,dt!$A$2:$X$78,22,FALSE)</f>
        <v>111</v>
      </c>
      <c r="W24" s="6">
        <f>VLOOKUP($A$7:$A$91,dt!$A$2:$X$78,23,FALSE)</f>
        <v>498</v>
      </c>
      <c r="X24" s="6">
        <f>VLOOKUP($A$7:$A$91,dt!$A$2:$X$78,24,FALSE)</f>
        <v>18</v>
      </c>
    </row>
    <row r="25" spans="1:24" ht="18.75" x14ac:dyDescent="0.2">
      <c r="A25" s="5" t="s">
        <v>27</v>
      </c>
      <c r="B25" s="6">
        <f>VLOOKUP($A$7:$A$91,dt!$A$2:$R$78,2,FALSE)</f>
        <v>35325</v>
      </c>
      <c r="C25" s="6">
        <f>VLOOKUP($A$7:$A$91,dt!$A$2:$R$78,3,FALSE)</f>
        <v>125416</v>
      </c>
      <c r="D25" s="6">
        <f>VLOOKUP($A$7:$A$91,dt!$A$2:$R$78,4,FALSE)</f>
        <v>11606</v>
      </c>
      <c r="E25" s="6">
        <f>VLOOKUP($A$7:$A$91,dt!$A$2:$R$78,5,FALSE)</f>
        <v>33598</v>
      </c>
      <c r="F25" s="6">
        <f>VLOOKUP($A$7:$A$91,dt!$A$2:$R$78,6,FALSE)</f>
        <v>833</v>
      </c>
      <c r="G25" s="6">
        <f>VLOOKUP($A$7:$A$91,dt!$A$2:$R$78,7,FALSE)</f>
        <v>15156</v>
      </c>
      <c r="H25" s="6">
        <f>VLOOKUP($A$7:$A$91,dt!$A$2:$R$78,8,FALSE)</f>
        <v>1329</v>
      </c>
      <c r="I25" s="6">
        <f>VLOOKUP($A$7:$A$91,dt!$A$2:$R$78,9,FALSE)</f>
        <v>24156</v>
      </c>
      <c r="J25" s="6">
        <f>VLOOKUP($A$7:$A$91,dt!$A$2:$R$78,10,FALSE)</f>
        <v>576</v>
      </c>
      <c r="K25" s="6">
        <f>VLOOKUP($A$7:$A$91,dt!$A$2:$R$78,11,FALSE)</f>
        <v>1445556</v>
      </c>
      <c r="L25" s="6">
        <f>VLOOKUP($A$7:$A$91,dt!$A$2:$R$78,12,FALSE)</f>
        <v>31257</v>
      </c>
      <c r="M25" s="6">
        <f>VLOOKUP($A$7:$A$91,dt!$A$2:$R$78,13,FALSE)</f>
        <v>451485</v>
      </c>
      <c r="N25" s="6">
        <f>VLOOKUP($A$7:$A$91,dt!$A$2:$R$78,14,FALSE)</f>
        <v>856</v>
      </c>
      <c r="O25" s="6">
        <f>VLOOKUP($A$7:$A$91,dt!$A$2:$R$78,15,FALSE)</f>
        <v>339807</v>
      </c>
      <c r="P25" s="6">
        <f>VLOOKUP($A$7:$A$91,dt!$A$2:$R$78,16,FALSE)</f>
        <v>3718</v>
      </c>
      <c r="Q25" s="6">
        <f>VLOOKUP($A$7:$A$91,dt!$A$2:$R$78,17,FALSE)</f>
        <v>128696</v>
      </c>
      <c r="R25" s="6">
        <f>VLOOKUP($A$7:$A$91,dt!$A$2:$R$78,18,FALSE)</f>
        <v>446</v>
      </c>
      <c r="S25" s="6">
        <f>VLOOKUP($A$7:$A$91,dt!$A$2:$X$78,19,FALSE)</f>
        <v>22599</v>
      </c>
      <c r="T25" s="6">
        <f>VLOOKUP($A$7:$A$91,dt!$A$2:$X$78,20,FALSE)</f>
        <v>963</v>
      </c>
      <c r="U25" s="6">
        <f>VLOOKUP($A$7:$A$91,dt!$A$2:$X$78,21,FALSE)</f>
        <v>19179</v>
      </c>
      <c r="V25" s="6">
        <f>VLOOKUP($A$7:$A$91,dt!$A$2:$X$78,22,FALSE)</f>
        <v>724</v>
      </c>
      <c r="W25" s="6">
        <f>VLOOKUP($A$7:$A$91,dt!$A$2:$X$78,23,FALSE)</f>
        <v>878</v>
      </c>
      <c r="X25" s="6">
        <f>VLOOKUP($A$7:$A$91,dt!$A$2:$X$78,24,FALSE)</f>
        <v>41</v>
      </c>
    </row>
    <row r="26" spans="1:24" ht="18.75" x14ac:dyDescent="0.2">
      <c r="A26" s="9" t="s">
        <v>3</v>
      </c>
      <c r="B26" s="8">
        <f>SUM(B27:B34)</f>
        <v>1042942</v>
      </c>
      <c r="C26" s="8">
        <f t="shared" ref="C26:X26" si="12">SUM(C27:C34)</f>
        <v>3448336</v>
      </c>
      <c r="D26" s="8">
        <f t="shared" si="12"/>
        <v>573710</v>
      </c>
      <c r="E26" s="8">
        <f t="shared" si="12"/>
        <v>177409</v>
      </c>
      <c r="F26" s="8">
        <f t="shared" si="12"/>
        <v>5680</v>
      </c>
      <c r="G26" s="8">
        <f t="shared" si="12"/>
        <v>716330</v>
      </c>
      <c r="H26" s="8">
        <f t="shared" si="12"/>
        <v>149761</v>
      </c>
      <c r="I26" s="8">
        <f t="shared" si="12"/>
        <v>1173107</v>
      </c>
      <c r="J26" s="8">
        <f t="shared" si="12"/>
        <v>35741</v>
      </c>
      <c r="K26" s="8">
        <f t="shared" ref="K26:L26" si="13">SUM(K27:K34)</f>
        <v>29275165</v>
      </c>
      <c r="L26" s="8">
        <f t="shared" si="13"/>
        <v>754375</v>
      </c>
      <c r="M26" s="8">
        <f t="shared" ref="M26:N26" si="14">SUM(M27:M34)</f>
        <v>37194445</v>
      </c>
      <c r="N26" s="8">
        <f t="shared" si="14"/>
        <v>10758</v>
      </c>
      <c r="O26" s="8">
        <f t="shared" si="12"/>
        <v>4367788</v>
      </c>
      <c r="P26" s="8">
        <f t="shared" si="12"/>
        <v>39614</v>
      </c>
      <c r="Q26" s="8">
        <f t="shared" si="12"/>
        <v>881021</v>
      </c>
      <c r="R26" s="8">
        <f t="shared" si="12"/>
        <v>8448</v>
      </c>
      <c r="S26" s="8">
        <f t="shared" ref="S26:T26" si="15">SUM(S27:S34)</f>
        <v>1508476</v>
      </c>
      <c r="T26" s="8">
        <f t="shared" si="15"/>
        <v>25859</v>
      </c>
      <c r="U26" s="8">
        <f t="shared" si="12"/>
        <v>214310</v>
      </c>
      <c r="V26" s="8">
        <f t="shared" si="12"/>
        <v>9101</v>
      </c>
      <c r="W26" s="8">
        <f t="shared" si="12"/>
        <v>8754</v>
      </c>
      <c r="X26" s="8">
        <f t="shared" si="12"/>
        <v>457</v>
      </c>
    </row>
    <row r="27" spans="1:24" ht="18.75" x14ac:dyDescent="0.2">
      <c r="A27" s="5" t="s">
        <v>28</v>
      </c>
      <c r="B27" s="6">
        <f>VLOOKUP($A$7:$A$91,dt!$A$2:$R$78,2,FALSE)</f>
        <v>198495</v>
      </c>
      <c r="C27" s="6">
        <f>VLOOKUP($A$7:$A$91,dt!$A$2:$R$78,3,FALSE)</f>
        <v>572437</v>
      </c>
      <c r="D27" s="6">
        <f>VLOOKUP($A$7:$A$91,dt!$A$2:$R$78,4,FALSE)</f>
        <v>70948</v>
      </c>
      <c r="E27" s="6">
        <f>VLOOKUP($A$7:$A$91,dt!$A$2:$R$78,5,FALSE)</f>
        <v>159169</v>
      </c>
      <c r="F27" s="6">
        <f>VLOOKUP($A$7:$A$91,dt!$A$2:$R$78,6,FALSE)</f>
        <v>5033</v>
      </c>
      <c r="G27" s="6">
        <f>VLOOKUP($A$7:$A$91,dt!$A$2:$R$78,7,FALSE)</f>
        <v>86922</v>
      </c>
      <c r="H27" s="6">
        <f>VLOOKUP($A$7:$A$91,dt!$A$2:$R$78,8,FALSE)</f>
        <v>12761</v>
      </c>
      <c r="I27" s="6">
        <f>VLOOKUP($A$7:$A$91,dt!$A$2:$R$78,9,FALSE)</f>
        <v>260678</v>
      </c>
      <c r="J27" s="6">
        <f>VLOOKUP($A$7:$A$91,dt!$A$2:$R$78,10,FALSE)</f>
        <v>6302</v>
      </c>
      <c r="K27" s="6">
        <f>VLOOKUP($A$7:$A$91,dt!$A$2:$R$78,11,FALSE)</f>
        <v>5989024</v>
      </c>
      <c r="L27" s="6">
        <f>VLOOKUP($A$7:$A$91,dt!$A$2:$R$78,12,FALSE)</f>
        <v>163267</v>
      </c>
      <c r="M27" s="6">
        <f>VLOOKUP($A$7:$A$91,dt!$A$2:$R$78,13,FALSE)</f>
        <v>19982758</v>
      </c>
      <c r="N27" s="6">
        <f>VLOOKUP($A$7:$A$91,dt!$A$2:$R$78,14,FALSE)</f>
        <v>3639</v>
      </c>
      <c r="O27" s="6">
        <f>VLOOKUP($A$7:$A$91,dt!$A$2:$R$78,15,FALSE)</f>
        <v>1058652</v>
      </c>
      <c r="P27" s="6">
        <f>VLOOKUP($A$7:$A$91,dt!$A$2:$R$78,16,FALSE)</f>
        <v>10938</v>
      </c>
      <c r="Q27" s="6">
        <f>VLOOKUP($A$7:$A$91,dt!$A$2:$R$78,17,FALSE)</f>
        <v>330564</v>
      </c>
      <c r="R27" s="6">
        <f>VLOOKUP($A$7:$A$91,dt!$A$2:$R$78,18,FALSE)</f>
        <v>2664</v>
      </c>
      <c r="S27" s="6">
        <f>VLOOKUP($A$7:$A$91,dt!$A$2:$X$78,19,FALSE)</f>
        <v>637391</v>
      </c>
      <c r="T27" s="6">
        <f>VLOOKUP($A$7:$A$91,dt!$A$2:$X$78,20,FALSE)</f>
        <v>6335</v>
      </c>
      <c r="U27" s="6">
        <f>VLOOKUP($A$7:$A$91,dt!$A$2:$X$78,21,FALSE)</f>
        <v>126376</v>
      </c>
      <c r="V27" s="6">
        <f>VLOOKUP($A$7:$A$91,dt!$A$2:$X$78,22,FALSE)</f>
        <v>4605</v>
      </c>
      <c r="W27" s="6">
        <f>VLOOKUP($A$7:$A$91,dt!$A$2:$X$78,23,FALSE)</f>
        <v>3870</v>
      </c>
      <c r="X27" s="6">
        <f>VLOOKUP($A$7:$A$91,dt!$A$2:$X$78,24,FALSE)</f>
        <v>162</v>
      </c>
    </row>
    <row r="28" spans="1:24" ht="18.75" x14ac:dyDescent="0.2">
      <c r="A28" s="5" t="s">
        <v>29</v>
      </c>
      <c r="B28" s="6">
        <f>VLOOKUP($A$7:$A$91,dt!$A$2:$R$78,2,FALSE)</f>
        <v>161720</v>
      </c>
      <c r="C28" s="6">
        <f>VLOOKUP($A$7:$A$91,dt!$A$2:$R$78,3,FALSE)</f>
        <v>778535</v>
      </c>
      <c r="D28" s="6">
        <f>VLOOKUP($A$7:$A$91,dt!$A$2:$R$78,4,FALSE)</f>
        <v>88029</v>
      </c>
      <c r="E28" s="6">
        <f>VLOOKUP($A$7:$A$91,dt!$A$2:$R$78,5,FALSE)</f>
        <v>5682</v>
      </c>
      <c r="F28" s="6">
        <f>VLOOKUP($A$7:$A$91,dt!$A$2:$R$78,6,FALSE)</f>
        <v>152</v>
      </c>
      <c r="G28" s="6">
        <f>VLOOKUP($A$7:$A$91,dt!$A$2:$R$78,7,FALSE)</f>
        <v>163795</v>
      </c>
      <c r="H28" s="6">
        <f>VLOOKUP($A$7:$A$91,dt!$A$2:$R$78,8,FALSE)</f>
        <v>27797</v>
      </c>
      <c r="I28" s="6">
        <f>VLOOKUP($A$7:$A$91,dt!$A$2:$R$78,9,FALSE)</f>
        <v>288405</v>
      </c>
      <c r="J28" s="6">
        <f>VLOOKUP($A$7:$A$91,dt!$A$2:$R$78,10,FALSE)</f>
        <v>8986</v>
      </c>
      <c r="K28" s="6">
        <f>VLOOKUP($A$7:$A$91,dt!$A$2:$R$78,11,FALSE)</f>
        <v>5069373</v>
      </c>
      <c r="L28" s="6">
        <f>VLOOKUP($A$7:$A$91,dt!$A$2:$R$78,12,FALSE)</f>
        <v>120804</v>
      </c>
      <c r="M28" s="6">
        <f>VLOOKUP($A$7:$A$91,dt!$A$2:$R$78,13,FALSE)</f>
        <v>6982177</v>
      </c>
      <c r="N28" s="6">
        <f>VLOOKUP($A$7:$A$91,dt!$A$2:$R$78,14,FALSE)</f>
        <v>1234</v>
      </c>
      <c r="O28" s="6">
        <f>VLOOKUP($A$7:$A$91,dt!$A$2:$R$78,15,FALSE)</f>
        <v>323227</v>
      </c>
      <c r="P28" s="6">
        <f>VLOOKUP($A$7:$A$91,dt!$A$2:$R$78,16,FALSE)</f>
        <v>5826</v>
      </c>
      <c r="Q28" s="6">
        <f>VLOOKUP($A$7:$A$91,dt!$A$2:$R$78,17,FALSE)</f>
        <v>44724</v>
      </c>
      <c r="R28" s="6">
        <f>VLOOKUP($A$7:$A$91,dt!$A$2:$R$78,18,FALSE)</f>
        <v>866</v>
      </c>
      <c r="S28" s="6">
        <f>VLOOKUP($A$7:$A$91,dt!$A$2:$X$78,19,FALSE)</f>
        <v>220310</v>
      </c>
      <c r="T28" s="6">
        <f>VLOOKUP($A$7:$A$91,dt!$A$2:$X$78,20,FALSE)</f>
        <v>6945</v>
      </c>
      <c r="U28" s="6">
        <f>VLOOKUP($A$7:$A$91,dt!$A$2:$X$78,21,FALSE)</f>
        <v>22289</v>
      </c>
      <c r="V28" s="6">
        <f>VLOOKUP($A$7:$A$91,dt!$A$2:$X$78,22,FALSE)</f>
        <v>1204</v>
      </c>
      <c r="W28" s="6">
        <f>VLOOKUP($A$7:$A$91,dt!$A$2:$X$78,23,FALSE)</f>
        <v>1692</v>
      </c>
      <c r="X28" s="6">
        <f>VLOOKUP($A$7:$A$91,dt!$A$2:$X$78,24,FALSE)</f>
        <v>111</v>
      </c>
    </row>
    <row r="29" spans="1:24" ht="18.75" x14ac:dyDescent="0.2">
      <c r="A29" s="5" t="s">
        <v>30</v>
      </c>
      <c r="B29" s="6">
        <f>VLOOKUP($A$7:$A$91,dt!$A$2:$R$78,2,FALSE)</f>
        <v>169569</v>
      </c>
      <c r="C29" s="6">
        <f>VLOOKUP($A$7:$A$91,dt!$A$2:$R$78,3,FALSE)</f>
        <v>600868</v>
      </c>
      <c r="D29" s="6">
        <f>VLOOKUP($A$7:$A$91,dt!$A$2:$R$78,4,FALSE)</f>
        <v>107148</v>
      </c>
      <c r="E29" s="6">
        <f>VLOOKUP($A$7:$A$91,dt!$A$2:$R$78,5,FALSE)</f>
        <v>713</v>
      </c>
      <c r="F29" s="6">
        <f>VLOOKUP($A$7:$A$91,dt!$A$2:$R$78,6,FALSE)</f>
        <v>50</v>
      </c>
      <c r="G29" s="6">
        <f>VLOOKUP($A$7:$A$91,dt!$A$2:$R$78,7,FALSE)</f>
        <v>152930</v>
      </c>
      <c r="H29" s="6">
        <f>VLOOKUP($A$7:$A$91,dt!$A$2:$R$78,8,FALSE)</f>
        <v>32612</v>
      </c>
      <c r="I29" s="6">
        <f>VLOOKUP($A$7:$A$91,dt!$A$2:$R$78,9,FALSE)</f>
        <v>145121</v>
      </c>
      <c r="J29" s="6">
        <f>VLOOKUP($A$7:$A$91,dt!$A$2:$R$78,10,FALSE)</f>
        <v>7272</v>
      </c>
      <c r="K29" s="6">
        <f>VLOOKUP($A$7:$A$91,dt!$A$2:$R$78,11,FALSE)</f>
        <v>4484199</v>
      </c>
      <c r="L29" s="6">
        <f>VLOOKUP($A$7:$A$91,dt!$A$2:$R$78,12,FALSE)</f>
        <v>119226</v>
      </c>
      <c r="M29" s="6">
        <f>VLOOKUP($A$7:$A$91,dt!$A$2:$R$78,13,FALSE)</f>
        <v>613040</v>
      </c>
      <c r="N29" s="6">
        <f>VLOOKUP($A$7:$A$91,dt!$A$2:$R$78,14,FALSE)</f>
        <v>1737</v>
      </c>
      <c r="O29" s="6">
        <f>VLOOKUP($A$7:$A$91,dt!$A$2:$R$78,15,FALSE)</f>
        <v>225609</v>
      </c>
      <c r="P29" s="6">
        <f>VLOOKUP($A$7:$A$91,dt!$A$2:$R$78,16,FALSE)</f>
        <v>7477</v>
      </c>
      <c r="Q29" s="6">
        <f>VLOOKUP($A$7:$A$91,dt!$A$2:$R$78,17,FALSE)</f>
        <v>52487</v>
      </c>
      <c r="R29" s="6">
        <f>VLOOKUP($A$7:$A$91,dt!$A$2:$R$78,18,FALSE)</f>
        <v>941</v>
      </c>
      <c r="S29" s="6">
        <f>VLOOKUP($A$7:$A$91,dt!$A$2:$X$78,19,FALSE)</f>
        <v>196743</v>
      </c>
      <c r="T29" s="6">
        <f>VLOOKUP($A$7:$A$91,dt!$A$2:$X$78,20,FALSE)</f>
        <v>6447</v>
      </c>
      <c r="U29" s="6">
        <f>VLOOKUP($A$7:$A$91,dt!$A$2:$X$78,21,FALSE)</f>
        <v>7351</v>
      </c>
      <c r="V29" s="6">
        <f>VLOOKUP($A$7:$A$91,dt!$A$2:$X$78,22,FALSE)</f>
        <v>470</v>
      </c>
      <c r="W29" s="6">
        <f>VLOOKUP($A$7:$A$91,dt!$A$2:$X$78,23,FALSE)</f>
        <v>665</v>
      </c>
      <c r="X29" s="6">
        <f>VLOOKUP($A$7:$A$91,dt!$A$2:$X$78,24,FALSE)</f>
        <v>41</v>
      </c>
    </row>
    <row r="30" spans="1:24" ht="18.75" x14ac:dyDescent="0.2">
      <c r="A30" s="5" t="s">
        <v>31</v>
      </c>
      <c r="B30" s="6">
        <f>VLOOKUP($A$7:$A$91,dt!$A$2:$R$78,2,FALSE)</f>
        <v>150143</v>
      </c>
      <c r="C30" s="6">
        <f>VLOOKUP($A$7:$A$91,dt!$A$2:$R$78,3,FALSE)</f>
        <v>540380</v>
      </c>
      <c r="D30" s="6">
        <f>VLOOKUP($A$7:$A$91,dt!$A$2:$R$78,4,FALSE)</f>
        <v>105209</v>
      </c>
      <c r="E30" s="6">
        <f>VLOOKUP($A$7:$A$91,dt!$A$2:$R$78,5,FALSE)</f>
        <v>4809</v>
      </c>
      <c r="F30" s="6">
        <f>VLOOKUP($A$7:$A$91,dt!$A$2:$R$78,6,FALSE)</f>
        <v>201</v>
      </c>
      <c r="G30" s="6">
        <f>VLOOKUP($A$7:$A$91,dt!$A$2:$R$78,7,FALSE)</f>
        <v>103605</v>
      </c>
      <c r="H30" s="6">
        <f>VLOOKUP($A$7:$A$91,dt!$A$2:$R$78,8,FALSE)</f>
        <v>24571</v>
      </c>
      <c r="I30" s="6">
        <f>VLOOKUP($A$7:$A$91,dt!$A$2:$R$78,9,FALSE)</f>
        <v>82608</v>
      </c>
      <c r="J30" s="6">
        <f>VLOOKUP($A$7:$A$91,dt!$A$2:$R$78,10,FALSE)</f>
        <v>3710</v>
      </c>
      <c r="K30" s="6">
        <f>VLOOKUP($A$7:$A$91,dt!$A$2:$R$78,11,FALSE)</f>
        <v>3444996</v>
      </c>
      <c r="L30" s="6">
        <f>VLOOKUP($A$7:$A$91,dt!$A$2:$R$78,12,FALSE)</f>
        <v>96375</v>
      </c>
      <c r="M30" s="6">
        <f>VLOOKUP($A$7:$A$91,dt!$A$2:$R$78,13,FALSE)</f>
        <v>1279027</v>
      </c>
      <c r="N30" s="6">
        <f>VLOOKUP($A$7:$A$91,dt!$A$2:$R$78,14,FALSE)</f>
        <v>1946</v>
      </c>
      <c r="O30" s="6">
        <f>VLOOKUP($A$7:$A$91,dt!$A$2:$R$78,15,FALSE)</f>
        <v>75658</v>
      </c>
      <c r="P30" s="6">
        <f>VLOOKUP($A$7:$A$91,dt!$A$2:$R$78,16,FALSE)</f>
        <v>2681</v>
      </c>
      <c r="Q30" s="6">
        <f>VLOOKUP($A$7:$A$91,dt!$A$2:$R$78,17,FALSE)</f>
        <v>30983</v>
      </c>
      <c r="R30" s="6">
        <f>VLOOKUP($A$7:$A$91,dt!$A$2:$R$78,18,FALSE)</f>
        <v>1990</v>
      </c>
      <c r="S30" s="6">
        <f>VLOOKUP($A$7:$A$91,dt!$A$2:$X$78,19,FALSE)</f>
        <v>57763</v>
      </c>
      <c r="T30" s="6">
        <f>VLOOKUP($A$7:$A$91,dt!$A$2:$X$78,20,FALSE)</f>
        <v>2034</v>
      </c>
      <c r="U30" s="6">
        <f>VLOOKUP($A$7:$A$91,dt!$A$2:$X$78,21,FALSE)</f>
        <v>5592</v>
      </c>
      <c r="V30" s="6">
        <f>VLOOKUP($A$7:$A$91,dt!$A$2:$X$78,22,FALSE)</f>
        <v>317</v>
      </c>
      <c r="W30" s="6">
        <f>VLOOKUP($A$7:$A$91,dt!$A$2:$X$78,23,FALSE)</f>
        <v>734</v>
      </c>
      <c r="X30" s="6">
        <f>VLOOKUP($A$7:$A$91,dt!$A$2:$X$78,24,FALSE)</f>
        <v>25</v>
      </c>
    </row>
    <row r="31" spans="1:24" ht="18.75" x14ac:dyDescent="0.2">
      <c r="A31" s="5" t="s">
        <v>32</v>
      </c>
      <c r="B31" s="6">
        <f>VLOOKUP($A$7:$A$91,dt!$A$2:$R$78,2,FALSE)</f>
        <v>185300</v>
      </c>
      <c r="C31" s="6">
        <f>VLOOKUP($A$7:$A$91,dt!$A$2:$R$78,3,FALSE)</f>
        <v>537164</v>
      </c>
      <c r="D31" s="6">
        <f>VLOOKUP($A$7:$A$91,dt!$A$2:$R$78,4,FALSE)</f>
        <v>119363</v>
      </c>
      <c r="E31" s="6">
        <f>VLOOKUP($A$7:$A$91,dt!$A$2:$R$78,5,FALSE)</f>
        <v>187</v>
      </c>
      <c r="F31" s="6">
        <f>VLOOKUP($A$7:$A$91,dt!$A$2:$R$78,6,FALSE)</f>
        <v>22</v>
      </c>
      <c r="G31" s="6">
        <f>VLOOKUP($A$7:$A$91,dt!$A$2:$R$78,7,FALSE)</f>
        <v>138654</v>
      </c>
      <c r="H31" s="6">
        <f>VLOOKUP($A$7:$A$91,dt!$A$2:$R$78,8,FALSE)</f>
        <v>36540</v>
      </c>
      <c r="I31" s="6">
        <f>VLOOKUP($A$7:$A$91,dt!$A$2:$R$78,9,FALSE)</f>
        <v>133520</v>
      </c>
      <c r="J31" s="6">
        <f>VLOOKUP($A$7:$A$91,dt!$A$2:$R$78,10,FALSE)</f>
        <v>4511</v>
      </c>
      <c r="K31" s="6">
        <f>VLOOKUP($A$7:$A$91,dt!$A$2:$R$78,11,FALSE)</f>
        <v>4651933</v>
      </c>
      <c r="L31" s="6">
        <f>VLOOKUP($A$7:$A$91,dt!$A$2:$R$78,12,FALSE)</f>
        <v>113148</v>
      </c>
      <c r="M31" s="6">
        <f>VLOOKUP($A$7:$A$91,dt!$A$2:$R$78,13,FALSE)</f>
        <v>2295114</v>
      </c>
      <c r="N31" s="6">
        <f>VLOOKUP($A$7:$A$91,dt!$A$2:$R$78,14,FALSE)</f>
        <v>1504</v>
      </c>
      <c r="O31" s="6">
        <f>VLOOKUP($A$7:$A$91,dt!$A$2:$R$78,15,FALSE)</f>
        <v>1299991</v>
      </c>
      <c r="P31" s="6">
        <f>VLOOKUP($A$7:$A$91,dt!$A$2:$R$78,16,FALSE)</f>
        <v>5989</v>
      </c>
      <c r="Q31" s="6">
        <f>VLOOKUP($A$7:$A$91,dt!$A$2:$R$78,17,FALSE)</f>
        <v>30125</v>
      </c>
      <c r="R31" s="6">
        <f>VLOOKUP($A$7:$A$91,dt!$A$2:$R$78,18,FALSE)</f>
        <v>1027</v>
      </c>
      <c r="S31" s="6">
        <f>VLOOKUP($A$7:$A$91,dt!$A$2:$X$78,19,FALSE)</f>
        <v>61486</v>
      </c>
      <c r="T31" s="6">
        <f>VLOOKUP($A$7:$A$91,dt!$A$2:$X$78,20,FALSE)</f>
        <v>1338</v>
      </c>
      <c r="U31" s="6">
        <f>VLOOKUP($A$7:$A$91,dt!$A$2:$X$78,21,FALSE)</f>
        <v>10076</v>
      </c>
      <c r="V31" s="6">
        <f>VLOOKUP($A$7:$A$91,dt!$A$2:$X$78,22,FALSE)</f>
        <v>762</v>
      </c>
      <c r="W31" s="6">
        <f>VLOOKUP($A$7:$A$91,dt!$A$2:$X$78,23,FALSE)</f>
        <v>727</v>
      </c>
      <c r="X31" s="6">
        <f>VLOOKUP($A$7:$A$91,dt!$A$2:$X$78,24,FALSE)</f>
        <v>48</v>
      </c>
    </row>
    <row r="32" spans="1:24" ht="18.75" x14ac:dyDescent="0.2">
      <c r="A32" s="5" t="s">
        <v>33</v>
      </c>
      <c r="B32" s="6">
        <f>VLOOKUP($A$7:$A$91,dt!$A$2:$R$78,2,FALSE)</f>
        <v>53930</v>
      </c>
      <c r="C32" s="6">
        <f>VLOOKUP($A$7:$A$91,dt!$A$2:$R$78,3,FALSE)</f>
        <v>174054</v>
      </c>
      <c r="D32" s="6">
        <f>VLOOKUP($A$7:$A$91,dt!$A$2:$R$78,4,FALSE)</f>
        <v>37084</v>
      </c>
      <c r="E32" s="6">
        <f>VLOOKUP($A$7:$A$91,dt!$A$2:$R$78,5,FALSE)</f>
        <v>37</v>
      </c>
      <c r="F32" s="6">
        <f>VLOOKUP($A$7:$A$91,dt!$A$2:$R$78,6,FALSE)</f>
        <v>13</v>
      </c>
      <c r="G32" s="6">
        <f>VLOOKUP($A$7:$A$91,dt!$A$2:$R$78,7,FALSE)</f>
        <v>31367</v>
      </c>
      <c r="H32" s="6">
        <f>VLOOKUP($A$7:$A$91,dt!$A$2:$R$78,8,FALSE)</f>
        <v>7557</v>
      </c>
      <c r="I32" s="6">
        <f>VLOOKUP($A$7:$A$91,dt!$A$2:$R$78,9,FALSE)</f>
        <v>58290</v>
      </c>
      <c r="J32" s="6">
        <f>VLOOKUP($A$7:$A$91,dt!$A$2:$R$78,10,FALSE)</f>
        <v>1434</v>
      </c>
      <c r="K32" s="6">
        <f>VLOOKUP($A$7:$A$91,dt!$A$2:$R$78,11,FALSE)</f>
        <v>1540484</v>
      </c>
      <c r="L32" s="6">
        <f>VLOOKUP($A$7:$A$91,dt!$A$2:$R$78,12,FALSE)</f>
        <v>38632</v>
      </c>
      <c r="M32" s="6">
        <f>VLOOKUP($A$7:$A$91,dt!$A$2:$R$78,13,FALSE)</f>
        <v>258119</v>
      </c>
      <c r="N32" s="6">
        <f>VLOOKUP($A$7:$A$91,dt!$A$2:$R$78,14,FALSE)</f>
        <v>270</v>
      </c>
      <c r="O32" s="6">
        <f>VLOOKUP($A$7:$A$91,dt!$A$2:$R$78,15,FALSE)</f>
        <v>46776</v>
      </c>
      <c r="P32" s="6">
        <f>VLOOKUP($A$7:$A$91,dt!$A$2:$R$78,16,FALSE)</f>
        <v>2597</v>
      </c>
      <c r="Q32" s="6">
        <f>VLOOKUP($A$7:$A$91,dt!$A$2:$R$78,17,FALSE)</f>
        <v>8359</v>
      </c>
      <c r="R32" s="6">
        <f>VLOOKUP($A$7:$A$91,dt!$A$2:$R$78,18,FALSE)</f>
        <v>195</v>
      </c>
      <c r="S32" s="6">
        <f>VLOOKUP($A$7:$A$91,dt!$A$2:$X$78,19,FALSE)</f>
        <v>24482</v>
      </c>
      <c r="T32" s="6">
        <f>VLOOKUP($A$7:$A$91,dt!$A$2:$X$78,20,FALSE)</f>
        <v>800</v>
      </c>
      <c r="U32" s="6">
        <f>VLOOKUP($A$7:$A$91,dt!$A$2:$X$78,21,FALSE)</f>
        <v>2094</v>
      </c>
      <c r="V32" s="6">
        <f>VLOOKUP($A$7:$A$91,dt!$A$2:$X$78,22,FALSE)</f>
        <v>135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18.75" x14ac:dyDescent="0.2">
      <c r="A33" s="5" t="s">
        <v>34</v>
      </c>
      <c r="B33" s="6">
        <f>VLOOKUP($A$7:$A$91,dt!$A$2:$R$78,2,FALSE)</f>
        <v>82164</v>
      </c>
      <c r="C33" s="6">
        <f>VLOOKUP($A$7:$A$91,dt!$A$2:$R$78,3,FALSE)</f>
        <v>120542</v>
      </c>
      <c r="D33" s="6">
        <f>VLOOKUP($A$7:$A$91,dt!$A$2:$R$78,4,FALSE)</f>
        <v>17171</v>
      </c>
      <c r="E33" s="6">
        <f>VLOOKUP($A$7:$A$91,dt!$A$2:$R$78,5,FALSE)</f>
        <v>6811</v>
      </c>
      <c r="F33" s="6">
        <f>VLOOKUP($A$7:$A$91,dt!$A$2:$R$78,6,FALSE)</f>
        <v>208</v>
      </c>
      <c r="G33" s="6">
        <f>VLOOKUP($A$7:$A$91,dt!$A$2:$R$78,7,FALSE)</f>
        <v>19304</v>
      </c>
      <c r="H33" s="6">
        <f>VLOOKUP($A$7:$A$91,dt!$A$2:$R$78,8,FALSE)</f>
        <v>3053</v>
      </c>
      <c r="I33" s="6">
        <f>VLOOKUP($A$7:$A$91,dt!$A$2:$R$78,9,FALSE)</f>
        <v>160795</v>
      </c>
      <c r="J33" s="6">
        <f>VLOOKUP($A$7:$A$91,dt!$A$2:$R$78,10,FALSE)</f>
        <v>2581</v>
      </c>
      <c r="K33" s="6">
        <f>VLOOKUP($A$7:$A$91,dt!$A$2:$R$78,11,FALSE)</f>
        <v>2885234</v>
      </c>
      <c r="L33" s="6">
        <f>VLOOKUP($A$7:$A$91,dt!$A$2:$R$78,12,FALSE)</f>
        <v>74920</v>
      </c>
      <c r="M33" s="6">
        <f>VLOOKUP($A$7:$A$91,dt!$A$2:$R$78,13,FALSE)</f>
        <v>5328572</v>
      </c>
      <c r="N33" s="6">
        <f>VLOOKUP($A$7:$A$91,dt!$A$2:$R$78,14,FALSE)</f>
        <v>331</v>
      </c>
      <c r="O33" s="6">
        <f>VLOOKUP($A$7:$A$91,dt!$A$2:$R$78,15,FALSE)</f>
        <v>1260920</v>
      </c>
      <c r="P33" s="6">
        <f>VLOOKUP($A$7:$A$91,dt!$A$2:$R$78,16,FALSE)</f>
        <v>2296</v>
      </c>
      <c r="Q33" s="6">
        <f>VLOOKUP($A$7:$A$91,dt!$A$2:$R$78,17,FALSE)</f>
        <v>379795</v>
      </c>
      <c r="R33" s="6">
        <f>VLOOKUP($A$7:$A$91,dt!$A$2:$R$78,18,FALSE)</f>
        <v>575</v>
      </c>
      <c r="S33" s="6">
        <f>VLOOKUP($A$7:$A$91,dt!$A$2:$X$78,19,FALSE)</f>
        <v>297078</v>
      </c>
      <c r="T33" s="6">
        <f>VLOOKUP($A$7:$A$91,dt!$A$2:$X$78,20,FALSE)</f>
        <v>1771</v>
      </c>
      <c r="U33" s="6">
        <f>VLOOKUP($A$7:$A$91,dt!$A$2:$X$78,21,FALSE)</f>
        <v>36964</v>
      </c>
      <c r="V33" s="6">
        <f>VLOOKUP($A$7:$A$91,dt!$A$2:$X$78,22,FALSE)</f>
        <v>1478</v>
      </c>
      <c r="W33" s="6">
        <f>VLOOKUP($A$7:$A$91,dt!$A$2:$X$78,23,FALSE)</f>
        <v>919</v>
      </c>
      <c r="X33" s="6">
        <f>VLOOKUP($A$7:$A$91,dt!$A$2:$X$78,24,FALSE)</f>
        <v>59</v>
      </c>
    </row>
    <row r="34" spans="1:24" ht="18.75" x14ac:dyDescent="0.2">
      <c r="A34" s="5" t="s">
        <v>35</v>
      </c>
      <c r="B34" s="6">
        <f>VLOOKUP($A$7:$A$91,dt!$A$2:$R$78,2,FALSE)</f>
        <v>41621</v>
      </c>
      <c r="C34" s="6">
        <f>VLOOKUP($A$7:$A$91,dt!$A$2:$R$78,3,FALSE)</f>
        <v>124356</v>
      </c>
      <c r="D34" s="6">
        <f>VLOOKUP($A$7:$A$91,dt!$A$2:$R$78,4,FALSE)</f>
        <v>28758</v>
      </c>
      <c r="E34" s="6">
        <f>VLOOKUP($A$7:$A$91,dt!$A$2:$R$78,5,FALSE)</f>
        <v>1</v>
      </c>
      <c r="F34" s="6">
        <f>VLOOKUP($A$7:$A$91,dt!$A$2:$R$78,6,FALSE)</f>
        <v>1</v>
      </c>
      <c r="G34" s="6">
        <f>VLOOKUP($A$7:$A$91,dt!$A$2:$R$78,7,FALSE)</f>
        <v>19753</v>
      </c>
      <c r="H34" s="6">
        <f>VLOOKUP($A$7:$A$91,dt!$A$2:$R$78,8,FALSE)</f>
        <v>4870</v>
      </c>
      <c r="I34" s="6">
        <f>VLOOKUP($A$7:$A$91,dt!$A$2:$R$78,9,FALSE)</f>
        <v>43690</v>
      </c>
      <c r="J34" s="6">
        <f>VLOOKUP($A$7:$A$91,dt!$A$2:$R$78,10,FALSE)</f>
        <v>945</v>
      </c>
      <c r="K34" s="6">
        <f>VLOOKUP($A$7:$A$91,dt!$A$2:$R$78,11,FALSE)</f>
        <v>1209922</v>
      </c>
      <c r="L34" s="6">
        <f>VLOOKUP($A$7:$A$91,dt!$A$2:$R$78,12,FALSE)</f>
        <v>28003</v>
      </c>
      <c r="M34" s="6">
        <f>VLOOKUP($A$7:$A$91,dt!$A$2:$R$78,13,FALSE)</f>
        <v>455638</v>
      </c>
      <c r="N34" s="6">
        <f>VLOOKUP($A$7:$A$91,dt!$A$2:$R$78,14,FALSE)</f>
        <v>97</v>
      </c>
      <c r="O34" s="6">
        <f>VLOOKUP($A$7:$A$91,dt!$A$2:$R$78,15,FALSE)</f>
        <v>76955</v>
      </c>
      <c r="P34" s="6">
        <f>VLOOKUP($A$7:$A$91,dt!$A$2:$R$78,16,FALSE)</f>
        <v>1810</v>
      </c>
      <c r="Q34" s="6">
        <f>VLOOKUP($A$7:$A$91,dt!$A$2:$R$78,17,FALSE)</f>
        <v>3984</v>
      </c>
      <c r="R34" s="6">
        <f>VLOOKUP($A$7:$A$91,dt!$A$2:$R$78,18,FALSE)</f>
        <v>190</v>
      </c>
      <c r="S34" s="6">
        <f>VLOOKUP($A$7:$A$91,dt!$A$2:$X$78,19,FALSE)</f>
        <v>13223</v>
      </c>
      <c r="T34" s="6">
        <f>VLOOKUP($A$7:$A$91,dt!$A$2:$X$78,20,FALSE)</f>
        <v>189</v>
      </c>
      <c r="U34" s="6">
        <f>VLOOKUP($A$7:$A$91,dt!$A$2:$X$78,21,FALSE)</f>
        <v>3568</v>
      </c>
      <c r="V34" s="6">
        <f>VLOOKUP($A$7:$A$91,dt!$A$2:$X$78,22,FALSE)</f>
        <v>130</v>
      </c>
      <c r="W34" s="6">
        <f>VLOOKUP($A$7:$A$91,dt!$A$2:$X$78,23,FALSE)</f>
        <v>45</v>
      </c>
      <c r="X34" s="6">
        <f>VLOOKUP($A$7:$A$91,dt!$A$2:$X$78,24,FALSE)</f>
        <v>6</v>
      </c>
    </row>
    <row r="35" spans="1:24" ht="18.75" x14ac:dyDescent="0.2">
      <c r="A35" s="9" t="s">
        <v>4</v>
      </c>
      <c r="B35" s="8">
        <f>SUM(B36:B47)</f>
        <v>879354</v>
      </c>
      <c r="C35" s="8">
        <f t="shared" ref="C35:X35" si="16">SUM(C36:C47)</f>
        <v>2180104</v>
      </c>
      <c r="D35" s="8">
        <f t="shared" si="16"/>
        <v>408438</v>
      </c>
      <c r="E35" s="8">
        <f t="shared" si="16"/>
        <v>70190</v>
      </c>
      <c r="F35" s="8">
        <f t="shared" si="16"/>
        <v>1940</v>
      </c>
      <c r="G35" s="8">
        <f t="shared" si="16"/>
        <v>566805</v>
      </c>
      <c r="H35" s="8">
        <f t="shared" si="16"/>
        <v>113196</v>
      </c>
      <c r="I35" s="8">
        <f t="shared" si="16"/>
        <v>1176759</v>
      </c>
      <c r="J35" s="8">
        <f t="shared" si="16"/>
        <v>32910</v>
      </c>
      <c r="K35" s="8">
        <f t="shared" ref="K35:L35" si="17">SUM(K36:K47)</f>
        <v>29347800</v>
      </c>
      <c r="L35" s="8">
        <f t="shared" si="17"/>
        <v>681705</v>
      </c>
      <c r="M35" s="8">
        <f t="shared" ref="M35:N35" si="18">SUM(M36:M47)</f>
        <v>4041816</v>
      </c>
      <c r="N35" s="8">
        <f t="shared" si="18"/>
        <v>9162</v>
      </c>
      <c r="O35" s="8">
        <f t="shared" si="16"/>
        <v>4240584</v>
      </c>
      <c r="P35" s="8">
        <f t="shared" si="16"/>
        <v>37727</v>
      </c>
      <c r="Q35" s="8">
        <f t="shared" si="16"/>
        <v>433781</v>
      </c>
      <c r="R35" s="8">
        <f t="shared" si="16"/>
        <v>10904</v>
      </c>
      <c r="S35" s="8">
        <f t="shared" ref="S35:T35" si="19">SUM(S36:S47)</f>
        <v>962243</v>
      </c>
      <c r="T35" s="8">
        <f t="shared" si="19"/>
        <v>13866</v>
      </c>
      <c r="U35" s="8">
        <f t="shared" si="16"/>
        <v>126350</v>
      </c>
      <c r="V35" s="8">
        <f t="shared" si="16"/>
        <v>5830</v>
      </c>
      <c r="W35" s="8">
        <f t="shared" si="16"/>
        <v>2809</v>
      </c>
      <c r="X35" s="8">
        <f t="shared" si="16"/>
        <v>217</v>
      </c>
    </row>
    <row r="36" spans="1:24" ht="18.75" x14ac:dyDescent="0.2">
      <c r="A36" s="5" t="s">
        <v>36</v>
      </c>
      <c r="B36" s="6">
        <f>VLOOKUP($A$7:$A$91,dt!$A$2:$R$78,2,FALSE)</f>
        <v>25765</v>
      </c>
      <c r="C36" s="6">
        <f>VLOOKUP($A$7:$A$91,dt!$A$2:$R$78,3,FALSE)</f>
        <v>48763</v>
      </c>
      <c r="D36" s="6">
        <f>VLOOKUP($A$7:$A$91,dt!$A$2:$R$78,4,FALSE)</f>
        <v>6535</v>
      </c>
      <c r="E36" s="6">
        <f>VLOOKUP($A$7:$A$91,dt!$A$2:$R$78,5,FALSE)</f>
        <v>1447</v>
      </c>
      <c r="F36" s="6">
        <f>VLOOKUP($A$7:$A$91,dt!$A$2:$R$78,6,FALSE)</f>
        <v>14</v>
      </c>
      <c r="G36" s="6">
        <f>VLOOKUP($A$7:$A$91,dt!$A$2:$R$78,7,FALSE)</f>
        <v>23097</v>
      </c>
      <c r="H36" s="6">
        <f>VLOOKUP($A$7:$A$91,dt!$A$2:$R$78,8,FALSE)</f>
        <v>2925</v>
      </c>
      <c r="I36" s="6">
        <f>VLOOKUP($A$7:$A$91,dt!$A$2:$R$78,9,FALSE)</f>
        <v>23769</v>
      </c>
      <c r="J36" s="6">
        <f>VLOOKUP($A$7:$A$91,dt!$A$2:$R$78,10,FALSE)</f>
        <v>1022</v>
      </c>
      <c r="K36" s="6">
        <f>VLOOKUP($A$7:$A$91,dt!$A$2:$R$78,11,FALSE)</f>
        <v>1565816</v>
      </c>
      <c r="L36" s="6">
        <f>VLOOKUP($A$7:$A$91,dt!$A$2:$R$78,12,FALSE)</f>
        <v>21580</v>
      </c>
      <c r="M36" s="6">
        <f>VLOOKUP($A$7:$A$91,dt!$A$2:$R$78,13,FALSE)</f>
        <v>24145</v>
      </c>
      <c r="N36" s="6">
        <f>VLOOKUP($A$7:$A$91,dt!$A$2:$R$78,14,FALSE)</f>
        <v>164</v>
      </c>
      <c r="O36" s="6">
        <f>VLOOKUP($A$7:$A$91,dt!$A$2:$R$78,15,FALSE)</f>
        <v>52554</v>
      </c>
      <c r="P36" s="6">
        <f>VLOOKUP($A$7:$A$91,dt!$A$2:$R$78,16,FALSE)</f>
        <v>866</v>
      </c>
      <c r="Q36" s="6">
        <f>VLOOKUP($A$7:$A$91,dt!$A$2:$R$78,17,FALSE)</f>
        <v>18026</v>
      </c>
      <c r="R36" s="6">
        <f>VLOOKUP($A$7:$A$91,dt!$A$2:$R$78,18,FALSE)</f>
        <v>158</v>
      </c>
      <c r="S36" s="6">
        <f>VLOOKUP($A$7:$A$91,dt!$A$2:$X$78,19,FALSE)</f>
        <v>20876</v>
      </c>
      <c r="T36" s="6">
        <f>VLOOKUP($A$7:$A$91,dt!$A$2:$X$78,20,FALSE)</f>
        <v>215</v>
      </c>
      <c r="U36" s="6">
        <f>VLOOKUP($A$7:$A$91,dt!$A$2:$X$78,21,FALSE)</f>
        <v>4812</v>
      </c>
      <c r="V36" s="6">
        <f>VLOOKUP($A$7:$A$91,dt!$A$2:$X$78,22,FALSE)</f>
        <v>218</v>
      </c>
      <c r="W36" s="6">
        <f>VLOOKUP($A$7:$A$91,dt!$A$2:$X$78,23,FALSE)</f>
        <v>64</v>
      </c>
      <c r="X36" s="6">
        <f>VLOOKUP($A$7:$A$91,dt!$A$2:$X$78,24,FALSE)</f>
        <v>4</v>
      </c>
    </row>
    <row r="37" spans="1:24" ht="18.75" x14ac:dyDescent="0.2">
      <c r="A37" s="5" t="s">
        <v>37</v>
      </c>
      <c r="B37" s="6">
        <f>VLOOKUP($A$7:$A$91,dt!$A$2:$R$78,2,FALSE)</f>
        <v>31674</v>
      </c>
      <c r="C37" s="6">
        <f>VLOOKUP($A$7:$A$91,dt!$A$2:$R$78,3,FALSE)</f>
        <v>62423</v>
      </c>
      <c r="D37" s="6">
        <f>VLOOKUP($A$7:$A$91,dt!$A$2:$R$78,4,FALSE)</f>
        <v>8899</v>
      </c>
      <c r="E37" s="6">
        <f>VLOOKUP($A$7:$A$91,dt!$A$2:$R$78,5,FALSE)</f>
        <v>2225</v>
      </c>
      <c r="F37" s="6">
        <f>VLOOKUP($A$7:$A$91,dt!$A$2:$R$78,6,FALSE)</f>
        <v>42</v>
      </c>
      <c r="G37" s="6">
        <f>VLOOKUP($A$7:$A$91,dt!$A$2:$R$78,7,FALSE)</f>
        <v>18880</v>
      </c>
      <c r="H37" s="6">
        <f>VLOOKUP($A$7:$A$91,dt!$A$2:$R$78,8,FALSE)</f>
        <v>3292</v>
      </c>
      <c r="I37" s="6">
        <f>VLOOKUP($A$7:$A$91,dt!$A$2:$R$78,9,FALSE)</f>
        <v>46395</v>
      </c>
      <c r="J37" s="6">
        <f>VLOOKUP($A$7:$A$91,dt!$A$2:$R$78,10,FALSE)</f>
        <v>1499</v>
      </c>
      <c r="K37" s="6">
        <f>VLOOKUP($A$7:$A$91,dt!$A$2:$R$78,11,FALSE)</f>
        <v>1544529</v>
      </c>
      <c r="L37" s="6">
        <f>VLOOKUP($A$7:$A$91,dt!$A$2:$R$78,12,FALSE)</f>
        <v>27849</v>
      </c>
      <c r="M37" s="6">
        <f>VLOOKUP($A$7:$A$91,dt!$A$2:$R$78,13,FALSE)</f>
        <v>367357</v>
      </c>
      <c r="N37" s="6">
        <f>VLOOKUP($A$7:$A$91,dt!$A$2:$R$78,14,FALSE)</f>
        <v>190</v>
      </c>
      <c r="O37" s="6">
        <f>VLOOKUP($A$7:$A$91,dt!$A$2:$R$78,15,FALSE)</f>
        <v>63450</v>
      </c>
      <c r="P37" s="6">
        <f>VLOOKUP($A$7:$A$91,dt!$A$2:$R$78,16,FALSE)</f>
        <v>498</v>
      </c>
      <c r="Q37" s="6">
        <f>VLOOKUP($A$7:$A$91,dt!$A$2:$R$78,17,FALSE)</f>
        <v>5881</v>
      </c>
      <c r="R37" s="6">
        <f>VLOOKUP($A$7:$A$91,dt!$A$2:$R$78,18,FALSE)</f>
        <v>86</v>
      </c>
      <c r="S37" s="6">
        <f>VLOOKUP($A$7:$A$91,dt!$A$2:$X$78,19,FALSE)</f>
        <v>28355</v>
      </c>
      <c r="T37" s="6">
        <f>VLOOKUP($A$7:$A$91,dt!$A$2:$X$78,20,FALSE)</f>
        <v>308</v>
      </c>
      <c r="U37" s="6">
        <f>VLOOKUP($A$7:$A$91,dt!$A$2:$X$78,21,FALSE)</f>
        <v>11271</v>
      </c>
      <c r="V37" s="6">
        <f>VLOOKUP($A$7:$A$91,dt!$A$2:$X$78,22,FALSE)</f>
        <v>494</v>
      </c>
      <c r="W37" s="6">
        <f>VLOOKUP($A$7:$A$91,dt!$A$2:$X$78,23,FALSE)</f>
        <v>132</v>
      </c>
      <c r="X37" s="6">
        <f>VLOOKUP($A$7:$A$91,dt!$A$2:$X$78,24,FALSE)</f>
        <v>7</v>
      </c>
    </row>
    <row r="38" spans="1:24" ht="18.75" x14ac:dyDescent="0.2">
      <c r="A38" s="5" t="s">
        <v>38</v>
      </c>
      <c r="B38" s="6">
        <f>VLOOKUP($A$7:$A$91,dt!$A$2:$R$78,2,FALSE)</f>
        <v>104788</v>
      </c>
      <c r="C38" s="6">
        <f>VLOOKUP($A$7:$A$91,dt!$A$2:$R$78,3,FALSE)</f>
        <v>310106</v>
      </c>
      <c r="D38" s="6">
        <f>VLOOKUP($A$7:$A$91,dt!$A$2:$R$78,4,FALSE)</f>
        <v>53800</v>
      </c>
      <c r="E38" s="6">
        <f>VLOOKUP($A$7:$A$91,dt!$A$2:$R$78,5,FALSE)</f>
        <v>37268</v>
      </c>
      <c r="F38" s="6">
        <f>VLOOKUP($A$7:$A$91,dt!$A$2:$R$78,6,FALSE)</f>
        <v>1078</v>
      </c>
      <c r="G38" s="6">
        <f>VLOOKUP($A$7:$A$91,dt!$A$2:$R$78,7,FALSE)</f>
        <v>47653</v>
      </c>
      <c r="H38" s="6">
        <f>VLOOKUP($A$7:$A$91,dt!$A$2:$R$78,8,FALSE)</f>
        <v>8421</v>
      </c>
      <c r="I38" s="6">
        <f>VLOOKUP($A$7:$A$91,dt!$A$2:$R$78,9,FALSE)</f>
        <v>133401</v>
      </c>
      <c r="J38" s="6">
        <f>VLOOKUP($A$7:$A$91,dt!$A$2:$R$78,10,FALSE)</f>
        <v>3951</v>
      </c>
      <c r="K38" s="6">
        <f>VLOOKUP($A$7:$A$91,dt!$A$2:$R$78,11,FALSE)</f>
        <v>3576704</v>
      </c>
      <c r="L38" s="6">
        <f>VLOOKUP($A$7:$A$91,dt!$A$2:$R$78,12,FALSE)</f>
        <v>74320</v>
      </c>
      <c r="M38" s="6">
        <f>VLOOKUP($A$7:$A$91,dt!$A$2:$R$78,13,FALSE)</f>
        <v>1849072</v>
      </c>
      <c r="N38" s="6">
        <f>VLOOKUP($A$7:$A$91,dt!$A$2:$R$78,14,FALSE)</f>
        <v>1948</v>
      </c>
      <c r="O38" s="6">
        <f>VLOOKUP($A$7:$A$91,dt!$A$2:$R$78,15,FALSE)</f>
        <v>1163628</v>
      </c>
      <c r="P38" s="6">
        <f>VLOOKUP($A$7:$A$91,dt!$A$2:$R$78,16,FALSE)</f>
        <v>4271</v>
      </c>
      <c r="Q38" s="6">
        <f>VLOOKUP($A$7:$A$91,dt!$A$2:$R$78,17,FALSE)</f>
        <v>154604</v>
      </c>
      <c r="R38" s="6">
        <f>VLOOKUP($A$7:$A$91,dt!$A$2:$R$78,18,FALSE)</f>
        <v>2207</v>
      </c>
      <c r="S38" s="6">
        <f>VLOOKUP($A$7:$A$91,dt!$A$2:$X$78,19,FALSE)</f>
        <v>303968</v>
      </c>
      <c r="T38" s="6">
        <f>VLOOKUP($A$7:$A$91,dt!$A$2:$X$78,20,FALSE)</f>
        <v>2083</v>
      </c>
      <c r="U38" s="6">
        <f>VLOOKUP($A$7:$A$91,dt!$A$2:$X$78,21,FALSE)</f>
        <v>26020</v>
      </c>
      <c r="V38" s="6">
        <f>VLOOKUP($A$7:$A$91,dt!$A$2:$X$78,22,FALSE)</f>
        <v>1115</v>
      </c>
      <c r="W38" s="6">
        <f>VLOOKUP($A$7:$A$91,dt!$A$2:$X$78,23,FALSE)</f>
        <v>208</v>
      </c>
      <c r="X38" s="6">
        <f>VLOOKUP($A$7:$A$91,dt!$A$2:$X$78,24,FALSE)</f>
        <v>33</v>
      </c>
    </row>
    <row r="39" spans="1:24" ht="18.75" x14ac:dyDescent="0.2">
      <c r="A39" s="5" t="s">
        <v>39</v>
      </c>
      <c r="B39" s="6">
        <f>VLOOKUP($A$7:$A$91,dt!$A$2:$R$78,2,FALSE)</f>
        <v>106169</v>
      </c>
      <c r="C39" s="6">
        <f>VLOOKUP($A$7:$A$91,dt!$A$2:$R$78,3,FALSE)</f>
        <v>186923</v>
      </c>
      <c r="D39" s="6">
        <f>VLOOKUP($A$7:$A$91,dt!$A$2:$R$78,4,FALSE)</f>
        <v>29603</v>
      </c>
      <c r="E39" s="6">
        <f>VLOOKUP($A$7:$A$91,dt!$A$2:$R$78,5,FALSE)</f>
        <v>7464</v>
      </c>
      <c r="F39" s="6">
        <f>VLOOKUP($A$7:$A$91,dt!$A$2:$R$78,6,FALSE)</f>
        <v>210</v>
      </c>
      <c r="G39" s="6">
        <f>VLOOKUP($A$7:$A$91,dt!$A$2:$R$78,7,FALSE)</f>
        <v>68871</v>
      </c>
      <c r="H39" s="6">
        <f>VLOOKUP($A$7:$A$91,dt!$A$2:$R$78,8,FALSE)</f>
        <v>13262</v>
      </c>
      <c r="I39" s="6">
        <f>VLOOKUP($A$7:$A$91,dt!$A$2:$R$78,9,FALSE)</f>
        <v>191830</v>
      </c>
      <c r="J39" s="6">
        <f>VLOOKUP($A$7:$A$91,dt!$A$2:$R$78,10,FALSE)</f>
        <v>3395</v>
      </c>
      <c r="K39" s="6">
        <f>VLOOKUP($A$7:$A$91,dt!$A$2:$R$78,11,FALSE)</f>
        <v>4469936</v>
      </c>
      <c r="L39" s="6">
        <f>VLOOKUP($A$7:$A$91,dt!$A$2:$R$78,12,FALSE)</f>
        <v>92902</v>
      </c>
      <c r="M39" s="6">
        <f>VLOOKUP($A$7:$A$91,dt!$A$2:$R$78,13,FALSE)</f>
        <v>216453</v>
      </c>
      <c r="N39" s="6">
        <f>VLOOKUP($A$7:$A$91,dt!$A$2:$R$78,14,FALSE)</f>
        <v>1231</v>
      </c>
      <c r="O39" s="6">
        <f>VLOOKUP($A$7:$A$91,dt!$A$2:$R$78,15,FALSE)</f>
        <v>234745</v>
      </c>
      <c r="P39" s="6">
        <f>VLOOKUP($A$7:$A$91,dt!$A$2:$R$78,16,FALSE)</f>
        <v>4581</v>
      </c>
      <c r="Q39" s="6">
        <f>VLOOKUP($A$7:$A$91,dt!$A$2:$R$78,17,FALSE)</f>
        <v>17723</v>
      </c>
      <c r="R39" s="6">
        <f>VLOOKUP($A$7:$A$91,dt!$A$2:$R$78,18,FALSE)</f>
        <v>494</v>
      </c>
      <c r="S39" s="6">
        <f>VLOOKUP($A$7:$A$91,dt!$A$2:$X$78,19,FALSE)</f>
        <v>61211</v>
      </c>
      <c r="T39" s="6">
        <f>VLOOKUP($A$7:$A$91,dt!$A$2:$X$78,20,FALSE)</f>
        <v>1304</v>
      </c>
      <c r="U39" s="6">
        <f>VLOOKUP($A$7:$A$91,dt!$A$2:$X$78,21,FALSE)</f>
        <v>20449</v>
      </c>
      <c r="V39" s="6">
        <f>VLOOKUP($A$7:$A$91,dt!$A$2:$X$78,22,FALSE)</f>
        <v>926</v>
      </c>
      <c r="W39" s="6">
        <f>VLOOKUP($A$7:$A$91,dt!$A$2:$X$78,23,FALSE)</f>
        <v>411</v>
      </c>
      <c r="X39" s="6">
        <f>VLOOKUP($A$7:$A$91,dt!$A$2:$X$78,24,FALSE)</f>
        <v>31</v>
      </c>
    </row>
    <row r="40" spans="1:24" ht="18.75" x14ac:dyDescent="0.2">
      <c r="A40" s="5" t="s">
        <v>40</v>
      </c>
      <c r="B40" s="6">
        <f>VLOOKUP($A$7:$A$91,dt!$A$2:$R$78,2,FALSE)</f>
        <v>40529</v>
      </c>
      <c r="C40" s="6">
        <f>VLOOKUP($A$7:$A$91,dt!$A$2:$R$78,3,FALSE)</f>
        <v>50501</v>
      </c>
      <c r="D40" s="6">
        <f>VLOOKUP($A$7:$A$91,dt!$A$2:$R$78,4,FALSE)</f>
        <v>5878</v>
      </c>
      <c r="E40" s="6">
        <f>VLOOKUP($A$7:$A$91,dt!$A$2:$R$78,5,FALSE)</f>
        <v>7858</v>
      </c>
      <c r="F40" s="6">
        <f>VLOOKUP($A$7:$A$91,dt!$A$2:$R$78,6,FALSE)</f>
        <v>75</v>
      </c>
      <c r="G40" s="6">
        <f>VLOOKUP($A$7:$A$91,dt!$A$2:$R$78,7,FALSE)</f>
        <v>14543</v>
      </c>
      <c r="H40" s="6">
        <f>VLOOKUP($A$7:$A$91,dt!$A$2:$R$78,8,FALSE)</f>
        <v>1819</v>
      </c>
      <c r="I40" s="6">
        <f>VLOOKUP($A$7:$A$91,dt!$A$2:$R$78,9,FALSE)</f>
        <v>74695</v>
      </c>
      <c r="J40" s="6">
        <f>VLOOKUP($A$7:$A$91,dt!$A$2:$R$78,10,FALSE)</f>
        <v>1141</v>
      </c>
      <c r="K40" s="6">
        <f>VLOOKUP($A$7:$A$91,dt!$A$2:$R$78,11,FALSE)</f>
        <v>1545888</v>
      </c>
      <c r="L40" s="6">
        <f>VLOOKUP($A$7:$A$91,dt!$A$2:$R$78,12,FALSE)</f>
        <v>36759</v>
      </c>
      <c r="M40" s="6">
        <f>VLOOKUP($A$7:$A$91,dt!$A$2:$R$78,13,FALSE)</f>
        <v>192787</v>
      </c>
      <c r="N40" s="6">
        <f>VLOOKUP($A$7:$A$91,dt!$A$2:$R$78,14,FALSE)</f>
        <v>108</v>
      </c>
      <c r="O40" s="6">
        <f>VLOOKUP($A$7:$A$91,dt!$A$2:$R$78,15,FALSE)</f>
        <v>61969</v>
      </c>
      <c r="P40" s="6">
        <f>VLOOKUP($A$7:$A$91,dt!$A$2:$R$78,16,FALSE)</f>
        <v>1273</v>
      </c>
      <c r="Q40" s="6">
        <f>VLOOKUP($A$7:$A$91,dt!$A$2:$R$78,17,FALSE)</f>
        <v>3945</v>
      </c>
      <c r="R40" s="6">
        <f>VLOOKUP($A$7:$A$91,dt!$A$2:$R$78,18,FALSE)</f>
        <v>68</v>
      </c>
      <c r="S40" s="6">
        <f>VLOOKUP($A$7:$A$91,dt!$A$2:$X$78,19,FALSE)</f>
        <v>13550</v>
      </c>
      <c r="T40" s="6">
        <f>VLOOKUP($A$7:$A$91,dt!$A$2:$X$78,20,FALSE)</f>
        <v>123</v>
      </c>
      <c r="U40" s="6">
        <f>VLOOKUP($A$7:$A$91,dt!$A$2:$X$78,21,FALSE)</f>
        <v>10486</v>
      </c>
      <c r="V40" s="6">
        <f>VLOOKUP($A$7:$A$91,dt!$A$2:$X$78,22,FALSE)</f>
        <v>401</v>
      </c>
      <c r="W40" s="6">
        <f>VLOOKUP($A$7:$A$91,dt!$A$2:$X$78,23,FALSE)</f>
        <v>354</v>
      </c>
      <c r="X40" s="6">
        <f>VLOOKUP($A$7:$A$91,dt!$A$2:$X$78,24,FALSE)</f>
        <v>21</v>
      </c>
    </row>
    <row r="41" spans="1:24" ht="18.75" x14ac:dyDescent="0.2">
      <c r="A41" s="5" t="s">
        <v>41</v>
      </c>
      <c r="B41" s="6">
        <f>VLOOKUP($A$7:$A$91,dt!$A$2:$R$78,2,FALSE)</f>
        <v>32433</v>
      </c>
      <c r="C41" s="6">
        <f>VLOOKUP($A$7:$A$91,dt!$A$2:$R$78,3,FALSE)</f>
        <v>60468</v>
      </c>
      <c r="D41" s="6">
        <f>VLOOKUP($A$7:$A$91,dt!$A$2:$R$78,4,FALSE)</f>
        <v>9546</v>
      </c>
      <c r="E41" s="6">
        <f>VLOOKUP($A$7:$A$91,dt!$A$2:$R$78,5,FALSE)</f>
        <v>13</v>
      </c>
      <c r="F41" s="6">
        <f>VLOOKUP($A$7:$A$91,dt!$A$2:$R$78,6,FALSE)</f>
        <v>2</v>
      </c>
      <c r="G41" s="6">
        <f>VLOOKUP($A$7:$A$91,dt!$A$2:$R$78,7,FALSE)</f>
        <v>16162</v>
      </c>
      <c r="H41" s="6">
        <f>VLOOKUP($A$7:$A$91,dt!$A$2:$R$78,8,FALSE)</f>
        <v>2670</v>
      </c>
      <c r="I41" s="6">
        <f>VLOOKUP($A$7:$A$91,dt!$A$2:$R$78,9,FALSE)</f>
        <v>111619</v>
      </c>
      <c r="J41" s="6">
        <f>VLOOKUP($A$7:$A$91,dt!$A$2:$R$78,10,FALSE)</f>
        <v>1274</v>
      </c>
      <c r="K41" s="6">
        <f>VLOOKUP($A$7:$A$91,dt!$A$2:$R$78,11,FALSE)</f>
        <v>1115949</v>
      </c>
      <c r="L41" s="6">
        <f>VLOOKUP($A$7:$A$91,dt!$A$2:$R$78,12,FALSE)</f>
        <v>28515</v>
      </c>
      <c r="M41" s="6">
        <f>VLOOKUP($A$7:$A$91,dt!$A$2:$R$78,13,FALSE)</f>
        <v>16152</v>
      </c>
      <c r="N41" s="6">
        <f>VLOOKUP($A$7:$A$91,dt!$A$2:$R$78,14,FALSE)</f>
        <v>209</v>
      </c>
      <c r="O41" s="6">
        <f>VLOOKUP($A$7:$A$91,dt!$A$2:$R$78,15,FALSE)</f>
        <v>624137</v>
      </c>
      <c r="P41" s="6">
        <f>VLOOKUP($A$7:$A$91,dt!$A$2:$R$78,16,FALSE)</f>
        <v>990</v>
      </c>
      <c r="Q41" s="6">
        <f>VLOOKUP($A$7:$A$91,dt!$A$2:$R$78,17,FALSE)</f>
        <v>6724</v>
      </c>
      <c r="R41" s="6">
        <f>VLOOKUP($A$7:$A$91,dt!$A$2:$R$78,18,FALSE)</f>
        <v>95</v>
      </c>
      <c r="S41" s="6">
        <f>VLOOKUP($A$7:$A$91,dt!$A$2:$X$78,19,FALSE)</f>
        <v>28880</v>
      </c>
      <c r="T41" s="6">
        <f>VLOOKUP($A$7:$A$91,dt!$A$2:$X$78,20,FALSE)</f>
        <v>346</v>
      </c>
      <c r="U41" s="6">
        <f>VLOOKUP($A$7:$A$91,dt!$A$2:$X$78,21,FALSE)</f>
        <v>8871</v>
      </c>
      <c r="V41" s="6">
        <f>VLOOKUP($A$7:$A$91,dt!$A$2:$X$78,22,FALSE)</f>
        <v>401</v>
      </c>
      <c r="W41" s="6">
        <f>VLOOKUP($A$7:$A$91,dt!$A$2:$X$78,23,FALSE)</f>
        <v>351</v>
      </c>
      <c r="X41" s="6">
        <f>VLOOKUP($A$7:$A$91,dt!$A$2:$X$78,24,FALSE)</f>
        <v>15</v>
      </c>
    </row>
    <row r="42" spans="1:24" ht="18.75" x14ac:dyDescent="0.2">
      <c r="A42" s="5" t="s">
        <v>42</v>
      </c>
      <c r="B42" s="6">
        <f>VLOOKUP($A$7:$A$91,dt!$A$2:$R$78,2,FALSE)</f>
        <v>104433</v>
      </c>
      <c r="C42" s="6">
        <f>VLOOKUP($A$7:$A$91,dt!$A$2:$R$78,3,FALSE)</f>
        <v>363022</v>
      </c>
      <c r="D42" s="6">
        <f>VLOOKUP($A$7:$A$91,dt!$A$2:$R$78,4,FALSE)</f>
        <v>65647</v>
      </c>
      <c r="E42" s="6">
        <f>VLOOKUP($A$7:$A$91,dt!$A$2:$R$78,5,FALSE)</f>
        <v>8359</v>
      </c>
      <c r="F42" s="6">
        <f>VLOOKUP($A$7:$A$91,dt!$A$2:$R$78,6,FALSE)</f>
        <v>256</v>
      </c>
      <c r="G42" s="6">
        <f>VLOOKUP($A$7:$A$91,dt!$A$2:$R$78,7,FALSE)</f>
        <v>73581</v>
      </c>
      <c r="H42" s="6">
        <f>VLOOKUP($A$7:$A$91,dt!$A$2:$R$78,8,FALSE)</f>
        <v>14832</v>
      </c>
      <c r="I42" s="6">
        <f>VLOOKUP($A$7:$A$91,dt!$A$2:$R$78,9,FALSE)</f>
        <v>122073</v>
      </c>
      <c r="J42" s="6">
        <f>VLOOKUP($A$7:$A$91,dt!$A$2:$R$78,10,FALSE)</f>
        <v>2991</v>
      </c>
      <c r="K42" s="6">
        <f>VLOOKUP($A$7:$A$91,dt!$A$2:$R$78,11,FALSE)</f>
        <v>3525312</v>
      </c>
      <c r="L42" s="6">
        <f>VLOOKUP($A$7:$A$91,dt!$A$2:$R$78,12,FALSE)</f>
        <v>75470</v>
      </c>
      <c r="M42" s="6">
        <f>VLOOKUP($A$7:$A$91,dt!$A$2:$R$78,13,FALSE)</f>
        <v>752166</v>
      </c>
      <c r="N42" s="6">
        <f>VLOOKUP($A$7:$A$91,dt!$A$2:$R$78,14,FALSE)</f>
        <v>1934</v>
      </c>
      <c r="O42" s="6">
        <f>VLOOKUP($A$7:$A$91,dt!$A$2:$R$78,15,FALSE)</f>
        <v>462209</v>
      </c>
      <c r="P42" s="6">
        <f>VLOOKUP($A$7:$A$91,dt!$A$2:$R$78,16,FALSE)</f>
        <v>4502</v>
      </c>
      <c r="Q42" s="6">
        <f>VLOOKUP($A$7:$A$91,dt!$A$2:$R$78,17,FALSE)</f>
        <v>95550</v>
      </c>
      <c r="R42" s="6">
        <f>VLOOKUP($A$7:$A$91,dt!$A$2:$R$78,18,FALSE)</f>
        <v>3533</v>
      </c>
      <c r="S42" s="6">
        <f>VLOOKUP($A$7:$A$91,dt!$A$2:$X$78,19,FALSE)</f>
        <v>136661</v>
      </c>
      <c r="T42" s="6">
        <f>VLOOKUP($A$7:$A$91,dt!$A$2:$X$78,20,FALSE)</f>
        <v>2750</v>
      </c>
      <c r="U42" s="6">
        <f>VLOOKUP($A$7:$A$91,dt!$A$2:$X$78,21,FALSE)</f>
        <v>11022</v>
      </c>
      <c r="V42" s="6">
        <f>VLOOKUP($A$7:$A$91,dt!$A$2:$X$78,22,FALSE)</f>
        <v>445</v>
      </c>
      <c r="W42" s="6">
        <f>VLOOKUP($A$7:$A$91,dt!$A$2:$X$78,23,FALSE)</f>
        <v>442</v>
      </c>
      <c r="X42" s="6">
        <f>VLOOKUP($A$7:$A$91,dt!$A$2:$X$78,24,FALSE)</f>
        <v>24</v>
      </c>
    </row>
    <row r="43" spans="1:24" ht="18.75" x14ac:dyDescent="0.2">
      <c r="A43" s="5" t="s">
        <v>43</v>
      </c>
      <c r="B43" s="6">
        <f>VLOOKUP($A$7:$A$91,dt!$A$2:$R$78,2,FALSE)</f>
        <v>135178</v>
      </c>
      <c r="C43" s="6">
        <f>VLOOKUP($A$7:$A$91,dt!$A$2:$R$78,3,FALSE)</f>
        <v>407297</v>
      </c>
      <c r="D43" s="6">
        <f>VLOOKUP($A$7:$A$91,dt!$A$2:$R$78,4,FALSE)</f>
        <v>88781</v>
      </c>
      <c r="E43" s="6">
        <f>VLOOKUP($A$7:$A$91,dt!$A$2:$R$78,5,FALSE)</f>
        <v>514</v>
      </c>
      <c r="F43" s="6">
        <f>VLOOKUP($A$7:$A$91,dt!$A$2:$R$78,6,FALSE)</f>
        <v>38</v>
      </c>
      <c r="G43" s="6">
        <f>VLOOKUP($A$7:$A$91,dt!$A$2:$R$78,7,FALSE)</f>
        <v>75534</v>
      </c>
      <c r="H43" s="6">
        <f>VLOOKUP($A$7:$A$91,dt!$A$2:$R$78,8,FALSE)</f>
        <v>20136</v>
      </c>
      <c r="I43" s="6">
        <f>VLOOKUP($A$7:$A$91,dt!$A$2:$R$78,9,FALSE)</f>
        <v>122867</v>
      </c>
      <c r="J43" s="6">
        <f>VLOOKUP($A$7:$A$91,dt!$A$2:$R$78,10,FALSE)</f>
        <v>4267</v>
      </c>
      <c r="K43" s="6">
        <f>VLOOKUP($A$7:$A$91,dt!$A$2:$R$78,11,FALSE)</f>
        <v>3199120</v>
      </c>
      <c r="L43" s="6">
        <f>VLOOKUP($A$7:$A$91,dt!$A$2:$R$78,12,FALSE)</f>
        <v>94444</v>
      </c>
      <c r="M43" s="6">
        <f>VLOOKUP($A$7:$A$91,dt!$A$2:$R$78,13,FALSE)</f>
        <v>227833</v>
      </c>
      <c r="N43" s="6">
        <f>VLOOKUP($A$7:$A$91,dt!$A$2:$R$78,14,FALSE)</f>
        <v>1228</v>
      </c>
      <c r="O43" s="6">
        <f>VLOOKUP($A$7:$A$91,dt!$A$2:$R$78,15,FALSE)</f>
        <v>988740</v>
      </c>
      <c r="P43" s="6">
        <f>VLOOKUP($A$7:$A$91,dt!$A$2:$R$78,16,FALSE)</f>
        <v>10381</v>
      </c>
      <c r="Q43" s="6">
        <f>VLOOKUP($A$7:$A$91,dt!$A$2:$R$78,17,FALSE)</f>
        <v>76606</v>
      </c>
      <c r="R43" s="6">
        <f>VLOOKUP($A$7:$A$91,dt!$A$2:$R$78,18,FALSE)</f>
        <v>2156</v>
      </c>
      <c r="S43" s="6">
        <f>VLOOKUP($A$7:$A$91,dt!$A$2:$X$78,19,FALSE)</f>
        <v>197561</v>
      </c>
      <c r="T43" s="6">
        <f>VLOOKUP($A$7:$A$91,dt!$A$2:$X$78,20,FALSE)</f>
        <v>3873</v>
      </c>
      <c r="U43" s="6">
        <f>VLOOKUP($A$7:$A$91,dt!$A$2:$X$78,21,FALSE)</f>
        <v>6323</v>
      </c>
      <c r="V43" s="6">
        <f>VLOOKUP($A$7:$A$91,dt!$A$2:$X$78,22,FALSE)</f>
        <v>381</v>
      </c>
      <c r="W43" s="6">
        <f>VLOOKUP($A$7:$A$91,dt!$A$2:$X$78,23,FALSE)</f>
        <v>330</v>
      </c>
      <c r="X43" s="6">
        <f>VLOOKUP($A$7:$A$91,dt!$A$2:$X$78,24,FALSE)</f>
        <v>37</v>
      </c>
    </row>
    <row r="44" spans="1:24" ht="18.75" x14ac:dyDescent="0.2">
      <c r="A44" s="5" t="s">
        <v>44</v>
      </c>
      <c r="B44" s="6">
        <f>VLOOKUP($A$7:$A$91,dt!$A$2:$R$78,2,FALSE)</f>
        <v>90342</v>
      </c>
      <c r="C44" s="6">
        <f>VLOOKUP($A$7:$A$91,dt!$A$2:$R$78,3,FALSE)</f>
        <v>160597</v>
      </c>
      <c r="D44" s="6">
        <f>VLOOKUP($A$7:$A$91,dt!$A$2:$R$78,4,FALSE)</f>
        <v>32323</v>
      </c>
      <c r="E44" s="6">
        <f>VLOOKUP($A$7:$A$91,dt!$A$2:$R$78,5,FALSE)</f>
        <v>461</v>
      </c>
      <c r="F44" s="6">
        <f>VLOOKUP($A$7:$A$91,dt!$A$2:$R$78,6,FALSE)</f>
        <v>36</v>
      </c>
      <c r="G44" s="6">
        <f>VLOOKUP($A$7:$A$91,dt!$A$2:$R$78,7,FALSE)</f>
        <v>39160</v>
      </c>
      <c r="H44" s="6">
        <f>VLOOKUP($A$7:$A$91,dt!$A$2:$R$78,8,FALSE)</f>
        <v>8226</v>
      </c>
      <c r="I44" s="6">
        <f>VLOOKUP($A$7:$A$91,dt!$A$2:$R$78,9,FALSE)</f>
        <v>95787</v>
      </c>
      <c r="J44" s="6">
        <f>VLOOKUP($A$7:$A$91,dt!$A$2:$R$78,10,FALSE)</f>
        <v>3829</v>
      </c>
      <c r="K44" s="6">
        <f>VLOOKUP($A$7:$A$91,dt!$A$2:$R$78,11,FALSE)</f>
        <v>2928722</v>
      </c>
      <c r="L44" s="6">
        <f>VLOOKUP($A$7:$A$91,dt!$A$2:$R$78,12,FALSE)</f>
        <v>77598</v>
      </c>
      <c r="M44" s="6">
        <f>VLOOKUP($A$7:$A$91,dt!$A$2:$R$78,13,FALSE)</f>
        <v>36508</v>
      </c>
      <c r="N44" s="6">
        <f>VLOOKUP($A$7:$A$91,dt!$A$2:$R$78,14,FALSE)</f>
        <v>974</v>
      </c>
      <c r="O44" s="6">
        <f>VLOOKUP($A$7:$A$91,dt!$A$2:$R$78,15,FALSE)</f>
        <v>97983</v>
      </c>
      <c r="P44" s="6">
        <f>VLOOKUP($A$7:$A$91,dt!$A$2:$R$78,16,FALSE)</f>
        <v>4502</v>
      </c>
      <c r="Q44" s="6">
        <f>VLOOKUP($A$7:$A$91,dt!$A$2:$R$78,17,FALSE)</f>
        <v>26631</v>
      </c>
      <c r="R44" s="6">
        <f>VLOOKUP($A$7:$A$91,dt!$A$2:$R$78,18,FALSE)</f>
        <v>1149</v>
      </c>
      <c r="S44" s="6">
        <f>VLOOKUP($A$7:$A$91,dt!$A$2:$X$78,19,FALSE)</f>
        <v>120892</v>
      </c>
      <c r="T44" s="6">
        <f>VLOOKUP($A$7:$A$91,dt!$A$2:$X$78,20,FALSE)</f>
        <v>1762</v>
      </c>
      <c r="U44" s="6">
        <f>VLOOKUP($A$7:$A$91,dt!$A$2:$X$78,21,FALSE)</f>
        <v>7318</v>
      </c>
      <c r="V44" s="6">
        <f>VLOOKUP($A$7:$A$91,dt!$A$2:$X$78,22,FALSE)</f>
        <v>399</v>
      </c>
      <c r="W44" s="6">
        <f>VLOOKUP($A$7:$A$91,dt!$A$2:$X$78,23,FALSE)</f>
        <v>111</v>
      </c>
      <c r="X44" s="6">
        <f>VLOOKUP($A$7:$A$91,dt!$A$2:$X$78,24,FALSE)</f>
        <v>15</v>
      </c>
    </row>
    <row r="45" spans="1:24" ht="18.75" x14ac:dyDescent="0.2">
      <c r="A45" s="5" t="s">
        <v>45</v>
      </c>
      <c r="B45" s="6">
        <f>VLOOKUP($A$7:$A$91,dt!$A$2:$R$78,2,FALSE)</f>
        <v>109491</v>
      </c>
      <c r="C45" s="6">
        <f>VLOOKUP($A$7:$A$91,dt!$A$2:$R$78,3,FALSE)</f>
        <v>291518</v>
      </c>
      <c r="D45" s="6">
        <f>VLOOKUP($A$7:$A$91,dt!$A$2:$R$78,4,FALSE)</f>
        <v>57139</v>
      </c>
      <c r="E45" s="6">
        <f>VLOOKUP($A$7:$A$91,dt!$A$2:$R$78,5,FALSE)</f>
        <v>4567</v>
      </c>
      <c r="F45" s="6">
        <f>VLOOKUP($A$7:$A$91,dt!$A$2:$R$78,6,FALSE)</f>
        <v>187</v>
      </c>
      <c r="G45" s="6">
        <f>VLOOKUP($A$7:$A$91,dt!$A$2:$R$78,7,FALSE)</f>
        <v>94419</v>
      </c>
      <c r="H45" s="6">
        <f>VLOOKUP($A$7:$A$91,dt!$A$2:$R$78,8,FALSE)</f>
        <v>18512</v>
      </c>
      <c r="I45" s="6">
        <f>VLOOKUP($A$7:$A$91,dt!$A$2:$R$78,9,FALSE)</f>
        <v>97101</v>
      </c>
      <c r="J45" s="6">
        <f>VLOOKUP($A$7:$A$91,dt!$A$2:$R$78,10,FALSE)</f>
        <v>4032</v>
      </c>
      <c r="K45" s="6">
        <f>VLOOKUP($A$7:$A$91,dt!$A$2:$R$78,11,FALSE)</f>
        <v>2671151</v>
      </c>
      <c r="L45" s="6">
        <f>VLOOKUP($A$7:$A$91,dt!$A$2:$R$78,12,FALSE)</f>
        <v>79080</v>
      </c>
      <c r="M45" s="6">
        <f>VLOOKUP($A$7:$A$91,dt!$A$2:$R$78,13,FALSE)</f>
        <v>198316</v>
      </c>
      <c r="N45" s="6">
        <f>VLOOKUP($A$7:$A$91,dt!$A$2:$R$78,14,FALSE)</f>
        <v>569</v>
      </c>
      <c r="O45" s="6">
        <f>VLOOKUP($A$7:$A$91,dt!$A$2:$R$78,15,FALSE)</f>
        <v>144557</v>
      </c>
      <c r="P45" s="6">
        <f>VLOOKUP($A$7:$A$91,dt!$A$2:$R$78,16,FALSE)</f>
        <v>2367</v>
      </c>
      <c r="Q45" s="6">
        <f>VLOOKUP($A$7:$A$91,dt!$A$2:$R$78,17,FALSE)</f>
        <v>12077</v>
      </c>
      <c r="R45" s="6">
        <f>VLOOKUP($A$7:$A$91,dt!$A$2:$R$78,18,FALSE)</f>
        <v>431</v>
      </c>
      <c r="S45" s="6">
        <f>VLOOKUP($A$7:$A$91,dt!$A$2:$X$78,19,FALSE)</f>
        <v>34563</v>
      </c>
      <c r="T45" s="6">
        <f>VLOOKUP($A$7:$A$91,dt!$A$2:$X$78,20,FALSE)</f>
        <v>685</v>
      </c>
      <c r="U45" s="6">
        <f>VLOOKUP($A$7:$A$91,dt!$A$2:$X$78,21,FALSE)</f>
        <v>8017</v>
      </c>
      <c r="V45" s="6">
        <f>VLOOKUP($A$7:$A$91,dt!$A$2:$X$78,22,FALSE)</f>
        <v>477</v>
      </c>
      <c r="W45" s="6">
        <f>VLOOKUP($A$7:$A$91,dt!$A$2:$X$78,23,FALSE)</f>
        <v>207</v>
      </c>
      <c r="X45" s="6">
        <f>VLOOKUP($A$7:$A$91,dt!$A$2:$X$78,24,FALSE)</f>
        <v>16</v>
      </c>
    </row>
    <row r="46" spans="1:24" ht="18.75" x14ac:dyDescent="0.2">
      <c r="A46" s="5" t="s">
        <v>46</v>
      </c>
      <c r="B46" s="6">
        <f>VLOOKUP($A$7:$A$91,dt!$A$2:$R$78,2,FALSE)</f>
        <v>69377</v>
      </c>
      <c r="C46" s="6">
        <f>VLOOKUP($A$7:$A$91,dt!$A$2:$R$78,3,FALSE)</f>
        <v>152902</v>
      </c>
      <c r="D46" s="6">
        <f>VLOOKUP($A$7:$A$91,dt!$A$2:$R$78,4,FALSE)</f>
        <v>30239</v>
      </c>
      <c r="E46" s="6">
        <f>VLOOKUP($A$7:$A$91,dt!$A$2:$R$78,5,FALSE)</f>
        <v>14</v>
      </c>
      <c r="F46" s="6">
        <f>VLOOKUP($A$7:$A$91,dt!$A$2:$R$78,6,FALSE)</f>
        <v>2</v>
      </c>
      <c r="G46" s="6">
        <f>VLOOKUP($A$7:$A$91,dt!$A$2:$R$78,7,FALSE)</f>
        <v>77645</v>
      </c>
      <c r="H46" s="6">
        <f>VLOOKUP($A$7:$A$91,dt!$A$2:$R$78,8,FALSE)</f>
        <v>14757</v>
      </c>
      <c r="I46" s="6">
        <f>VLOOKUP($A$7:$A$91,dt!$A$2:$R$78,9,FALSE)</f>
        <v>116730</v>
      </c>
      <c r="J46" s="6">
        <f>VLOOKUP($A$7:$A$91,dt!$A$2:$R$78,10,FALSE)</f>
        <v>3734</v>
      </c>
      <c r="K46" s="6">
        <f>VLOOKUP($A$7:$A$91,dt!$A$2:$R$78,11,FALSE)</f>
        <v>2276992</v>
      </c>
      <c r="L46" s="6">
        <f>VLOOKUP($A$7:$A$91,dt!$A$2:$R$78,12,FALSE)</f>
        <v>51519</v>
      </c>
      <c r="M46" s="6">
        <f>VLOOKUP($A$7:$A$91,dt!$A$2:$R$78,13,FALSE)</f>
        <v>17108</v>
      </c>
      <c r="N46" s="6">
        <f>VLOOKUP($A$7:$A$91,dt!$A$2:$R$78,14,FALSE)</f>
        <v>476</v>
      </c>
      <c r="O46" s="6">
        <f>VLOOKUP($A$7:$A$91,dt!$A$2:$R$78,15,FALSE)</f>
        <v>331093</v>
      </c>
      <c r="P46" s="6">
        <f>VLOOKUP($A$7:$A$91,dt!$A$2:$R$78,16,FALSE)</f>
        <v>2862</v>
      </c>
      <c r="Q46" s="6">
        <f>VLOOKUP($A$7:$A$91,dt!$A$2:$R$78,17,FALSE)</f>
        <v>13019</v>
      </c>
      <c r="R46" s="6">
        <f>VLOOKUP($A$7:$A$91,dt!$A$2:$R$78,18,FALSE)</f>
        <v>415</v>
      </c>
      <c r="S46" s="6">
        <f>VLOOKUP($A$7:$A$91,dt!$A$2:$X$78,19,FALSE)</f>
        <v>11221</v>
      </c>
      <c r="T46" s="6">
        <f>VLOOKUP($A$7:$A$91,dt!$A$2:$X$78,20,FALSE)</f>
        <v>268</v>
      </c>
      <c r="U46" s="6">
        <f>VLOOKUP($A$7:$A$91,dt!$A$2:$X$78,21,FALSE)</f>
        <v>9021</v>
      </c>
      <c r="V46" s="6">
        <f>VLOOKUP($A$7:$A$91,dt!$A$2:$X$78,22,FALSE)</f>
        <v>407</v>
      </c>
      <c r="W46" s="6">
        <f>VLOOKUP($A$7:$A$91,dt!$A$2:$X$78,23,FALSE)</f>
        <v>143</v>
      </c>
      <c r="X46" s="6">
        <f>VLOOKUP($A$7:$A$91,dt!$A$2:$X$78,24,FALSE)</f>
        <v>8</v>
      </c>
    </row>
    <row r="47" spans="1:24" ht="18.75" x14ac:dyDescent="0.2">
      <c r="A47" s="5" t="s">
        <v>47</v>
      </c>
      <c r="B47" s="6">
        <f>VLOOKUP($A$7:$A$91,dt!$A$2:$R$78,2,FALSE)</f>
        <v>29175</v>
      </c>
      <c r="C47" s="6">
        <f>VLOOKUP($A$7:$A$91,dt!$A$2:$R$78,3,FALSE)</f>
        <v>85584</v>
      </c>
      <c r="D47" s="6">
        <f>VLOOKUP($A$7:$A$91,dt!$A$2:$R$78,4,FALSE)</f>
        <v>20048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17260</v>
      </c>
      <c r="H47" s="6">
        <f>VLOOKUP($A$7:$A$91,dt!$A$2:$R$78,8,FALSE)</f>
        <v>4344</v>
      </c>
      <c r="I47" s="6">
        <f>VLOOKUP($A$7:$A$91,dt!$A$2:$R$78,9,FALSE)</f>
        <v>40492</v>
      </c>
      <c r="J47" s="6">
        <f>VLOOKUP($A$7:$A$91,dt!$A$2:$R$78,10,FALSE)</f>
        <v>1775</v>
      </c>
      <c r="K47" s="6">
        <f>VLOOKUP($A$7:$A$91,dt!$A$2:$R$78,11,FALSE)</f>
        <v>927681</v>
      </c>
      <c r="L47" s="6">
        <f>VLOOKUP($A$7:$A$91,dt!$A$2:$R$78,12,FALSE)</f>
        <v>21669</v>
      </c>
      <c r="M47" s="6">
        <f>VLOOKUP($A$7:$A$91,dt!$A$2:$R$78,13,FALSE)</f>
        <v>143919</v>
      </c>
      <c r="N47" s="6">
        <f>VLOOKUP($A$7:$A$91,dt!$A$2:$R$78,14,FALSE)</f>
        <v>131</v>
      </c>
      <c r="O47" s="6">
        <f>VLOOKUP($A$7:$A$91,dt!$A$2:$R$78,15,FALSE)</f>
        <v>15519</v>
      </c>
      <c r="P47" s="6">
        <f>VLOOKUP($A$7:$A$91,dt!$A$2:$R$78,16,FALSE)</f>
        <v>634</v>
      </c>
      <c r="Q47" s="6">
        <f>VLOOKUP($A$7:$A$91,dt!$A$2:$R$78,17,FALSE)</f>
        <v>2995</v>
      </c>
      <c r="R47" s="6">
        <f>VLOOKUP($A$7:$A$91,dt!$A$2:$R$78,18,FALSE)</f>
        <v>112</v>
      </c>
      <c r="S47" s="6">
        <f>VLOOKUP($A$7:$A$91,dt!$A$2:$X$78,19,FALSE)</f>
        <v>4505</v>
      </c>
      <c r="T47" s="6">
        <f>VLOOKUP($A$7:$A$91,dt!$A$2:$X$78,20,FALSE)</f>
        <v>149</v>
      </c>
      <c r="U47" s="6">
        <f>VLOOKUP($A$7:$A$91,dt!$A$2:$X$78,21,FALSE)</f>
        <v>2740</v>
      </c>
      <c r="V47" s="6">
        <f>VLOOKUP($A$7:$A$91,dt!$A$2:$X$78,22,FALSE)</f>
        <v>166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18.75" x14ac:dyDescent="0.2">
      <c r="A48" s="9" t="s">
        <v>5</v>
      </c>
      <c r="B48" s="8">
        <f>SUM(B49:B56)</f>
        <v>386046</v>
      </c>
      <c r="C48" s="8">
        <f t="shared" ref="C48:X48" si="20">SUM(C49:C56)</f>
        <v>727490</v>
      </c>
      <c r="D48" s="8">
        <f t="shared" si="20"/>
        <v>73843</v>
      </c>
      <c r="E48" s="8">
        <f t="shared" si="20"/>
        <v>83014</v>
      </c>
      <c r="F48" s="8">
        <f t="shared" si="20"/>
        <v>1839</v>
      </c>
      <c r="G48" s="8">
        <f t="shared" si="20"/>
        <v>185363</v>
      </c>
      <c r="H48" s="8">
        <f t="shared" si="20"/>
        <v>19406</v>
      </c>
      <c r="I48" s="8">
        <f t="shared" si="20"/>
        <v>803351</v>
      </c>
      <c r="J48" s="8">
        <f t="shared" si="20"/>
        <v>37926</v>
      </c>
      <c r="K48" s="8">
        <f t="shared" ref="K48:L48" si="21">SUM(K49:K56)</f>
        <v>16448097</v>
      </c>
      <c r="L48" s="8">
        <f t="shared" si="21"/>
        <v>349677</v>
      </c>
      <c r="M48" s="8">
        <f t="shared" ref="M48:N48" si="22">SUM(M49:M56)</f>
        <v>6158658</v>
      </c>
      <c r="N48" s="8">
        <f t="shared" si="22"/>
        <v>4637</v>
      </c>
      <c r="O48" s="8">
        <f t="shared" si="20"/>
        <v>6762804</v>
      </c>
      <c r="P48" s="8">
        <f t="shared" si="20"/>
        <v>11052</v>
      </c>
      <c r="Q48" s="8">
        <f t="shared" si="20"/>
        <v>24323</v>
      </c>
      <c r="R48" s="8">
        <f t="shared" si="20"/>
        <v>795</v>
      </c>
      <c r="S48" s="8">
        <f t="shared" ref="S48:T48" si="23">SUM(S49:S56)</f>
        <v>221199</v>
      </c>
      <c r="T48" s="8">
        <f t="shared" si="23"/>
        <v>2888</v>
      </c>
      <c r="U48" s="8">
        <f t="shared" si="20"/>
        <v>31658</v>
      </c>
      <c r="V48" s="8">
        <f t="shared" si="20"/>
        <v>1892</v>
      </c>
      <c r="W48" s="8">
        <f t="shared" si="20"/>
        <v>2937</v>
      </c>
      <c r="X48" s="8">
        <f t="shared" si="20"/>
        <v>180</v>
      </c>
    </row>
    <row r="49" spans="1:24" ht="18.75" x14ac:dyDescent="0.2">
      <c r="A49" s="5" t="s">
        <v>48</v>
      </c>
      <c r="B49" s="6">
        <f>VLOOKUP($A$7:$A$91,dt!$A$2:$R$78,2,FALSE)</f>
        <v>74986</v>
      </c>
      <c r="C49" s="6">
        <f>VLOOKUP($A$7:$A$91,dt!$A$2:$R$78,3,FALSE)</f>
        <v>193891</v>
      </c>
      <c r="D49" s="6">
        <f>VLOOKUP($A$7:$A$91,dt!$A$2:$R$78,4,FALSE)</f>
        <v>17776</v>
      </c>
      <c r="E49" s="6">
        <f>VLOOKUP($A$7:$A$91,dt!$A$2:$R$78,5,FALSE)</f>
        <v>52275</v>
      </c>
      <c r="F49" s="6">
        <f>VLOOKUP($A$7:$A$91,dt!$A$2:$R$78,6,FALSE)</f>
        <v>1164</v>
      </c>
      <c r="G49" s="6">
        <f>VLOOKUP($A$7:$A$91,dt!$A$2:$R$78,7,FALSE)</f>
        <v>56788</v>
      </c>
      <c r="H49" s="6">
        <f>VLOOKUP($A$7:$A$91,dt!$A$2:$R$78,8,FALSE)</f>
        <v>5915</v>
      </c>
      <c r="I49" s="6">
        <f>VLOOKUP($A$7:$A$91,dt!$A$2:$R$78,9,FALSE)</f>
        <v>289459</v>
      </c>
      <c r="J49" s="6">
        <f>VLOOKUP($A$7:$A$91,dt!$A$2:$R$78,10,FALSE)</f>
        <v>13651</v>
      </c>
      <c r="K49" s="6">
        <f>VLOOKUP($A$7:$A$91,dt!$A$2:$R$78,11,FALSE)</f>
        <v>2802532</v>
      </c>
      <c r="L49" s="6">
        <f>VLOOKUP($A$7:$A$91,dt!$A$2:$R$78,12,FALSE)</f>
        <v>63390</v>
      </c>
      <c r="M49" s="6">
        <f>VLOOKUP($A$7:$A$91,dt!$A$2:$R$78,13,FALSE)</f>
        <v>1403733</v>
      </c>
      <c r="N49" s="6">
        <f>VLOOKUP($A$7:$A$91,dt!$A$2:$R$78,14,FALSE)</f>
        <v>751</v>
      </c>
      <c r="O49" s="6">
        <f>VLOOKUP($A$7:$A$91,dt!$A$2:$R$78,15,FALSE)</f>
        <v>3139585</v>
      </c>
      <c r="P49" s="6">
        <f>VLOOKUP($A$7:$A$91,dt!$A$2:$R$78,16,FALSE)</f>
        <v>2045</v>
      </c>
      <c r="Q49" s="6">
        <f>VLOOKUP($A$7:$A$91,dt!$A$2:$R$78,17,FALSE)</f>
        <v>6097</v>
      </c>
      <c r="R49" s="6">
        <f>VLOOKUP($A$7:$A$91,dt!$A$2:$R$78,18,FALSE)</f>
        <v>176</v>
      </c>
      <c r="S49" s="6">
        <f>VLOOKUP($A$7:$A$91,dt!$A$2:$X$78,19,FALSE)</f>
        <v>48183</v>
      </c>
      <c r="T49" s="6">
        <f>VLOOKUP($A$7:$A$91,dt!$A$2:$X$78,20,FALSE)</f>
        <v>651</v>
      </c>
      <c r="U49" s="6">
        <f>VLOOKUP($A$7:$A$91,dt!$A$2:$X$78,21,FALSE)</f>
        <v>8181</v>
      </c>
      <c r="V49" s="6">
        <f>VLOOKUP($A$7:$A$91,dt!$A$2:$X$78,22,FALSE)</f>
        <v>546</v>
      </c>
      <c r="W49" s="6">
        <f>VLOOKUP($A$7:$A$91,dt!$A$2:$X$78,23,FALSE)</f>
        <v>557</v>
      </c>
      <c r="X49" s="6">
        <f>VLOOKUP($A$7:$A$91,dt!$A$2:$X$78,24,FALSE)</f>
        <v>67</v>
      </c>
    </row>
    <row r="50" spans="1:24" ht="18.75" x14ac:dyDescent="0.2">
      <c r="A50" s="5" t="s">
        <v>49</v>
      </c>
      <c r="B50" s="6">
        <f>VLOOKUP($A$7:$A$91,dt!$A$2:$R$78,2,FALSE)</f>
        <v>36461</v>
      </c>
      <c r="C50" s="6">
        <f>VLOOKUP($A$7:$A$91,dt!$A$2:$R$78,3,FALSE)</f>
        <v>37004</v>
      </c>
      <c r="D50" s="6">
        <f>VLOOKUP($A$7:$A$91,dt!$A$2:$R$78,4,FALSE)</f>
        <v>3594</v>
      </c>
      <c r="E50" s="6">
        <f>VLOOKUP($A$7:$A$91,dt!$A$2:$R$78,5,FALSE)</f>
        <v>23876</v>
      </c>
      <c r="F50" s="6">
        <f>VLOOKUP($A$7:$A$91,dt!$A$2:$R$78,6,FALSE)</f>
        <v>447</v>
      </c>
      <c r="G50" s="6">
        <f>VLOOKUP($A$7:$A$91,dt!$A$2:$R$78,7,FALSE)</f>
        <v>6809</v>
      </c>
      <c r="H50" s="6">
        <f>VLOOKUP($A$7:$A$91,dt!$A$2:$R$78,8,FALSE)</f>
        <v>584</v>
      </c>
      <c r="I50" s="6">
        <f>VLOOKUP($A$7:$A$91,dt!$A$2:$R$78,9,FALSE)</f>
        <v>97883</v>
      </c>
      <c r="J50" s="6">
        <f>VLOOKUP($A$7:$A$91,dt!$A$2:$R$78,10,FALSE)</f>
        <v>2456</v>
      </c>
      <c r="K50" s="6">
        <f>VLOOKUP($A$7:$A$91,dt!$A$2:$R$78,11,FALSE)</f>
        <v>1863398</v>
      </c>
      <c r="L50" s="6">
        <f>VLOOKUP($A$7:$A$91,dt!$A$2:$R$78,12,FALSE)</f>
        <v>34766</v>
      </c>
      <c r="M50" s="6">
        <f>VLOOKUP($A$7:$A$91,dt!$A$2:$R$78,13,FALSE)</f>
        <v>1497910</v>
      </c>
      <c r="N50" s="6">
        <f>VLOOKUP($A$7:$A$91,dt!$A$2:$R$78,14,FALSE)</f>
        <v>163</v>
      </c>
      <c r="O50" s="6">
        <f>VLOOKUP($A$7:$A$91,dt!$A$2:$R$78,15,FALSE)</f>
        <v>652735</v>
      </c>
      <c r="P50" s="6">
        <f>VLOOKUP($A$7:$A$91,dt!$A$2:$R$78,16,FALSE)</f>
        <v>766</v>
      </c>
      <c r="Q50" s="6">
        <f>VLOOKUP($A$7:$A$91,dt!$A$2:$R$78,17,FALSE)</f>
        <v>1092</v>
      </c>
      <c r="R50" s="6">
        <f>VLOOKUP($A$7:$A$91,dt!$A$2:$R$78,18,FALSE)</f>
        <v>38</v>
      </c>
      <c r="S50" s="6">
        <f>VLOOKUP($A$7:$A$91,dt!$A$2:$X$78,19,FALSE)</f>
        <v>14036</v>
      </c>
      <c r="T50" s="6">
        <f>VLOOKUP($A$7:$A$91,dt!$A$2:$X$78,20,FALSE)</f>
        <v>224</v>
      </c>
      <c r="U50" s="6">
        <f>VLOOKUP($A$7:$A$91,dt!$A$2:$X$78,21,FALSE)</f>
        <v>1171</v>
      </c>
      <c r="V50" s="6">
        <f>VLOOKUP($A$7:$A$91,dt!$A$2:$X$78,22,FALSE)</f>
        <v>50</v>
      </c>
      <c r="W50" s="6">
        <f>VLOOKUP($A$7:$A$91,dt!$A$2:$X$78,23,FALSE)</f>
        <v>169</v>
      </c>
      <c r="X50" s="6">
        <f>VLOOKUP($A$7:$A$91,dt!$A$2:$X$78,24,FALSE)</f>
        <v>5</v>
      </c>
    </row>
    <row r="51" spans="1:24" ht="18.75" x14ac:dyDescent="0.2">
      <c r="A51" s="5" t="s">
        <v>50</v>
      </c>
      <c r="B51" s="6">
        <f>VLOOKUP($A$7:$A$91,dt!$A$2:$R$78,2,FALSE)</f>
        <v>52416</v>
      </c>
      <c r="C51" s="6">
        <f>VLOOKUP($A$7:$A$91,dt!$A$2:$R$78,3,FALSE)</f>
        <v>160515</v>
      </c>
      <c r="D51" s="6">
        <f>VLOOKUP($A$7:$A$91,dt!$A$2:$R$78,4,FALSE)</f>
        <v>15918</v>
      </c>
      <c r="E51" s="6">
        <f>VLOOKUP($A$7:$A$91,dt!$A$2:$R$78,5,FALSE)</f>
        <v>1799</v>
      </c>
      <c r="F51" s="6">
        <f>VLOOKUP($A$7:$A$91,dt!$A$2:$R$78,6,FALSE)</f>
        <v>36</v>
      </c>
      <c r="G51" s="6">
        <f>VLOOKUP($A$7:$A$91,dt!$A$2:$R$78,7,FALSE)</f>
        <v>16642</v>
      </c>
      <c r="H51" s="6">
        <f>VLOOKUP($A$7:$A$91,dt!$A$2:$R$78,8,FALSE)</f>
        <v>1714</v>
      </c>
      <c r="I51" s="6">
        <f>VLOOKUP($A$7:$A$91,dt!$A$2:$R$78,9,FALSE)</f>
        <v>166043</v>
      </c>
      <c r="J51" s="6">
        <f>VLOOKUP($A$7:$A$91,dt!$A$2:$R$78,10,FALSE)</f>
        <v>2588</v>
      </c>
      <c r="K51" s="6">
        <f>VLOOKUP($A$7:$A$91,dt!$A$2:$R$78,11,FALSE)</f>
        <v>1663257</v>
      </c>
      <c r="L51" s="6">
        <f>VLOOKUP($A$7:$A$91,dt!$A$2:$R$78,12,FALSE)</f>
        <v>43674</v>
      </c>
      <c r="M51" s="6">
        <f>VLOOKUP($A$7:$A$91,dt!$A$2:$R$78,13,FALSE)</f>
        <v>2640748</v>
      </c>
      <c r="N51" s="6">
        <f>VLOOKUP($A$7:$A$91,dt!$A$2:$R$78,14,FALSE)</f>
        <v>240</v>
      </c>
      <c r="O51" s="6">
        <f>VLOOKUP($A$7:$A$91,dt!$A$2:$R$78,15,FALSE)</f>
        <v>1113598</v>
      </c>
      <c r="P51" s="6">
        <f>VLOOKUP($A$7:$A$91,dt!$A$2:$R$78,16,FALSE)</f>
        <v>1596</v>
      </c>
      <c r="Q51" s="6">
        <f>VLOOKUP($A$7:$A$91,dt!$A$2:$R$78,17,FALSE)</f>
        <v>1135</v>
      </c>
      <c r="R51" s="6">
        <f>VLOOKUP($A$7:$A$91,dt!$A$2:$R$78,18,FALSE)</f>
        <v>65</v>
      </c>
      <c r="S51" s="6">
        <f>VLOOKUP($A$7:$A$91,dt!$A$2:$X$78,19,FALSE)</f>
        <v>22161</v>
      </c>
      <c r="T51" s="6">
        <f>VLOOKUP($A$7:$A$91,dt!$A$2:$X$78,20,FALSE)</f>
        <v>291</v>
      </c>
      <c r="U51" s="6">
        <f>VLOOKUP($A$7:$A$91,dt!$A$2:$X$78,21,FALSE)</f>
        <v>6390</v>
      </c>
      <c r="V51" s="6">
        <f>VLOOKUP($A$7:$A$91,dt!$A$2:$X$78,22,FALSE)</f>
        <v>253</v>
      </c>
      <c r="W51" s="6">
        <f>VLOOKUP($A$7:$A$91,dt!$A$2:$X$78,23,FALSE)</f>
        <v>685</v>
      </c>
      <c r="X51" s="6">
        <f>VLOOKUP($A$7:$A$91,dt!$A$2:$X$78,24,FALSE)</f>
        <v>25</v>
      </c>
    </row>
    <row r="52" spans="1:24" ht="18.75" x14ac:dyDescent="0.2">
      <c r="A52" s="5" t="s">
        <v>51</v>
      </c>
      <c r="B52" s="6">
        <f>VLOOKUP($A$7:$A$91,dt!$A$2:$R$78,2,FALSE)</f>
        <v>27817</v>
      </c>
      <c r="C52" s="6">
        <f>VLOOKUP($A$7:$A$91,dt!$A$2:$R$78,3,FALSE)</f>
        <v>50292</v>
      </c>
      <c r="D52" s="6">
        <f>VLOOKUP($A$7:$A$91,dt!$A$2:$R$78,4,FALSE)</f>
        <v>4545</v>
      </c>
      <c r="E52" s="6">
        <f>VLOOKUP($A$7:$A$91,dt!$A$2:$R$78,5,FALSE)</f>
        <v>329</v>
      </c>
      <c r="F52" s="6">
        <f>VLOOKUP($A$7:$A$91,dt!$A$2:$R$78,6,FALSE)</f>
        <v>23</v>
      </c>
      <c r="G52" s="6">
        <f>VLOOKUP($A$7:$A$91,dt!$A$2:$R$78,7,FALSE)</f>
        <v>11522</v>
      </c>
      <c r="H52" s="6">
        <f>VLOOKUP($A$7:$A$91,dt!$A$2:$R$78,8,FALSE)</f>
        <v>1143</v>
      </c>
      <c r="I52" s="6">
        <f>VLOOKUP($A$7:$A$91,dt!$A$2:$R$78,9,FALSE)</f>
        <v>34780</v>
      </c>
      <c r="J52" s="6">
        <f>VLOOKUP($A$7:$A$91,dt!$A$2:$R$78,10,FALSE)</f>
        <v>1045</v>
      </c>
      <c r="K52" s="6">
        <f>VLOOKUP($A$7:$A$91,dt!$A$2:$R$78,11,FALSE)</f>
        <v>1251519</v>
      </c>
      <c r="L52" s="6">
        <f>VLOOKUP($A$7:$A$91,dt!$A$2:$R$78,12,FALSE)</f>
        <v>24918</v>
      </c>
      <c r="M52" s="6">
        <f>VLOOKUP($A$7:$A$91,dt!$A$2:$R$78,13,FALSE)</f>
        <v>57452</v>
      </c>
      <c r="N52" s="6">
        <f>VLOOKUP($A$7:$A$91,dt!$A$2:$R$78,14,FALSE)</f>
        <v>183</v>
      </c>
      <c r="O52" s="6">
        <f>VLOOKUP($A$7:$A$91,dt!$A$2:$R$78,15,FALSE)</f>
        <v>166553</v>
      </c>
      <c r="P52" s="6">
        <f>VLOOKUP($A$7:$A$91,dt!$A$2:$R$78,16,FALSE)</f>
        <v>751</v>
      </c>
      <c r="Q52" s="6">
        <f>VLOOKUP($A$7:$A$91,dt!$A$2:$R$78,17,FALSE)</f>
        <v>2656</v>
      </c>
      <c r="R52" s="6">
        <f>VLOOKUP($A$7:$A$91,dt!$A$2:$R$78,18,FALSE)</f>
        <v>66</v>
      </c>
      <c r="S52" s="6">
        <f>VLOOKUP($A$7:$A$91,dt!$A$2:$X$78,19,FALSE)</f>
        <v>4366</v>
      </c>
      <c r="T52" s="6">
        <f>VLOOKUP($A$7:$A$91,dt!$A$2:$X$78,20,FALSE)</f>
        <v>83</v>
      </c>
      <c r="U52" s="6">
        <f>VLOOKUP($A$7:$A$91,dt!$A$2:$X$78,21,FALSE)</f>
        <v>2267</v>
      </c>
      <c r="V52" s="6">
        <f>VLOOKUP($A$7:$A$91,dt!$A$2:$X$78,22,FALSE)</f>
        <v>83</v>
      </c>
      <c r="W52" s="6">
        <f>VLOOKUP($A$7:$A$91,dt!$A$2:$X$78,23,FALSE)</f>
        <v>259</v>
      </c>
      <c r="X52" s="6">
        <f>VLOOKUP($A$7:$A$91,dt!$A$2:$X$78,24,FALSE)</f>
        <v>7</v>
      </c>
    </row>
    <row r="53" spans="1:24" ht="18.75" x14ac:dyDescent="0.2">
      <c r="A53" s="5" t="s">
        <v>52</v>
      </c>
      <c r="B53" s="6">
        <f>VLOOKUP($A$7:$A$91,dt!$A$2:$R$78,2,FALSE)</f>
        <v>47325</v>
      </c>
      <c r="C53" s="6">
        <f>VLOOKUP($A$7:$A$91,dt!$A$2:$R$78,3,FALSE)</f>
        <v>62665</v>
      </c>
      <c r="D53" s="6">
        <f>VLOOKUP($A$7:$A$91,dt!$A$2:$R$78,4,FALSE)</f>
        <v>9900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9814</v>
      </c>
      <c r="H53" s="6">
        <f>VLOOKUP($A$7:$A$91,dt!$A$2:$R$78,8,FALSE)</f>
        <v>1636</v>
      </c>
      <c r="I53" s="6">
        <f>VLOOKUP($A$7:$A$91,dt!$A$2:$R$78,9,FALSE)</f>
        <v>64354</v>
      </c>
      <c r="J53" s="6">
        <f>VLOOKUP($A$7:$A$91,dt!$A$2:$R$78,10,FALSE)</f>
        <v>4715</v>
      </c>
      <c r="K53" s="6">
        <f>VLOOKUP($A$7:$A$91,dt!$A$2:$R$78,11,FALSE)</f>
        <v>1928807</v>
      </c>
      <c r="L53" s="6">
        <f>VLOOKUP($A$7:$A$91,dt!$A$2:$R$78,12,FALSE)</f>
        <v>44200</v>
      </c>
      <c r="M53" s="6">
        <f>VLOOKUP($A$7:$A$91,dt!$A$2:$R$78,13,FALSE)</f>
        <v>48609</v>
      </c>
      <c r="N53" s="6">
        <f>VLOOKUP($A$7:$A$91,dt!$A$2:$R$78,14,FALSE)</f>
        <v>158</v>
      </c>
      <c r="O53" s="6">
        <f>VLOOKUP($A$7:$A$91,dt!$A$2:$R$78,15,FALSE)</f>
        <v>103065</v>
      </c>
      <c r="P53" s="6">
        <f>VLOOKUP($A$7:$A$91,dt!$A$2:$R$78,16,FALSE)</f>
        <v>1172</v>
      </c>
      <c r="Q53" s="6">
        <f>VLOOKUP($A$7:$A$91,dt!$A$2:$R$78,17,FALSE)</f>
        <v>2642</v>
      </c>
      <c r="R53" s="6">
        <f>VLOOKUP($A$7:$A$91,dt!$A$2:$R$78,18,FALSE)</f>
        <v>112</v>
      </c>
      <c r="S53" s="6">
        <f>VLOOKUP($A$7:$A$91,dt!$A$2:$X$78,19,FALSE)</f>
        <v>33787</v>
      </c>
      <c r="T53" s="6">
        <f>VLOOKUP($A$7:$A$91,dt!$A$2:$X$78,20,FALSE)</f>
        <v>265</v>
      </c>
      <c r="U53" s="6">
        <f>VLOOKUP($A$7:$A$91,dt!$A$2:$X$78,21,FALSE)</f>
        <v>2881</v>
      </c>
      <c r="V53" s="6">
        <f>VLOOKUP($A$7:$A$91,dt!$A$2:$X$78,22,FALSE)</f>
        <v>261</v>
      </c>
      <c r="W53" s="6">
        <f>VLOOKUP($A$7:$A$91,dt!$A$2:$X$78,23,FALSE)</f>
        <v>183</v>
      </c>
      <c r="X53" s="6">
        <f>VLOOKUP($A$7:$A$91,dt!$A$2:$X$78,24,FALSE)</f>
        <v>11</v>
      </c>
    </row>
    <row r="54" spans="1:24" ht="18.75" x14ac:dyDescent="0.2">
      <c r="A54" s="5" t="s">
        <v>53</v>
      </c>
      <c r="B54" s="6">
        <f>VLOOKUP($A$7:$A$91,dt!$A$2:$R$78,2,FALSE)</f>
        <v>43864</v>
      </c>
      <c r="C54" s="6">
        <f>VLOOKUP($A$7:$A$91,dt!$A$2:$R$78,3,FALSE)</f>
        <v>58604</v>
      </c>
      <c r="D54" s="6">
        <f>VLOOKUP($A$7:$A$91,dt!$A$2:$R$78,4,FALSE)</f>
        <v>6268</v>
      </c>
      <c r="E54" s="6">
        <f>VLOOKUP($A$7:$A$91,dt!$A$2:$R$78,5,FALSE)</f>
        <v>270</v>
      </c>
      <c r="F54" s="6">
        <f>VLOOKUP($A$7:$A$91,dt!$A$2:$R$78,6,FALSE)</f>
        <v>17</v>
      </c>
      <c r="G54" s="6">
        <f>VLOOKUP($A$7:$A$91,dt!$A$2:$R$78,7,FALSE)</f>
        <v>8091</v>
      </c>
      <c r="H54" s="6">
        <f>VLOOKUP($A$7:$A$91,dt!$A$2:$R$78,8,FALSE)</f>
        <v>888</v>
      </c>
      <c r="I54" s="6">
        <f>VLOOKUP($A$7:$A$91,dt!$A$2:$R$78,9,FALSE)</f>
        <v>10277</v>
      </c>
      <c r="J54" s="6">
        <f>VLOOKUP($A$7:$A$91,dt!$A$2:$R$78,10,FALSE)</f>
        <v>326</v>
      </c>
      <c r="K54" s="6">
        <f>VLOOKUP($A$7:$A$91,dt!$A$2:$R$78,11,FALSE)</f>
        <v>2142570</v>
      </c>
      <c r="L54" s="6">
        <f>VLOOKUP($A$7:$A$91,dt!$A$2:$R$78,12,FALSE)</f>
        <v>42692</v>
      </c>
      <c r="M54" s="6">
        <f>VLOOKUP($A$7:$A$91,dt!$A$2:$R$78,13,FALSE)</f>
        <v>93123</v>
      </c>
      <c r="N54" s="6">
        <f>VLOOKUP($A$7:$A$91,dt!$A$2:$R$78,14,FALSE)</f>
        <v>198</v>
      </c>
      <c r="O54" s="6">
        <f>VLOOKUP($A$7:$A$91,dt!$A$2:$R$78,15,FALSE)</f>
        <v>137113</v>
      </c>
      <c r="P54" s="6">
        <f>VLOOKUP($A$7:$A$91,dt!$A$2:$R$78,16,FALSE)</f>
        <v>819</v>
      </c>
      <c r="Q54" s="6">
        <f>VLOOKUP($A$7:$A$91,dt!$A$2:$R$78,17,FALSE)</f>
        <v>2208</v>
      </c>
      <c r="R54" s="6">
        <f>VLOOKUP($A$7:$A$91,dt!$A$2:$R$78,18,FALSE)</f>
        <v>81</v>
      </c>
      <c r="S54" s="6">
        <f>VLOOKUP($A$7:$A$91,dt!$A$2:$X$78,19,FALSE)</f>
        <v>39531</v>
      </c>
      <c r="T54" s="6">
        <f>VLOOKUP($A$7:$A$91,dt!$A$2:$X$78,20,FALSE)</f>
        <v>239</v>
      </c>
      <c r="U54" s="6">
        <f>VLOOKUP($A$7:$A$91,dt!$A$2:$X$78,21,FALSE)</f>
        <v>1991</v>
      </c>
      <c r="V54" s="6">
        <f>VLOOKUP($A$7:$A$91,dt!$A$2:$X$78,22,FALSE)</f>
        <v>108</v>
      </c>
      <c r="W54" s="6">
        <f>VLOOKUP($A$7:$A$91,dt!$A$2:$X$78,23,FALSE)</f>
        <v>466</v>
      </c>
      <c r="X54" s="6">
        <f>VLOOKUP($A$7:$A$91,dt!$A$2:$X$78,24,FALSE)</f>
        <v>15</v>
      </c>
    </row>
    <row r="55" spans="1:24" ht="18.75" x14ac:dyDescent="0.2">
      <c r="A55" s="5" t="s">
        <v>54</v>
      </c>
      <c r="B55" s="6">
        <f>VLOOKUP($A$7:$A$91,dt!$A$2:$R$78,2,FALSE)</f>
        <v>79474</v>
      </c>
      <c r="C55" s="6">
        <f>VLOOKUP($A$7:$A$91,dt!$A$2:$R$78,3,FALSE)</f>
        <v>59091</v>
      </c>
      <c r="D55" s="6">
        <f>VLOOKUP($A$7:$A$91,dt!$A$2:$R$78,4,FALSE)</f>
        <v>7172</v>
      </c>
      <c r="E55" s="6">
        <f>VLOOKUP($A$7:$A$91,dt!$A$2:$R$78,5,FALSE)</f>
        <v>4419</v>
      </c>
      <c r="F55" s="6">
        <f>VLOOKUP($A$7:$A$91,dt!$A$2:$R$78,6,FALSE)</f>
        <v>149</v>
      </c>
      <c r="G55" s="6">
        <f>VLOOKUP($A$7:$A$91,dt!$A$2:$R$78,7,FALSE)</f>
        <v>18122</v>
      </c>
      <c r="H55" s="6">
        <f>VLOOKUP($A$7:$A$91,dt!$A$2:$R$78,8,FALSE)</f>
        <v>2175</v>
      </c>
      <c r="I55" s="6">
        <f>VLOOKUP($A$7:$A$91,dt!$A$2:$R$78,9,FALSE)</f>
        <v>82348</v>
      </c>
      <c r="J55" s="6">
        <f>VLOOKUP($A$7:$A$91,dt!$A$2:$R$78,10,FALSE)</f>
        <v>3638</v>
      </c>
      <c r="K55" s="6">
        <f>VLOOKUP($A$7:$A$91,dt!$A$2:$R$78,11,FALSE)</f>
        <v>3862242</v>
      </c>
      <c r="L55" s="6">
        <f>VLOOKUP($A$7:$A$91,dt!$A$2:$R$78,12,FALSE)</f>
        <v>75535</v>
      </c>
      <c r="M55" s="6">
        <f>VLOOKUP($A$7:$A$91,dt!$A$2:$R$78,13,FALSE)</f>
        <v>413337</v>
      </c>
      <c r="N55" s="6">
        <f>VLOOKUP($A$7:$A$91,dt!$A$2:$R$78,14,FALSE)</f>
        <v>2789</v>
      </c>
      <c r="O55" s="6">
        <f>VLOOKUP($A$7:$A$91,dt!$A$2:$R$78,15,FALSE)</f>
        <v>1409213</v>
      </c>
      <c r="P55" s="6">
        <f>VLOOKUP($A$7:$A$91,dt!$A$2:$R$78,16,FALSE)</f>
        <v>3355</v>
      </c>
      <c r="Q55" s="6">
        <f>VLOOKUP($A$7:$A$91,dt!$A$2:$R$78,17,FALSE)</f>
        <v>7572</v>
      </c>
      <c r="R55" s="6">
        <f>VLOOKUP($A$7:$A$91,dt!$A$2:$R$78,18,FALSE)</f>
        <v>233</v>
      </c>
      <c r="S55" s="6">
        <f>VLOOKUP($A$7:$A$91,dt!$A$2:$X$78,19,FALSE)</f>
        <v>54939</v>
      </c>
      <c r="T55" s="6">
        <f>VLOOKUP($A$7:$A$91,dt!$A$2:$X$78,20,FALSE)</f>
        <v>1026</v>
      </c>
      <c r="U55" s="6">
        <f>VLOOKUP($A$7:$A$91,dt!$A$2:$X$78,21,FALSE)</f>
        <v>5772</v>
      </c>
      <c r="V55" s="6">
        <f>VLOOKUP($A$7:$A$91,dt!$A$2:$X$78,22,FALSE)</f>
        <v>303</v>
      </c>
      <c r="W55" s="6">
        <f>VLOOKUP($A$7:$A$91,dt!$A$2:$X$78,23,FALSE)</f>
        <v>458</v>
      </c>
      <c r="X55" s="6">
        <f>VLOOKUP($A$7:$A$91,dt!$A$2:$X$78,24,FALSE)</f>
        <v>34</v>
      </c>
    </row>
    <row r="56" spans="1:24" ht="18.75" x14ac:dyDescent="0.2">
      <c r="A56" s="5" t="s">
        <v>55</v>
      </c>
      <c r="B56" s="6">
        <f>VLOOKUP($A$7:$A$91,dt!$A$2:$R$78,2,FALSE)</f>
        <v>23703</v>
      </c>
      <c r="C56" s="6">
        <f>VLOOKUP($A$7:$A$91,dt!$A$2:$R$78,3,FALSE)</f>
        <v>105428</v>
      </c>
      <c r="D56" s="6">
        <f>VLOOKUP($A$7:$A$91,dt!$A$2:$R$78,4,FALSE)</f>
        <v>8670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57575</v>
      </c>
      <c r="H56" s="6">
        <f>VLOOKUP($A$7:$A$91,dt!$A$2:$R$78,8,FALSE)</f>
        <v>5351</v>
      </c>
      <c r="I56" s="6">
        <f>VLOOKUP($A$7:$A$91,dt!$A$2:$R$78,9,FALSE)</f>
        <v>58207</v>
      </c>
      <c r="J56" s="6">
        <f>VLOOKUP($A$7:$A$91,dt!$A$2:$R$78,10,FALSE)</f>
        <v>9507</v>
      </c>
      <c r="K56" s="6">
        <f>VLOOKUP($A$7:$A$91,dt!$A$2:$R$78,11,FALSE)</f>
        <v>933772</v>
      </c>
      <c r="L56" s="6">
        <f>VLOOKUP($A$7:$A$91,dt!$A$2:$R$78,12,FALSE)</f>
        <v>20502</v>
      </c>
      <c r="M56" s="6">
        <f>VLOOKUP($A$7:$A$91,dt!$A$2:$R$78,13,FALSE)</f>
        <v>3746</v>
      </c>
      <c r="N56" s="6">
        <f>VLOOKUP($A$7:$A$91,dt!$A$2:$R$78,14,FALSE)</f>
        <v>155</v>
      </c>
      <c r="O56" s="6">
        <f>VLOOKUP($A$7:$A$91,dt!$A$2:$R$78,15,FALSE)</f>
        <v>40942</v>
      </c>
      <c r="P56" s="6">
        <f>VLOOKUP($A$7:$A$91,dt!$A$2:$R$78,16,FALSE)</f>
        <v>548</v>
      </c>
      <c r="Q56" s="6">
        <f>VLOOKUP($A$7:$A$91,dt!$A$2:$R$78,17,FALSE)</f>
        <v>921</v>
      </c>
      <c r="R56" s="6">
        <f>VLOOKUP($A$7:$A$91,dt!$A$2:$R$78,18,FALSE)</f>
        <v>24</v>
      </c>
      <c r="S56" s="6">
        <f>VLOOKUP($A$7:$A$91,dt!$A$2:$X$78,19,FALSE)</f>
        <v>4196</v>
      </c>
      <c r="T56" s="6">
        <f>VLOOKUP($A$7:$A$91,dt!$A$2:$X$78,20,FALSE)</f>
        <v>109</v>
      </c>
      <c r="U56" s="6">
        <f>VLOOKUP($A$7:$A$91,dt!$A$2:$X$78,21,FALSE)</f>
        <v>3005</v>
      </c>
      <c r="V56" s="6">
        <f>VLOOKUP($A$7:$A$91,dt!$A$2:$X$78,22,FALSE)</f>
        <v>288</v>
      </c>
      <c r="W56" s="6">
        <f>VLOOKUP($A$7:$A$91,dt!$A$2:$X$78,23,FALSE)</f>
        <v>160</v>
      </c>
      <c r="X56" s="6">
        <f>VLOOKUP($A$7:$A$91,dt!$A$2:$X$78,24,FALSE)</f>
        <v>16</v>
      </c>
    </row>
    <row r="57" spans="1:24" ht="18.75" x14ac:dyDescent="0.2">
      <c r="A57" s="9" t="s">
        <v>6</v>
      </c>
      <c r="B57" s="8">
        <f>SUM(B58:B66)</f>
        <v>333838</v>
      </c>
      <c r="C57" s="8">
        <f t="shared" ref="C57:X57" si="24">SUM(C58:C66)</f>
        <v>766462</v>
      </c>
      <c r="D57" s="8">
        <f t="shared" si="24"/>
        <v>54565</v>
      </c>
      <c r="E57" s="8">
        <f t="shared" si="24"/>
        <v>6996</v>
      </c>
      <c r="F57" s="8">
        <f t="shared" si="24"/>
        <v>236</v>
      </c>
      <c r="G57" s="8">
        <f t="shared" si="24"/>
        <v>178505</v>
      </c>
      <c r="H57" s="8">
        <f t="shared" si="24"/>
        <v>15617</v>
      </c>
      <c r="I57" s="8">
        <f t="shared" si="24"/>
        <v>1077487</v>
      </c>
      <c r="J57" s="8">
        <f t="shared" si="24"/>
        <v>16467</v>
      </c>
      <c r="K57" s="8">
        <f t="shared" ref="K57:L57" si="25">SUM(K58:K66)</f>
        <v>14183337</v>
      </c>
      <c r="L57" s="8">
        <f t="shared" si="25"/>
        <v>292622</v>
      </c>
      <c r="M57" s="8">
        <f t="shared" ref="M57:N57" si="26">SUM(M58:M66)</f>
        <v>20128158</v>
      </c>
      <c r="N57" s="8">
        <f t="shared" si="26"/>
        <v>2021</v>
      </c>
      <c r="O57" s="8">
        <f t="shared" si="24"/>
        <v>5990210</v>
      </c>
      <c r="P57" s="8">
        <f t="shared" si="24"/>
        <v>15922</v>
      </c>
      <c r="Q57" s="8">
        <f t="shared" si="24"/>
        <v>829432</v>
      </c>
      <c r="R57" s="8">
        <f t="shared" si="24"/>
        <v>1222</v>
      </c>
      <c r="S57" s="8">
        <f t="shared" ref="S57:T57" si="27">SUM(S58:S66)</f>
        <v>3085364</v>
      </c>
      <c r="T57" s="8">
        <f t="shared" si="27"/>
        <v>9168</v>
      </c>
      <c r="U57" s="8">
        <f t="shared" si="24"/>
        <v>188805</v>
      </c>
      <c r="V57" s="8">
        <f t="shared" si="24"/>
        <v>5588</v>
      </c>
      <c r="W57" s="8">
        <f t="shared" si="24"/>
        <v>22585</v>
      </c>
      <c r="X57" s="8">
        <f t="shared" si="24"/>
        <v>644</v>
      </c>
    </row>
    <row r="58" spans="1:24" ht="18.75" x14ac:dyDescent="0.2">
      <c r="A58" s="5" t="s">
        <v>56</v>
      </c>
      <c r="B58" s="6">
        <f>VLOOKUP($A$7:$A$91,dt!$A$2:$R$78,2,FALSE)</f>
        <v>29819</v>
      </c>
      <c r="C58" s="6">
        <f>VLOOKUP($A$7:$A$91,dt!$A$2:$R$78,3,FALSE)</f>
        <v>48251</v>
      </c>
      <c r="D58" s="6">
        <f>VLOOKUP($A$7:$A$91,dt!$A$2:$R$78,4,FALSE)</f>
        <v>3758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27029</v>
      </c>
      <c r="H58" s="6">
        <f>VLOOKUP($A$7:$A$91,dt!$A$2:$R$78,8,FALSE)</f>
        <v>2095</v>
      </c>
      <c r="I58" s="6">
        <f>VLOOKUP($A$7:$A$91,dt!$A$2:$R$78,9,FALSE)</f>
        <v>71506</v>
      </c>
      <c r="J58" s="6">
        <f>VLOOKUP($A$7:$A$91,dt!$A$2:$R$78,10,FALSE)</f>
        <v>1442</v>
      </c>
      <c r="K58" s="6">
        <f>VLOOKUP($A$7:$A$91,dt!$A$2:$R$78,11,FALSE)</f>
        <v>1105674</v>
      </c>
      <c r="L58" s="6">
        <f>VLOOKUP($A$7:$A$91,dt!$A$2:$R$78,12,FALSE)</f>
        <v>27768</v>
      </c>
      <c r="M58" s="6">
        <f>VLOOKUP($A$7:$A$91,dt!$A$2:$R$78,13,FALSE)</f>
        <v>611324</v>
      </c>
      <c r="N58" s="6">
        <f>VLOOKUP($A$7:$A$91,dt!$A$2:$R$78,14,FALSE)</f>
        <v>129</v>
      </c>
      <c r="O58" s="6">
        <f>VLOOKUP($A$7:$A$91,dt!$A$2:$R$78,15,FALSE)</f>
        <v>1995255</v>
      </c>
      <c r="P58" s="6">
        <f>VLOOKUP($A$7:$A$91,dt!$A$2:$R$78,16,FALSE)</f>
        <v>400</v>
      </c>
      <c r="Q58" s="6">
        <f>VLOOKUP($A$7:$A$91,dt!$A$2:$R$78,17,FALSE)</f>
        <v>7088</v>
      </c>
      <c r="R58" s="6">
        <f>VLOOKUP($A$7:$A$91,dt!$A$2:$R$78,18,FALSE)</f>
        <v>47</v>
      </c>
      <c r="S58" s="6">
        <f>VLOOKUP($A$7:$A$91,dt!$A$2:$X$78,19,FALSE)</f>
        <v>108813</v>
      </c>
      <c r="T58" s="6">
        <f>VLOOKUP($A$7:$A$91,dt!$A$2:$X$78,20,FALSE)</f>
        <v>139</v>
      </c>
      <c r="U58" s="6">
        <f>VLOOKUP($A$7:$A$91,dt!$A$2:$X$78,21,FALSE)</f>
        <v>3167</v>
      </c>
      <c r="V58" s="6">
        <f>VLOOKUP($A$7:$A$91,dt!$A$2:$X$78,22,FALSE)</f>
        <v>93</v>
      </c>
      <c r="W58" s="6">
        <f>VLOOKUP($A$7:$A$91,dt!$A$2:$X$78,23,FALSE)</f>
        <v>218</v>
      </c>
      <c r="X58" s="6">
        <f>VLOOKUP($A$7:$A$91,dt!$A$2:$X$78,24,FALSE)</f>
        <v>11</v>
      </c>
    </row>
    <row r="59" spans="1:24" ht="18.75" x14ac:dyDescent="0.2">
      <c r="A59" s="5" t="s">
        <v>57</v>
      </c>
      <c r="B59" s="6">
        <f>VLOOKUP($A$7:$A$91,dt!$A$2:$R$78,2,FALSE)</f>
        <v>41590</v>
      </c>
      <c r="C59" s="6">
        <f>VLOOKUP($A$7:$A$91,dt!$A$2:$R$78,3,FALSE)</f>
        <v>85538</v>
      </c>
      <c r="D59" s="6">
        <f>VLOOKUP($A$7:$A$91,dt!$A$2:$R$78,4,FALSE)</f>
        <v>4827</v>
      </c>
      <c r="E59" s="6">
        <f>VLOOKUP($A$7:$A$91,dt!$A$2:$R$78,5,FALSE)</f>
        <v>1105</v>
      </c>
      <c r="F59" s="6">
        <f>VLOOKUP($A$7:$A$91,dt!$A$2:$R$78,6,FALSE)</f>
        <v>31</v>
      </c>
      <c r="G59" s="6">
        <f>VLOOKUP($A$7:$A$91,dt!$A$2:$R$78,7,FALSE)</f>
        <v>11405</v>
      </c>
      <c r="H59" s="6">
        <f>VLOOKUP($A$7:$A$91,dt!$A$2:$R$78,8,FALSE)</f>
        <v>995</v>
      </c>
      <c r="I59" s="6">
        <f>VLOOKUP($A$7:$A$91,dt!$A$2:$R$78,9,FALSE)</f>
        <v>250903</v>
      </c>
      <c r="J59" s="6">
        <f>VLOOKUP($A$7:$A$91,dt!$A$2:$R$78,10,FALSE)</f>
        <v>1157</v>
      </c>
      <c r="K59" s="6">
        <f>VLOOKUP($A$7:$A$91,dt!$A$2:$R$78,11,FALSE)</f>
        <v>1980964</v>
      </c>
      <c r="L59" s="6">
        <f>VLOOKUP($A$7:$A$91,dt!$A$2:$R$78,12,FALSE)</f>
        <v>36723</v>
      </c>
      <c r="M59" s="6">
        <f>VLOOKUP($A$7:$A$91,dt!$A$2:$R$78,13,FALSE)</f>
        <v>7095425</v>
      </c>
      <c r="N59" s="6">
        <f>VLOOKUP($A$7:$A$91,dt!$A$2:$R$78,14,FALSE)</f>
        <v>271</v>
      </c>
      <c r="O59" s="6">
        <f>VLOOKUP($A$7:$A$91,dt!$A$2:$R$78,15,FALSE)</f>
        <v>1572002</v>
      </c>
      <c r="P59" s="6">
        <f>VLOOKUP($A$7:$A$91,dt!$A$2:$R$78,16,FALSE)</f>
        <v>3031</v>
      </c>
      <c r="Q59" s="6">
        <f>VLOOKUP($A$7:$A$91,dt!$A$2:$R$78,17,FALSE)</f>
        <v>21437</v>
      </c>
      <c r="R59" s="6">
        <f>VLOOKUP($A$7:$A$91,dt!$A$2:$R$78,18,FALSE)</f>
        <v>222</v>
      </c>
      <c r="S59" s="6">
        <f>VLOOKUP($A$7:$A$91,dt!$A$2:$X$78,19,FALSE)</f>
        <v>704923</v>
      </c>
      <c r="T59" s="6">
        <f>VLOOKUP($A$7:$A$91,dt!$A$2:$X$78,20,FALSE)</f>
        <v>2254</v>
      </c>
      <c r="U59" s="6">
        <f>VLOOKUP($A$7:$A$91,dt!$A$2:$X$78,21,FALSE)</f>
        <v>39221</v>
      </c>
      <c r="V59" s="6">
        <f>VLOOKUP($A$7:$A$91,dt!$A$2:$X$78,22,FALSE)</f>
        <v>1172</v>
      </c>
      <c r="W59" s="6">
        <f>VLOOKUP($A$7:$A$91,dt!$A$2:$X$78,23,FALSE)</f>
        <v>5551</v>
      </c>
      <c r="X59" s="6">
        <f>VLOOKUP($A$7:$A$91,dt!$A$2:$X$78,24,FALSE)</f>
        <v>160</v>
      </c>
    </row>
    <row r="60" spans="1:24" ht="18.75" x14ac:dyDescent="0.2">
      <c r="A60" s="5" t="s">
        <v>58</v>
      </c>
      <c r="B60" s="6">
        <f>VLOOKUP($A$7:$A$91,dt!$A$2:$R$78,2,FALSE)</f>
        <v>24422</v>
      </c>
      <c r="C60" s="6">
        <f>VLOOKUP($A$7:$A$91,dt!$A$2:$R$78,3,FALSE)</f>
        <v>14811</v>
      </c>
      <c r="D60" s="6">
        <f>VLOOKUP($A$7:$A$91,dt!$A$2:$R$78,4,FALSE)</f>
        <v>1079</v>
      </c>
      <c r="E60" s="6">
        <f>VLOOKUP($A$7:$A$91,dt!$A$2:$R$78,5,FALSE)</f>
        <v>38</v>
      </c>
      <c r="F60" s="6">
        <f>VLOOKUP($A$7:$A$91,dt!$A$2:$R$78,6,FALSE)</f>
        <v>3</v>
      </c>
      <c r="G60" s="6">
        <f>VLOOKUP($A$7:$A$91,dt!$A$2:$R$78,7,FALSE)</f>
        <v>32714</v>
      </c>
      <c r="H60" s="6">
        <f>VLOOKUP($A$7:$A$91,dt!$A$2:$R$78,8,FALSE)</f>
        <v>2927</v>
      </c>
      <c r="I60" s="6">
        <f>VLOOKUP($A$7:$A$91,dt!$A$2:$R$78,9,FALSE)</f>
        <v>52007</v>
      </c>
      <c r="J60" s="6">
        <f>VLOOKUP($A$7:$A$91,dt!$A$2:$R$78,10,FALSE)</f>
        <v>831</v>
      </c>
      <c r="K60" s="6">
        <f>VLOOKUP($A$7:$A$91,dt!$A$2:$R$78,11,FALSE)</f>
        <v>969679</v>
      </c>
      <c r="L60" s="6">
        <f>VLOOKUP($A$7:$A$91,dt!$A$2:$R$78,12,FALSE)</f>
        <v>21716</v>
      </c>
      <c r="M60" s="6">
        <f>VLOOKUP($A$7:$A$91,dt!$A$2:$R$78,13,FALSE)</f>
        <v>1436370</v>
      </c>
      <c r="N60" s="6">
        <f>VLOOKUP($A$7:$A$91,dt!$A$2:$R$78,14,FALSE)</f>
        <v>114</v>
      </c>
      <c r="O60" s="6">
        <f>VLOOKUP($A$7:$A$91,dt!$A$2:$R$78,15,FALSE)</f>
        <v>94305</v>
      </c>
      <c r="P60" s="6">
        <f>VLOOKUP($A$7:$A$91,dt!$A$2:$R$78,16,FALSE)</f>
        <v>2270</v>
      </c>
      <c r="Q60" s="6">
        <f>VLOOKUP($A$7:$A$91,dt!$A$2:$R$78,17,FALSE)</f>
        <v>12121</v>
      </c>
      <c r="R60" s="6">
        <f>VLOOKUP($A$7:$A$91,dt!$A$2:$R$78,18,FALSE)</f>
        <v>131</v>
      </c>
      <c r="S60" s="6">
        <f>VLOOKUP($A$7:$A$91,dt!$A$2:$X$78,19,FALSE)</f>
        <v>227088</v>
      </c>
      <c r="T60" s="6">
        <f>VLOOKUP($A$7:$A$91,dt!$A$2:$X$78,20,FALSE)</f>
        <v>2302</v>
      </c>
      <c r="U60" s="6">
        <f>VLOOKUP($A$7:$A$91,dt!$A$2:$X$78,21,FALSE)</f>
        <v>16749</v>
      </c>
      <c r="V60" s="6">
        <f>VLOOKUP($A$7:$A$91,dt!$A$2:$X$78,22,FALSE)</f>
        <v>568</v>
      </c>
      <c r="W60" s="6">
        <f>VLOOKUP($A$7:$A$91,dt!$A$2:$X$78,23,FALSE)</f>
        <v>2030</v>
      </c>
      <c r="X60" s="6">
        <f>VLOOKUP($A$7:$A$91,dt!$A$2:$X$78,24,FALSE)</f>
        <v>61</v>
      </c>
    </row>
    <row r="61" spans="1:24" ht="18.75" x14ac:dyDescent="0.2">
      <c r="A61" s="5" t="s">
        <v>59</v>
      </c>
      <c r="B61" s="6">
        <f>VLOOKUP($A$7:$A$91,dt!$A$2:$R$78,2,FALSE)</f>
        <v>41132</v>
      </c>
      <c r="C61" s="6">
        <f>VLOOKUP($A$7:$A$91,dt!$A$2:$R$78,3,FALSE)</f>
        <v>33783</v>
      </c>
      <c r="D61" s="6">
        <f>VLOOKUP($A$7:$A$91,dt!$A$2:$R$78,4,FALSE)</f>
        <v>2438</v>
      </c>
      <c r="E61" s="6">
        <f>VLOOKUP($A$7:$A$91,dt!$A$2:$R$78,5,FALSE)</f>
        <v>200</v>
      </c>
      <c r="F61" s="6">
        <f>VLOOKUP($A$7:$A$91,dt!$A$2:$R$78,6,FALSE)</f>
        <v>10</v>
      </c>
      <c r="G61" s="6">
        <f>VLOOKUP($A$7:$A$91,dt!$A$2:$R$78,7,FALSE)</f>
        <v>12389</v>
      </c>
      <c r="H61" s="6">
        <f>VLOOKUP($A$7:$A$91,dt!$A$2:$R$78,8,FALSE)</f>
        <v>1040</v>
      </c>
      <c r="I61" s="6">
        <f>VLOOKUP($A$7:$A$91,dt!$A$2:$R$78,9,FALSE)</f>
        <v>221478</v>
      </c>
      <c r="J61" s="6">
        <f>VLOOKUP($A$7:$A$91,dt!$A$2:$R$78,10,FALSE)</f>
        <v>3108</v>
      </c>
      <c r="K61" s="6">
        <f>VLOOKUP($A$7:$A$91,dt!$A$2:$R$78,11,FALSE)</f>
        <v>1814611</v>
      </c>
      <c r="L61" s="6">
        <f>VLOOKUP($A$7:$A$91,dt!$A$2:$R$78,12,FALSE)</f>
        <v>38661</v>
      </c>
      <c r="M61" s="6">
        <f>VLOOKUP($A$7:$A$91,dt!$A$2:$R$78,13,FALSE)</f>
        <v>1446678</v>
      </c>
      <c r="N61" s="6">
        <f>VLOOKUP($A$7:$A$91,dt!$A$2:$R$78,14,FALSE)</f>
        <v>305</v>
      </c>
      <c r="O61" s="6">
        <f>VLOOKUP($A$7:$A$91,dt!$A$2:$R$78,15,FALSE)</f>
        <v>477489</v>
      </c>
      <c r="P61" s="6">
        <f>VLOOKUP($A$7:$A$91,dt!$A$2:$R$78,16,FALSE)</f>
        <v>1867</v>
      </c>
      <c r="Q61" s="6">
        <f>VLOOKUP($A$7:$A$91,dt!$A$2:$R$78,17,FALSE)</f>
        <v>10013</v>
      </c>
      <c r="R61" s="6">
        <f>VLOOKUP($A$7:$A$91,dt!$A$2:$R$78,18,FALSE)</f>
        <v>205</v>
      </c>
      <c r="S61" s="6">
        <f>VLOOKUP($A$7:$A$91,dt!$A$2:$X$78,19,FALSE)</f>
        <v>201213</v>
      </c>
      <c r="T61" s="6">
        <f>VLOOKUP($A$7:$A$91,dt!$A$2:$X$78,20,FALSE)</f>
        <v>915</v>
      </c>
      <c r="U61" s="6">
        <f>VLOOKUP($A$7:$A$91,dt!$A$2:$X$78,21,FALSE)</f>
        <v>12130</v>
      </c>
      <c r="V61" s="6">
        <f>VLOOKUP($A$7:$A$91,dt!$A$2:$X$78,22,FALSE)</f>
        <v>398</v>
      </c>
      <c r="W61" s="6">
        <f>VLOOKUP($A$7:$A$91,dt!$A$2:$X$78,23,FALSE)</f>
        <v>1387</v>
      </c>
      <c r="X61" s="6">
        <f>VLOOKUP($A$7:$A$91,dt!$A$2:$X$78,24,FALSE)</f>
        <v>29</v>
      </c>
    </row>
    <row r="62" spans="1:24" ht="18.75" x14ac:dyDescent="0.2">
      <c r="A62" s="5" t="s">
        <v>60</v>
      </c>
      <c r="B62" s="6">
        <f>VLOOKUP($A$7:$A$91,dt!$A$2:$R$78,2,FALSE)</f>
        <v>36692</v>
      </c>
      <c r="C62" s="6">
        <f>VLOOKUP($A$7:$A$91,dt!$A$2:$R$78,3,FALSE)</f>
        <v>278984</v>
      </c>
      <c r="D62" s="6">
        <f>VLOOKUP($A$7:$A$91,dt!$A$2:$R$78,4,FALSE)</f>
        <v>18396</v>
      </c>
      <c r="E62" s="6">
        <f>VLOOKUP($A$7:$A$91,dt!$A$2:$R$78,5,FALSE)</f>
        <v>2</v>
      </c>
      <c r="F62" s="6">
        <f>VLOOKUP($A$7:$A$91,dt!$A$2:$R$78,6,FALSE)</f>
        <v>1</v>
      </c>
      <c r="G62" s="6">
        <f>VLOOKUP($A$7:$A$91,dt!$A$2:$R$78,7,FALSE)</f>
        <v>30786</v>
      </c>
      <c r="H62" s="6">
        <f>VLOOKUP($A$7:$A$91,dt!$A$2:$R$78,8,FALSE)</f>
        <v>2557</v>
      </c>
      <c r="I62" s="6">
        <f>VLOOKUP($A$7:$A$91,dt!$A$2:$R$78,9,FALSE)</f>
        <v>78166</v>
      </c>
      <c r="J62" s="6">
        <f>VLOOKUP($A$7:$A$91,dt!$A$2:$R$78,10,FALSE)</f>
        <v>2702</v>
      </c>
      <c r="K62" s="6">
        <f>VLOOKUP($A$7:$A$91,dt!$A$2:$R$78,11,FALSE)</f>
        <v>1126848</v>
      </c>
      <c r="L62" s="6">
        <f>VLOOKUP($A$7:$A$91,dt!$A$2:$R$78,12,FALSE)</f>
        <v>24868</v>
      </c>
      <c r="M62" s="6">
        <f>VLOOKUP($A$7:$A$91,dt!$A$2:$R$78,13,FALSE)</f>
        <v>416655</v>
      </c>
      <c r="N62" s="6">
        <f>VLOOKUP($A$7:$A$91,dt!$A$2:$R$78,14,FALSE)</f>
        <v>108</v>
      </c>
      <c r="O62" s="6">
        <f>VLOOKUP($A$7:$A$91,dt!$A$2:$R$78,15,FALSE)</f>
        <v>36662</v>
      </c>
      <c r="P62" s="6">
        <f>VLOOKUP($A$7:$A$91,dt!$A$2:$R$78,16,FALSE)</f>
        <v>545</v>
      </c>
      <c r="Q62" s="6">
        <f>VLOOKUP($A$7:$A$91,dt!$A$2:$R$78,17,FALSE)</f>
        <v>1132</v>
      </c>
      <c r="R62" s="6">
        <f>VLOOKUP($A$7:$A$91,dt!$A$2:$R$78,18,FALSE)</f>
        <v>96</v>
      </c>
      <c r="S62" s="6">
        <f>VLOOKUP($A$7:$A$91,dt!$A$2:$X$78,19,FALSE)</f>
        <v>8107</v>
      </c>
      <c r="T62" s="6">
        <f>VLOOKUP($A$7:$A$91,dt!$A$2:$X$78,20,FALSE)</f>
        <v>197</v>
      </c>
      <c r="U62" s="6">
        <f>VLOOKUP($A$7:$A$91,dt!$A$2:$X$78,21,FALSE)</f>
        <v>19533</v>
      </c>
      <c r="V62" s="6">
        <f>VLOOKUP($A$7:$A$91,dt!$A$2:$X$78,22,FALSE)</f>
        <v>585</v>
      </c>
      <c r="W62" s="6">
        <f>VLOOKUP($A$7:$A$91,dt!$A$2:$X$78,23,FALSE)</f>
        <v>1391</v>
      </c>
      <c r="X62" s="6">
        <f>VLOOKUP($A$7:$A$91,dt!$A$2:$X$78,24,FALSE)</f>
        <v>14</v>
      </c>
    </row>
    <row r="63" spans="1:24" ht="18.75" x14ac:dyDescent="0.2">
      <c r="A63" s="5" t="s">
        <v>61</v>
      </c>
      <c r="B63" s="6">
        <f>VLOOKUP($A$7:$A$91,dt!$A$2:$R$78,2,FALSE)</f>
        <v>36520</v>
      </c>
      <c r="C63" s="6">
        <f>VLOOKUP($A$7:$A$91,dt!$A$2:$R$78,3,FALSE)</f>
        <v>138283</v>
      </c>
      <c r="D63" s="6">
        <f>VLOOKUP($A$7:$A$91,dt!$A$2:$R$78,4,FALSE)</f>
        <v>10456</v>
      </c>
      <c r="E63" s="6">
        <f>VLOOKUP($A$7:$A$91,dt!$A$2:$R$78,5,FALSE)</f>
        <v>3027</v>
      </c>
      <c r="F63" s="6">
        <f>VLOOKUP($A$7:$A$91,dt!$A$2:$R$78,6,FALSE)</f>
        <v>99</v>
      </c>
      <c r="G63" s="6">
        <f>VLOOKUP($A$7:$A$91,dt!$A$2:$R$78,7,FALSE)</f>
        <v>10257</v>
      </c>
      <c r="H63" s="6">
        <f>VLOOKUP($A$7:$A$91,dt!$A$2:$R$78,8,FALSE)</f>
        <v>1033</v>
      </c>
      <c r="I63" s="6">
        <f>VLOOKUP($A$7:$A$91,dt!$A$2:$R$78,9,FALSE)</f>
        <v>74062</v>
      </c>
      <c r="J63" s="6">
        <f>VLOOKUP($A$7:$A$91,dt!$A$2:$R$78,10,FALSE)</f>
        <v>2328</v>
      </c>
      <c r="K63" s="6">
        <f>VLOOKUP($A$7:$A$91,dt!$A$2:$R$78,11,FALSE)</f>
        <v>1177242</v>
      </c>
      <c r="L63" s="6">
        <f>VLOOKUP($A$7:$A$91,dt!$A$2:$R$78,12,FALSE)</f>
        <v>30823</v>
      </c>
      <c r="M63" s="6">
        <f>VLOOKUP($A$7:$A$91,dt!$A$2:$R$78,13,FALSE)</f>
        <v>134209</v>
      </c>
      <c r="N63" s="6">
        <f>VLOOKUP($A$7:$A$91,dt!$A$2:$R$78,14,FALSE)</f>
        <v>122</v>
      </c>
      <c r="O63" s="6">
        <f>VLOOKUP($A$7:$A$91,dt!$A$2:$R$78,15,FALSE)</f>
        <v>130374</v>
      </c>
      <c r="P63" s="6">
        <f>VLOOKUP($A$7:$A$91,dt!$A$2:$R$78,16,FALSE)</f>
        <v>1406</v>
      </c>
      <c r="Q63" s="6">
        <f>VLOOKUP($A$7:$A$91,dt!$A$2:$R$78,17,FALSE)</f>
        <v>2537</v>
      </c>
      <c r="R63" s="6">
        <f>VLOOKUP($A$7:$A$91,dt!$A$2:$R$78,18,FALSE)</f>
        <v>53</v>
      </c>
      <c r="S63" s="6">
        <f>VLOOKUP($A$7:$A$91,dt!$A$2:$X$78,19,FALSE)</f>
        <v>168674</v>
      </c>
      <c r="T63" s="6">
        <f>VLOOKUP($A$7:$A$91,dt!$A$2:$X$78,20,FALSE)</f>
        <v>593</v>
      </c>
      <c r="U63" s="6">
        <f>VLOOKUP($A$7:$A$91,dt!$A$2:$X$78,21,FALSE)</f>
        <v>13574</v>
      </c>
      <c r="V63" s="6">
        <f>VLOOKUP($A$7:$A$91,dt!$A$2:$X$78,22,FALSE)</f>
        <v>374</v>
      </c>
      <c r="W63" s="6">
        <f>VLOOKUP($A$7:$A$91,dt!$A$2:$X$78,23,FALSE)</f>
        <v>1109</v>
      </c>
      <c r="X63" s="6">
        <f>VLOOKUP($A$7:$A$91,dt!$A$2:$X$78,24,FALSE)</f>
        <v>38</v>
      </c>
    </row>
    <row r="64" spans="1:24" ht="18.75" x14ac:dyDescent="0.2">
      <c r="A64" s="5" t="s">
        <v>62</v>
      </c>
      <c r="B64" s="6">
        <f>VLOOKUP($A$7:$A$91,dt!$A$2:$R$78,2,FALSE)</f>
        <v>43610</v>
      </c>
      <c r="C64" s="6">
        <f>VLOOKUP($A$7:$A$91,dt!$A$2:$R$78,3,FALSE)</f>
        <v>63250</v>
      </c>
      <c r="D64" s="6">
        <f>VLOOKUP($A$7:$A$91,dt!$A$2:$R$78,4,FALSE)</f>
        <v>5816</v>
      </c>
      <c r="E64" s="6">
        <f>VLOOKUP($A$7:$A$91,dt!$A$2:$R$78,5,FALSE)</f>
        <v>283</v>
      </c>
      <c r="F64" s="6">
        <f>VLOOKUP($A$7:$A$91,dt!$A$2:$R$78,6,FALSE)</f>
        <v>10</v>
      </c>
      <c r="G64" s="6">
        <f>VLOOKUP($A$7:$A$91,dt!$A$2:$R$78,7,FALSE)</f>
        <v>34356</v>
      </c>
      <c r="H64" s="6">
        <f>VLOOKUP($A$7:$A$91,dt!$A$2:$R$78,8,FALSE)</f>
        <v>3125</v>
      </c>
      <c r="I64" s="6">
        <f>VLOOKUP($A$7:$A$91,dt!$A$2:$R$78,9,FALSE)</f>
        <v>155823</v>
      </c>
      <c r="J64" s="6">
        <f>VLOOKUP($A$7:$A$91,dt!$A$2:$R$78,10,FALSE)</f>
        <v>2976</v>
      </c>
      <c r="K64" s="6">
        <f>VLOOKUP($A$7:$A$91,dt!$A$2:$R$78,11,FALSE)</f>
        <v>2155334</v>
      </c>
      <c r="L64" s="6">
        <f>VLOOKUP($A$7:$A$91,dt!$A$2:$R$78,12,FALSE)</f>
        <v>37602</v>
      </c>
      <c r="M64" s="6">
        <f>VLOOKUP($A$7:$A$91,dt!$A$2:$R$78,13,FALSE)</f>
        <v>1228029</v>
      </c>
      <c r="N64" s="6">
        <f>VLOOKUP($A$7:$A$91,dt!$A$2:$R$78,14,FALSE)</f>
        <v>610</v>
      </c>
      <c r="O64" s="6">
        <f>VLOOKUP($A$7:$A$91,dt!$A$2:$R$78,15,FALSE)</f>
        <v>407398</v>
      </c>
      <c r="P64" s="6">
        <f>VLOOKUP($A$7:$A$91,dt!$A$2:$R$78,16,FALSE)</f>
        <v>2878</v>
      </c>
      <c r="Q64" s="6">
        <f>VLOOKUP($A$7:$A$91,dt!$A$2:$R$78,17,FALSE)</f>
        <v>17365</v>
      </c>
      <c r="R64" s="6">
        <f>VLOOKUP($A$7:$A$91,dt!$A$2:$R$78,18,FALSE)</f>
        <v>187</v>
      </c>
      <c r="S64" s="6">
        <f>VLOOKUP($A$7:$A$91,dt!$A$2:$X$78,19,FALSE)</f>
        <v>752854</v>
      </c>
      <c r="T64" s="6">
        <f>VLOOKUP($A$7:$A$91,dt!$A$2:$X$78,20,FALSE)</f>
        <v>1140</v>
      </c>
      <c r="U64" s="6">
        <f>VLOOKUP($A$7:$A$91,dt!$A$2:$X$78,21,FALSE)</f>
        <v>18350</v>
      </c>
      <c r="V64" s="6">
        <f>VLOOKUP($A$7:$A$91,dt!$A$2:$X$78,22,FALSE)</f>
        <v>503</v>
      </c>
      <c r="W64" s="6">
        <f>VLOOKUP($A$7:$A$91,dt!$A$2:$X$78,23,FALSE)</f>
        <v>1670</v>
      </c>
      <c r="X64" s="6">
        <f>VLOOKUP($A$7:$A$91,dt!$A$2:$X$78,24,FALSE)</f>
        <v>73</v>
      </c>
    </row>
    <row r="65" spans="1:24" ht="18.75" x14ac:dyDescent="0.2">
      <c r="A65" s="5" t="s">
        <v>63</v>
      </c>
      <c r="B65" s="6">
        <f>VLOOKUP($A$7:$A$91,dt!$A$2:$R$78,2,FALSE)</f>
        <v>28400</v>
      </c>
      <c r="C65" s="6">
        <f>VLOOKUP($A$7:$A$91,dt!$A$2:$R$78,3,FALSE)</f>
        <v>17649</v>
      </c>
      <c r="D65" s="6">
        <f>VLOOKUP($A$7:$A$91,dt!$A$2:$R$78,4,FALSE)</f>
        <v>1479</v>
      </c>
      <c r="E65" s="6">
        <f>VLOOKUP($A$7:$A$91,dt!$A$2:$R$78,5,FALSE)</f>
        <v>460</v>
      </c>
      <c r="F65" s="6">
        <f>VLOOKUP($A$7:$A$91,dt!$A$2:$R$78,6,FALSE)</f>
        <v>17</v>
      </c>
      <c r="G65" s="6">
        <f>VLOOKUP($A$7:$A$91,dt!$A$2:$R$78,7,FALSE)</f>
        <v>9576</v>
      </c>
      <c r="H65" s="6">
        <f>VLOOKUP($A$7:$A$91,dt!$A$2:$R$78,8,FALSE)</f>
        <v>791</v>
      </c>
      <c r="I65" s="6">
        <f>VLOOKUP($A$7:$A$91,dt!$A$2:$R$78,9,FALSE)</f>
        <v>52714</v>
      </c>
      <c r="J65" s="6">
        <f>VLOOKUP($A$7:$A$91,dt!$A$2:$R$78,10,FALSE)</f>
        <v>1075</v>
      </c>
      <c r="K65" s="6">
        <f>VLOOKUP($A$7:$A$91,dt!$A$2:$R$78,11,FALSE)</f>
        <v>1534841</v>
      </c>
      <c r="L65" s="6">
        <f>VLOOKUP($A$7:$A$91,dt!$A$2:$R$78,12,FALSE)</f>
        <v>26335</v>
      </c>
      <c r="M65" s="6">
        <f>VLOOKUP($A$7:$A$91,dt!$A$2:$R$78,13,FALSE)</f>
        <v>1796229</v>
      </c>
      <c r="N65" s="6">
        <f>VLOOKUP($A$7:$A$91,dt!$A$2:$R$78,14,FALSE)</f>
        <v>107</v>
      </c>
      <c r="O65" s="6">
        <f>VLOOKUP($A$7:$A$91,dt!$A$2:$R$78,15,FALSE)</f>
        <v>939397</v>
      </c>
      <c r="P65" s="6">
        <f>VLOOKUP($A$7:$A$91,dt!$A$2:$R$78,16,FALSE)</f>
        <v>1997</v>
      </c>
      <c r="Q65" s="6">
        <f>VLOOKUP($A$7:$A$91,dt!$A$2:$R$78,17,FALSE)</f>
        <v>9229</v>
      </c>
      <c r="R65" s="6">
        <f>VLOOKUP($A$7:$A$91,dt!$A$2:$R$78,18,FALSE)</f>
        <v>57</v>
      </c>
      <c r="S65" s="6">
        <f>VLOOKUP($A$7:$A$91,dt!$A$2:$X$78,19,FALSE)</f>
        <v>832584</v>
      </c>
      <c r="T65" s="6">
        <f>VLOOKUP($A$7:$A$91,dt!$A$2:$X$78,20,FALSE)</f>
        <v>1179</v>
      </c>
      <c r="U65" s="6">
        <f>VLOOKUP($A$7:$A$91,dt!$A$2:$X$78,21,FALSE)</f>
        <v>10897</v>
      </c>
      <c r="V65" s="6">
        <f>VLOOKUP($A$7:$A$91,dt!$A$2:$X$78,22,FALSE)</f>
        <v>369</v>
      </c>
      <c r="W65" s="6">
        <f>VLOOKUP($A$7:$A$91,dt!$A$2:$X$78,23,FALSE)</f>
        <v>1367</v>
      </c>
      <c r="X65" s="6">
        <f>VLOOKUP($A$7:$A$91,dt!$A$2:$X$78,24,FALSE)</f>
        <v>44</v>
      </c>
    </row>
    <row r="66" spans="1:24" ht="18.75" x14ac:dyDescent="0.2">
      <c r="A66" s="5" t="s">
        <v>64</v>
      </c>
      <c r="B66" s="6">
        <f>VLOOKUP($A$7:$A$91,dt!$A$2:$R$78,2,FALSE)</f>
        <v>51653</v>
      </c>
      <c r="C66" s="6">
        <f>VLOOKUP($A$7:$A$91,dt!$A$2:$R$78,3,FALSE)</f>
        <v>85913</v>
      </c>
      <c r="D66" s="6">
        <f>VLOOKUP($A$7:$A$91,dt!$A$2:$R$78,4,FALSE)</f>
        <v>6316</v>
      </c>
      <c r="E66" s="6">
        <f>VLOOKUP($A$7:$A$91,dt!$A$2:$R$78,5,FALSE)</f>
        <v>1881</v>
      </c>
      <c r="F66" s="6">
        <f>VLOOKUP($A$7:$A$91,dt!$A$2:$R$78,6,FALSE)</f>
        <v>65</v>
      </c>
      <c r="G66" s="6">
        <f>VLOOKUP($A$7:$A$91,dt!$A$2:$R$78,7,FALSE)</f>
        <v>9993</v>
      </c>
      <c r="H66" s="6">
        <f>VLOOKUP($A$7:$A$91,dt!$A$2:$R$78,8,FALSE)</f>
        <v>1054</v>
      </c>
      <c r="I66" s="6">
        <f>VLOOKUP($A$7:$A$91,dt!$A$2:$R$78,9,FALSE)</f>
        <v>120828</v>
      </c>
      <c r="J66" s="6">
        <f>VLOOKUP($A$7:$A$91,dt!$A$2:$R$78,10,FALSE)</f>
        <v>848</v>
      </c>
      <c r="K66" s="6">
        <f>VLOOKUP($A$7:$A$91,dt!$A$2:$R$78,11,FALSE)</f>
        <v>2318144</v>
      </c>
      <c r="L66" s="6">
        <f>VLOOKUP($A$7:$A$91,dt!$A$2:$R$78,12,FALSE)</f>
        <v>48126</v>
      </c>
      <c r="M66" s="6">
        <f>VLOOKUP($A$7:$A$91,dt!$A$2:$R$78,13,FALSE)</f>
        <v>5963239</v>
      </c>
      <c r="N66" s="6">
        <f>VLOOKUP($A$7:$A$91,dt!$A$2:$R$78,14,FALSE)</f>
        <v>255</v>
      </c>
      <c r="O66" s="6">
        <f>VLOOKUP($A$7:$A$91,dt!$A$2:$R$78,15,FALSE)</f>
        <v>337328</v>
      </c>
      <c r="P66" s="6">
        <f>VLOOKUP($A$7:$A$91,dt!$A$2:$R$78,16,FALSE)</f>
        <v>1528</v>
      </c>
      <c r="Q66" s="6">
        <f>VLOOKUP($A$7:$A$91,dt!$A$2:$R$78,17,FALSE)</f>
        <v>748510</v>
      </c>
      <c r="R66" s="6">
        <f>VLOOKUP($A$7:$A$91,dt!$A$2:$R$78,18,FALSE)</f>
        <v>224</v>
      </c>
      <c r="S66" s="6">
        <f>VLOOKUP($A$7:$A$91,dt!$A$2:$X$78,19,FALSE)</f>
        <v>81108</v>
      </c>
      <c r="T66" s="6">
        <f>VLOOKUP($A$7:$A$91,dt!$A$2:$X$78,20,FALSE)</f>
        <v>449</v>
      </c>
      <c r="U66" s="6">
        <f>VLOOKUP($A$7:$A$91,dt!$A$2:$X$78,21,FALSE)</f>
        <v>55184</v>
      </c>
      <c r="V66" s="6">
        <f>VLOOKUP($A$7:$A$91,dt!$A$2:$X$78,22,FALSE)</f>
        <v>1526</v>
      </c>
      <c r="W66" s="6">
        <f>VLOOKUP($A$7:$A$91,dt!$A$2:$X$78,23,FALSE)</f>
        <v>7862</v>
      </c>
      <c r="X66" s="6">
        <f>VLOOKUP($A$7:$A$91,dt!$A$2:$X$78,24,FALSE)</f>
        <v>214</v>
      </c>
    </row>
    <row r="67" spans="1:24" ht="18.75" x14ac:dyDescent="0.2">
      <c r="A67" s="9" t="s">
        <v>7</v>
      </c>
      <c r="B67" s="8">
        <f>SUM(B68:B75)</f>
        <v>158249</v>
      </c>
      <c r="C67" s="8">
        <f t="shared" ref="C67:X67" si="28">SUM(C68:C75)</f>
        <v>1176546</v>
      </c>
      <c r="D67" s="8">
        <f t="shared" si="28"/>
        <v>65432</v>
      </c>
      <c r="E67" s="8">
        <f t="shared" si="28"/>
        <v>163794</v>
      </c>
      <c r="F67" s="8">
        <f t="shared" si="28"/>
        <v>5559</v>
      </c>
      <c r="G67" s="8">
        <f t="shared" si="28"/>
        <v>21153</v>
      </c>
      <c r="H67" s="8">
        <f t="shared" si="28"/>
        <v>1947</v>
      </c>
      <c r="I67" s="8">
        <f t="shared" si="28"/>
        <v>3056952</v>
      </c>
      <c r="J67" s="8">
        <f t="shared" si="28"/>
        <v>6883</v>
      </c>
      <c r="K67" s="8">
        <f t="shared" ref="K67:L67" si="29">SUM(K68:K75)</f>
        <v>4535549</v>
      </c>
      <c r="L67" s="8">
        <f t="shared" si="29"/>
        <v>104636</v>
      </c>
      <c r="M67" s="8">
        <f t="shared" ref="M67:N67" si="30">SUM(M68:M75)</f>
        <v>69044363</v>
      </c>
      <c r="N67" s="8">
        <f t="shared" si="30"/>
        <v>1930</v>
      </c>
      <c r="O67" s="8">
        <f t="shared" si="28"/>
        <v>7885587</v>
      </c>
      <c r="P67" s="8">
        <f t="shared" si="28"/>
        <v>6179</v>
      </c>
      <c r="Q67" s="8">
        <f t="shared" si="28"/>
        <v>2117829</v>
      </c>
      <c r="R67" s="8">
        <f t="shared" si="28"/>
        <v>1197</v>
      </c>
      <c r="S67" s="8">
        <f t="shared" ref="S67:T67" si="31">SUM(S68:S75)</f>
        <v>5087609</v>
      </c>
      <c r="T67" s="8">
        <f t="shared" si="31"/>
        <v>5052</v>
      </c>
      <c r="U67" s="8">
        <f t="shared" si="28"/>
        <v>319042</v>
      </c>
      <c r="V67" s="8">
        <f t="shared" si="28"/>
        <v>8267</v>
      </c>
      <c r="W67" s="8">
        <f t="shared" si="28"/>
        <v>46998</v>
      </c>
      <c r="X67" s="8">
        <f t="shared" si="28"/>
        <v>821</v>
      </c>
    </row>
    <row r="68" spans="1:24" ht="18.75" x14ac:dyDescent="0.2">
      <c r="A68" s="5" t="s">
        <v>65</v>
      </c>
      <c r="B68" s="6">
        <f>VLOOKUP($A$7:$A$91,dt!$A$2:$R$78,2,FALSE)</f>
        <v>24190</v>
      </c>
      <c r="C68" s="6">
        <f>VLOOKUP($A$7:$A$91,dt!$A$2:$R$78,3,FALSE)</f>
        <v>116435</v>
      </c>
      <c r="D68" s="6">
        <f>VLOOKUP($A$7:$A$91,dt!$A$2:$R$78,4,FALSE)</f>
        <v>9342</v>
      </c>
      <c r="E68" s="6">
        <f>VLOOKUP($A$7:$A$91,dt!$A$2:$R$78,5,FALSE)</f>
        <v>47927</v>
      </c>
      <c r="F68" s="6">
        <f>VLOOKUP($A$7:$A$91,dt!$A$2:$R$78,6,FALSE)</f>
        <v>2216</v>
      </c>
      <c r="G68" s="6">
        <f>VLOOKUP($A$7:$A$91,dt!$A$2:$R$78,7,FALSE)</f>
        <v>1034</v>
      </c>
      <c r="H68" s="6">
        <f>VLOOKUP($A$7:$A$91,dt!$A$2:$R$78,8,FALSE)</f>
        <v>101</v>
      </c>
      <c r="I68" s="6">
        <f>VLOOKUP($A$7:$A$91,dt!$A$2:$R$78,9,FALSE)</f>
        <v>1508736</v>
      </c>
      <c r="J68" s="6">
        <f>VLOOKUP($A$7:$A$91,dt!$A$2:$R$78,10,FALSE)</f>
        <v>724</v>
      </c>
      <c r="K68" s="6">
        <f>VLOOKUP($A$7:$A$91,dt!$A$2:$R$78,11,FALSE)</f>
        <v>693374</v>
      </c>
      <c r="L68" s="6">
        <f>VLOOKUP($A$7:$A$91,dt!$A$2:$R$78,12,FALSE)</f>
        <v>16378</v>
      </c>
      <c r="M68" s="6">
        <f>VLOOKUP($A$7:$A$91,dt!$A$2:$R$78,13,FALSE)</f>
        <v>11390536</v>
      </c>
      <c r="N68" s="6">
        <f>VLOOKUP($A$7:$A$91,dt!$A$2:$R$78,14,FALSE)</f>
        <v>415</v>
      </c>
      <c r="O68" s="6">
        <f>VLOOKUP($A$7:$A$91,dt!$A$2:$R$78,15,FALSE)</f>
        <v>899602</v>
      </c>
      <c r="P68" s="6">
        <f>VLOOKUP($A$7:$A$91,dt!$A$2:$R$78,16,FALSE)</f>
        <v>836</v>
      </c>
      <c r="Q68" s="6">
        <f>VLOOKUP($A$7:$A$91,dt!$A$2:$R$78,17,FALSE)</f>
        <v>370729</v>
      </c>
      <c r="R68" s="6">
        <f>VLOOKUP($A$7:$A$91,dt!$A$2:$R$78,18,FALSE)</f>
        <v>120</v>
      </c>
      <c r="S68" s="6">
        <f>VLOOKUP($A$7:$A$91,dt!$A$2:$X$78,19,FALSE)</f>
        <v>124244</v>
      </c>
      <c r="T68" s="6">
        <f>VLOOKUP($A$7:$A$91,dt!$A$2:$X$78,20,FALSE)</f>
        <v>572</v>
      </c>
      <c r="U68" s="6">
        <f>VLOOKUP($A$7:$A$91,dt!$A$2:$X$78,21,FALSE)</f>
        <v>22977</v>
      </c>
      <c r="V68" s="6">
        <f>VLOOKUP($A$7:$A$91,dt!$A$2:$X$78,22,FALSE)</f>
        <v>783</v>
      </c>
      <c r="W68" s="6">
        <f>VLOOKUP($A$7:$A$91,dt!$A$2:$X$78,23,FALSE)</f>
        <v>1538</v>
      </c>
      <c r="X68" s="6">
        <f>VLOOKUP($A$7:$A$91,dt!$A$2:$X$78,24,FALSE)</f>
        <v>66</v>
      </c>
    </row>
    <row r="69" spans="1:24" ht="18.75" x14ac:dyDescent="0.2">
      <c r="A69" s="5" t="s">
        <v>66</v>
      </c>
      <c r="B69" s="6">
        <f>VLOOKUP($A$7:$A$91,dt!$A$2:$R$78,2,FALSE)</f>
        <v>36113</v>
      </c>
      <c r="C69" s="6">
        <f>VLOOKUP($A$7:$A$91,dt!$A$2:$R$78,3,FALSE)</f>
        <v>347782</v>
      </c>
      <c r="D69" s="6">
        <f>VLOOKUP($A$7:$A$91,dt!$A$2:$R$78,4,FALSE)</f>
        <v>14500</v>
      </c>
      <c r="E69" s="6">
        <f>VLOOKUP($A$7:$A$91,dt!$A$2:$R$78,5,FALSE)</f>
        <v>32699</v>
      </c>
      <c r="F69" s="6">
        <f>VLOOKUP($A$7:$A$91,dt!$A$2:$R$78,6,FALSE)</f>
        <v>1157</v>
      </c>
      <c r="G69" s="6">
        <f>VLOOKUP($A$7:$A$91,dt!$A$2:$R$78,7,FALSE)</f>
        <v>12555</v>
      </c>
      <c r="H69" s="6">
        <f>VLOOKUP($A$7:$A$91,dt!$A$2:$R$78,8,FALSE)</f>
        <v>979</v>
      </c>
      <c r="I69" s="6">
        <f>VLOOKUP($A$7:$A$91,dt!$A$2:$R$78,9,FALSE)</f>
        <v>750941</v>
      </c>
      <c r="J69" s="6">
        <f>VLOOKUP($A$7:$A$91,dt!$A$2:$R$78,10,FALSE)</f>
        <v>1603</v>
      </c>
      <c r="K69" s="6">
        <f>VLOOKUP($A$7:$A$91,dt!$A$2:$R$78,11,FALSE)</f>
        <v>987775</v>
      </c>
      <c r="L69" s="6">
        <f>VLOOKUP($A$7:$A$91,dt!$A$2:$R$78,12,FALSE)</f>
        <v>24057</v>
      </c>
      <c r="M69" s="6">
        <f>VLOOKUP($A$7:$A$91,dt!$A$2:$R$78,13,FALSE)</f>
        <v>35711406</v>
      </c>
      <c r="N69" s="6">
        <f>VLOOKUP($A$7:$A$91,dt!$A$2:$R$78,14,FALSE)</f>
        <v>581</v>
      </c>
      <c r="O69" s="6">
        <f>VLOOKUP($A$7:$A$91,dt!$A$2:$R$78,15,FALSE)</f>
        <v>578565</v>
      </c>
      <c r="P69" s="6">
        <f>VLOOKUP($A$7:$A$91,dt!$A$2:$R$78,16,FALSE)</f>
        <v>974</v>
      </c>
      <c r="Q69" s="6">
        <f>VLOOKUP($A$7:$A$91,dt!$A$2:$R$78,17,FALSE)</f>
        <v>417478</v>
      </c>
      <c r="R69" s="6">
        <f>VLOOKUP($A$7:$A$91,dt!$A$2:$R$78,18,FALSE)</f>
        <v>264</v>
      </c>
      <c r="S69" s="6">
        <f>VLOOKUP($A$7:$A$91,dt!$A$2:$X$78,19,FALSE)</f>
        <v>273845</v>
      </c>
      <c r="T69" s="6">
        <f>VLOOKUP($A$7:$A$91,dt!$A$2:$X$78,20,FALSE)</f>
        <v>652</v>
      </c>
      <c r="U69" s="6">
        <f>VLOOKUP($A$7:$A$91,dt!$A$2:$X$78,21,FALSE)</f>
        <v>132278</v>
      </c>
      <c r="V69" s="6">
        <f>VLOOKUP($A$7:$A$91,dt!$A$2:$X$78,22,FALSE)</f>
        <v>3422</v>
      </c>
      <c r="W69" s="6">
        <f>VLOOKUP($A$7:$A$91,dt!$A$2:$X$78,23,FALSE)</f>
        <v>32362</v>
      </c>
      <c r="X69" s="6">
        <f>VLOOKUP($A$7:$A$91,dt!$A$2:$X$78,24,FALSE)</f>
        <v>434</v>
      </c>
    </row>
    <row r="70" spans="1:24" ht="18.75" x14ac:dyDescent="0.2">
      <c r="A70" s="5" t="s">
        <v>67</v>
      </c>
      <c r="B70" s="6">
        <f>VLOOKUP($A$7:$A$91,dt!$A$2:$R$78,2,FALSE)</f>
        <v>33540</v>
      </c>
      <c r="C70" s="6">
        <f>VLOOKUP($A$7:$A$91,dt!$A$2:$R$78,3,FALSE)</f>
        <v>216452</v>
      </c>
      <c r="D70" s="6">
        <f>VLOOKUP($A$7:$A$91,dt!$A$2:$R$78,4,FALSE)</f>
        <v>8819</v>
      </c>
      <c r="E70" s="6">
        <f>VLOOKUP($A$7:$A$91,dt!$A$2:$R$78,5,FALSE)</f>
        <v>1396</v>
      </c>
      <c r="F70" s="6">
        <f>VLOOKUP($A$7:$A$91,dt!$A$2:$R$78,6,FALSE)</f>
        <v>28</v>
      </c>
      <c r="G70" s="6">
        <f>VLOOKUP($A$7:$A$91,dt!$A$2:$R$78,7,FALSE)</f>
        <v>5372</v>
      </c>
      <c r="H70" s="6">
        <f>VLOOKUP($A$7:$A$91,dt!$A$2:$R$78,8,FALSE)</f>
        <v>545</v>
      </c>
      <c r="I70" s="6">
        <f>VLOOKUP($A$7:$A$91,dt!$A$2:$R$78,9,FALSE)</f>
        <v>480438</v>
      </c>
      <c r="J70" s="6">
        <f>VLOOKUP($A$7:$A$91,dt!$A$2:$R$78,10,FALSE)</f>
        <v>1713</v>
      </c>
      <c r="K70" s="6">
        <f>VLOOKUP($A$7:$A$91,dt!$A$2:$R$78,11,FALSE)</f>
        <v>1199319</v>
      </c>
      <c r="L70" s="6">
        <f>VLOOKUP($A$7:$A$91,dt!$A$2:$R$78,12,FALSE)</f>
        <v>25118</v>
      </c>
      <c r="M70" s="6">
        <f>VLOOKUP($A$7:$A$91,dt!$A$2:$R$78,13,FALSE)</f>
        <v>13188629</v>
      </c>
      <c r="N70" s="6">
        <f>VLOOKUP($A$7:$A$91,dt!$A$2:$R$78,14,FALSE)</f>
        <v>343</v>
      </c>
      <c r="O70" s="6">
        <f>VLOOKUP($A$7:$A$91,dt!$A$2:$R$78,15,FALSE)</f>
        <v>3197298</v>
      </c>
      <c r="P70" s="6">
        <f>VLOOKUP($A$7:$A$91,dt!$A$2:$R$78,16,FALSE)</f>
        <v>1199</v>
      </c>
      <c r="Q70" s="6">
        <f>VLOOKUP($A$7:$A$91,dt!$A$2:$R$78,17,FALSE)</f>
        <v>177669</v>
      </c>
      <c r="R70" s="6">
        <f>VLOOKUP($A$7:$A$91,dt!$A$2:$R$78,18,FALSE)</f>
        <v>307</v>
      </c>
      <c r="S70" s="6">
        <f>VLOOKUP($A$7:$A$91,dt!$A$2:$X$78,19,FALSE)</f>
        <v>3270966</v>
      </c>
      <c r="T70" s="6">
        <f>VLOOKUP($A$7:$A$91,dt!$A$2:$X$78,20,FALSE)</f>
        <v>1871</v>
      </c>
      <c r="U70" s="6">
        <f>VLOOKUP($A$7:$A$91,dt!$A$2:$X$78,21,FALSE)</f>
        <v>56805</v>
      </c>
      <c r="V70" s="6">
        <f>VLOOKUP($A$7:$A$91,dt!$A$2:$X$78,22,FALSE)</f>
        <v>1683</v>
      </c>
      <c r="W70" s="6">
        <f>VLOOKUP($A$7:$A$91,dt!$A$2:$X$78,23,FALSE)</f>
        <v>6344</v>
      </c>
      <c r="X70" s="6">
        <f>VLOOKUP($A$7:$A$91,dt!$A$2:$X$78,24,FALSE)</f>
        <v>170</v>
      </c>
    </row>
    <row r="71" spans="1:24" ht="18.75" x14ac:dyDescent="0.2">
      <c r="A71" s="5" t="s">
        <v>68</v>
      </c>
      <c r="B71" s="6">
        <f>VLOOKUP($A$7:$A$91,dt!$A$2:$R$78,2,FALSE)</f>
        <v>14135</v>
      </c>
      <c r="C71" s="6">
        <f>VLOOKUP($A$7:$A$91,dt!$A$2:$R$78,3,FALSE)</f>
        <v>46446</v>
      </c>
      <c r="D71" s="6">
        <f>VLOOKUP($A$7:$A$91,dt!$A$2:$R$78,4,FALSE)</f>
        <v>2324</v>
      </c>
      <c r="E71" s="6">
        <f>VLOOKUP($A$7:$A$91,dt!$A$2:$R$78,5,FALSE)</f>
        <v>28564</v>
      </c>
      <c r="F71" s="6">
        <f>VLOOKUP($A$7:$A$91,dt!$A$2:$R$78,6,FALSE)</f>
        <v>852</v>
      </c>
      <c r="G71" s="6">
        <f>VLOOKUP($A$7:$A$91,dt!$A$2:$R$78,7,FALSE)</f>
        <v>503</v>
      </c>
      <c r="H71" s="6">
        <f>VLOOKUP($A$7:$A$91,dt!$A$2:$R$78,8,FALSE)</f>
        <v>49</v>
      </c>
      <c r="I71" s="6">
        <f>VLOOKUP($A$7:$A$91,dt!$A$2:$R$78,9,FALSE)</f>
        <v>71536</v>
      </c>
      <c r="J71" s="6">
        <f>VLOOKUP($A$7:$A$91,dt!$A$2:$R$78,10,FALSE)</f>
        <v>71</v>
      </c>
      <c r="K71" s="6">
        <f>VLOOKUP($A$7:$A$91,dt!$A$2:$R$78,11,FALSE)</f>
        <v>629724</v>
      </c>
      <c r="L71" s="6">
        <f>VLOOKUP($A$7:$A$91,dt!$A$2:$R$78,12,FALSE)</f>
        <v>11166</v>
      </c>
      <c r="M71" s="6">
        <f>VLOOKUP($A$7:$A$91,dt!$A$2:$R$78,13,FALSE)</f>
        <v>5185340</v>
      </c>
      <c r="N71" s="6">
        <f>VLOOKUP($A$7:$A$91,dt!$A$2:$R$78,14,FALSE)</f>
        <v>180</v>
      </c>
      <c r="O71" s="6">
        <f>VLOOKUP($A$7:$A$91,dt!$A$2:$R$78,15,FALSE)</f>
        <v>2697979</v>
      </c>
      <c r="P71" s="6">
        <f>VLOOKUP($A$7:$A$91,dt!$A$2:$R$78,16,FALSE)</f>
        <v>569</v>
      </c>
      <c r="Q71" s="6">
        <f>VLOOKUP($A$7:$A$91,dt!$A$2:$R$78,17,FALSE)</f>
        <v>1079793</v>
      </c>
      <c r="R71" s="6">
        <f>VLOOKUP($A$7:$A$91,dt!$A$2:$R$78,18,FALSE)</f>
        <v>214</v>
      </c>
      <c r="S71" s="6">
        <f>VLOOKUP($A$7:$A$91,dt!$A$2:$X$78,19,FALSE)</f>
        <v>937903</v>
      </c>
      <c r="T71" s="6">
        <f>VLOOKUP($A$7:$A$91,dt!$A$2:$X$78,20,FALSE)</f>
        <v>645</v>
      </c>
      <c r="U71" s="6">
        <f>VLOOKUP($A$7:$A$91,dt!$A$2:$X$78,21,FALSE)</f>
        <v>15398</v>
      </c>
      <c r="V71" s="6">
        <f>VLOOKUP($A$7:$A$91,dt!$A$2:$X$78,22,FALSE)</f>
        <v>320</v>
      </c>
      <c r="W71" s="6">
        <f>VLOOKUP($A$7:$A$91,dt!$A$2:$X$78,23,FALSE)</f>
        <v>3038</v>
      </c>
      <c r="X71" s="6">
        <f>VLOOKUP($A$7:$A$91,dt!$A$2:$X$78,24,FALSE)</f>
        <v>67</v>
      </c>
    </row>
    <row r="72" spans="1:24" ht="18.75" x14ac:dyDescent="0.2">
      <c r="A72" s="5" t="s">
        <v>69</v>
      </c>
      <c r="B72" s="6">
        <f>VLOOKUP($A$7:$A$91,dt!$A$2:$R$78,2,FALSE)</f>
        <v>2872</v>
      </c>
      <c r="C72" s="6">
        <f>VLOOKUP($A$7:$A$91,dt!$A$2:$R$78,3,FALSE)</f>
        <v>998</v>
      </c>
      <c r="D72" s="6">
        <f>VLOOKUP($A$7:$A$91,dt!$A$2:$R$78,4,FALSE)</f>
        <v>71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58</v>
      </c>
      <c r="H72" s="6">
        <f>VLOOKUP($A$7:$A$91,dt!$A$2:$R$78,8,FALSE)</f>
        <v>9</v>
      </c>
      <c r="I72" s="6">
        <f>VLOOKUP($A$7:$A$91,dt!$A$2:$R$78,9,FALSE)</f>
        <v>16</v>
      </c>
      <c r="J72" s="6">
        <f>VLOOKUP($A$7:$A$91,dt!$A$2:$R$78,10,FALSE)</f>
        <v>1</v>
      </c>
      <c r="K72" s="6">
        <f>VLOOKUP($A$7:$A$91,dt!$A$2:$R$78,11,FALSE)</f>
        <v>65180</v>
      </c>
      <c r="L72" s="6">
        <f>VLOOKUP($A$7:$A$91,dt!$A$2:$R$78,12,FALSE)</f>
        <v>2245</v>
      </c>
      <c r="M72" s="6">
        <f>VLOOKUP($A$7:$A$91,dt!$A$2:$R$78,13,FALSE)</f>
        <v>30086</v>
      </c>
      <c r="N72" s="6">
        <f>VLOOKUP($A$7:$A$91,dt!$A$2:$R$78,14,FALSE)</f>
        <v>9</v>
      </c>
      <c r="O72" s="6">
        <f>VLOOKUP($A$7:$A$91,dt!$A$2:$R$78,15,FALSE)</f>
        <v>52900</v>
      </c>
      <c r="P72" s="6">
        <f>VLOOKUP($A$7:$A$91,dt!$A$2:$R$78,16,FALSE)</f>
        <v>400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7351</v>
      </c>
      <c r="T72" s="6">
        <f>VLOOKUP($A$7:$A$91,dt!$A$2:$X$78,20,FALSE)</f>
        <v>145</v>
      </c>
      <c r="U72" s="6">
        <f>VLOOKUP($A$7:$A$91,dt!$A$2:$X$78,21,FALSE)</f>
        <v>498</v>
      </c>
      <c r="V72" s="6">
        <f>VLOOKUP($A$7:$A$91,dt!$A$2:$X$78,22,FALSE)</f>
        <v>25</v>
      </c>
      <c r="W72" s="6">
        <f>VLOOKUP($A$7:$A$91,dt!$A$2:$X$78,23,FALSE)</f>
        <v>3</v>
      </c>
      <c r="X72" s="6">
        <f>VLOOKUP($A$7:$A$91,dt!$A$2:$X$78,24,FALSE)</f>
        <v>1</v>
      </c>
    </row>
    <row r="73" spans="1:24" ht="18.75" x14ac:dyDescent="0.2">
      <c r="A73" s="5" t="s">
        <v>70</v>
      </c>
      <c r="B73" s="6">
        <f>VLOOKUP($A$7:$A$91,dt!$A$2:$R$78,2,FALSE)</f>
        <v>2210</v>
      </c>
      <c r="C73" s="6">
        <f>VLOOKUP($A$7:$A$91,dt!$A$2:$R$78,3,FALSE)</f>
        <v>1239</v>
      </c>
      <c r="D73" s="6">
        <f>VLOOKUP($A$7:$A$91,dt!$A$2:$R$78,4,FALSE)</f>
        <v>116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12</v>
      </c>
      <c r="H73" s="6">
        <f>VLOOKUP($A$7:$A$91,dt!$A$2:$R$78,8,FALSE)</f>
        <v>4</v>
      </c>
      <c r="I73" s="6">
        <f>VLOOKUP($A$7:$A$91,dt!$A$2:$R$78,9,FALSE)</f>
        <v>563</v>
      </c>
      <c r="J73" s="6">
        <f>VLOOKUP($A$7:$A$91,dt!$A$2:$R$78,10,FALSE)</f>
        <v>5</v>
      </c>
      <c r="K73" s="6">
        <f>VLOOKUP($A$7:$A$91,dt!$A$2:$R$78,11,FALSE)</f>
        <v>31271</v>
      </c>
      <c r="L73" s="6">
        <f>VLOOKUP($A$7:$A$91,dt!$A$2:$R$78,12,FALSE)</f>
        <v>1700</v>
      </c>
      <c r="M73" s="6">
        <f>VLOOKUP($A$7:$A$91,dt!$A$2:$R$78,13,FALSE)</f>
        <v>172</v>
      </c>
      <c r="N73" s="6">
        <f>VLOOKUP($A$7:$A$91,dt!$A$2:$R$78,14,FALSE)</f>
        <v>17</v>
      </c>
      <c r="O73" s="6">
        <f>VLOOKUP($A$7:$A$91,dt!$A$2:$R$78,15,FALSE)</f>
        <v>39623</v>
      </c>
      <c r="P73" s="6">
        <f>VLOOKUP($A$7:$A$91,dt!$A$2:$R$78,16,FALSE)</f>
        <v>360</v>
      </c>
      <c r="Q73" s="6">
        <f>VLOOKUP($A$7:$A$91,dt!$A$2:$R$78,17,FALSE)</f>
        <v>163</v>
      </c>
      <c r="R73" s="6">
        <f>VLOOKUP($A$7:$A$91,dt!$A$2:$R$78,18,FALSE)</f>
        <v>17</v>
      </c>
      <c r="S73" s="6">
        <f>VLOOKUP($A$7:$A$91,dt!$A$2:$X$78,19,FALSE)</f>
        <v>3894</v>
      </c>
      <c r="T73" s="6">
        <f>VLOOKUP($A$7:$A$91,dt!$A$2:$X$78,20,FALSE)</f>
        <v>190</v>
      </c>
      <c r="U73" s="6">
        <f>VLOOKUP($A$7:$A$91,dt!$A$2:$X$78,21,FALSE)</f>
        <v>270</v>
      </c>
      <c r="V73" s="6">
        <f>VLOOKUP($A$7:$A$91,dt!$A$2:$X$78,22,FALSE)</f>
        <v>15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18.75" x14ac:dyDescent="0.2">
      <c r="A74" s="5" t="s">
        <v>71</v>
      </c>
      <c r="B74" s="6">
        <f>VLOOKUP($A$7:$A$91,dt!$A$2:$R$78,2,FALSE)</f>
        <v>19925</v>
      </c>
      <c r="C74" s="6">
        <f>VLOOKUP($A$7:$A$91,dt!$A$2:$R$78,3,FALSE)</f>
        <v>248259</v>
      </c>
      <c r="D74" s="6">
        <f>VLOOKUP($A$7:$A$91,dt!$A$2:$R$78,4,FALSE)</f>
        <v>14546</v>
      </c>
      <c r="E74" s="6">
        <f>VLOOKUP($A$7:$A$91,dt!$A$2:$R$78,5,FALSE)</f>
        <v>13758</v>
      </c>
      <c r="F74" s="6">
        <f>VLOOKUP($A$7:$A$91,dt!$A$2:$R$78,6,FALSE)</f>
        <v>368</v>
      </c>
      <c r="G74" s="6">
        <f>VLOOKUP($A$7:$A$91,dt!$A$2:$R$78,7,FALSE)</f>
        <v>867</v>
      </c>
      <c r="H74" s="6">
        <f>VLOOKUP($A$7:$A$91,dt!$A$2:$R$78,8,FALSE)</f>
        <v>129</v>
      </c>
      <c r="I74" s="6">
        <f>VLOOKUP($A$7:$A$91,dt!$A$2:$R$78,9,FALSE)</f>
        <v>120846</v>
      </c>
      <c r="J74" s="6">
        <f>VLOOKUP($A$7:$A$91,dt!$A$2:$R$78,10,FALSE)</f>
        <v>1142</v>
      </c>
      <c r="K74" s="6">
        <f>VLOOKUP($A$7:$A$91,dt!$A$2:$R$78,11,FALSE)</f>
        <v>415368</v>
      </c>
      <c r="L74" s="6">
        <f>VLOOKUP($A$7:$A$91,dt!$A$2:$R$78,12,FALSE)</f>
        <v>10115</v>
      </c>
      <c r="M74" s="6">
        <f>VLOOKUP($A$7:$A$91,dt!$A$2:$R$78,13,FALSE)</f>
        <v>2052046</v>
      </c>
      <c r="N74" s="6">
        <f>VLOOKUP($A$7:$A$91,dt!$A$2:$R$78,14,FALSE)</f>
        <v>229</v>
      </c>
      <c r="O74" s="6">
        <f>VLOOKUP($A$7:$A$91,dt!$A$2:$R$78,15,FALSE)</f>
        <v>265857</v>
      </c>
      <c r="P74" s="6">
        <f>VLOOKUP($A$7:$A$91,dt!$A$2:$R$78,16,FALSE)</f>
        <v>849</v>
      </c>
      <c r="Q74" s="6">
        <f>VLOOKUP($A$7:$A$91,dt!$A$2:$R$78,17,FALSE)</f>
        <v>68213</v>
      </c>
      <c r="R74" s="6">
        <f>VLOOKUP($A$7:$A$91,dt!$A$2:$R$78,18,FALSE)</f>
        <v>163</v>
      </c>
      <c r="S74" s="6">
        <f>VLOOKUP($A$7:$A$91,dt!$A$2:$X$78,19,FALSE)</f>
        <v>417396</v>
      </c>
      <c r="T74" s="6">
        <f>VLOOKUP($A$7:$A$91,dt!$A$2:$X$78,20,FALSE)</f>
        <v>567</v>
      </c>
      <c r="U74" s="6">
        <f>VLOOKUP($A$7:$A$91,dt!$A$2:$X$78,21,FALSE)</f>
        <v>38699</v>
      </c>
      <c r="V74" s="6">
        <f>VLOOKUP($A$7:$A$91,dt!$A$2:$X$78,22,FALSE)</f>
        <v>859</v>
      </c>
      <c r="W74" s="6">
        <f>VLOOKUP($A$7:$A$91,dt!$A$2:$X$78,23,FALSE)</f>
        <v>1270</v>
      </c>
      <c r="X74" s="6">
        <f>VLOOKUP($A$7:$A$91,dt!$A$2:$X$78,24,FALSE)</f>
        <v>39</v>
      </c>
    </row>
    <row r="75" spans="1:24" ht="18.75" x14ac:dyDescent="0.2">
      <c r="A75" s="5" t="s">
        <v>72</v>
      </c>
      <c r="B75" s="6">
        <f>VLOOKUP($A$7:$A$91,dt!$A$2:$R$78,2,FALSE)</f>
        <v>25264</v>
      </c>
      <c r="C75" s="6">
        <f>VLOOKUP($A$7:$A$91,dt!$A$2:$R$78,3,FALSE)</f>
        <v>198935</v>
      </c>
      <c r="D75" s="6">
        <f>VLOOKUP($A$7:$A$91,dt!$A$2:$R$78,4,FALSE)</f>
        <v>15714</v>
      </c>
      <c r="E75" s="6">
        <f>VLOOKUP($A$7:$A$91,dt!$A$2:$R$78,5,FALSE)</f>
        <v>39450</v>
      </c>
      <c r="F75" s="6">
        <f>VLOOKUP($A$7:$A$91,dt!$A$2:$R$78,6,FALSE)</f>
        <v>938</v>
      </c>
      <c r="G75" s="6">
        <f>VLOOKUP($A$7:$A$91,dt!$A$2:$R$78,7,FALSE)</f>
        <v>752</v>
      </c>
      <c r="H75" s="6">
        <f>VLOOKUP($A$7:$A$91,dt!$A$2:$R$78,8,FALSE)</f>
        <v>131</v>
      </c>
      <c r="I75" s="6">
        <f>VLOOKUP($A$7:$A$91,dt!$A$2:$R$78,9,FALSE)</f>
        <v>123876</v>
      </c>
      <c r="J75" s="6">
        <f>VLOOKUP($A$7:$A$91,dt!$A$2:$R$78,10,FALSE)</f>
        <v>1624</v>
      </c>
      <c r="K75" s="6">
        <f>VLOOKUP($A$7:$A$91,dt!$A$2:$R$78,11,FALSE)</f>
        <v>513538</v>
      </c>
      <c r="L75" s="6">
        <f>VLOOKUP($A$7:$A$91,dt!$A$2:$R$78,12,FALSE)</f>
        <v>13857</v>
      </c>
      <c r="M75" s="6">
        <f>VLOOKUP($A$7:$A$91,dt!$A$2:$R$78,13,FALSE)</f>
        <v>1486148</v>
      </c>
      <c r="N75" s="6">
        <f>VLOOKUP($A$7:$A$91,dt!$A$2:$R$78,14,FALSE)</f>
        <v>156</v>
      </c>
      <c r="O75" s="6">
        <f>VLOOKUP($A$7:$A$91,dt!$A$2:$R$78,15,FALSE)</f>
        <v>153763</v>
      </c>
      <c r="P75" s="6">
        <f>VLOOKUP($A$7:$A$91,dt!$A$2:$R$78,16,FALSE)</f>
        <v>992</v>
      </c>
      <c r="Q75" s="6">
        <f>VLOOKUP($A$7:$A$91,dt!$A$2:$R$78,17,FALSE)</f>
        <v>3598</v>
      </c>
      <c r="R75" s="6">
        <f>VLOOKUP($A$7:$A$91,dt!$A$2:$R$78,18,FALSE)</f>
        <v>105</v>
      </c>
      <c r="S75" s="6">
        <f>VLOOKUP($A$7:$A$91,dt!$A$2:$X$78,19,FALSE)</f>
        <v>52010</v>
      </c>
      <c r="T75" s="6">
        <f>VLOOKUP($A$7:$A$91,dt!$A$2:$X$78,20,FALSE)</f>
        <v>410</v>
      </c>
      <c r="U75" s="6">
        <f>VLOOKUP($A$7:$A$91,dt!$A$2:$X$78,21,FALSE)</f>
        <v>52117</v>
      </c>
      <c r="V75" s="6">
        <f>VLOOKUP($A$7:$A$91,dt!$A$2:$X$78,22,FALSE)</f>
        <v>1160</v>
      </c>
      <c r="W75" s="6">
        <f>VLOOKUP($A$7:$A$91,dt!$A$2:$X$78,23,FALSE)</f>
        <v>2431</v>
      </c>
      <c r="X75" s="6">
        <f>VLOOKUP($A$7:$A$91,dt!$A$2:$X$78,24,FALSE)</f>
        <v>43</v>
      </c>
    </row>
    <row r="76" spans="1:24" ht="18.75" x14ac:dyDescent="0.2">
      <c r="A76" s="9" t="s">
        <v>8</v>
      </c>
      <c r="B76" s="8">
        <f>SUM(B77:B85)</f>
        <v>305512</v>
      </c>
      <c r="C76" s="8">
        <f t="shared" ref="C76:X76" si="32">SUM(C77:C85)</f>
        <v>710255</v>
      </c>
      <c r="D76" s="8">
        <f t="shared" si="32"/>
        <v>122832</v>
      </c>
      <c r="E76" s="8">
        <f t="shared" si="32"/>
        <v>5710</v>
      </c>
      <c r="F76" s="8">
        <f t="shared" si="32"/>
        <v>195</v>
      </c>
      <c r="G76" s="8">
        <f t="shared" si="32"/>
        <v>16061</v>
      </c>
      <c r="H76" s="8">
        <f t="shared" si="32"/>
        <v>1839</v>
      </c>
      <c r="I76" s="8">
        <f t="shared" si="32"/>
        <v>1352826</v>
      </c>
      <c r="J76" s="8">
        <f t="shared" si="32"/>
        <v>14086</v>
      </c>
      <c r="K76" s="8">
        <f t="shared" ref="K76:L76" si="33">SUM(K77:K85)</f>
        <v>9199845</v>
      </c>
      <c r="L76" s="8">
        <f t="shared" si="33"/>
        <v>238298</v>
      </c>
      <c r="M76" s="8">
        <f t="shared" ref="M76:N76" si="34">SUM(M77:M85)</f>
        <v>15865593</v>
      </c>
      <c r="N76" s="8">
        <f t="shared" si="34"/>
        <v>3000</v>
      </c>
      <c r="O76" s="8">
        <f t="shared" si="32"/>
        <v>4866866</v>
      </c>
      <c r="P76" s="8">
        <f t="shared" si="32"/>
        <v>14093</v>
      </c>
      <c r="Q76" s="8">
        <f t="shared" si="32"/>
        <v>152217</v>
      </c>
      <c r="R76" s="8">
        <f t="shared" si="32"/>
        <v>2464</v>
      </c>
      <c r="S76" s="8">
        <f t="shared" ref="S76:T76" si="35">SUM(S77:S85)</f>
        <v>1054253</v>
      </c>
      <c r="T76" s="8">
        <f t="shared" si="35"/>
        <v>8506</v>
      </c>
      <c r="U76" s="8">
        <f t="shared" si="32"/>
        <v>185738</v>
      </c>
      <c r="V76" s="8">
        <f t="shared" si="32"/>
        <v>9597</v>
      </c>
      <c r="W76" s="8">
        <f t="shared" si="32"/>
        <v>3455</v>
      </c>
      <c r="X76" s="8">
        <f t="shared" si="32"/>
        <v>238</v>
      </c>
    </row>
    <row r="77" spans="1:24" ht="18.75" x14ac:dyDescent="0.2">
      <c r="A77" s="5" t="s">
        <v>73</v>
      </c>
      <c r="B77" s="6">
        <f>VLOOKUP($A$7:$A$91,dt!$A$2:$R$78,2,FALSE)</f>
        <v>98538</v>
      </c>
      <c r="C77" s="6">
        <f>VLOOKUP($A$7:$A$91,dt!$A$2:$R$78,3,FALSE)</f>
        <v>223886</v>
      </c>
      <c r="D77" s="6">
        <f>VLOOKUP($A$7:$A$91,dt!$A$2:$R$78,4,FALSE)</f>
        <v>41957</v>
      </c>
      <c r="E77" s="6">
        <f>VLOOKUP($A$7:$A$91,dt!$A$2:$R$78,5,FALSE)</f>
        <v>132</v>
      </c>
      <c r="F77" s="6">
        <f>VLOOKUP($A$7:$A$91,dt!$A$2:$R$78,6,FALSE)</f>
        <v>11</v>
      </c>
      <c r="G77" s="6">
        <f>VLOOKUP($A$7:$A$91,dt!$A$2:$R$78,7,FALSE)</f>
        <v>2336</v>
      </c>
      <c r="H77" s="6">
        <f>VLOOKUP($A$7:$A$91,dt!$A$2:$R$78,8,FALSE)</f>
        <v>220</v>
      </c>
      <c r="I77" s="6">
        <f>VLOOKUP($A$7:$A$91,dt!$A$2:$R$78,9,FALSE)</f>
        <v>354583</v>
      </c>
      <c r="J77" s="6">
        <f>VLOOKUP($A$7:$A$91,dt!$A$2:$R$78,10,FALSE)</f>
        <v>4690</v>
      </c>
      <c r="K77" s="6">
        <f>VLOOKUP($A$7:$A$91,dt!$A$2:$R$78,11,FALSE)</f>
        <v>2708248</v>
      </c>
      <c r="L77" s="6">
        <f>VLOOKUP($A$7:$A$91,dt!$A$2:$R$78,12,FALSE)</f>
        <v>72097</v>
      </c>
      <c r="M77" s="6">
        <f>VLOOKUP($A$7:$A$91,dt!$A$2:$R$78,13,FALSE)</f>
        <v>2624827</v>
      </c>
      <c r="N77" s="6">
        <f>VLOOKUP($A$7:$A$91,dt!$A$2:$R$78,14,FALSE)</f>
        <v>804</v>
      </c>
      <c r="O77" s="6">
        <f>VLOOKUP($A$7:$A$91,dt!$A$2:$R$78,15,FALSE)</f>
        <v>859576</v>
      </c>
      <c r="P77" s="6">
        <f>VLOOKUP($A$7:$A$91,dt!$A$2:$R$78,16,FALSE)</f>
        <v>5441</v>
      </c>
      <c r="Q77" s="6">
        <f>VLOOKUP($A$7:$A$91,dt!$A$2:$R$78,17,FALSE)</f>
        <v>22648</v>
      </c>
      <c r="R77" s="6">
        <f>VLOOKUP($A$7:$A$91,dt!$A$2:$R$78,18,FALSE)</f>
        <v>456</v>
      </c>
      <c r="S77" s="6">
        <f>VLOOKUP($A$7:$A$91,dt!$A$2:$X$78,19,FALSE)</f>
        <v>363170</v>
      </c>
      <c r="T77" s="6">
        <f>VLOOKUP($A$7:$A$91,dt!$A$2:$X$78,20,FALSE)</f>
        <v>3333</v>
      </c>
      <c r="U77" s="6">
        <f>VLOOKUP($A$7:$A$91,dt!$A$2:$X$78,21,FALSE)</f>
        <v>52572</v>
      </c>
      <c r="V77" s="6">
        <f>VLOOKUP($A$7:$A$91,dt!$A$2:$X$78,22,FALSE)</f>
        <v>2400</v>
      </c>
      <c r="W77" s="6">
        <f>VLOOKUP($A$7:$A$91,dt!$A$2:$X$78,23,FALSE)</f>
        <v>997</v>
      </c>
      <c r="X77" s="6">
        <f>VLOOKUP($A$7:$A$91,dt!$A$2:$X$78,24,FALSE)</f>
        <v>61</v>
      </c>
    </row>
    <row r="78" spans="1:24" ht="18.75" x14ac:dyDescent="0.2">
      <c r="A78" s="5" t="s">
        <v>74</v>
      </c>
      <c r="B78" s="6">
        <f>VLOOKUP($A$7:$A$91,dt!$A$2:$R$78,2,FALSE)</f>
        <v>17210</v>
      </c>
      <c r="C78" s="6">
        <f>VLOOKUP($A$7:$A$91,dt!$A$2:$R$78,3,FALSE)</f>
        <v>69509</v>
      </c>
      <c r="D78" s="6">
        <f>VLOOKUP($A$7:$A$91,dt!$A$2:$R$78,4,FALSE)</f>
        <v>9797</v>
      </c>
      <c r="E78" s="6">
        <f>VLOOKUP($A$7:$A$91,dt!$A$2:$R$78,5,FALSE)</f>
        <v>23</v>
      </c>
      <c r="F78" s="6">
        <f>VLOOKUP($A$7:$A$91,dt!$A$2:$R$78,6,FALSE)</f>
        <v>1</v>
      </c>
      <c r="G78" s="6">
        <f>VLOOKUP($A$7:$A$91,dt!$A$2:$R$78,7,FALSE)</f>
        <v>855</v>
      </c>
      <c r="H78" s="6">
        <f>VLOOKUP($A$7:$A$91,dt!$A$2:$R$78,8,FALSE)</f>
        <v>141</v>
      </c>
      <c r="I78" s="6">
        <f>VLOOKUP($A$7:$A$91,dt!$A$2:$R$78,9,FALSE)</f>
        <v>101592</v>
      </c>
      <c r="J78" s="6">
        <f>VLOOKUP($A$7:$A$91,dt!$A$2:$R$78,10,FALSE)</f>
        <v>696</v>
      </c>
      <c r="K78" s="6">
        <f>VLOOKUP($A$7:$A$91,dt!$A$2:$R$78,11,FALSE)</f>
        <v>512447</v>
      </c>
      <c r="L78" s="6">
        <f>VLOOKUP($A$7:$A$91,dt!$A$2:$R$78,12,FALSE)</f>
        <v>11709</v>
      </c>
      <c r="M78" s="6">
        <f>VLOOKUP($A$7:$A$91,dt!$A$2:$R$78,13,FALSE)</f>
        <v>2016085</v>
      </c>
      <c r="N78" s="6">
        <f>VLOOKUP($A$7:$A$91,dt!$A$2:$R$78,14,FALSE)</f>
        <v>372</v>
      </c>
      <c r="O78" s="6">
        <f>VLOOKUP($A$7:$A$91,dt!$A$2:$R$78,15,FALSE)</f>
        <v>146101</v>
      </c>
      <c r="P78" s="6">
        <f>VLOOKUP($A$7:$A$91,dt!$A$2:$R$78,16,FALSE)</f>
        <v>443</v>
      </c>
      <c r="Q78" s="6">
        <f>VLOOKUP($A$7:$A$91,dt!$A$2:$R$78,17,FALSE)</f>
        <v>3809</v>
      </c>
      <c r="R78" s="6">
        <f>VLOOKUP($A$7:$A$91,dt!$A$2:$R$78,18,FALSE)</f>
        <v>142</v>
      </c>
      <c r="S78" s="6">
        <f>VLOOKUP($A$7:$A$91,dt!$A$2:$X$78,19,FALSE)</f>
        <v>12277</v>
      </c>
      <c r="T78" s="6">
        <f>VLOOKUP($A$7:$A$91,dt!$A$2:$X$78,20,FALSE)</f>
        <v>282</v>
      </c>
      <c r="U78" s="6">
        <f>VLOOKUP($A$7:$A$91,dt!$A$2:$X$78,21,FALSE)</f>
        <v>37722</v>
      </c>
      <c r="V78" s="6">
        <f>VLOOKUP($A$7:$A$91,dt!$A$2:$X$78,22,FALSE)</f>
        <v>1774</v>
      </c>
      <c r="W78" s="6">
        <f>VLOOKUP($A$7:$A$91,dt!$A$2:$X$78,23,FALSE)</f>
        <v>479</v>
      </c>
      <c r="X78" s="6">
        <f>VLOOKUP($A$7:$A$91,dt!$A$2:$X$78,24,FALSE)</f>
        <v>27</v>
      </c>
    </row>
    <row r="79" spans="1:24" ht="18.75" x14ac:dyDescent="0.2">
      <c r="A79" s="5" t="s">
        <v>75</v>
      </c>
      <c r="B79" s="6">
        <f>VLOOKUP($A$7:$A$91,dt!$A$2:$R$78,2,FALSE)</f>
        <v>10191</v>
      </c>
      <c r="C79" s="6">
        <f>VLOOKUP($A$7:$A$91,dt!$A$2:$R$78,3,FALSE)</f>
        <v>11422</v>
      </c>
      <c r="D79" s="6">
        <f>VLOOKUP($A$7:$A$91,dt!$A$2:$R$78,4,FALSE)</f>
        <v>1458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2046</v>
      </c>
      <c r="H79" s="6">
        <f>VLOOKUP($A$7:$A$91,dt!$A$2:$R$78,8,FALSE)</f>
        <v>223</v>
      </c>
      <c r="I79" s="6">
        <f>VLOOKUP($A$7:$A$91,dt!$A$2:$R$78,9,FALSE)</f>
        <v>42779</v>
      </c>
      <c r="J79" s="6">
        <f>VLOOKUP($A$7:$A$91,dt!$A$2:$R$78,10,FALSE)</f>
        <v>262</v>
      </c>
      <c r="K79" s="6">
        <f>VLOOKUP($A$7:$A$91,dt!$A$2:$R$78,11,FALSE)</f>
        <v>296646</v>
      </c>
      <c r="L79" s="6">
        <f>VLOOKUP($A$7:$A$91,dt!$A$2:$R$78,12,FALSE)</f>
        <v>8716</v>
      </c>
      <c r="M79" s="6">
        <f>VLOOKUP($A$7:$A$91,dt!$A$2:$R$78,13,FALSE)</f>
        <v>561927</v>
      </c>
      <c r="N79" s="6">
        <f>VLOOKUP($A$7:$A$91,dt!$A$2:$R$78,14,FALSE)</f>
        <v>79</v>
      </c>
      <c r="O79" s="6">
        <f>VLOOKUP($A$7:$A$91,dt!$A$2:$R$78,15,FALSE)</f>
        <v>627795</v>
      </c>
      <c r="P79" s="6">
        <f>VLOOKUP($A$7:$A$91,dt!$A$2:$R$78,16,FALSE)</f>
        <v>490</v>
      </c>
      <c r="Q79" s="6">
        <f>VLOOKUP($A$7:$A$91,dt!$A$2:$R$78,17,FALSE)</f>
        <v>3147</v>
      </c>
      <c r="R79" s="6">
        <f>VLOOKUP($A$7:$A$91,dt!$A$2:$R$78,18,FALSE)</f>
        <v>83</v>
      </c>
      <c r="S79" s="6">
        <f>VLOOKUP($A$7:$A$91,dt!$A$2:$X$78,19,FALSE)</f>
        <v>11204</v>
      </c>
      <c r="T79" s="6">
        <f>VLOOKUP($A$7:$A$91,dt!$A$2:$X$78,20,FALSE)</f>
        <v>217</v>
      </c>
      <c r="U79" s="6">
        <f>VLOOKUP($A$7:$A$91,dt!$A$2:$X$78,21,FALSE)</f>
        <v>14007</v>
      </c>
      <c r="V79" s="6">
        <f>VLOOKUP($A$7:$A$91,dt!$A$2:$X$78,22,FALSE)</f>
        <v>655</v>
      </c>
      <c r="W79" s="6">
        <f>VLOOKUP($A$7:$A$91,dt!$A$2:$X$78,23,FALSE)</f>
        <v>344</v>
      </c>
      <c r="X79" s="6">
        <f>VLOOKUP($A$7:$A$91,dt!$A$2:$X$78,24,FALSE)</f>
        <v>18</v>
      </c>
    </row>
    <row r="80" spans="1:24" ht="18.75" x14ac:dyDescent="0.2">
      <c r="A80" s="5" t="s">
        <v>76</v>
      </c>
      <c r="B80" s="6">
        <f>VLOOKUP($A$7:$A$91,dt!$A$2:$R$78,2,FALSE)</f>
        <v>3054</v>
      </c>
      <c r="C80" s="6">
        <f>VLOOKUP($A$7:$A$91,dt!$A$2:$R$78,3,FALSE)</f>
        <v>2539</v>
      </c>
      <c r="D80" s="6">
        <f>VLOOKUP($A$7:$A$91,dt!$A$2:$R$78,4,FALSE)</f>
        <v>311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1058</v>
      </c>
      <c r="J80" s="6">
        <f>VLOOKUP($A$7:$A$91,dt!$A$2:$R$78,10,FALSE)</f>
        <v>17</v>
      </c>
      <c r="K80" s="6">
        <f>VLOOKUP($A$7:$A$91,dt!$A$2:$R$78,11,FALSE)</f>
        <v>91570</v>
      </c>
      <c r="L80" s="6">
        <f>VLOOKUP($A$7:$A$91,dt!$A$2:$R$78,12,FALSE)</f>
        <v>2522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150578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5093</v>
      </c>
      <c r="T80" s="6">
        <f>VLOOKUP($A$7:$A$91,dt!$A$2:$X$78,20,FALSE)</f>
        <v>33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18.75" x14ac:dyDescent="0.2">
      <c r="A81" s="5" t="s">
        <v>77</v>
      </c>
      <c r="B81" s="6">
        <f>VLOOKUP($A$7:$A$91,dt!$A$2:$R$78,2,FALSE)</f>
        <v>53615</v>
      </c>
      <c r="C81" s="6">
        <f>VLOOKUP($A$7:$A$91,dt!$A$2:$R$78,3,FALSE)</f>
        <v>83323</v>
      </c>
      <c r="D81" s="6">
        <f>VLOOKUP($A$7:$A$91,dt!$A$2:$R$78,4,FALSE)</f>
        <v>14162</v>
      </c>
      <c r="E81" s="6">
        <f>VLOOKUP($A$7:$A$91,dt!$A$2:$R$78,5,FALSE)</f>
        <v>5</v>
      </c>
      <c r="F81" s="6">
        <f>VLOOKUP($A$7:$A$91,dt!$A$2:$R$78,6,FALSE)</f>
        <v>1</v>
      </c>
      <c r="G81" s="6">
        <f>VLOOKUP($A$7:$A$91,dt!$A$2:$R$78,7,FALSE)</f>
        <v>3116</v>
      </c>
      <c r="H81" s="6">
        <f>VLOOKUP($A$7:$A$91,dt!$A$2:$R$78,8,FALSE)</f>
        <v>353</v>
      </c>
      <c r="I81" s="6">
        <f>VLOOKUP($A$7:$A$91,dt!$A$2:$R$78,9,FALSE)</f>
        <v>193008</v>
      </c>
      <c r="J81" s="6">
        <f>VLOOKUP($A$7:$A$91,dt!$A$2:$R$78,10,FALSE)</f>
        <v>1666</v>
      </c>
      <c r="K81" s="6">
        <f>VLOOKUP($A$7:$A$91,dt!$A$2:$R$78,11,FALSE)</f>
        <v>1745692</v>
      </c>
      <c r="L81" s="6">
        <f>VLOOKUP($A$7:$A$91,dt!$A$2:$R$78,12,FALSE)</f>
        <v>44410</v>
      </c>
      <c r="M81" s="6">
        <f>VLOOKUP($A$7:$A$91,dt!$A$2:$R$78,13,FALSE)</f>
        <v>2095398</v>
      </c>
      <c r="N81" s="6">
        <f>VLOOKUP($A$7:$A$91,dt!$A$2:$R$78,14,FALSE)</f>
        <v>411</v>
      </c>
      <c r="O81" s="6">
        <f>VLOOKUP($A$7:$A$91,dt!$A$2:$R$78,15,FALSE)</f>
        <v>397176</v>
      </c>
      <c r="P81" s="6">
        <f>VLOOKUP($A$7:$A$91,dt!$A$2:$R$78,16,FALSE)</f>
        <v>2283</v>
      </c>
      <c r="Q81" s="6">
        <f>VLOOKUP($A$7:$A$91,dt!$A$2:$R$78,17,FALSE)</f>
        <v>9314</v>
      </c>
      <c r="R81" s="6">
        <f>VLOOKUP($A$7:$A$91,dt!$A$2:$R$78,18,FALSE)</f>
        <v>175</v>
      </c>
      <c r="S81" s="6">
        <f>VLOOKUP($A$7:$A$91,dt!$A$2:$X$78,19,FALSE)</f>
        <v>266233</v>
      </c>
      <c r="T81" s="6">
        <f>VLOOKUP($A$7:$A$91,dt!$A$2:$X$78,20,FALSE)</f>
        <v>1863</v>
      </c>
      <c r="U81" s="6">
        <f>VLOOKUP($A$7:$A$91,dt!$A$2:$X$78,21,FALSE)</f>
        <v>20851</v>
      </c>
      <c r="V81" s="6">
        <f>VLOOKUP($A$7:$A$91,dt!$A$2:$X$78,22,FALSE)</f>
        <v>828</v>
      </c>
      <c r="W81" s="6">
        <f>VLOOKUP($A$7:$A$91,dt!$A$2:$X$78,23,FALSE)</f>
        <v>468</v>
      </c>
      <c r="X81" s="6">
        <f>VLOOKUP($A$7:$A$91,dt!$A$2:$X$78,24,FALSE)</f>
        <v>41</v>
      </c>
    </row>
    <row r="82" spans="1:24" ht="18.75" x14ac:dyDescent="0.2">
      <c r="A82" s="5" t="s">
        <v>78</v>
      </c>
      <c r="B82" s="6">
        <f>VLOOKUP($A$7:$A$91,dt!$A$2:$R$78,2,FALSE)</f>
        <v>7100</v>
      </c>
      <c r="C82" s="6">
        <f>VLOOKUP($A$7:$A$91,dt!$A$2:$R$78,3,FALSE)</f>
        <v>10030</v>
      </c>
      <c r="D82" s="6">
        <f>VLOOKUP($A$7:$A$91,dt!$A$2:$R$78,4,FALSE)</f>
        <v>1203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1716</v>
      </c>
      <c r="H82" s="6">
        <f>VLOOKUP($A$7:$A$91,dt!$A$2:$R$78,8,FALSE)</f>
        <v>184</v>
      </c>
      <c r="I82" s="6">
        <f>VLOOKUP($A$7:$A$91,dt!$A$2:$R$78,9,FALSE)</f>
        <v>15574</v>
      </c>
      <c r="J82" s="6">
        <f>VLOOKUP($A$7:$A$91,dt!$A$2:$R$78,10,FALSE)</f>
        <v>176</v>
      </c>
      <c r="K82" s="6">
        <f>VLOOKUP($A$7:$A$91,dt!$A$2:$R$78,11,FALSE)</f>
        <v>168040</v>
      </c>
      <c r="L82" s="6">
        <f>VLOOKUP($A$7:$A$91,dt!$A$2:$R$78,12,FALSE)</f>
        <v>6046</v>
      </c>
      <c r="M82" s="6">
        <f>VLOOKUP($A$7:$A$91,dt!$A$2:$R$78,13,FALSE)</f>
        <v>33812</v>
      </c>
      <c r="N82" s="6">
        <f>VLOOKUP($A$7:$A$91,dt!$A$2:$R$78,14,FALSE)</f>
        <v>17</v>
      </c>
      <c r="O82" s="6">
        <f>VLOOKUP($A$7:$A$91,dt!$A$2:$R$78,15,FALSE)</f>
        <v>132780</v>
      </c>
      <c r="P82" s="6">
        <f>VLOOKUP($A$7:$A$91,dt!$A$2:$R$78,16,FALSE)</f>
        <v>668</v>
      </c>
      <c r="Q82" s="6">
        <f>VLOOKUP($A$7:$A$91,dt!$A$2:$R$78,17,FALSE)</f>
        <v>147</v>
      </c>
      <c r="R82" s="6">
        <f>VLOOKUP($A$7:$A$91,dt!$A$2:$R$78,18,FALSE)</f>
        <v>10</v>
      </c>
      <c r="S82" s="6">
        <f>VLOOKUP($A$7:$A$91,dt!$A$2:$X$78,19,FALSE)</f>
        <v>13293</v>
      </c>
      <c r="T82" s="6">
        <f>VLOOKUP($A$7:$A$91,dt!$A$2:$X$78,20,FALSE)</f>
        <v>105</v>
      </c>
      <c r="U82" s="6">
        <f>VLOOKUP($A$7:$A$91,dt!$A$2:$X$78,21,FALSE)</f>
        <v>8140</v>
      </c>
      <c r="V82" s="6">
        <f>VLOOKUP($A$7:$A$91,dt!$A$2:$X$78,22,FALSE)</f>
        <v>469</v>
      </c>
      <c r="W82" s="6">
        <f>VLOOKUP($A$7:$A$91,dt!$A$2:$X$78,23,FALSE)</f>
        <v>144</v>
      </c>
      <c r="X82" s="6">
        <f>VLOOKUP($A$7:$A$91,dt!$A$2:$X$78,24,FALSE)</f>
        <v>10</v>
      </c>
    </row>
    <row r="83" spans="1:24" ht="18.75" x14ac:dyDescent="0.2">
      <c r="A83" s="5" t="s">
        <v>79</v>
      </c>
      <c r="B83" s="6">
        <f>VLOOKUP($A$7:$A$91,dt!$A$2:$R$78,2,FALSE)</f>
        <v>25127</v>
      </c>
      <c r="C83" s="6">
        <f>VLOOKUP($A$7:$A$91,dt!$A$2:$R$78,3,FALSE)</f>
        <v>46849</v>
      </c>
      <c r="D83" s="6">
        <f>VLOOKUP($A$7:$A$91,dt!$A$2:$R$78,4,FALSE)</f>
        <v>7360</v>
      </c>
      <c r="E83" s="6">
        <f>VLOOKUP($A$7:$A$91,dt!$A$2:$R$78,5,FALSE)</f>
        <v>1153</v>
      </c>
      <c r="F83" s="6">
        <f>VLOOKUP($A$7:$A$91,dt!$A$2:$R$78,6,FALSE)</f>
        <v>32</v>
      </c>
      <c r="G83" s="6">
        <f>VLOOKUP($A$7:$A$91,dt!$A$2:$R$78,7,FALSE)</f>
        <v>539</v>
      </c>
      <c r="H83" s="6">
        <f>VLOOKUP($A$7:$A$91,dt!$A$2:$R$78,8,FALSE)</f>
        <v>126</v>
      </c>
      <c r="I83" s="6">
        <f>VLOOKUP($A$7:$A$91,dt!$A$2:$R$78,9,FALSE)</f>
        <v>96839</v>
      </c>
      <c r="J83" s="6">
        <f>VLOOKUP($A$7:$A$91,dt!$A$2:$R$78,10,FALSE)</f>
        <v>1630</v>
      </c>
      <c r="K83" s="6">
        <f>VLOOKUP($A$7:$A$91,dt!$A$2:$R$78,11,FALSE)</f>
        <v>689729</v>
      </c>
      <c r="L83" s="6">
        <f>VLOOKUP($A$7:$A$91,dt!$A$2:$R$78,12,FALSE)</f>
        <v>21068</v>
      </c>
      <c r="M83" s="6">
        <f>VLOOKUP($A$7:$A$91,dt!$A$2:$R$78,13,FALSE)</f>
        <v>514303</v>
      </c>
      <c r="N83" s="6">
        <f>VLOOKUP($A$7:$A$91,dt!$A$2:$R$78,14,FALSE)</f>
        <v>145</v>
      </c>
      <c r="O83" s="6">
        <f>VLOOKUP($A$7:$A$91,dt!$A$2:$R$78,15,FALSE)</f>
        <v>483531</v>
      </c>
      <c r="P83" s="6">
        <f>VLOOKUP($A$7:$A$91,dt!$A$2:$R$78,16,FALSE)</f>
        <v>1201</v>
      </c>
      <c r="Q83" s="6">
        <f>VLOOKUP($A$7:$A$91,dt!$A$2:$R$78,17,FALSE)</f>
        <v>4855</v>
      </c>
      <c r="R83" s="6">
        <f>VLOOKUP($A$7:$A$91,dt!$A$2:$R$78,18,FALSE)</f>
        <v>119</v>
      </c>
      <c r="S83" s="6">
        <f>VLOOKUP($A$7:$A$91,dt!$A$2:$X$78,19,FALSE)</f>
        <v>45915</v>
      </c>
      <c r="T83" s="6">
        <f>VLOOKUP($A$7:$A$91,dt!$A$2:$X$78,20,FALSE)</f>
        <v>432</v>
      </c>
      <c r="U83" s="6">
        <f>VLOOKUP($A$7:$A$91,dt!$A$2:$X$78,21,FALSE)</f>
        <v>7623</v>
      </c>
      <c r="V83" s="6">
        <f>VLOOKUP($A$7:$A$91,dt!$A$2:$X$78,22,FALSE)</f>
        <v>306</v>
      </c>
      <c r="W83" s="6">
        <f>VLOOKUP($A$7:$A$91,dt!$A$2:$X$78,23,FALSE)</f>
        <v>145</v>
      </c>
      <c r="X83" s="6">
        <f>VLOOKUP($A$7:$A$91,dt!$A$2:$X$78,24,FALSE)</f>
        <v>11</v>
      </c>
    </row>
    <row r="84" spans="1:24" ht="18.75" x14ac:dyDescent="0.2">
      <c r="A84" s="5" t="s">
        <v>80</v>
      </c>
      <c r="B84" s="6">
        <f>VLOOKUP($A$7:$A$91,dt!$A$2:$R$78,2,FALSE)</f>
        <v>30305</v>
      </c>
      <c r="C84" s="6">
        <f>VLOOKUP($A$7:$A$91,dt!$A$2:$R$78,3,FALSE)</f>
        <v>98317</v>
      </c>
      <c r="D84" s="6">
        <f>VLOOKUP($A$7:$A$91,dt!$A$2:$R$78,4,FALSE)</f>
        <v>15401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336</v>
      </c>
      <c r="H84" s="6">
        <f>VLOOKUP($A$7:$A$91,dt!$A$2:$R$78,8,FALSE)</f>
        <v>99</v>
      </c>
      <c r="I84" s="6">
        <f>VLOOKUP($A$7:$A$91,dt!$A$2:$R$78,9,FALSE)</f>
        <v>91177</v>
      </c>
      <c r="J84" s="6">
        <f>VLOOKUP($A$7:$A$91,dt!$A$2:$R$78,10,FALSE)</f>
        <v>789</v>
      </c>
      <c r="K84" s="6">
        <f>VLOOKUP($A$7:$A$91,dt!$A$2:$R$78,11,FALSE)</f>
        <v>790972</v>
      </c>
      <c r="L84" s="6">
        <f>VLOOKUP($A$7:$A$91,dt!$A$2:$R$78,12,FALSE)</f>
        <v>22890</v>
      </c>
      <c r="M84" s="6">
        <f>VLOOKUP($A$7:$A$91,dt!$A$2:$R$78,13,FALSE)</f>
        <v>1085538</v>
      </c>
      <c r="N84" s="6">
        <f>VLOOKUP($A$7:$A$91,dt!$A$2:$R$78,14,FALSE)</f>
        <v>219</v>
      </c>
      <c r="O84" s="6">
        <f>VLOOKUP($A$7:$A$91,dt!$A$2:$R$78,15,FALSE)</f>
        <v>709582</v>
      </c>
      <c r="P84" s="6">
        <f>VLOOKUP($A$7:$A$91,dt!$A$2:$R$78,16,FALSE)</f>
        <v>841</v>
      </c>
      <c r="Q84" s="6">
        <f>VLOOKUP($A$7:$A$91,dt!$A$2:$R$78,17,FALSE)</f>
        <v>6309</v>
      </c>
      <c r="R84" s="6">
        <f>VLOOKUP($A$7:$A$91,dt!$A$2:$R$78,18,FALSE)</f>
        <v>194</v>
      </c>
      <c r="S84" s="6">
        <f>VLOOKUP($A$7:$A$91,dt!$A$2:$X$78,19,FALSE)</f>
        <v>68700</v>
      </c>
      <c r="T84" s="6">
        <f>VLOOKUP($A$7:$A$91,dt!$A$2:$X$78,20,FALSE)</f>
        <v>435</v>
      </c>
      <c r="U84" s="6">
        <f>VLOOKUP($A$7:$A$91,dt!$A$2:$X$78,21,FALSE)</f>
        <v>18040</v>
      </c>
      <c r="V84" s="6">
        <f>VLOOKUP($A$7:$A$91,dt!$A$2:$X$78,22,FALSE)</f>
        <v>1286</v>
      </c>
      <c r="W84" s="6">
        <f>VLOOKUP($A$7:$A$91,dt!$A$2:$X$78,23,FALSE)</f>
        <v>116</v>
      </c>
      <c r="X84" s="6">
        <f>VLOOKUP($A$7:$A$91,dt!$A$2:$X$78,24,FALSE)</f>
        <v>19</v>
      </c>
    </row>
    <row r="85" spans="1:24" ht="18.75" x14ac:dyDescent="0.2">
      <c r="A85" s="5" t="s">
        <v>81</v>
      </c>
      <c r="B85" s="6">
        <f>VLOOKUP($A$7:$A$91,dt!$A$2:$R$78,2,FALSE)</f>
        <v>60372</v>
      </c>
      <c r="C85" s="6">
        <f>VLOOKUP($A$7:$A$91,dt!$A$2:$R$78,3,FALSE)</f>
        <v>164380</v>
      </c>
      <c r="D85" s="6">
        <f>VLOOKUP($A$7:$A$91,dt!$A$2:$R$78,4,FALSE)</f>
        <v>31183</v>
      </c>
      <c r="E85" s="6">
        <f>VLOOKUP($A$7:$A$91,dt!$A$2:$R$78,5,FALSE)</f>
        <v>4397</v>
      </c>
      <c r="F85" s="6">
        <f>VLOOKUP($A$7:$A$91,dt!$A$2:$R$78,6,FALSE)</f>
        <v>150</v>
      </c>
      <c r="G85" s="6">
        <f>VLOOKUP($A$7:$A$91,dt!$A$2:$R$78,7,FALSE)</f>
        <v>4490</v>
      </c>
      <c r="H85" s="6">
        <f>VLOOKUP($A$7:$A$91,dt!$A$2:$R$78,8,FALSE)</f>
        <v>398</v>
      </c>
      <c r="I85" s="6">
        <f>VLOOKUP($A$7:$A$91,dt!$A$2:$R$78,9,FALSE)</f>
        <v>456216</v>
      </c>
      <c r="J85" s="6">
        <f>VLOOKUP($A$7:$A$91,dt!$A$2:$R$78,10,FALSE)</f>
        <v>4160</v>
      </c>
      <c r="K85" s="6">
        <f>VLOOKUP($A$7:$A$91,dt!$A$2:$R$78,11,FALSE)</f>
        <v>2196501</v>
      </c>
      <c r="L85" s="6">
        <f>VLOOKUP($A$7:$A$91,dt!$A$2:$R$78,12,FALSE)</f>
        <v>48840</v>
      </c>
      <c r="M85" s="6">
        <f>VLOOKUP($A$7:$A$91,dt!$A$2:$R$78,13,FALSE)</f>
        <v>6888690</v>
      </c>
      <c r="N85" s="6">
        <f>VLOOKUP($A$7:$A$91,dt!$A$2:$R$78,14,FALSE)</f>
        <v>946</v>
      </c>
      <c r="O85" s="6">
        <f>VLOOKUP($A$7:$A$91,dt!$A$2:$R$78,15,FALSE)</f>
        <v>1359747</v>
      </c>
      <c r="P85" s="6">
        <f>VLOOKUP($A$7:$A$91,dt!$A$2:$R$78,16,FALSE)</f>
        <v>2652</v>
      </c>
      <c r="Q85" s="6">
        <f>VLOOKUP($A$7:$A$91,dt!$A$2:$R$78,17,FALSE)</f>
        <v>94322</v>
      </c>
      <c r="R85" s="6">
        <f>VLOOKUP($A$7:$A$91,dt!$A$2:$R$78,18,FALSE)</f>
        <v>1278</v>
      </c>
      <c r="S85" s="6">
        <f>VLOOKUP($A$7:$A$91,dt!$A$2:$X$78,19,FALSE)</f>
        <v>268368</v>
      </c>
      <c r="T85" s="6">
        <f>VLOOKUP($A$7:$A$91,dt!$A$2:$X$78,20,FALSE)</f>
        <v>1806</v>
      </c>
      <c r="U85" s="6">
        <f>VLOOKUP($A$7:$A$91,dt!$A$2:$X$78,21,FALSE)</f>
        <v>24246</v>
      </c>
      <c r="V85" s="6">
        <f>VLOOKUP($A$7:$A$91,dt!$A$2:$X$78,22,FALSE)</f>
        <v>1783</v>
      </c>
      <c r="W85" s="6">
        <f>VLOOKUP($A$7:$A$91,dt!$A$2:$X$78,23,FALSE)</f>
        <v>664</v>
      </c>
      <c r="X85" s="6">
        <f>VLOOKUP($A$7:$A$91,dt!$A$2:$X$78,24,FALSE)</f>
        <v>45</v>
      </c>
    </row>
    <row r="86" spans="1:24" ht="18.75" x14ac:dyDescent="0.2">
      <c r="A86" s="9" t="s">
        <v>9</v>
      </c>
      <c r="B86" s="8">
        <f>SUM(B87:B91)</f>
        <v>222111</v>
      </c>
      <c r="C86" s="8">
        <f t="shared" ref="C86:X86" si="36">SUM(C87:C91)</f>
        <v>436273</v>
      </c>
      <c r="D86" s="8">
        <f t="shared" si="36"/>
        <v>95041</v>
      </c>
      <c r="E86" s="8">
        <f t="shared" si="36"/>
        <v>1449</v>
      </c>
      <c r="F86" s="8">
        <f t="shared" si="36"/>
        <v>19</v>
      </c>
      <c r="G86" s="8">
        <f t="shared" si="36"/>
        <v>11404</v>
      </c>
      <c r="H86" s="8">
        <f t="shared" si="36"/>
        <v>1377</v>
      </c>
      <c r="I86" s="8">
        <f t="shared" si="36"/>
        <v>103707</v>
      </c>
      <c r="J86" s="8">
        <f t="shared" si="36"/>
        <v>1116</v>
      </c>
      <c r="K86" s="8">
        <f t="shared" ref="K86:L86" si="37">SUM(K87:K91)</f>
        <v>4769472</v>
      </c>
      <c r="L86" s="8">
        <f t="shared" si="37"/>
        <v>178399</v>
      </c>
      <c r="M86" s="8">
        <f t="shared" ref="M86:N86" si="38">SUM(M87:M91)</f>
        <v>4614478</v>
      </c>
      <c r="N86" s="8">
        <f t="shared" si="38"/>
        <v>1804</v>
      </c>
      <c r="O86" s="8">
        <f t="shared" si="36"/>
        <v>2411716</v>
      </c>
      <c r="P86" s="8">
        <f t="shared" si="36"/>
        <v>4528</v>
      </c>
      <c r="Q86" s="8">
        <f t="shared" si="36"/>
        <v>96670</v>
      </c>
      <c r="R86" s="8">
        <f t="shared" si="36"/>
        <v>2564</v>
      </c>
      <c r="S86" s="8">
        <f t="shared" ref="S86:T86" si="39">SUM(S87:S91)</f>
        <v>454706</v>
      </c>
      <c r="T86" s="8">
        <f t="shared" si="39"/>
        <v>5707</v>
      </c>
      <c r="U86" s="8">
        <f t="shared" si="36"/>
        <v>254867</v>
      </c>
      <c r="V86" s="8">
        <f t="shared" si="36"/>
        <v>44129</v>
      </c>
      <c r="W86" s="8">
        <f t="shared" si="36"/>
        <v>27463</v>
      </c>
      <c r="X86" s="8">
        <f t="shared" si="36"/>
        <v>5265</v>
      </c>
    </row>
    <row r="87" spans="1:24" ht="18.75" x14ac:dyDescent="0.2">
      <c r="A87" s="5" t="s">
        <v>82</v>
      </c>
      <c r="B87" s="6">
        <f>VLOOKUP($A$7:$A$91,dt!$A$2:$R$78,2,FALSE)</f>
        <v>60355</v>
      </c>
      <c r="C87" s="6">
        <f>VLOOKUP($A$7:$A$91,dt!$A$2:$R$78,3,FALSE)</f>
        <v>174921</v>
      </c>
      <c r="D87" s="6">
        <f>VLOOKUP($A$7:$A$91,dt!$A$2:$R$78,4,FALSE)</f>
        <v>27670</v>
      </c>
      <c r="E87" s="6">
        <f>VLOOKUP($A$7:$A$91,dt!$A$2:$R$78,5,FALSE)</f>
        <v>1371</v>
      </c>
      <c r="F87" s="6">
        <f>VLOOKUP($A$7:$A$91,dt!$A$2:$R$78,6,FALSE)</f>
        <v>14</v>
      </c>
      <c r="G87" s="6">
        <f>VLOOKUP($A$7:$A$91,dt!$A$2:$R$78,7,FALSE)</f>
        <v>6281</v>
      </c>
      <c r="H87" s="6">
        <f>VLOOKUP($A$7:$A$91,dt!$A$2:$R$78,8,FALSE)</f>
        <v>368</v>
      </c>
      <c r="I87" s="6">
        <f>VLOOKUP($A$7:$A$91,dt!$A$2:$R$78,9,FALSE)</f>
        <v>74331</v>
      </c>
      <c r="J87" s="6">
        <f>VLOOKUP($A$7:$A$91,dt!$A$2:$R$78,10,FALSE)</f>
        <v>710</v>
      </c>
      <c r="K87" s="6">
        <f>VLOOKUP($A$7:$A$91,dt!$A$2:$R$78,11,FALSE)</f>
        <v>1698362</v>
      </c>
      <c r="L87" s="6">
        <f>VLOOKUP($A$7:$A$91,dt!$A$2:$R$78,12,FALSE)</f>
        <v>45908</v>
      </c>
      <c r="M87" s="6">
        <f>VLOOKUP($A$7:$A$91,dt!$A$2:$R$78,13,FALSE)</f>
        <v>3110657</v>
      </c>
      <c r="N87" s="6">
        <f>VLOOKUP($A$7:$A$91,dt!$A$2:$R$78,14,FALSE)</f>
        <v>794</v>
      </c>
      <c r="O87" s="6">
        <f>VLOOKUP($A$7:$A$91,dt!$A$2:$R$78,15,FALSE)</f>
        <v>1985351</v>
      </c>
      <c r="P87" s="6">
        <f>VLOOKUP($A$7:$A$91,dt!$A$2:$R$78,16,FALSE)</f>
        <v>2194</v>
      </c>
      <c r="Q87" s="6">
        <f>VLOOKUP($A$7:$A$91,dt!$A$2:$R$78,17,FALSE)</f>
        <v>55338</v>
      </c>
      <c r="R87" s="6">
        <f>VLOOKUP($A$7:$A$91,dt!$A$2:$R$78,18,FALSE)</f>
        <v>789</v>
      </c>
      <c r="S87" s="6">
        <f>VLOOKUP($A$7:$A$91,dt!$A$2:$X$78,19,FALSE)</f>
        <v>349630</v>
      </c>
      <c r="T87" s="6">
        <f>VLOOKUP($A$7:$A$91,dt!$A$2:$X$78,20,FALSE)</f>
        <v>1805</v>
      </c>
      <c r="U87" s="6">
        <f>VLOOKUP($A$7:$A$91,dt!$A$2:$X$78,21,FALSE)</f>
        <v>58227</v>
      </c>
      <c r="V87" s="6">
        <f>VLOOKUP($A$7:$A$91,dt!$A$2:$X$78,22,FALSE)</f>
        <v>5931</v>
      </c>
      <c r="W87" s="6">
        <f>VLOOKUP($A$7:$A$91,dt!$A$2:$X$78,23,FALSE)</f>
        <v>2208</v>
      </c>
      <c r="X87" s="6">
        <f>VLOOKUP($A$7:$A$91,dt!$A$2:$X$78,24,FALSE)</f>
        <v>228</v>
      </c>
    </row>
    <row r="88" spans="1:24" ht="18.75" x14ac:dyDescent="0.2">
      <c r="A88" s="5" t="s">
        <v>83</v>
      </c>
      <c r="B88" s="6">
        <f>VLOOKUP($A$7:$A$91,dt!$A$2:$R$78,2,FALSE)</f>
        <v>23344</v>
      </c>
      <c r="C88" s="6">
        <f>VLOOKUP($A$7:$A$91,dt!$A$2:$R$78,3,FALSE)</f>
        <v>34105</v>
      </c>
      <c r="D88" s="6">
        <f>VLOOKUP($A$7:$A$91,dt!$A$2:$R$78,4,FALSE)</f>
        <v>8173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146</v>
      </c>
      <c r="H88" s="6">
        <f>VLOOKUP($A$7:$A$91,dt!$A$2:$R$78,8,FALSE)</f>
        <v>37</v>
      </c>
      <c r="I88" s="6">
        <f>VLOOKUP($A$7:$A$91,dt!$A$2:$R$78,9,FALSE)</f>
        <v>12014</v>
      </c>
      <c r="J88" s="6">
        <f>VLOOKUP($A$7:$A$91,dt!$A$2:$R$78,10,FALSE)</f>
        <v>73</v>
      </c>
      <c r="K88" s="6">
        <f>VLOOKUP($A$7:$A$91,dt!$A$2:$R$78,11,FALSE)</f>
        <v>450957</v>
      </c>
      <c r="L88" s="6">
        <f>VLOOKUP($A$7:$A$91,dt!$A$2:$R$78,12,FALSE)</f>
        <v>19225</v>
      </c>
      <c r="M88" s="6">
        <f>VLOOKUP($A$7:$A$91,dt!$A$2:$R$78,13,FALSE)</f>
        <v>1054447</v>
      </c>
      <c r="N88" s="6">
        <f>VLOOKUP($A$7:$A$91,dt!$A$2:$R$78,14,FALSE)</f>
        <v>56</v>
      </c>
      <c r="O88" s="6">
        <f>VLOOKUP($A$7:$A$91,dt!$A$2:$R$78,15,FALSE)</f>
        <v>281120</v>
      </c>
      <c r="P88" s="6">
        <f>VLOOKUP($A$7:$A$91,dt!$A$2:$R$78,16,FALSE)</f>
        <v>382</v>
      </c>
      <c r="Q88" s="6">
        <f>VLOOKUP($A$7:$A$91,dt!$A$2:$R$78,17,FALSE)</f>
        <v>3403</v>
      </c>
      <c r="R88" s="6">
        <f>VLOOKUP($A$7:$A$91,dt!$A$2:$R$78,18,FALSE)</f>
        <v>148</v>
      </c>
      <c r="S88" s="6">
        <f>VLOOKUP($A$7:$A$91,dt!$A$2:$X$78,19,FALSE)</f>
        <v>16285</v>
      </c>
      <c r="T88" s="6">
        <f>VLOOKUP($A$7:$A$91,dt!$A$2:$X$78,20,FALSE)</f>
        <v>516</v>
      </c>
      <c r="U88" s="6">
        <f>VLOOKUP($A$7:$A$91,dt!$A$2:$X$78,21,FALSE)</f>
        <v>28562</v>
      </c>
      <c r="V88" s="6">
        <f>VLOOKUP($A$7:$A$91,dt!$A$2:$X$78,22,FALSE)</f>
        <v>4982</v>
      </c>
      <c r="W88" s="6">
        <f>VLOOKUP($A$7:$A$91,dt!$A$2:$X$78,23,FALSE)</f>
        <v>714</v>
      </c>
      <c r="X88" s="6">
        <f>VLOOKUP($A$7:$A$91,dt!$A$2:$X$78,24,FALSE)</f>
        <v>86</v>
      </c>
    </row>
    <row r="89" spans="1:24" ht="18.75" x14ac:dyDescent="0.2">
      <c r="A89" s="5" t="s">
        <v>84</v>
      </c>
      <c r="B89" s="6">
        <f>VLOOKUP($A$7:$A$91,dt!$A$2:$R$78,2,FALSE)</f>
        <v>38281</v>
      </c>
      <c r="C89" s="6">
        <f>VLOOKUP($A$7:$A$91,dt!$A$2:$R$78,3,FALSE)</f>
        <v>68200</v>
      </c>
      <c r="D89" s="6">
        <f>VLOOKUP($A$7:$A$91,dt!$A$2:$R$78,4,FALSE)</f>
        <v>18237</v>
      </c>
      <c r="E89" s="6">
        <f>VLOOKUP($A$7:$A$91,dt!$A$2:$R$78,5,FALSE)</f>
        <v>62</v>
      </c>
      <c r="F89" s="6">
        <f>VLOOKUP($A$7:$A$91,dt!$A$2:$R$78,6,FALSE)</f>
        <v>3</v>
      </c>
      <c r="G89" s="6">
        <f>VLOOKUP($A$7:$A$91,dt!$A$2:$R$78,7,FALSE)</f>
        <v>951</v>
      </c>
      <c r="H89" s="6">
        <f>VLOOKUP($A$7:$A$91,dt!$A$2:$R$78,8,FALSE)</f>
        <v>208</v>
      </c>
      <c r="I89" s="6">
        <f>VLOOKUP($A$7:$A$91,dt!$A$2:$R$78,9,FALSE)</f>
        <v>4783</v>
      </c>
      <c r="J89" s="6">
        <f>VLOOKUP($A$7:$A$91,dt!$A$2:$R$78,10,FALSE)</f>
        <v>97</v>
      </c>
      <c r="K89" s="6">
        <f>VLOOKUP($A$7:$A$91,dt!$A$2:$R$78,11,FALSE)</f>
        <v>779617</v>
      </c>
      <c r="L89" s="6">
        <f>VLOOKUP($A$7:$A$91,dt!$A$2:$R$78,12,FALSE)</f>
        <v>30882</v>
      </c>
      <c r="M89" s="6">
        <f>VLOOKUP($A$7:$A$91,dt!$A$2:$R$78,13,FALSE)</f>
        <v>249909</v>
      </c>
      <c r="N89" s="6">
        <f>VLOOKUP($A$7:$A$91,dt!$A$2:$R$78,14,FALSE)</f>
        <v>127</v>
      </c>
      <c r="O89" s="6">
        <f>VLOOKUP($A$7:$A$91,dt!$A$2:$R$78,15,FALSE)</f>
        <v>29712</v>
      </c>
      <c r="P89" s="6">
        <f>VLOOKUP($A$7:$A$91,dt!$A$2:$R$78,16,FALSE)</f>
        <v>661</v>
      </c>
      <c r="Q89" s="6">
        <f>VLOOKUP($A$7:$A$91,dt!$A$2:$R$78,17,FALSE)</f>
        <v>16285</v>
      </c>
      <c r="R89" s="6">
        <f>VLOOKUP($A$7:$A$91,dt!$A$2:$R$78,18,FALSE)</f>
        <v>465</v>
      </c>
      <c r="S89" s="6">
        <f>VLOOKUP($A$7:$A$91,dt!$A$2:$X$78,19,FALSE)</f>
        <v>46933</v>
      </c>
      <c r="T89" s="6">
        <f>VLOOKUP($A$7:$A$91,dt!$A$2:$X$78,20,FALSE)</f>
        <v>1306</v>
      </c>
      <c r="U89" s="6">
        <f>VLOOKUP($A$7:$A$91,dt!$A$2:$X$78,21,FALSE)</f>
        <v>50989</v>
      </c>
      <c r="V89" s="6">
        <f>VLOOKUP($A$7:$A$91,dt!$A$2:$X$78,22,FALSE)</f>
        <v>9836</v>
      </c>
      <c r="W89" s="6">
        <f>VLOOKUP($A$7:$A$91,dt!$A$2:$X$78,23,FALSE)</f>
        <v>17091</v>
      </c>
      <c r="X89" s="6">
        <f>VLOOKUP($A$7:$A$91,dt!$A$2:$X$78,24,FALSE)</f>
        <v>3615</v>
      </c>
    </row>
    <row r="90" spans="1:24" ht="18.75" x14ac:dyDescent="0.2">
      <c r="A90" s="5" t="s">
        <v>85</v>
      </c>
      <c r="B90" s="6">
        <f>VLOOKUP($A$7:$A$91,dt!$A$2:$R$78,2,FALSE)</f>
        <v>45483</v>
      </c>
      <c r="C90" s="6">
        <f>VLOOKUP($A$7:$A$91,dt!$A$2:$R$78,3,FALSE)</f>
        <v>58941</v>
      </c>
      <c r="D90" s="6">
        <f>VLOOKUP($A$7:$A$91,dt!$A$2:$R$78,4,FALSE)</f>
        <v>17564</v>
      </c>
      <c r="E90" s="6">
        <f>VLOOKUP($A$7:$A$91,dt!$A$2:$R$78,5,FALSE)</f>
        <v>13</v>
      </c>
      <c r="F90" s="6">
        <f>VLOOKUP($A$7:$A$91,dt!$A$2:$R$78,6,FALSE)</f>
        <v>1</v>
      </c>
      <c r="G90" s="6">
        <f>VLOOKUP($A$7:$A$91,dt!$A$2:$R$78,7,FALSE)</f>
        <v>1718</v>
      </c>
      <c r="H90" s="6">
        <f>VLOOKUP($A$7:$A$91,dt!$A$2:$R$78,8,FALSE)</f>
        <v>329</v>
      </c>
      <c r="I90" s="6">
        <f>VLOOKUP($A$7:$A$91,dt!$A$2:$R$78,9,FALSE)</f>
        <v>5032</v>
      </c>
      <c r="J90" s="6">
        <f>VLOOKUP($A$7:$A$91,dt!$A$2:$R$78,10,FALSE)</f>
        <v>105</v>
      </c>
      <c r="K90" s="6">
        <f>VLOOKUP($A$7:$A$91,dt!$A$2:$R$78,11,FALSE)</f>
        <v>844096</v>
      </c>
      <c r="L90" s="6">
        <f>VLOOKUP($A$7:$A$91,dt!$A$2:$R$78,12,FALSE)</f>
        <v>37444</v>
      </c>
      <c r="M90" s="6">
        <f>VLOOKUP($A$7:$A$91,dt!$A$2:$R$78,13,FALSE)</f>
        <v>77381</v>
      </c>
      <c r="N90" s="6">
        <f>VLOOKUP($A$7:$A$91,dt!$A$2:$R$78,14,FALSE)</f>
        <v>679</v>
      </c>
      <c r="O90" s="6">
        <f>VLOOKUP($A$7:$A$91,dt!$A$2:$R$78,15,FALSE)</f>
        <v>77414</v>
      </c>
      <c r="P90" s="6">
        <f>VLOOKUP($A$7:$A$91,dt!$A$2:$R$78,16,FALSE)</f>
        <v>491</v>
      </c>
      <c r="Q90" s="6">
        <f>VLOOKUP($A$7:$A$91,dt!$A$2:$R$78,17,FALSE)</f>
        <v>14900</v>
      </c>
      <c r="R90" s="6">
        <f>VLOOKUP($A$7:$A$91,dt!$A$2:$R$78,18,FALSE)</f>
        <v>904</v>
      </c>
      <c r="S90" s="6">
        <f>VLOOKUP($A$7:$A$91,dt!$A$2:$X$78,19,FALSE)</f>
        <v>23684</v>
      </c>
      <c r="T90" s="6">
        <f>VLOOKUP($A$7:$A$91,dt!$A$2:$X$78,20,FALSE)</f>
        <v>1221</v>
      </c>
      <c r="U90" s="6">
        <f>VLOOKUP($A$7:$A$91,dt!$A$2:$X$78,21,FALSE)</f>
        <v>67270</v>
      </c>
      <c r="V90" s="6">
        <f>VLOOKUP($A$7:$A$91,dt!$A$2:$X$78,22,FALSE)</f>
        <v>13506</v>
      </c>
      <c r="W90" s="6">
        <f>VLOOKUP($A$7:$A$91,dt!$A$2:$X$78,23,FALSE)</f>
        <v>3724</v>
      </c>
      <c r="X90" s="6">
        <f>VLOOKUP($A$7:$A$91,dt!$A$2:$X$78,24,FALSE)</f>
        <v>718</v>
      </c>
    </row>
    <row r="91" spans="1:24" ht="18.75" x14ac:dyDescent="0.2">
      <c r="A91" s="5" t="s">
        <v>86</v>
      </c>
      <c r="B91" s="6">
        <f>VLOOKUP($A$7:$A$91,dt!$A$2:$R$78,2,FALSE)</f>
        <v>54648</v>
      </c>
      <c r="C91" s="6">
        <f>VLOOKUP($A$7:$A$91,dt!$A$2:$R$78,3,FALSE)</f>
        <v>100106</v>
      </c>
      <c r="D91" s="6">
        <f>VLOOKUP($A$7:$A$91,dt!$A$2:$R$78,4,FALSE)</f>
        <v>23397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2308</v>
      </c>
      <c r="H91" s="6">
        <f>VLOOKUP($A$7:$A$91,dt!$A$2:$R$78,8,FALSE)</f>
        <v>435</v>
      </c>
      <c r="I91" s="6">
        <f>VLOOKUP($A$7:$A$91,dt!$A$2:$R$78,9,FALSE)</f>
        <v>7547</v>
      </c>
      <c r="J91" s="6">
        <f>VLOOKUP($A$7:$A$91,dt!$A$2:$R$78,10,FALSE)</f>
        <v>131</v>
      </c>
      <c r="K91" s="6">
        <f>VLOOKUP($A$7:$A$91,dt!$A$2:$R$78,11,FALSE)</f>
        <v>996440</v>
      </c>
      <c r="L91" s="6">
        <f>VLOOKUP($A$7:$A$91,dt!$A$2:$R$78,12,FALSE)</f>
        <v>44940</v>
      </c>
      <c r="M91" s="6">
        <f>VLOOKUP($A$7:$A$91,dt!$A$2:$R$78,13,FALSE)</f>
        <v>122084</v>
      </c>
      <c r="N91" s="6">
        <f>VLOOKUP($A$7:$A$91,dt!$A$2:$R$78,14,FALSE)</f>
        <v>148</v>
      </c>
      <c r="O91" s="6">
        <f>VLOOKUP($A$7:$A$91,dt!$A$2:$R$78,15,FALSE)</f>
        <v>38119</v>
      </c>
      <c r="P91" s="6">
        <f>VLOOKUP($A$7:$A$91,dt!$A$2:$R$78,16,FALSE)</f>
        <v>800</v>
      </c>
      <c r="Q91" s="6">
        <f>VLOOKUP($A$7:$A$91,dt!$A$2:$R$78,17,FALSE)</f>
        <v>6744</v>
      </c>
      <c r="R91" s="6">
        <f>VLOOKUP($A$7:$A$91,dt!$A$2:$R$78,18,FALSE)</f>
        <v>258</v>
      </c>
      <c r="S91" s="6">
        <f>VLOOKUP($A$7:$A$91,dt!$A$2:$X$78,19,FALSE)</f>
        <v>18174</v>
      </c>
      <c r="T91" s="6">
        <f>VLOOKUP($A$7:$A$91,dt!$A$2:$X$78,20,FALSE)</f>
        <v>859</v>
      </c>
      <c r="U91" s="6">
        <f>VLOOKUP($A$7:$A$91,dt!$A$2:$X$78,21,FALSE)</f>
        <v>49819</v>
      </c>
      <c r="V91" s="6">
        <f>VLOOKUP($A$7:$A$91,dt!$A$2:$X$78,22,FALSE)</f>
        <v>9874</v>
      </c>
      <c r="W91" s="6">
        <f>VLOOKUP($A$7:$A$91,dt!$A$2:$X$78,23,FALSE)</f>
        <v>3726</v>
      </c>
      <c r="X91" s="6">
        <f>VLOOKUP($A$7:$A$91,dt!$A$2:$X$78,24,FALSE)</f>
        <v>618</v>
      </c>
    </row>
    <row r="93" spans="1:24" ht="18.75" x14ac:dyDescent="0.2">
      <c r="A93" s="7" t="s">
        <v>97</v>
      </c>
      <c r="B93" s="7" t="s">
        <v>131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20.04.66</vt:lpstr>
      <vt:lpstr>'20.04.66'!Print_Area</vt:lpstr>
      <vt:lpstr>'20.04.66'!Print_Titles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2023-04-24T07:49:59Z</dcterms:modified>
</cp:coreProperties>
</file>