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1720" yWindow="-60" windowWidth="21840" windowHeight="13020" firstSheet="1" activeTab="1"/>
  </bookViews>
  <sheets>
    <sheet name="data" sheetId="39" state="hidden" r:id="rId1"/>
    <sheet name="20.11.65" sheetId="2" r:id="rId2"/>
  </sheets>
  <definedNames>
    <definedName name="_xlnm.Print_Area" localSheetId="1">'20.11.65'!$A$1:$X$94</definedName>
    <definedName name="_xlnm.Print_Titles" localSheetId="1">'20.11.65'!$1:$4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<sst xmlns="http://schemas.openxmlformats.org/spreadsheetml/2006/main" count="229" uniqueCount="132">
  <si>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</si>
  <si>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</si>
  <si>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</si>
  <si>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</si>
  <si>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</si>
  <si>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</si>
  <si>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</si>
  <si>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</si>
  <si>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</si>
  <si>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</si>
  <si>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</si>
  <si>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</si>
  <si>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</si>
  <si>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</si>
  <si>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</si>
  <si>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</si>
  <si>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</si>
  <si>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</si>
  <si>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</si>
  <si>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</si>
  <si>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</si>
  <si>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</si>
  <si>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</si>
  <si>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</si>
  <si>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</si>
  <si>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</si>
  <si>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</si>
  <si>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</si>
  <si>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</si>
  <si>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</si>
  <si>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</si>
  <si>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</si>
  <si>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</si>
  <si>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</si>
  <si>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</si>
  <si>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</si>
  <si>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</si>
  <si>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</si>
  <si>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</si>
  <si>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</si>
  <si>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</si>
  <si>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</si>
  <si>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</si>
  <si>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</si>
  <si>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</si>
  <si>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</si>
  <si>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</si>
  <si>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</si>
  <si>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</si>
  <si>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</si>
  <si>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</si>
  <si>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</si>
  <si>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</si>
  <si>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</si>
  <si>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</si>
  <si>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</si>
  <si>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</si>
  <si>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</si>
  <si>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</si>
  <si>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</si>
  <si>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</si>
  <si>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</si>
  <si>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</si>
  <si>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</si>
  <si>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</si>
  <si>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</si>
  <si>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</si>
  <si>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</si>
  <si>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</si>
  <si>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</si>
  <si>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</si>
  <si>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</si>
  <si>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</si>
  <si>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</si>
  <si>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</si>
  <si>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</si>
  <si>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</si>
  <si>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</si>
  <si>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</si>
  <si>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</si>
  <si>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</si>
  <si>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</si>
  <si>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</si>
  <si>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</si>
  <si>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</si>
  <si>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</si>
  <si>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</si>
  <si>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</si>
  <si>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</si>
  <si>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</si>
  <si>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</si>
  <si>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</si>
  <si>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</si>
  <si>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</si>
  <si>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</si>
  <si>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</si>
  <si>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</si>
  <si>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</si>
  <si>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</si>
  <si>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</si>
  <si>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</si>
  <si>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</si>
  <si>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</si>
  <si>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</si>
  <si>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</si>
  <si>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</si>
  <si>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</si>
  <si>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</si>
  <si>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</si>
  <si>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</si>
  <si>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</si>
  <si>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</si>
  <si>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</si>
  <si>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</si>
  <si>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</si>
  <si>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</si>
  <si>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</si>
  <si>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</si>
  <si>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</si>
  <si>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</si>
  <si>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</si>
  <si>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</si>
  <si>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</si>
  <si>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</si>
  <si>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</si>
  <si>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</si>
  <si>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</si>
  <si>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</si>
  <si>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</si>
  <si>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</si>
  <si>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ข้อมูล ณ วันที่ 20 พฤศจิกายน 2565</t>
  </si>
  <si>
    <t>:  ประมวลผลข้อมูล ณ วันที่ 20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</si>
</sst>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Calibri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64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64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64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xmlns="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xmlns="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xmlns="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xmlns="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xmlns="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xmlns="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xmlns="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xmlns="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xmlns="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xmlns="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xmlns="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xmlns="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xmlns="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xmlns="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xmlns="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xmlns="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xmlns="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xmlns="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xmlns="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xmlns="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xmlns="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xmlns="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xmlns="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xmlns="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xmlns="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xmlns="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xmlns="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xmlns="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xmlns="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xmlns="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xmlns="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xmlns="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xmlns="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xmlns="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xmlns="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xmlns="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xmlns="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xmlns="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xmlns="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xmlns="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xmlns="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xmlns="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xmlns="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xmlns="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xmlns="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xmlns="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xmlns="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xmlns="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xmlns="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xmlns="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xmlns="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xmlns="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xmlns="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xmlns="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xmlns="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xmlns="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xmlns="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xmlns="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xmlns="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xmlns="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xmlns="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xmlns="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xmlns="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xmlns="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xmlns="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xmlns="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xmlns="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xmlns="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xmlns="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xmlns="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xmlns="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xmlns="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xmlns="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xmlns="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xmlns="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xmlns="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xmlns="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xmlns="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xmlns="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xmlns="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xmlns="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xmlns="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xmlns="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xmlns="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xmlns="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xmlns="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xmlns="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xmlns="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xmlns="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xmlns="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xmlns="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xmlns="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xmlns="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xmlns="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xmlns="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xmlns="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xmlns="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xmlns="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xmlns="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xmlns="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xmlns="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xmlns="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xmlns="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xmlns="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xmlns="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xmlns="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xmlns="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xmlns="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xmlns="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xmlns="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xmlns="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xmlns="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xmlns="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xmlns="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xmlns="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xmlns="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xmlns="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xmlns="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xmlns="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xmlns="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xmlns="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xmlns="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xmlns="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xmlns="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xmlns="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xmlns="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xmlns="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xmlns="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xmlns="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xmlns="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xmlns="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xmlns="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xmlns="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xmlns="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xmlns="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xmlns="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xmlns="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xmlns="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xmlns="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xmlns="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xmlns="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xmlns="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xmlns="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xmlns="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xmlns="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xmlns="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xmlns="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xmlns="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xmlns="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xmlns="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xmlns="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xmlns="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xmlns="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xmlns="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xmlns="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xmlns="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xmlns="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xmlns="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xmlns="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xmlns="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xmlns="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xmlns="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xmlns="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xmlns="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xmlns="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xmlns="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xmlns="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xmlns="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xmlns="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xmlns="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xmlns="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xmlns="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xmlns="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xmlns="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xmlns="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xmlns="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xmlns="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xmlns="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xmlns="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xmlns="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xmlns="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xmlns="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xmlns="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xmlns="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xmlns="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xmlns="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xmlns="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xmlns="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xmlns="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xmlns="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xmlns="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xmlns="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xmlns="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xmlns="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xmlns="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xmlns="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xmlns="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xmlns="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xmlns="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xmlns="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xmlns="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xmlns="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xmlns="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xmlns="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xmlns="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xmlns="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xmlns="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xmlns="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xmlns="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xmlns="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xmlns="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xmlns="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xmlns="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xmlns="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xmlns="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xmlns="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xmlns="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xmlns="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xmlns="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xmlns="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xmlns="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xmlns="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xmlns="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xmlns="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xmlns="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xmlns="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xmlns="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xmlns="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xmlns="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xmlns="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xmlns="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xmlns="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xmlns="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xmlns="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xmlns="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xmlns="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xmlns="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xmlns="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xmlns="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xmlns="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xmlns="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xmlns="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xmlns="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xmlns="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xmlns="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xmlns="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xmlns="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xmlns="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xmlns="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xmlns="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xmlns="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xmlns="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xmlns="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xmlns="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xmlns="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xmlns="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xmlns="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xmlns="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xmlns="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xmlns="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xmlns="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xmlns="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xmlns="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xmlns="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xmlns="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xmlns="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xmlns="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xmlns="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xmlns="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xmlns="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xmlns="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xmlns="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xmlns="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xmlns="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xmlns="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xmlns="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xmlns="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xmlns="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xmlns="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xmlns="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xmlns="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xmlns="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xmlns="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xmlns="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xmlns="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xmlns="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xmlns="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xmlns="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xmlns="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xmlns="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xmlns="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xmlns="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xmlns="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xmlns="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xmlns="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xmlns="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xmlns="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xmlns="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xmlns="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xmlns="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xmlns="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xmlns="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xmlns="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xmlns="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xmlns="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xmlns="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xmlns="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xmlns="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xmlns="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xmlns="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xmlns="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xmlns="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xmlns="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xmlns="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xmlns="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xmlns="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xmlns="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xmlns="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xmlns="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xmlns="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xmlns="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xmlns="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xmlns="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xmlns="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xmlns="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xmlns="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xmlns="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xmlns="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xmlns="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xmlns="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xmlns="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xmlns="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xmlns="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xmlns="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xmlns="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xmlns="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xmlns="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xmlns="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xmlns="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xmlns="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xmlns="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xmlns="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xmlns="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xmlns="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xmlns="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xmlns="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xmlns="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xmlns="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xmlns="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xmlns="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xmlns="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xmlns="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xmlns="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xmlns="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xmlns="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xmlns="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xmlns="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xmlns="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xmlns="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xmlns="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xmlns="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xmlns="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xmlns="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xmlns="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xmlns="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xmlns="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xmlns="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xmlns="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xmlns="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xmlns="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xmlns="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xmlns="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xmlns="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xmlns="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xmlns="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xmlns="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xmlns="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xmlns="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xmlns="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xmlns="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xmlns="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xmlns="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xmlns="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xmlns="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xmlns="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xmlns="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xmlns="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xmlns="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xmlns="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xmlns="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xmlns="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xmlns="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xmlns="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xmlns="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xmlns="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xmlns="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xmlns="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xmlns="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xmlns="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xmlns="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xmlns="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xmlns="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xmlns="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xmlns="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xmlns="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xmlns="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xmlns="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xmlns="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xmlns="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xmlns="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xmlns="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xmlns="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xmlns="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xmlns="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xmlns="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xmlns="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xmlns="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xmlns="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xmlns="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xmlns="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xmlns="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xmlns="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xmlns="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xmlns="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xmlns="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xmlns="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xmlns="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xmlns="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xmlns="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xmlns="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xmlns="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xmlns="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xmlns="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xmlns="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xmlns="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xmlns="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xmlns="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xmlns="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xmlns="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xmlns="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xmlns="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xmlns="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xmlns="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xmlns="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xmlns="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xmlns="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xmlns="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xmlns="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xmlns="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xmlns="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xmlns="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xmlns="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xmlns="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xmlns="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xmlns="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xmlns="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xmlns="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xmlns="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xmlns="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xmlns="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xmlns="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xmlns="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xmlns="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xmlns="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xmlns="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xmlns="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xmlns="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xmlns="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xmlns="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xmlns="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xmlns="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xmlns="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xmlns="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xmlns="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xmlns="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xmlns="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xmlns="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xmlns="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xmlns="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xmlns="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xmlns="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xmlns="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xmlns="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xmlns="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xmlns="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xmlns="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xmlns="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xmlns="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xmlns="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xmlns="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xmlns="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xmlns="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xmlns="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xmlns="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xmlns="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xmlns="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xmlns="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xmlns="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xmlns="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xmlns="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xmlns="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xmlns="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xmlns="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xmlns="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xmlns="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xmlns="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xmlns="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xmlns="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xmlns="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xmlns="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xmlns="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xmlns="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xmlns="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xmlns="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xmlns="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xmlns="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xmlns="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xmlns="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xmlns="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xmlns="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xmlns="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xmlns="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xmlns="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xmlns="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xmlns="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xmlns="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xmlns="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xmlns="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xmlns="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xmlns="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xmlns="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xmlns="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xmlns="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xmlns="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xmlns="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xmlns="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xmlns="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xmlns="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xmlns="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xmlns="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xmlns="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xmlns="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xmlns="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xmlns="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xmlns="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xmlns="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xmlns="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xmlns="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xmlns="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xmlns="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xmlns="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xmlns="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xmlns="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xmlns="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xmlns="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xmlns="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xmlns="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xmlns="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xmlns="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xmlns="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xmlns="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xmlns="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xmlns="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xmlns="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xmlns="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xmlns="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xmlns="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xmlns="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xmlns="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xmlns="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xmlns="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xmlns="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xmlns="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xmlns="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xmlns="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xmlns="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xmlns="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xmlns="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xmlns="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xmlns="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xmlns="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xmlns="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xmlns="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xmlns="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xmlns="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xmlns="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xmlns="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xmlns="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xmlns="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xmlns="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xmlns="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xmlns="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xmlns="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xmlns="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xmlns="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xmlns="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xmlns="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xmlns="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xmlns="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xmlns="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xmlns="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xmlns="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xmlns="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xmlns="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xmlns="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xmlns="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xmlns="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xmlns="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xmlns="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xmlns="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xmlns="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xmlns="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xmlns="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xmlns="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xmlns="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xmlns="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xmlns="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xmlns="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xmlns="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xmlns="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xmlns="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xmlns="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xmlns="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xmlns="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xmlns="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xmlns="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xmlns="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xmlns="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xmlns="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xmlns="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xmlns="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xmlns="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xmlns="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xmlns="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xmlns="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xmlns="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xmlns="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xmlns="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xmlns="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xmlns="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xmlns="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xmlns="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xmlns="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xmlns="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xmlns="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xmlns="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xmlns="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xmlns="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xmlns="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xmlns="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xmlns="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xmlns="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xmlns="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xmlns="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xmlns="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xmlns="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xmlns="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xmlns="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xmlns="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xmlns="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xmlns="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xmlns="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xmlns="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xmlns="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xmlns="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xmlns="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xmlns="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xmlns="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xmlns="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xmlns="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xmlns="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xmlns="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xmlns="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xmlns="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xmlns="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xmlns="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xmlns="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xmlns="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xmlns="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xmlns="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xmlns="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xmlns="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xmlns="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xmlns="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xmlns="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xmlns="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xmlns="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xmlns="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xmlns="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xmlns="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xmlns="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xmlns="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xmlns="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xmlns="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xmlns="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xmlns="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xmlns="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xmlns="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xmlns="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xmlns="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xmlns="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xmlns="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xmlns="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xmlns="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xmlns="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xmlns="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xmlns="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xmlns="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xmlns="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xmlns="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xmlns="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xmlns="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xmlns="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xmlns="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xmlns="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xmlns="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xmlns="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xmlns="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xmlns="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xmlns="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xmlns="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xmlns="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xmlns="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xmlns="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xmlns="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xmlns="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xmlns="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xmlns="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xmlns="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xmlns="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xmlns="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xmlns="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xmlns="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xmlns="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xmlns="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xmlns="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xmlns="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xmlns="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xmlns="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xmlns="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xmlns="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xmlns="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xmlns="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xmlns="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xmlns="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xmlns="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xmlns="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xmlns="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xmlns="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xmlns="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xmlns="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xmlns="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xmlns="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xmlns="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xmlns="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xmlns="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xmlns="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xmlns="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xmlns="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xmlns="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xmlns="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xmlns="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xmlns="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xmlns="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xmlns="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xmlns="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xmlns="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xmlns="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xmlns="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xmlns="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xmlns="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xmlns="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xmlns="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xmlns="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xmlns="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xmlns="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xmlns="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xmlns="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xmlns="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xmlns="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xmlns="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xmlns="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xmlns="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xmlns="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xmlns="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xmlns="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xmlns="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xmlns="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xmlns="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xmlns="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xmlns="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xmlns="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xmlns="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xmlns="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xmlns="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xmlns="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xmlns="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xmlns="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xmlns="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xmlns="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xmlns="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xmlns="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xmlns="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xmlns="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xmlns="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xmlns="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xmlns="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xmlns="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xmlns="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xmlns="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xmlns="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xmlns="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xmlns="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xmlns="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xmlns="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xmlns="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xmlns="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xmlns="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xmlns="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xmlns="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xmlns="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xmlns="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xmlns="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xmlns="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xmlns="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xmlns="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xmlns="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xmlns="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xmlns="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xmlns="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xmlns="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xmlns="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xmlns="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xmlns="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xmlns="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xmlns="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xmlns="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xmlns="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xmlns="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xmlns="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xmlns="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xmlns="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xmlns="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xmlns="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xmlns="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xmlns="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xmlns="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xmlns="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xmlns="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xmlns="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xmlns="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xmlns="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xmlns="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xmlns="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xmlns="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xmlns="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xmlns="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xmlns="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xmlns="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xmlns="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xmlns="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xmlns="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xmlns="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xmlns="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xmlns="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xmlns="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xmlns="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xmlns="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xmlns="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xmlns="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xmlns="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xmlns="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xmlns="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xmlns="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xmlns="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xmlns="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xmlns="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xmlns="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xmlns="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xmlns="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xmlns="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xmlns="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xmlns="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xmlns="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xmlns="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xmlns="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xmlns="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xmlns="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xmlns="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xmlns="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xmlns="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xmlns="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xmlns="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xmlns="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xmlns="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xmlns="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xmlns="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xmlns="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xmlns="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xmlns="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xmlns="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xmlns="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xmlns="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xmlns="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xmlns="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xmlns="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xmlns="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xmlns="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xmlns="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xmlns="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xmlns="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xmlns="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xmlns="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xmlns="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xmlns="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xmlns="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xmlns="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xmlns="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xmlns="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xmlns="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xmlns="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xmlns="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xmlns="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xmlns="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xmlns="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xmlns="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xmlns="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xmlns="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xmlns="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xmlns="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xmlns="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xmlns="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xmlns="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xmlns="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xmlns="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xmlns="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xmlns="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xmlns="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xmlns="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xmlns="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xmlns="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xmlns="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xmlns="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xmlns="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xmlns="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xmlns="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xmlns="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xmlns="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xmlns="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xmlns="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xmlns="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xmlns="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xmlns="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xmlns="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xmlns="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xmlns="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xmlns="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xmlns="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xmlns="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xmlns="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xmlns="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xmlns="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xmlns="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xmlns="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xmlns="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xmlns="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xmlns="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xmlns="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xmlns="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xmlns="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xmlns="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xmlns="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xmlns="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xmlns="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xmlns="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xmlns="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xmlns="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xmlns="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xmlns="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xmlns="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xmlns="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xmlns="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xmlns="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xmlns="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xmlns="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xmlns="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xmlns="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xmlns="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xmlns="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xmlns="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xmlns="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xmlns="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xmlns="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xmlns="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xmlns="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xmlns="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xmlns="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xmlns="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xmlns="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xmlns="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xmlns="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xmlns="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xmlns="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xmlns="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xmlns="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xmlns="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xmlns="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xmlns="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xmlns="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xmlns="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xmlns="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xmlns="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xmlns="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xmlns="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xmlns="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xmlns="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xmlns="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xmlns="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xmlns="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xmlns="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xmlns="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xmlns="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xmlns="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xmlns="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xmlns="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xmlns="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xmlns="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xmlns="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xmlns="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xmlns="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xmlns="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xmlns="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xmlns="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xmlns="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xmlns="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xmlns="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xmlns="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xmlns="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xmlns="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xmlns="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xmlns="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xmlns="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xmlns="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xmlns="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xmlns="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xmlns="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xmlns="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xmlns="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xmlns="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xmlns="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xmlns="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xmlns="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xmlns="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xmlns="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xmlns="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xmlns="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xmlns="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xmlns="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xmlns="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xmlns="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xmlns="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xmlns="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xmlns="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xmlns="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xmlns="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xmlns="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xmlns="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xmlns="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xmlns="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xmlns="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xmlns="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xmlns="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xmlns="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xmlns="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xmlns="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xmlns="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xmlns="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xmlns="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xmlns="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xmlns="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xmlns="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xmlns="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xmlns="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xmlns="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xmlns="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xmlns="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xmlns="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xmlns="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xmlns="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xmlns="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xmlns="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xmlns="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xmlns="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xmlns="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xmlns="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xmlns="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xmlns="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xmlns="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xmlns="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xmlns="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xmlns="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xmlns="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xmlns="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xmlns="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xmlns="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xmlns="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xmlns="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xmlns="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xmlns="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xmlns="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xmlns="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xmlns="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xmlns="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xmlns="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xmlns="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xmlns="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xmlns="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xmlns="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xmlns="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xmlns="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xmlns="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xmlns="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xmlns="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xmlns="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xmlns="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xmlns="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xmlns="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xmlns="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xmlns="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xmlns="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xmlns="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xmlns="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xmlns="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xmlns="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xmlns="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xmlns="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xmlns="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xmlns="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xmlns="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xmlns="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xmlns="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xmlns="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xmlns="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xmlns="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xmlns="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xmlns="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xmlns="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xmlns="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xmlns="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xmlns="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xmlns="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xmlns="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xmlns="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xmlns="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xmlns="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xmlns="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xmlns="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xmlns="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xmlns="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xmlns="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xmlns="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xmlns="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xmlns="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xmlns="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xmlns="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xmlns="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xmlns="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xmlns="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xmlns="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xmlns="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xmlns="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xmlns="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xmlns="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xmlns="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xmlns="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xmlns="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xmlns="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xmlns="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xmlns="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xmlns="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xmlns="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xmlns="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xmlns="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xmlns="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xmlns="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xmlns="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xmlns="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xmlns="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xmlns="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xmlns="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xmlns="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xmlns="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xmlns="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xmlns="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xmlns="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xmlns="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xmlns="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xmlns="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xmlns="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xmlns="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xmlns="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xmlns="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xmlns="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xmlns="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xmlns="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xmlns="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xmlns="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xmlns="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xmlns="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xmlns="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xmlns="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xmlns="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xmlns="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xmlns="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xmlns="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xmlns="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xmlns="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xmlns="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xmlns="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xmlns="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xmlns="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xmlns="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xmlns="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xmlns="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xmlns="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xmlns="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xmlns="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xmlns="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xmlns="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xmlns="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xmlns="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xmlns="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xmlns="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xmlns="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xmlns="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xmlns="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xmlns="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xmlns="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xmlns="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xmlns="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xmlns="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xmlns="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xmlns="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xmlns="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xmlns="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xmlns="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xmlns="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xmlns="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xmlns="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xmlns="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xmlns="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xmlns="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xmlns="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xmlns="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xmlns="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xmlns="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xmlns="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xmlns="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xmlns="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xmlns="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xmlns="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xmlns="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xmlns="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xmlns="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xmlns="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xmlns="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xmlns="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xmlns="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xmlns="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xmlns="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xmlns="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xmlns="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xmlns="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xmlns="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xmlns="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xmlns="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xmlns="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xmlns="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xmlns="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xmlns="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xmlns="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xmlns="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xmlns="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xmlns="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xmlns="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xmlns="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xmlns="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xmlns="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xmlns="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xmlns="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xmlns="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xmlns="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xmlns="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xmlns="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xmlns="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xmlns="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xmlns="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xmlns="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xmlns="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xmlns="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xmlns="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xmlns="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xmlns="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xmlns="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xmlns="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xmlns="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xmlns="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xmlns="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xmlns="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xmlns="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xmlns="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xmlns="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xmlns="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xmlns="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xmlns="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xmlns="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xmlns="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xmlns="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xmlns="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xmlns="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xmlns="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xmlns="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xmlns="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xmlns="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xmlns="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xmlns="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xmlns="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xmlns="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xmlns="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xmlns="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xmlns="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xmlns="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xmlns="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xmlns="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xmlns="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xmlns="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xmlns="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xmlns="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xmlns="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xmlns="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xmlns="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xmlns="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xmlns="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xmlns="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xmlns="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xmlns="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xmlns="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xmlns="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xmlns="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xmlns="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xmlns="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xmlns="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xmlns="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xmlns="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xmlns="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xmlns="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xmlns="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xmlns="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xmlns="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xmlns="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xmlns="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xmlns="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xmlns="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xmlns="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xmlns="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xmlns="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xmlns="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xmlns="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xmlns="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xmlns="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xmlns="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xmlns="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xmlns="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xmlns="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xmlns="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xmlns="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xmlns="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xmlns="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xmlns="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xmlns="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xmlns="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xmlns="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xmlns="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xmlns="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xmlns="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xmlns="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xmlns="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xmlns="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xmlns="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xmlns="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xmlns="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xmlns="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xmlns="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xmlns="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xmlns="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xmlns="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xmlns="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xmlns="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xmlns="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xmlns="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xmlns="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xmlns="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xmlns="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xmlns="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xmlns="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xmlns="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xmlns="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xmlns="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xmlns="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xmlns="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xmlns="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xmlns="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xmlns="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xmlns="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xmlns="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xmlns="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xmlns="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xmlns="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xmlns="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xmlns="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xmlns="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xmlns="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xmlns="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xmlns="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xmlns="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xmlns="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xmlns="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xmlns="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xmlns="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xmlns="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xmlns="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xmlns="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xmlns="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xmlns="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xmlns="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xmlns="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xmlns="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xmlns="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xmlns="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xmlns="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xmlns="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xmlns="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xmlns="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xmlns="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xmlns="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xmlns="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xmlns="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xmlns="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xmlns="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xmlns="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xmlns="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xmlns="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xmlns="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xmlns="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xmlns="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xmlns="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xmlns="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xmlns="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xmlns="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xmlns="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xmlns="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xmlns="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xmlns="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xmlns="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xmlns="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xmlns="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xmlns="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xmlns="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xmlns="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xmlns="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xmlns="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xmlns="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xmlns="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xmlns="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xmlns="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xmlns="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xmlns="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xmlns="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xmlns="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xmlns="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xmlns="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xmlns="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xmlns="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xmlns="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xmlns="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xmlns="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xmlns="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xmlns="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xmlns="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xmlns="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xmlns="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xmlns="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xmlns="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xmlns="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xmlns="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xmlns="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xmlns="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xmlns="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xmlns="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xmlns="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xmlns="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xmlns="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xmlns="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xmlns="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xmlns="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xmlns="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xmlns="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xmlns="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xmlns="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xmlns="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xmlns="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xmlns="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xmlns="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xmlns="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xmlns="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xmlns="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xmlns="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xmlns="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xmlns="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xmlns="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xmlns="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xmlns="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xmlns="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xmlns="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xmlns="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xmlns="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xmlns="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xmlns="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xmlns="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xmlns="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xmlns="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xmlns="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xmlns="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xmlns="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xmlns="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xmlns="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xmlns="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xmlns="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xmlns="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xmlns="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xmlns="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xmlns="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xmlns="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xmlns="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xmlns="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xmlns="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xmlns="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xmlns="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xmlns="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xmlns="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xmlns="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xmlns="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xmlns="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xmlns="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xmlns="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xmlns="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xmlns="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xmlns="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xmlns="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xmlns="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xmlns="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xmlns="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xmlns="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xmlns="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xmlns="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xmlns="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xmlns="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xmlns="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xmlns="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xmlns="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xmlns="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xmlns="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xmlns="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xmlns="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xmlns="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xmlns="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xmlns="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xmlns="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xmlns="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xmlns="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xmlns="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xmlns="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xmlns="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xmlns="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xmlns="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xmlns="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xmlns="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xmlns="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xmlns="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xmlns="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xmlns="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xmlns="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xmlns="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xmlns="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xmlns="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xmlns="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xmlns="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xmlns="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xmlns="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xmlns="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xmlns="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xmlns="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xmlns="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xmlns="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xmlns="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xmlns="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xmlns="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xmlns="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xmlns="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xmlns="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xmlns="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xmlns="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xmlns="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xmlns="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xmlns="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xmlns="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xmlns="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xmlns="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xmlns="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xmlns="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xmlns="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xmlns="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xmlns="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xmlns="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xmlns="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xmlns="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xmlns="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xmlns="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xmlns="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xmlns="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xmlns="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xmlns="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xmlns="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xmlns="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xmlns="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xmlns="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xmlns="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xmlns="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xmlns="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xmlns="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xmlns="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xmlns="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xmlns="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xmlns="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xmlns="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xmlns="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xmlns="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xmlns="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xmlns="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xmlns="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xmlns="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xmlns="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xmlns="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xmlns="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xmlns="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xmlns="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xmlns="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xmlns="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xmlns="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xmlns="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xmlns="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xmlns="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xmlns="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xmlns="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xmlns="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xmlns="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xmlns="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xmlns="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xmlns="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xmlns="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xmlns="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xmlns="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xmlns="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xmlns="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xmlns="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xmlns="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xmlns="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xmlns="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xmlns="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xmlns="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xmlns="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xmlns="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xmlns="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xmlns="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xmlns="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xmlns="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xmlns="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xmlns="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xmlns="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xmlns="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xmlns="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xmlns="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xmlns="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xmlns="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xmlns="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xmlns="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xmlns="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xmlns="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xmlns="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xmlns="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xmlns="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xmlns="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xmlns="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xmlns="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xmlns="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xmlns="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xmlns="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xmlns="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xmlns="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xmlns="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xmlns="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xmlns="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xmlns="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xmlns="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xmlns="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xmlns="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xmlns="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xmlns="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xmlns="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xmlns="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xmlns="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xmlns="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xmlns="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xmlns="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xmlns="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xmlns="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xmlns="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xmlns="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xmlns="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xmlns="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xmlns="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xmlns="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xmlns="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xmlns="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xmlns="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xmlns="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xmlns="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xmlns="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xmlns="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xmlns="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xmlns="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xmlns="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xmlns="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xmlns="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xmlns="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xmlns="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xmlns="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xmlns="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xmlns="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xmlns="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xmlns="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xmlns="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xmlns="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xmlns="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xmlns="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xmlns="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xmlns="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xmlns="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xmlns="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xmlns="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xmlns="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xmlns="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xmlns="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xmlns="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xmlns="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xmlns="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xmlns="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xmlns="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xmlns="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xmlns="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xmlns="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xmlns="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xmlns="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xmlns="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xmlns="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xmlns="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xmlns="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xmlns="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xmlns="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xmlns="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xmlns="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xmlns="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xmlns="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xmlns="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xmlns="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xmlns="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xmlns="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xmlns="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xmlns="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xmlns="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xmlns="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xmlns="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xmlns="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xmlns="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xmlns="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xmlns="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xmlns="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xmlns="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xmlns="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xmlns="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xmlns="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xmlns="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xmlns="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xmlns="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xmlns="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xmlns="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xmlns="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xmlns="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xmlns="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xmlns="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xmlns="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xmlns="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xmlns="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xmlns="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xmlns="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xmlns="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xmlns="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xmlns="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xmlns="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xmlns="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xmlns="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xmlns="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xmlns="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xmlns="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xmlns="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xmlns="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xmlns="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xmlns="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xmlns="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xmlns="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xmlns="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xmlns="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xmlns="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xmlns="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xmlns="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xmlns="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xmlns="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xmlns="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xmlns="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xmlns="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xmlns="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xmlns="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xmlns="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xmlns="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xmlns="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xmlns="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xmlns="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xmlns="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xmlns="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xmlns="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xmlns="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xmlns="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xmlns="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xmlns="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xmlns="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xmlns="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xmlns="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xmlns="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xmlns="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xmlns="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xmlns="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xmlns="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xmlns="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xmlns="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xmlns="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xmlns="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xmlns="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xmlns="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xmlns="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xmlns="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xmlns="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xmlns="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xmlns="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xmlns="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xmlns="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xmlns="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xmlns="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xmlns="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xmlns="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xmlns="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xmlns="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xmlns="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xmlns="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xmlns="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xmlns="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xmlns="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xmlns="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xmlns="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xmlns="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xmlns="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xmlns="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xmlns="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xmlns="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xmlns="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xmlns="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xmlns="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xmlns="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xmlns="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xmlns="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xmlns="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xmlns="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xmlns="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xmlns="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xmlns="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xmlns="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xmlns="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xmlns="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xmlns="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xmlns="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xmlns="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xmlns="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xmlns="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xmlns="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xmlns="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xmlns="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xmlns="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xmlns="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xmlns="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xmlns="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xmlns="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xmlns="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xmlns="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xmlns="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xmlns="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xmlns="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xmlns="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xmlns="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xmlns="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xmlns="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xmlns="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xmlns="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xmlns="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xmlns="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xmlns="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xmlns="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xmlns="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xmlns="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xmlns="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xmlns="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xmlns="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xmlns="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xmlns="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xmlns="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xmlns="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xmlns="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xmlns="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xmlns="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xmlns="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xmlns="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xmlns="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xmlns="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xmlns="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xmlns="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xmlns="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xmlns="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xmlns="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xmlns="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xmlns="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xmlns="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xmlns="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xmlns="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xmlns="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xmlns="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xmlns="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xmlns="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xmlns="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xmlns="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xmlns="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xmlns="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xmlns="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xmlns="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xmlns="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xmlns="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xmlns="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xmlns="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xmlns="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xmlns="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xmlns="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xmlns="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xmlns="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xmlns="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xmlns="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xmlns="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xmlns="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xmlns="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xmlns="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xmlns="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xmlns="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xmlns="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xmlns="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xmlns="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xmlns="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xmlns="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xmlns="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xmlns="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xmlns="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xmlns="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xmlns="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xmlns="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xmlns="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xmlns="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xmlns="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xmlns="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xmlns="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xmlns="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xmlns="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xmlns="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xmlns="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xmlns="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xmlns="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xmlns="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xmlns="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xmlns="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xmlns="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xmlns="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xmlns="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xmlns="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xmlns="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xmlns="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xmlns="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xmlns="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xmlns="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xmlns="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xmlns="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xmlns="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xmlns="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xmlns="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xmlns="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xmlns="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xmlns="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xmlns="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xmlns="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xmlns="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xmlns="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xmlns="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xmlns="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xmlns="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xmlns="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xmlns="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xmlns="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xmlns="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xmlns="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xmlns="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xmlns="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xmlns="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xmlns="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xmlns="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xmlns="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xmlns="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xmlns="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xmlns="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xmlns="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xmlns="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xmlns="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xmlns="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xmlns="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xmlns="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xmlns="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xmlns="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xmlns="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xmlns="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xmlns="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xmlns="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xmlns="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xmlns="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xmlns="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xmlns="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xmlns="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xmlns="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xmlns="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xmlns="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xmlns="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xmlns="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xmlns="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xmlns="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xmlns="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xmlns="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xmlns="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xmlns="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xmlns="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xmlns="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xmlns="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xmlns="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xmlns="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xmlns="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xmlns="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xmlns="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xmlns="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xmlns="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xmlns="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xmlns="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xmlns="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xmlns="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xmlns="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xmlns="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xmlns="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xmlns="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xmlns="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xmlns="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xmlns="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xmlns="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xmlns="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xmlns="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xmlns="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xmlns="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xmlns="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xmlns="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xmlns="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xmlns="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xmlns="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xmlns="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xmlns="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xmlns="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xmlns="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xmlns="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xmlns="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xmlns="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xmlns="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xmlns="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xmlns="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xmlns="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xmlns="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xmlns="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xmlns="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xmlns="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xmlns="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xmlns="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xmlns="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xmlns="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xmlns="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xmlns="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xmlns="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xmlns="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xmlns="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xmlns="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xmlns="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xmlns="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xmlns="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xmlns="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xmlns="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xmlns="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xmlns="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xmlns="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xmlns="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xmlns="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xmlns="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xmlns="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xmlns="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xmlns="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xmlns="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xmlns="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xmlns="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xmlns="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xmlns="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xmlns="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xmlns="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xmlns="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xmlns="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xmlns="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xmlns="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xmlns="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xmlns="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xmlns="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xmlns="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xmlns="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xmlns="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xmlns="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xmlns="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xmlns="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xmlns="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xmlns="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xmlns="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xmlns="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xmlns="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xmlns="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xmlns="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xmlns="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xmlns="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xmlns="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xmlns="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xmlns="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xmlns="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xmlns="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xmlns="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xmlns="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xmlns="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xmlns="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xmlns="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xmlns="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xmlns="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xmlns="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xmlns="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xmlns="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xmlns="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xmlns="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xmlns="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xmlns="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xmlns="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xmlns="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xmlns="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xmlns="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xmlns="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xmlns="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xmlns="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xmlns="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xmlns="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xmlns="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xmlns="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xmlns="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xmlns="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xmlns="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xmlns="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xmlns="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xmlns="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xmlns="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xmlns="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xmlns="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xmlns="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xmlns="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xmlns="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xmlns="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xmlns="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xmlns="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xmlns="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xmlns="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xmlns="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xmlns="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xmlns="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xmlns="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xmlns="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xmlns="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xmlns="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xmlns="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xmlns="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xmlns="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xmlns="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xmlns="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xmlns="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xmlns="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xmlns="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xmlns="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xmlns="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xmlns="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xmlns="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xmlns="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xmlns="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xmlns="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xmlns="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xmlns="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xmlns="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xmlns="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xmlns="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xmlns="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xmlns="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xmlns="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xmlns="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xmlns="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xmlns="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xmlns="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xmlns="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xmlns="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xmlns="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xmlns="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xmlns="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xmlns="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xmlns="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xmlns="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xmlns="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xmlns="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xmlns="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xmlns="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xmlns="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xmlns="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xmlns="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xmlns="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xmlns="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xmlns="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xmlns="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xmlns="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xmlns="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xmlns="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xmlns="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xmlns="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xmlns="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xmlns="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xmlns="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xmlns="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xmlns="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xmlns="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xmlns="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xmlns="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xmlns="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xmlns="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xmlns="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xmlns="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xmlns="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xmlns="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xmlns="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xmlns="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xmlns="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xmlns="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xmlns="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xmlns="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xmlns="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xmlns="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xmlns="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xmlns="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xmlns="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xmlns="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xmlns="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xmlns="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xmlns="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xmlns="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xmlns="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xmlns="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xmlns="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xmlns="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xmlns="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xmlns="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xmlns="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xmlns="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xmlns="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xmlns="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xmlns="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xmlns="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xmlns="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xmlns="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xmlns="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xmlns="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xmlns="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xmlns="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xmlns="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xmlns="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xmlns="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xmlns="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xmlns="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xmlns="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xmlns="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xmlns="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xmlns="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xmlns="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xmlns="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xmlns="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xmlns="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xmlns="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xmlns="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xmlns="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xmlns="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xmlns="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xmlns="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xmlns="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xmlns="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xmlns="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xmlns="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xmlns="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xmlns="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xmlns="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xmlns="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xmlns="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xmlns="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xmlns="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xmlns="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xmlns="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xmlns="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xmlns="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xmlns="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xmlns="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xmlns="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xmlns="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xmlns="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xmlns="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xmlns="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xmlns="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xmlns="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xmlns="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xmlns="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xmlns="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xmlns="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xmlns="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xmlns="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xmlns="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xmlns="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xmlns="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xmlns="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xmlns="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xmlns="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xmlns="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xmlns="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xmlns="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xmlns="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xmlns="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xmlns="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xmlns="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xmlns="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xmlns="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xmlns="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xmlns="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xmlns="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xmlns="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xmlns="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xmlns="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xmlns="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xmlns="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xmlns="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xmlns="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xmlns="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xmlns="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xmlns="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xmlns="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xmlns="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xmlns="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xmlns="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xmlns="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xmlns="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xmlns="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xmlns="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xmlns="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xmlns="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xmlns="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xmlns="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xmlns="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xmlns="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xmlns="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xmlns="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xmlns="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xmlns="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xmlns="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xmlns="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xmlns="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xmlns="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xmlns="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xmlns="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xmlns="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xmlns="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xmlns="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xmlns="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xmlns="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xmlns="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xmlns="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xmlns="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xmlns="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xmlns="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xmlns="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xmlns="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xmlns="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xmlns="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xmlns="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xmlns="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xmlns="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xmlns="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xmlns="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xmlns="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xmlns="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xmlns="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xmlns="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xmlns="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xmlns="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xmlns="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xmlns="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xmlns="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xmlns="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xmlns="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xmlns="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xmlns="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xmlns="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xmlns="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xmlns="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xmlns="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xmlns="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xmlns="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xmlns="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xmlns="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xmlns="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xmlns="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xmlns="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xmlns="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xmlns="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xmlns="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xmlns="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xmlns="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xmlns="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xmlns="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xmlns="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xmlns="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xmlns="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xmlns="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xmlns="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xmlns="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xmlns="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xmlns="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xmlns="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xmlns="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xmlns="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xmlns="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xmlns="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xmlns="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xmlns="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xmlns="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xmlns="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xmlns="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xmlns="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xmlns="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xmlns="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xmlns="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xmlns="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xmlns="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xmlns="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xmlns="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xmlns="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xmlns="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xmlns="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xmlns="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xmlns="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xmlns="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xmlns="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xmlns="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xmlns="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xmlns="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xmlns="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xmlns="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xmlns="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xmlns="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xmlns="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xmlns="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xmlns="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xmlns="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xmlns="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xmlns="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xmlns="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xmlns="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xmlns="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xmlns="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xmlns="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xmlns="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xmlns="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xmlns="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xmlns="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xmlns="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xmlns="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xmlns="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xmlns="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xmlns="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xmlns="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xmlns="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xmlns="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xmlns="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xmlns="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xmlns="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xmlns="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xmlns="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xmlns="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xmlns="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xmlns="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xmlns="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xmlns="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xmlns="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xmlns="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xmlns="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xmlns="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xmlns="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xmlns="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xmlns="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xmlns="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xmlns="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xmlns="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xmlns="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xmlns="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xmlns="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xmlns="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xmlns="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xmlns="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xmlns="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xmlns="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xmlns="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xmlns="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xmlns="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xmlns="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xmlns="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xmlns="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xmlns="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xmlns="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xmlns="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xmlns="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xmlns="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xmlns="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xmlns="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xmlns="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xmlns="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xmlns="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xmlns="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xmlns="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xmlns="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xmlns="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xmlns="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xmlns="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xmlns="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xmlns="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xmlns="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xmlns="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xmlns="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xmlns="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xmlns="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xmlns="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xmlns="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xmlns="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xmlns="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xmlns="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xmlns="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xmlns="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xmlns="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xmlns="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xmlns="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xmlns="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xmlns="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xmlns="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xmlns="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xmlns="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xmlns="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xmlns="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xmlns="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xmlns="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xmlns="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xmlns="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xmlns="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xmlns="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xmlns="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xmlns="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xmlns="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xmlns="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xmlns="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xmlns="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xmlns="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xmlns="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xmlns="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xmlns="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xmlns="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xmlns="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xmlns="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xmlns="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xmlns="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xmlns="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xmlns="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xmlns="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xmlns="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xmlns="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xmlns="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xmlns="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xmlns="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xmlns="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xmlns="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xmlns="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xmlns="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xmlns="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xmlns="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xmlns="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xmlns="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xmlns="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xmlns="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xmlns="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xmlns="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xmlns="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xmlns="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xmlns="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xmlns="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xmlns="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xmlns="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xmlns="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xmlns="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xmlns="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xmlns="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xmlns="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xmlns="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xmlns="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xmlns="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xmlns="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xmlns="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xmlns="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xmlns="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xmlns="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xmlns="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xmlns="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xmlns="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xmlns="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xmlns="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xmlns="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xmlns="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xmlns="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xmlns="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xmlns="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xmlns="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xmlns="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xmlns="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xmlns="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xmlns="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xmlns="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xmlns="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xmlns="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xmlns="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xmlns="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xmlns="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xmlns="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xmlns="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xmlns="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xmlns="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xmlns="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xmlns="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xmlns="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xmlns="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xmlns="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xmlns="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xmlns="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xmlns="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xmlns="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xmlns="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xmlns="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xmlns="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xmlns="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xmlns="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xmlns="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xmlns="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xmlns="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xmlns="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xmlns="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xmlns="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xmlns="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xmlns="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xmlns="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xmlns="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xmlns="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xmlns="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xmlns="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xmlns="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xmlns="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xmlns="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xmlns="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xmlns="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xmlns="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xmlns="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xmlns="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xmlns="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xmlns="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xmlns="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xmlns="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xmlns="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xmlns="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xmlns="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xmlns="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xmlns="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xmlns="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xmlns="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xmlns="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xmlns="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xmlns="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xmlns="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xmlns="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xmlns="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xmlns="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xmlns="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xmlns="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xmlns="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xmlns="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xmlns="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xmlns="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xmlns="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xmlns="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xmlns="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xmlns="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xmlns="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xmlns="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xmlns="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xmlns="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xmlns="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xmlns="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xmlns="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xmlns="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xmlns="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xmlns="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xmlns="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xmlns="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xmlns="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xmlns="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xmlns="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xmlns="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xmlns="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xmlns="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xmlns="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xmlns="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xmlns="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xmlns="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xmlns="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xmlns="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xmlns="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xmlns="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xmlns="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xmlns="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xmlns="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xmlns="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xmlns="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xmlns="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xmlns="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xmlns="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xmlns="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xmlns="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xmlns="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xmlns="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xmlns="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xmlns="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xmlns="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xmlns="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xmlns="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xmlns="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xmlns="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xmlns="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xmlns="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xmlns="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xmlns="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xmlns="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xmlns="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xmlns="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xmlns="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xmlns="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xmlns="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xmlns="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xmlns="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xmlns="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xmlns="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xmlns="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xmlns="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xmlns="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xmlns="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xmlns="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xmlns="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xmlns="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xmlns="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xmlns="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xmlns="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xmlns="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xmlns="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xmlns="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xmlns="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xmlns="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xmlns="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xmlns="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xmlns="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xmlns="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xmlns="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xmlns="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xmlns="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xmlns="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xmlns="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xmlns="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xmlns="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xmlns="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xmlns="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xmlns="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xmlns="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xmlns="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xmlns="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xmlns="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xmlns="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xmlns="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xmlns="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xmlns="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xmlns="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xmlns="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xmlns="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xmlns="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xmlns="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xmlns="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xmlns="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xmlns="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xmlns="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xmlns="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xmlns="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xmlns="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xmlns="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xmlns="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xmlns="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xmlns="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xmlns="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xmlns="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xmlns="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xmlns="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xmlns="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xmlns="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xmlns="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xmlns="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xmlns="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xmlns="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xmlns="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xmlns="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xmlns="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xmlns="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xmlns="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xmlns="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xmlns="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xmlns="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xmlns="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xmlns="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xmlns="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xmlns="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xmlns="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xmlns="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xmlns="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xmlns="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xmlns="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xmlns="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xmlns="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xmlns="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xmlns="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xmlns="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xmlns="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xmlns="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xmlns="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xmlns="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xmlns="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xmlns="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xmlns="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xmlns="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xmlns="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xmlns="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xmlns="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xmlns="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xmlns="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xmlns="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xmlns="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xmlns="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xmlns="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xmlns="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xmlns="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xmlns="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xmlns="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xmlns="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xmlns="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xmlns="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xmlns="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xmlns="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xmlns="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xmlns="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xmlns="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xmlns="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xmlns="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xmlns="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xmlns="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xmlns="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xmlns="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xmlns="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xmlns="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xmlns="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xmlns="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xmlns="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xmlns="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xmlns="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xmlns="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xmlns="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xmlns="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xmlns="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xmlns="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xmlns="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xmlns="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xmlns="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xmlns="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xmlns="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xmlns="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xmlns="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xmlns="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xmlns="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xmlns="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xmlns="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xmlns="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xmlns="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xmlns="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xmlns="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xmlns="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xmlns="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xmlns="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xmlns="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xmlns="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xmlns="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xmlns="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xmlns="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xmlns="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xmlns="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xmlns="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xmlns="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xmlns="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xmlns="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xmlns="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xmlns="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xmlns="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xmlns="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xmlns="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xmlns="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xmlns="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xmlns="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xmlns="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xmlns="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xmlns="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xmlns="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xmlns="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xmlns="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xmlns="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xmlns="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xmlns="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xmlns="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xmlns="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xmlns="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xmlns="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xmlns="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xmlns="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xmlns="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xmlns="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xmlns="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xmlns="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xmlns="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xmlns="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xmlns="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xmlns="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xmlns="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xmlns="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xmlns="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xmlns="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xmlns="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xmlns="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xmlns="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xmlns="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xmlns="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xmlns="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xmlns="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xmlns="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xmlns="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xmlns="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xmlns="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xmlns="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xmlns="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xmlns="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xmlns="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xmlns="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xmlns="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xmlns="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xmlns="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xmlns="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xmlns="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xmlns="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xmlns="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xmlns="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xmlns="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xmlns="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xmlns="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xmlns="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xmlns="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xmlns="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xmlns="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xmlns="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xmlns="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xmlns="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xmlns="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xmlns="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xmlns="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xmlns="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xmlns="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xmlns="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xmlns="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xmlns="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xmlns="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xmlns="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xmlns="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xmlns="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xmlns="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xmlns="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xmlns="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xmlns="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xmlns="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xmlns="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xmlns="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xmlns="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xmlns="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xmlns="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xmlns="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xmlns="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xmlns="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xmlns="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xmlns="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xmlns="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xmlns="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xmlns="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xmlns="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xmlns="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xmlns="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xmlns="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xmlns="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xmlns="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xmlns="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xmlns="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xmlns="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xmlns="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xmlns="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xmlns="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xmlns="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xmlns="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xmlns="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xmlns="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xmlns="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xmlns="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xmlns="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xmlns="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xmlns="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xmlns="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xmlns="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xmlns="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xmlns="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xmlns="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xmlns="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xmlns="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xmlns="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xmlns="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xmlns="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xmlns="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xmlns="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xmlns="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xmlns="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xmlns="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xmlns="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xmlns="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xmlns="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xmlns="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xmlns="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xmlns="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xmlns="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xmlns="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xmlns="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xmlns="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xmlns="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xmlns="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xmlns="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xmlns="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xmlns="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xmlns="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xmlns="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xmlns="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xmlns="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xmlns="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xmlns="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xmlns="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xmlns="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xmlns="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xmlns="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xmlns="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xmlns="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xmlns="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xmlns="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xmlns="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xmlns="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xmlns="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xmlns="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xmlns="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xmlns="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xmlns="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xmlns="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xmlns="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xmlns="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xmlns="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xmlns="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xmlns="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xmlns="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xmlns="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xmlns="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xmlns="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xmlns="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xmlns="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xmlns="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xmlns="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xmlns="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xmlns="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xmlns="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xmlns="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xmlns="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xmlns="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xmlns="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xmlns="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xmlns="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xmlns="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xmlns="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xmlns="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xmlns="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xmlns="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xmlns="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xmlns="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xmlns="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xmlns="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xmlns="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xmlns="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xmlns="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xmlns="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xmlns="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xmlns="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xmlns="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xmlns="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xmlns="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xmlns="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xmlns="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xmlns="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xmlns="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xmlns="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xmlns="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xmlns="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xmlns="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xmlns="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xmlns="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xmlns="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xmlns="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xmlns="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xmlns="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xmlns="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xmlns="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xmlns="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xmlns="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xmlns="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xmlns="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xmlns="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xmlns="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xmlns="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xmlns="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xmlns="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xmlns="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xmlns="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xmlns="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xmlns="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xmlns="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xmlns="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xmlns="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xmlns="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xmlns="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xmlns="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xmlns="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xmlns="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xmlns="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xmlns="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xmlns="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xmlns="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xmlns="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xmlns="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xmlns="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xmlns="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xmlns="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xmlns="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xmlns="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xmlns="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xmlns="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xmlns="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xmlns="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xmlns="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xmlns="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xmlns="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xmlns="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xmlns="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xmlns="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xmlns="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xmlns="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xmlns="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xmlns="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xmlns="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xmlns="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xmlns="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xmlns="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xmlns="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xmlns="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xmlns="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xmlns="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xmlns="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xmlns="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xmlns="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xmlns="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xmlns="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xmlns="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xmlns="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xmlns="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xmlns="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xmlns="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xmlns="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xmlns="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xmlns="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xmlns="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xmlns="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xmlns="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xmlns="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xmlns="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xmlns="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xmlns="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xmlns="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xmlns="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xmlns="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xmlns="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xmlns="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xmlns="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xmlns="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xmlns="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xmlns="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xmlns="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xmlns="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xmlns="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xmlns="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xmlns="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xmlns="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xmlns="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xmlns="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xmlns="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xmlns="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xmlns="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xmlns="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xmlns="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xmlns="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xmlns="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xmlns="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xmlns="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xmlns="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xmlns="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xmlns="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xmlns="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xmlns="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xmlns="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xmlns="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xmlns="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xmlns="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xmlns="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xmlns="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xmlns="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xmlns="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xmlns="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xmlns="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xmlns="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xmlns="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xmlns="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xmlns="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xmlns="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xmlns="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xmlns="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xmlns="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xmlns="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xmlns="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xmlns="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xmlns="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xmlns="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xmlns="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xmlns="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xmlns="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xmlns="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xmlns="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xmlns="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xmlns="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xmlns="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xmlns="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xmlns="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xmlns="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xmlns="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xmlns="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xmlns="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xmlns="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xmlns="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xmlns="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xmlns="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xmlns="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xmlns="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xmlns="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xmlns="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xmlns="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xmlns="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xmlns="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xmlns="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xmlns="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xmlns="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xmlns="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xmlns="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xmlns="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xmlns="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xmlns="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xmlns="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xmlns="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xmlns="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xmlns="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xmlns="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xmlns="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xmlns="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xmlns="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xmlns="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xmlns="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xmlns="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xmlns="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xmlns="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xmlns="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xmlns="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xmlns="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xmlns="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xmlns="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xmlns="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xmlns="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xmlns="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xmlns="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xmlns="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xmlns="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xmlns="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xmlns="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xmlns="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xmlns="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xmlns="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xmlns="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xmlns="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xmlns="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xmlns="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xmlns="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xmlns="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xmlns="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xmlns="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xmlns="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xmlns="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xmlns="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xmlns="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xmlns="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xmlns="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xmlns="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xmlns="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xmlns="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xmlns="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xmlns="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xmlns="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xmlns="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xmlns="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xmlns="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xmlns="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xmlns="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xmlns="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xmlns="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xmlns="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xmlns="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xmlns="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xmlns="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xmlns="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xmlns="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xmlns="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xmlns="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xmlns="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xmlns="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xmlns="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xmlns="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xmlns="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xmlns="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xmlns="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xmlns="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xmlns="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xmlns="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xmlns="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xmlns="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xmlns="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xmlns="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xmlns="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xmlns="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xmlns="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xmlns="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xmlns="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xmlns="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xmlns="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xmlns="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xmlns="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xmlns="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xmlns="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xmlns="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xmlns="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xmlns="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xmlns="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xmlns="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xmlns="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xmlns="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xmlns="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xmlns="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xmlns="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xmlns="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xmlns="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xmlns="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xmlns="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xmlns="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xmlns="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xmlns="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xmlns="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xmlns="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xmlns="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xmlns="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xmlns="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xmlns="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xmlns="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xmlns="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xmlns="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xmlns="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xmlns="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xmlns="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xmlns="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xmlns="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xmlns="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xmlns="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xmlns="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xmlns="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xmlns="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xmlns="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xmlns="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xmlns="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xmlns="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xmlns="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xmlns="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xmlns="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xmlns="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xmlns="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xmlns="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xmlns="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xmlns="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xmlns="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xmlns="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xmlns="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xmlns="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xmlns="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xmlns="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xmlns="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xmlns="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xmlns="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xmlns="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xmlns="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xmlns="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xmlns="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xmlns="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xmlns="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xmlns="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xmlns="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xmlns="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xmlns="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xmlns="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xmlns="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xmlns="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xmlns="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xmlns="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xmlns="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xmlns="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xmlns="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xmlns="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xmlns="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xmlns="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xmlns="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xmlns="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xmlns="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xmlns="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xmlns="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xmlns="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xmlns="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xmlns="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xmlns="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xmlns="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xmlns="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xmlns="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xmlns="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xmlns="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xmlns="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xmlns="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xmlns="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xmlns="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xmlns="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xmlns="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xmlns="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xmlns="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xmlns="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xmlns="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xmlns="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xmlns="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xmlns="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xmlns="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xmlns="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xmlns="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xmlns="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xmlns="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xmlns="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xmlns="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xmlns="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xmlns="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xmlns="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xmlns="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xmlns="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xmlns="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xmlns="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xmlns="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xmlns="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xmlns="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xmlns="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xmlns="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xmlns="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xmlns="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xmlns="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xmlns="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xmlns="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xmlns="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xmlns="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xmlns="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xmlns="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xmlns="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xmlns="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xmlns="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xmlns="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xmlns="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xmlns="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xmlns="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xmlns="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xmlns="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xmlns="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xmlns="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xmlns="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xmlns="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xmlns="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xmlns="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xmlns="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xmlns="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xmlns="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xmlns="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xmlns="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xmlns="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xmlns="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xmlns="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xmlns="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xmlns="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xmlns="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xmlns="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xmlns="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xmlns="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xmlns="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xmlns="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xmlns="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xmlns="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xmlns="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xmlns="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xmlns="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xmlns="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xmlns="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xmlns="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xmlns="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xmlns="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xmlns="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xmlns="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xmlns="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xmlns="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xmlns="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xmlns="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xmlns="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xmlns="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xmlns="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xmlns="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xmlns="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xmlns="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xmlns="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xmlns="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xmlns="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xmlns="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xmlns="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xmlns="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xmlns="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xmlns="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xmlns="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xmlns="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xmlns="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xmlns="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xmlns="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xmlns="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xmlns="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xmlns="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xmlns="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xmlns="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xmlns="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xmlns="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xmlns="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xmlns="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xmlns="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xmlns="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xmlns="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xmlns="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xmlns="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xmlns="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xmlns="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xmlns="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xmlns="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xmlns="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xmlns="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xmlns="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xmlns="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xmlns="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xmlns="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xmlns="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xmlns="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xmlns="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xmlns="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xmlns="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xmlns="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xmlns="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xmlns="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xmlns="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xmlns="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xmlns="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xmlns="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xmlns="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xmlns="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xmlns="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xmlns="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xmlns="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xmlns="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xmlns="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xmlns="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xmlns="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xmlns="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xmlns="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xmlns="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xmlns="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xmlns="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xmlns="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xmlns="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xmlns="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xmlns="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xmlns="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xmlns="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xmlns="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xmlns="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xmlns="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xmlns="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xmlns="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xmlns="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xmlns="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xmlns="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xmlns="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xmlns="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xmlns="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xmlns="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xmlns="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xmlns="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xmlns="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xmlns="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xmlns="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xmlns="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xmlns="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xmlns="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xmlns="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xmlns="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xmlns="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xmlns="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xmlns="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xmlns="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xmlns="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xmlns="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xmlns="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xmlns="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xmlns="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xmlns="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xmlns="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xmlns="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xmlns="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xmlns="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xmlns="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xmlns="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xmlns="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xmlns="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xmlns="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xmlns="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xmlns="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xmlns="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xmlns="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xmlns="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xmlns="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xmlns="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xmlns="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xmlns="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xmlns="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xmlns="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xmlns="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xmlns="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xmlns="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xmlns="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xmlns="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xmlns="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xmlns="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xmlns="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xmlns="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xmlns="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xmlns="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xmlns="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xmlns="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xmlns="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xmlns="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xmlns="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xmlns="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xmlns="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xmlns="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xmlns="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xmlns="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xmlns="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xmlns="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xmlns="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xmlns="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xmlns="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xmlns="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xmlns="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xmlns="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xmlns="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xmlns="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xmlns="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xmlns="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xmlns="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xmlns="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xmlns="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xmlns="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xmlns="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xmlns="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xmlns="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xmlns="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xmlns="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xmlns="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xmlns="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xmlns="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xmlns="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xmlns="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xmlns="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xmlns="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xmlns="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xmlns="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xmlns="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xmlns="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xmlns="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xmlns="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xmlns="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xmlns="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xmlns="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xmlns="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xmlns="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xmlns="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xmlns="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xmlns="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xmlns="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xmlns="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xmlns="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xmlns="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xmlns="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xmlns="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xmlns="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xmlns="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xmlns="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xmlns="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xmlns="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xmlns="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xmlns="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xmlns="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xmlns="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xmlns="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xmlns="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xmlns="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xmlns="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xmlns="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xmlns="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xmlns="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xmlns="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xmlns="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xmlns="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xmlns="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xmlns="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xmlns="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xmlns="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xmlns="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xmlns="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xmlns="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xmlns="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xmlns="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xmlns="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xmlns="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xmlns="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xmlns="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xmlns="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xmlns="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xmlns="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xmlns="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xmlns="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xmlns="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xmlns="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xmlns="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xmlns="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xmlns="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xmlns="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xmlns="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xmlns="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xmlns="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xmlns="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xmlns="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xmlns="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xmlns="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xmlns="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xmlns="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xmlns="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xmlns="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xmlns="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xmlns="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xmlns="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xmlns="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xmlns="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xmlns="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xmlns="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xmlns="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xmlns="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xmlns="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xmlns="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xmlns="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xmlns="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xmlns="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xmlns="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xmlns="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xmlns="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xmlns="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xmlns="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xmlns="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xmlns="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xmlns="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xmlns="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xmlns="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xmlns="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xmlns="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xmlns="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xmlns="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xmlns="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xmlns="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xmlns="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xmlns="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xmlns="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xmlns="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xmlns="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xmlns="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xmlns="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xmlns="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xmlns="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xmlns="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xmlns="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xmlns="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xmlns="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xmlns="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xmlns="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xmlns="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xmlns="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xmlns="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xmlns="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xmlns="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xmlns="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xmlns="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xmlns="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xmlns="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xmlns="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xmlns="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xmlns="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xmlns="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xmlns="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xmlns="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xmlns="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xmlns="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xmlns="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xmlns="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xmlns="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xmlns="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xmlns="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xmlns="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xmlns="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xmlns="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xmlns="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xmlns="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xmlns="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xmlns="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xmlns="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xmlns="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xmlns="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xmlns="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xmlns="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xmlns="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xmlns="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xmlns="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xmlns="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xmlns="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xmlns="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xmlns="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xmlns="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xmlns="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xmlns="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xmlns="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xmlns="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xmlns="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xmlns="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xmlns="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xmlns="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xmlns="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xmlns="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xmlns="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xmlns="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xmlns="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xmlns="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xmlns="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xmlns="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xmlns="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xmlns="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xmlns="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xmlns="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xmlns="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xmlns="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xmlns="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xmlns="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xmlns="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xmlns="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xmlns="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xmlns="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xmlns="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xmlns="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xmlns="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xmlns="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xmlns="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xmlns="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xmlns="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xmlns="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xmlns="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xmlns="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xmlns="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xmlns="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xmlns="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xmlns="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xmlns="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xmlns="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xmlns="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xmlns="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xmlns="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xmlns="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xmlns="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xmlns="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xmlns="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xmlns="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xmlns="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xmlns="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xmlns="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xmlns="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xmlns="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xmlns="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xmlns="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xmlns="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xmlns="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xmlns="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xmlns="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xmlns="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xmlns="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xmlns="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xmlns="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xmlns="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xmlns="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xmlns="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xmlns="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xmlns="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xmlns="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xmlns="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xmlns="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xmlns="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xmlns="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xmlns="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xmlns="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xmlns="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xmlns="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xmlns="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xmlns="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xmlns="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xmlns="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xmlns="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xmlns="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xmlns="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xmlns="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xmlns="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xmlns="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xmlns="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xmlns="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xmlns="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xmlns="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xmlns="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xmlns="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xmlns="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xmlns="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xmlns="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xmlns="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xmlns="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xmlns="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xmlns="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xmlns="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xmlns="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xmlns="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xmlns="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xmlns="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xmlns="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xmlns="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xmlns="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xmlns="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xmlns="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xmlns="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xmlns="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xmlns="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xmlns="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xmlns="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xmlns="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xmlns="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xmlns="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xmlns="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xmlns="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xmlns="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xmlns="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xmlns="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xmlns="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xmlns="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xmlns="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xmlns="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xmlns="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xmlns="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xmlns="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xmlns="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xmlns="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xmlns="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xmlns="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xmlns="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xmlns="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xmlns="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xmlns="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xmlns="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xmlns="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xmlns="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xmlns="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xmlns="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xmlns="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xmlns="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xmlns="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xmlns="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xmlns="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xmlns="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xmlns="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xmlns="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xmlns="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xmlns="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xmlns="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xmlns="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xmlns="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xmlns="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xmlns="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xmlns="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xmlns="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xmlns="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xmlns="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xmlns="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xmlns="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xmlns="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xmlns="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xmlns="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xmlns="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xmlns="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xmlns="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xmlns="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xmlns="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xmlns="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xmlns="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xmlns="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xmlns="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xmlns="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xmlns="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xmlns="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xmlns="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xmlns="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xmlns="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xmlns="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xmlns="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xmlns="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xmlns="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xmlns="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xmlns="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xmlns="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xmlns="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xmlns="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xmlns="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xmlns="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xmlns="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xmlns="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xmlns="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xmlns="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xmlns="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xmlns="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xmlns="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xmlns="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xmlns="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xmlns="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xmlns="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xmlns="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xmlns="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xmlns="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xmlns="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xmlns="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xmlns="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xmlns="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xmlns="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xmlns="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xmlns="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xmlns="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xmlns="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xmlns="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xmlns="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xmlns="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xmlns="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xmlns="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xmlns="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xmlns="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xmlns="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xmlns="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xmlns="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xmlns="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xmlns="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xmlns="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xmlns="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xmlns="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xmlns="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xmlns="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xmlns="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xmlns="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xmlns="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xmlns="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xmlns="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xmlns="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xmlns="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xmlns="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xmlns="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xmlns="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xmlns="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xmlns="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xmlns="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xmlns="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xmlns="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xmlns="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xmlns="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xmlns="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xmlns="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xmlns="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xmlns="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xmlns="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xmlns="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xmlns="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xmlns="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xmlns="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xmlns="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xmlns="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xmlns="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xmlns="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xmlns="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xmlns="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xmlns="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xmlns="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xmlns="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xmlns="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/>
  </sheetViews>
  <sheetFormatPr defaultRowHeight="15"/>
  <sheetData>
    <row r="1" spans="1:24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>
      <c r="A2" t="s">
        <v>10</v>
      </c>
      <c r="B2">
        <v>4721</v>
      </c>
      <c r="C2">
        <v>5208</v>
      </c>
      <c r="D2">
        <v>625</v>
      </c>
      <c r="E2">
        <v>116</v>
      </c>
      <c r="F2">
        <v>5</v>
      </c>
      <c r="G2">
        <v>264</v>
      </c>
      <c r="H2">
        <v>52</v>
      </c>
      <c r="I2">
        <v>61</v>
      </c>
      <c r="J2">
        <v>8</v>
      </c>
      <c r="K2">
        <v>109385</v>
      </c>
      <c r="L2">
        <v>3763</v>
      </c>
      <c r="M2">
        <v>34263</v>
      </c>
      <c r="N2">
        <v>210</v>
      </c>
      <c r="O2">
        <v>8658</v>
      </c>
      <c r="P2">
        <v>200</v>
      </c>
      <c r="Q2">
        <v>13840</v>
      </c>
      <c r="R2">
        <v>120</v>
      </c>
      <c r="S2">
        <v>27384</v>
      </c>
      <c r="T2">
        <v>130</v>
      </c>
      <c r="U2">
        <v>10206</v>
      </c>
      <c r="V2">
        <v>483</v>
      </c>
      <c r="W2">
        <v>1294</v>
      </c>
      <c r="X2">
        <v>83</v>
      </c>
    </row>
    <row r="3" spans="1:24">
      <c r="A3" t="s">
        <v>17</v>
      </c>
      <c r="B3">
        <v>20764</v>
      </c>
      <c r="C3">
        <v>57669</v>
      </c>
      <c r="D3">
        <v>3555</v>
      </c>
      <c r="E3">
        <v>1125</v>
      </c>
      <c r="F3">
        <v>63</v>
      </c>
      <c r="G3">
        <v>17857</v>
      </c>
      <c r="H3">
        <v>1325</v>
      </c>
      <c r="I3">
        <v>172705</v>
      </c>
      <c r="J3">
        <v>632</v>
      </c>
      <c r="K3">
        <v>1068019</v>
      </c>
      <c r="L3">
        <v>16827</v>
      </c>
      <c r="M3">
        <v>6322852</v>
      </c>
      <c r="N3">
        <v>160</v>
      </c>
      <c r="O3">
        <v>75867</v>
      </c>
      <c r="P3">
        <v>2202</v>
      </c>
      <c r="Q3">
        <v>68873</v>
      </c>
      <c r="R3">
        <v>454</v>
      </c>
      <c r="S3">
        <v>1045916</v>
      </c>
      <c r="T3">
        <v>1746</v>
      </c>
      <c r="U3">
        <v>42418</v>
      </c>
      <c r="V3">
        <v>1172</v>
      </c>
      <c r="W3">
        <v>4249</v>
      </c>
      <c r="X3">
        <v>136</v>
      </c>
    </row>
    <row r="4" spans="1:24">
      <c r="A4" t="s">
        <v>11</v>
      </c>
      <c r="B4">
        <v>4129</v>
      </c>
      <c r="C4">
        <v>2231</v>
      </c>
      <c r="D4">
        <v>327</v>
      </c>
      <c r="E4">
        <v>0</v>
      </c>
      <c r="F4">
        <v>0</v>
      </c>
      <c r="G4">
        <v>188</v>
      </c>
      <c r="H4">
        <v>37</v>
      </c>
      <c r="I4">
        <v>0</v>
      </c>
      <c r="J4">
        <v>0</v>
      </c>
      <c r="K4">
        <v>104707</v>
      </c>
      <c r="L4">
        <v>3575</v>
      </c>
      <c r="M4">
        <v>18424</v>
      </c>
      <c r="N4">
        <v>39</v>
      </c>
      <c r="O4">
        <v>8156</v>
      </c>
      <c r="P4">
        <v>283</v>
      </c>
      <c r="Q4">
        <v>4314</v>
      </c>
      <c r="R4">
        <v>76</v>
      </c>
      <c r="S4">
        <v>139808</v>
      </c>
      <c r="T4">
        <v>151</v>
      </c>
      <c r="U4">
        <v>4102</v>
      </c>
      <c r="V4">
        <v>266</v>
      </c>
      <c r="W4">
        <v>323</v>
      </c>
      <c r="X4">
        <v>24</v>
      </c>
    </row>
    <row r="5" spans="1:24">
      <c r="A5" t="s">
        <v>12</v>
      </c>
      <c r="B5">
        <v>6262</v>
      </c>
      <c r="C5">
        <v>4945</v>
      </c>
      <c r="D5">
        <v>287</v>
      </c>
      <c r="E5">
        <v>39</v>
      </c>
      <c r="F5">
        <v>2</v>
      </c>
      <c r="G5">
        <v>930</v>
      </c>
      <c r="H5">
        <v>76</v>
      </c>
      <c r="I5">
        <v>2</v>
      </c>
      <c r="J5">
        <v>1</v>
      </c>
      <c r="K5">
        <v>275979</v>
      </c>
      <c r="L5">
        <v>5035</v>
      </c>
      <c r="M5">
        <v>153066</v>
      </c>
      <c r="N5">
        <v>77</v>
      </c>
      <c r="O5">
        <v>114081</v>
      </c>
      <c r="P5">
        <v>1761</v>
      </c>
      <c r="Q5">
        <v>61880</v>
      </c>
      <c r="R5">
        <v>126</v>
      </c>
      <c r="S5">
        <v>341510</v>
      </c>
      <c r="T5">
        <v>539</v>
      </c>
      <c r="U5">
        <v>3234</v>
      </c>
      <c r="V5">
        <v>121</v>
      </c>
      <c r="W5">
        <v>444</v>
      </c>
      <c r="X5">
        <v>19</v>
      </c>
    </row>
    <row r="6" spans="1:24">
      <c r="A6" t="s">
        <v>13</v>
      </c>
      <c r="B6">
        <v>15088</v>
      </c>
      <c r="C6">
        <v>10909</v>
      </c>
      <c r="D6">
        <v>1107</v>
      </c>
      <c r="E6">
        <v>18</v>
      </c>
      <c r="F6">
        <v>4</v>
      </c>
      <c r="G6">
        <v>1724</v>
      </c>
      <c r="H6">
        <v>219</v>
      </c>
      <c r="I6">
        <v>26322</v>
      </c>
      <c r="J6">
        <v>33</v>
      </c>
      <c r="K6">
        <v>605721</v>
      </c>
      <c r="L6">
        <v>12747</v>
      </c>
      <c r="M6">
        <v>2731557</v>
      </c>
      <c r="N6">
        <v>129</v>
      </c>
      <c r="O6">
        <v>3034692</v>
      </c>
      <c r="P6">
        <v>1985</v>
      </c>
      <c r="Q6">
        <v>105126</v>
      </c>
      <c r="R6">
        <v>219</v>
      </c>
      <c r="S6">
        <v>477012</v>
      </c>
      <c r="T6">
        <v>1323</v>
      </c>
      <c r="U6">
        <v>8088</v>
      </c>
      <c r="V6">
        <v>389</v>
      </c>
      <c r="W6">
        <v>382</v>
      </c>
      <c r="X6">
        <v>21</v>
      </c>
    </row>
    <row r="7" spans="1:24">
      <c r="A7" t="s">
        <v>15</v>
      </c>
      <c r="B7">
        <v>28032</v>
      </c>
      <c r="C7">
        <v>72252</v>
      </c>
      <c r="D7">
        <v>4237</v>
      </c>
      <c r="E7">
        <v>87535</v>
      </c>
      <c r="F7">
        <v>2404</v>
      </c>
      <c r="G7">
        <v>3898</v>
      </c>
      <c r="H7">
        <v>282</v>
      </c>
      <c r="I7">
        <v>536519</v>
      </c>
      <c r="J7">
        <v>1074</v>
      </c>
      <c r="K7">
        <v>930579</v>
      </c>
      <c r="L7">
        <v>21583</v>
      </c>
      <c r="M7">
        <v>58431143</v>
      </c>
      <c r="N7">
        <v>408</v>
      </c>
      <c r="O7">
        <v>777495</v>
      </c>
      <c r="P7">
        <v>1293</v>
      </c>
      <c r="Q7">
        <v>418831</v>
      </c>
      <c r="R7">
        <v>247</v>
      </c>
      <c r="S7">
        <v>597154</v>
      </c>
      <c r="T7">
        <v>1024</v>
      </c>
      <c r="U7">
        <v>76663</v>
      </c>
      <c r="V7">
        <v>2452</v>
      </c>
      <c r="W7">
        <v>4374</v>
      </c>
      <c r="X7">
        <v>120</v>
      </c>
    </row>
    <row r="8" spans="1:24">
      <c r="A8" t="s">
        <v>18</v>
      </c>
      <c r="B8">
        <v>18204</v>
      </c>
      <c r="C8">
        <v>30651</v>
      </c>
      <c r="D8">
        <v>2159</v>
      </c>
      <c r="E8">
        <v>169987</v>
      </c>
      <c r="F8">
        <v>4649</v>
      </c>
      <c r="G8">
        <v>10377</v>
      </c>
      <c r="H8">
        <v>680</v>
      </c>
      <c r="I8">
        <v>61662</v>
      </c>
      <c r="J8">
        <v>116</v>
      </c>
      <c r="K8">
        <v>604044</v>
      </c>
      <c r="L8">
        <v>12456</v>
      </c>
      <c r="M8">
        <v>17806809</v>
      </c>
      <c r="N8">
        <v>257</v>
      </c>
      <c r="O8">
        <v>1946936</v>
      </c>
      <c r="P8">
        <v>1485</v>
      </c>
      <c r="Q8">
        <v>668945</v>
      </c>
      <c r="R8">
        <v>175</v>
      </c>
      <c r="S8">
        <v>216401</v>
      </c>
      <c r="T8">
        <v>629</v>
      </c>
      <c r="U8">
        <v>27728</v>
      </c>
      <c r="V8">
        <v>850</v>
      </c>
      <c r="W8">
        <v>2565</v>
      </c>
      <c r="X8">
        <v>58</v>
      </c>
    </row>
    <row r="9" spans="1:24">
      <c r="A9" t="s">
        <v>16</v>
      </c>
      <c r="B9">
        <v>5193</v>
      </c>
      <c r="C9">
        <v>3007</v>
      </c>
      <c r="D9">
        <v>436</v>
      </c>
      <c r="E9">
        <v>130</v>
      </c>
      <c r="F9">
        <v>7</v>
      </c>
      <c r="G9">
        <v>296</v>
      </c>
      <c r="H9">
        <v>50</v>
      </c>
      <c r="I9">
        <v>11208</v>
      </c>
      <c r="J9">
        <v>170</v>
      </c>
      <c r="K9">
        <v>219894</v>
      </c>
      <c r="L9">
        <v>4177</v>
      </c>
      <c r="M9">
        <v>1923379</v>
      </c>
      <c r="N9">
        <v>65</v>
      </c>
      <c r="O9">
        <v>51891</v>
      </c>
      <c r="P9">
        <v>401</v>
      </c>
      <c r="Q9">
        <v>4601</v>
      </c>
      <c r="R9">
        <v>73</v>
      </c>
      <c r="S9">
        <v>127892</v>
      </c>
      <c r="T9">
        <v>391</v>
      </c>
      <c r="U9">
        <v>19134</v>
      </c>
      <c r="V9">
        <v>574</v>
      </c>
      <c r="W9">
        <v>376</v>
      </c>
      <c r="X9">
        <v>23</v>
      </c>
    </row>
    <row r="10" spans="1:24">
      <c r="A10" t="s">
        <v>14</v>
      </c>
      <c r="B10">
        <v>17078</v>
      </c>
      <c r="C10">
        <v>13421</v>
      </c>
      <c r="D10">
        <v>1497</v>
      </c>
      <c r="E10">
        <v>0</v>
      </c>
      <c r="F10">
        <v>0</v>
      </c>
      <c r="G10">
        <v>921</v>
      </c>
      <c r="H10">
        <v>75</v>
      </c>
      <c r="I10">
        <v>59648</v>
      </c>
      <c r="J10">
        <v>737</v>
      </c>
      <c r="K10">
        <v>844602</v>
      </c>
      <c r="L10">
        <v>14459</v>
      </c>
      <c r="M10">
        <v>813366</v>
      </c>
      <c r="N10">
        <v>29</v>
      </c>
      <c r="O10">
        <v>926082</v>
      </c>
      <c r="P10">
        <v>766</v>
      </c>
      <c r="Q10">
        <v>4203</v>
      </c>
      <c r="R10">
        <v>40</v>
      </c>
      <c r="S10">
        <v>1544515</v>
      </c>
      <c r="T10">
        <v>2077</v>
      </c>
      <c r="U10">
        <v>10877</v>
      </c>
      <c r="V10">
        <v>395</v>
      </c>
      <c r="W10">
        <v>513</v>
      </c>
      <c r="X10">
        <v>19</v>
      </c>
    </row>
    <row r="11" spans="1:24">
      <c r="A11" t="s">
        <v>22</v>
      </c>
      <c r="B11">
        <v>9841</v>
      </c>
      <c r="C11">
        <v>2532</v>
      </c>
      <c r="D11">
        <v>351</v>
      </c>
      <c r="E11">
        <v>3061</v>
      </c>
      <c r="F11">
        <v>82</v>
      </c>
      <c r="G11">
        <v>476</v>
      </c>
      <c r="H11">
        <v>30</v>
      </c>
      <c r="I11">
        <v>81760</v>
      </c>
      <c r="J11">
        <v>147</v>
      </c>
      <c r="K11">
        <v>259649</v>
      </c>
      <c r="L11">
        <v>8390</v>
      </c>
      <c r="M11">
        <v>3996351</v>
      </c>
      <c r="N11">
        <v>332</v>
      </c>
      <c r="O11">
        <v>855584</v>
      </c>
      <c r="P11">
        <v>585</v>
      </c>
      <c r="Q11">
        <v>18868</v>
      </c>
      <c r="R11">
        <v>152</v>
      </c>
      <c r="S11">
        <v>10944</v>
      </c>
      <c r="T11">
        <v>130</v>
      </c>
      <c r="U11">
        <v>333</v>
      </c>
      <c r="V11">
        <v>32</v>
      </c>
      <c r="W11">
        <v>83</v>
      </c>
      <c r="X11">
        <v>5</v>
      </c>
    </row>
    <row r="12" spans="1:24">
      <c r="A12" t="s">
        <v>24</v>
      </c>
      <c r="B12">
        <v>16935</v>
      </c>
      <c r="C12">
        <v>24187</v>
      </c>
      <c r="D12">
        <v>2834</v>
      </c>
      <c r="E12">
        <v>164</v>
      </c>
      <c r="F12">
        <v>5</v>
      </c>
      <c r="G12">
        <v>3770</v>
      </c>
      <c r="H12">
        <v>293</v>
      </c>
      <c r="I12">
        <v>207134</v>
      </c>
      <c r="J12">
        <v>307</v>
      </c>
      <c r="K12">
        <v>595661</v>
      </c>
      <c r="L12">
        <v>13311</v>
      </c>
      <c r="M12">
        <v>5527366</v>
      </c>
      <c r="N12">
        <v>305</v>
      </c>
      <c r="O12">
        <v>8701429</v>
      </c>
      <c r="P12">
        <v>1126</v>
      </c>
      <c r="Q12">
        <v>762201</v>
      </c>
      <c r="R12">
        <v>605</v>
      </c>
      <c r="S12">
        <v>260859</v>
      </c>
      <c r="T12">
        <v>1675</v>
      </c>
      <c r="U12">
        <v>7456</v>
      </c>
      <c r="V12">
        <v>402</v>
      </c>
      <c r="W12">
        <v>1455</v>
      </c>
      <c r="X12">
        <v>99</v>
      </c>
    </row>
    <row r="13" spans="1:24">
      <c r="A13" t="s">
        <v>20</v>
      </c>
      <c r="B13">
        <v>12624</v>
      </c>
      <c r="C13">
        <v>21040</v>
      </c>
      <c r="D13">
        <v>1547</v>
      </c>
      <c r="E13">
        <v>1634</v>
      </c>
      <c r="F13">
        <v>29</v>
      </c>
      <c r="G13">
        <v>8371</v>
      </c>
      <c r="H13">
        <v>824</v>
      </c>
      <c r="I13">
        <v>298012</v>
      </c>
      <c r="J13">
        <v>164</v>
      </c>
      <c r="K13">
        <v>429004</v>
      </c>
      <c r="L13">
        <v>10570</v>
      </c>
      <c r="M13">
        <v>25203705</v>
      </c>
      <c r="N13">
        <v>340</v>
      </c>
      <c r="O13">
        <v>6274117</v>
      </c>
      <c r="P13">
        <v>557</v>
      </c>
      <c r="Q13">
        <v>152222</v>
      </c>
      <c r="R13">
        <v>72</v>
      </c>
      <c r="S13">
        <v>164030</v>
      </c>
      <c r="T13">
        <v>171</v>
      </c>
      <c r="U13">
        <v>7231</v>
      </c>
      <c r="V13">
        <v>325</v>
      </c>
      <c r="W13">
        <v>1959</v>
      </c>
      <c r="X13">
        <v>88</v>
      </c>
    </row>
    <row r="14" spans="1:24">
      <c r="A14" t="s">
        <v>23</v>
      </c>
      <c r="B14">
        <v>4342</v>
      </c>
      <c r="C14">
        <v>1717</v>
      </c>
      <c r="D14">
        <v>181</v>
      </c>
      <c r="E14">
        <v>1</v>
      </c>
      <c r="F14">
        <v>1</v>
      </c>
      <c r="G14">
        <v>580</v>
      </c>
      <c r="H14">
        <v>73</v>
      </c>
      <c r="I14">
        <v>56079</v>
      </c>
      <c r="J14">
        <v>69</v>
      </c>
      <c r="K14">
        <v>106720</v>
      </c>
      <c r="L14">
        <v>3745</v>
      </c>
      <c r="M14">
        <v>496138</v>
      </c>
      <c r="N14">
        <v>13</v>
      </c>
      <c r="O14">
        <v>39617</v>
      </c>
      <c r="P14">
        <v>98</v>
      </c>
      <c r="Q14">
        <v>1497</v>
      </c>
      <c r="R14">
        <v>34</v>
      </c>
      <c r="S14">
        <v>12788</v>
      </c>
      <c r="T14">
        <v>57</v>
      </c>
      <c r="U14">
        <v>446</v>
      </c>
      <c r="V14">
        <v>29</v>
      </c>
      <c r="W14">
        <v>154</v>
      </c>
      <c r="X14">
        <v>11</v>
      </c>
    </row>
    <row r="15" spans="1:24">
      <c r="A15" t="s">
        <v>26</v>
      </c>
      <c r="B15">
        <v>10388</v>
      </c>
      <c r="C15">
        <v>11090</v>
      </c>
      <c r="D15">
        <v>983</v>
      </c>
      <c r="E15">
        <v>114</v>
      </c>
      <c r="F15">
        <v>3</v>
      </c>
      <c r="G15">
        <v>13796</v>
      </c>
      <c r="H15">
        <v>1082</v>
      </c>
      <c r="I15">
        <v>68258</v>
      </c>
      <c r="J15">
        <v>40</v>
      </c>
      <c r="K15">
        <v>279302</v>
      </c>
      <c r="L15">
        <v>8447</v>
      </c>
      <c r="M15">
        <v>2391528</v>
      </c>
      <c r="N15">
        <v>297</v>
      </c>
      <c r="O15">
        <v>5387102</v>
      </c>
      <c r="P15">
        <v>922</v>
      </c>
      <c r="Q15">
        <v>477070</v>
      </c>
      <c r="R15">
        <v>294</v>
      </c>
      <c r="S15">
        <v>62800</v>
      </c>
      <c r="T15">
        <v>373</v>
      </c>
      <c r="U15">
        <v>2965</v>
      </c>
      <c r="V15">
        <v>110</v>
      </c>
      <c r="W15">
        <v>497</v>
      </c>
      <c r="X15">
        <v>19</v>
      </c>
    </row>
    <row r="16" spans="1:24">
      <c r="A16" t="s">
        <v>25</v>
      </c>
      <c r="B16">
        <v>19765</v>
      </c>
      <c r="C16">
        <v>19094</v>
      </c>
      <c r="D16">
        <v>2057</v>
      </c>
      <c r="E16">
        <v>81</v>
      </c>
      <c r="F16">
        <v>2</v>
      </c>
      <c r="G16">
        <v>12557</v>
      </c>
      <c r="H16">
        <v>1073</v>
      </c>
      <c r="I16">
        <v>409287</v>
      </c>
      <c r="J16">
        <v>464</v>
      </c>
      <c r="K16">
        <v>823950</v>
      </c>
      <c r="L16">
        <v>17073</v>
      </c>
      <c r="M16">
        <v>22108008</v>
      </c>
      <c r="N16">
        <v>731</v>
      </c>
      <c r="O16">
        <v>1791947</v>
      </c>
      <c r="P16">
        <v>748</v>
      </c>
      <c r="Q16">
        <v>516924</v>
      </c>
      <c r="R16">
        <v>145</v>
      </c>
      <c r="S16">
        <v>48540</v>
      </c>
      <c r="T16">
        <v>444</v>
      </c>
      <c r="U16">
        <v>1876</v>
      </c>
      <c r="V16">
        <v>105</v>
      </c>
      <c r="W16">
        <v>461</v>
      </c>
      <c r="X16">
        <v>30</v>
      </c>
    </row>
    <row r="17" spans="1:24">
      <c r="A17" t="s">
        <v>21</v>
      </c>
      <c r="B17">
        <v>10280</v>
      </c>
      <c r="C17">
        <v>21381</v>
      </c>
      <c r="D17">
        <v>1703</v>
      </c>
      <c r="E17">
        <v>0</v>
      </c>
      <c r="F17">
        <v>0</v>
      </c>
      <c r="G17">
        <v>808</v>
      </c>
      <c r="H17">
        <v>90</v>
      </c>
      <c r="I17">
        <v>133137</v>
      </c>
      <c r="J17">
        <v>112</v>
      </c>
      <c r="K17">
        <v>443168</v>
      </c>
      <c r="L17">
        <v>8935</v>
      </c>
      <c r="M17">
        <v>4286099</v>
      </c>
      <c r="N17">
        <v>200</v>
      </c>
      <c r="O17">
        <v>391301</v>
      </c>
      <c r="P17">
        <v>322</v>
      </c>
      <c r="Q17">
        <v>348904</v>
      </c>
      <c r="R17">
        <v>61</v>
      </c>
      <c r="S17">
        <v>23448</v>
      </c>
      <c r="T17">
        <v>117</v>
      </c>
      <c r="U17">
        <v>915</v>
      </c>
      <c r="V17">
        <v>41</v>
      </c>
      <c r="W17">
        <v>184</v>
      </c>
      <c r="X17">
        <v>10</v>
      </c>
    </row>
    <row r="18" spans="1:24">
      <c r="A18" t="s">
        <v>19</v>
      </c>
      <c r="B18">
        <v>2169</v>
      </c>
      <c r="C18">
        <v>521</v>
      </c>
      <c r="D18">
        <v>57</v>
      </c>
      <c r="E18">
        <v>0</v>
      </c>
      <c r="F18">
        <v>0</v>
      </c>
      <c r="G18">
        <v>61</v>
      </c>
      <c r="H18">
        <v>11</v>
      </c>
      <c r="I18">
        <v>0</v>
      </c>
      <c r="J18">
        <v>0</v>
      </c>
      <c r="K18">
        <v>47772</v>
      </c>
      <c r="L18">
        <v>1886</v>
      </c>
      <c r="M18">
        <v>221</v>
      </c>
      <c r="N18">
        <v>11</v>
      </c>
      <c r="O18">
        <v>2230</v>
      </c>
      <c r="P18">
        <v>67</v>
      </c>
      <c r="Q18">
        <v>1323</v>
      </c>
      <c r="R18">
        <v>101</v>
      </c>
      <c r="S18">
        <v>6399</v>
      </c>
      <c r="T18">
        <v>201</v>
      </c>
      <c r="U18">
        <v>518</v>
      </c>
      <c r="V18">
        <v>29</v>
      </c>
      <c r="W18">
        <v>368</v>
      </c>
      <c r="X18">
        <v>8</v>
      </c>
    </row>
    <row r="19" spans="1:24">
      <c r="A19" t="s">
        <v>27</v>
      </c>
      <c r="B19">
        <v>34581</v>
      </c>
      <c r="C19">
        <v>118741</v>
      </c>
      <c r="D19">
        <v>10417</v>
      </c>
      <c r="E19">
        <v>34911</v>
      </c>
      <c r="F19">
        <v>871</v>
      </c>
      <c r="G19">
        <v>14909</v>
      </c>
      <c r="H19">
        <v>1302</v>
      </c>
      <c r="I19">
        <v>25839</v>
      </c>
      <c r="J19">
        <v>537</v>
      </c>
      <c r="K19">
        <v>1420828</v>
      </c>
      <c r="L19">
        <v>30316</v>
      </c>
      <c r="M19">
        <v>453328</v>
      </c>
      <c r="N19">
        <v>862</v>
      </c>
      <c r="O19">
        <v>472735</v>
      </c>
      <c r="P19">
        <v>3987</v>
      </c>
      <c r="Q19">
        <v>130512</v>
      </c>
      <c r="R19">
        <v>471</v>
      </c>
      <c r="S19">
        <v>23132</v>
      </c>
      <c r="T19">
        <v>974</v>
      </c>
      <c r="U19">
        <v>17899</v>
      </c>
      <c r="V19">
        <v>694</v>
      </c>
      <c r="W19">
        <v>698</v>
      </c>
      <c r="X19">
        <v>34</v>
      </c>
    </row>
    <row r="20" spans="1:24">
      <c r="A20" t="s">
        <v>34</v>
      </c>
      <c r="B20">
        <v>83541</v>
      </c>
      <c r="C20">
        <v>119756</v>
      </c>
      <c r="D20">
        <v>17020</v>
      </c>
      <c r="E20">
        <v>7295</v>
      </c>
      <c r="F20">
        <v>215</v>
      </c>
      <c r="G20">
        <v>19214</v>
      </c>
      <c r="H20">
        <v>3049</v>
      </c>
      <c r="I20">
        <v>153625</v>
      </c>
      <c r="J20">
        <v>2379</v>
      </c>
      <c r="K20">
        <v>2836610</v>
      </c>
      <c r="L20">
        <v>76354</v>
      </c>
      <c r="M20">
        <v>4800418</v>
      </c>
      <c r="N20">
        <v>360</v>
      </c>
      <c r="O20">
        <v>1285630</v>
      </c>
      <c r="P20">
        <v>2264</v>
      </c>
      <c r="Q20">
        <v>582574</v>
      </c>
      <c r="R20">
        <v>643</v>
      </c>
      <c r="S20">
        <v>299366</v>
      </c>
      <c r="T20">
        <v>1821</v>
      </c>
      <c r="U20">
        <v>39000</v>
      </c>
      <c r="V20">
        <v>1576</v>
      </c>
      <c r="W20">
        <v>1082</v>
      </c>
      <c r="X20">
        <v>58</v>
      </c>
    </row>
    <row r="21" spans="1:24">
      <c r="A21" t="s">
        <v>28</v>
      </c>
      <c r="B21">
        <v>190698</v>
      </c>
      <c r="C21">
        <v>535104</v>
      </c>
      <c r="D21">
        <v>67654</v>
      </c>
      <c r="E21">
        <v>157585</v>
      </c>
      <c r="F21">
        <v>5051</v>
      </c>
      <c r="G21">
        <v>79416</v>
      </c>
      <c r="H21">
        <v>12201</v>
      </c>
      <c r="I21">
        <v>268929</v>
      </c>
      <c r="J21">
        <v>6374</v>
      </c>
      <c r="K21">
        <v>5759103</v>
      </c>
      <c r="L21">
        <v>156684</v>
      </c>
      <c r="M21">
        <v>18628705</v>
      </c>
      <c r="N21">
        <v>4108</v>
      </c>
      <c r="O21">
        <v>1057214</v>
      </c>
      <c r="P21">
        <v>11010</v>
      </c>
      <c r="Q21">
        <v>324676</v>
      </c>
      <c r="R21">
        <v>2560</v>
      </c>
      <c r="S21">
        <v>594679</v>
      </c>
      <c r="T21">
        <v>6170</v>
      </c>
      <c r="U21">
        <v>121784</v>
      </c>
      <c r="V21">
        <v>4469</v>
      </c>
      <c r="W21">
        <v>3460</v>
      </c>
      <c r="X21">
        <v>153</v>
      </c>
    </row>
    <row r="22" spans="1:24">
      <c r="A22" t="s">
        <v>29</v>
      </c>
      <c r="B22">
        <v>156921</v>
      </c>
      <c r="C22">
        <v>518116</v>
      </c>
      <c r="D22">
        <v>85517</v>
      </c>
      <c r="E22">
        <v>5544</v>
      </c>
      <c r="F22">
        <v>151</v>
      </c>
      <c r="G22">
        <v>155262</v>
      </c>
      <c r="H22">
        <v>27064</v>
      </c>
      <c r="I22">
        <v>275003</v>
      </c>
      <c r="J22">
        <v>8719</v>
      </c>
      <c r="K22">
        <v>4766359</v>
      </c>
      <c r="L22">
        <v>115671</v>
      </c>
      <c r="M22">
        <v>8475251</v>
      </c>
      <c r="N22">
        <v>1209</v>
      </c>
      <c r="O22">
        <v>396450</v>
      </c>
      <c r="P22">
        <v>5733</v>
      </c>
      <c r="Q22">
        <v>47508</v>
      </c>
      <c r="R22">
        <v>856</v>
      </c>
      <c r="S22">
        <v>220457</v>
      </c>
      <c r="T22">
        <v>6926</v>
      </c>
      <c r="U22">
        <v>21225</v>
      </c>
      <c r="V22">
        <v>1177</v>
      </c>
      <c r="W22">
        <v>1555</v>
      </c>
      <c r="X22">
        <v>109</v>
      </c>
    </row>
    <row r="23" spans="1:24">
      <c r="A23" t="s">
        <v>33</v>
      </c>
      <c r="B23">
        <v>56566</v>
      </c>
      <c r="C23">
        <v>186949</v>
      </c>
      <c r="D23">
        <v>39287</v>
      </c>
      <c r="E23">
        <v>39</v>
      </c>
      <c r="F23">
        <v>13</v>
      </c>
      <c r="G23">
        <v>34596</v>
      </c>
      <c r="H23">
        <v>8179</v>
      </c>
      <c r="I23">
        <v>60891</v>
      </c>
      <c r="J23">
        <v>1561</v>
      </c>
      <c r="K23">
        <v>1719313</v>
      </c>
      <c r="L23">
        <v>40828</v>
      </c>
      <c r="M23">
        <v>261244</v>
      </c>
      <c r="N23">
        <v>337</v>
      </c>
      <c r="O23">
        <v>53625</v>
      </c>
      <c r="P23">
        <v>3055</v>
      </c>
      <c r="Q23">
        <v>7223</v>
      </c>
      <c r="R23">
        <v>182</v>
      </c>
      <c r="S23">
        <v>29989</v>
      </c>
      <c r="T23">
        <v>921</v>
      </c>
      <c r="U23">
        <v>2250</v>
      </c>
      <c r="V23">
        <v>146</v>
      </c>
      <c r="W23">
        <v>82</v>
      </c>
      <c r="X23">
        <v>4</v>
      </c>
    </row>
    <row r="24" spans="1:24">
      <c r="A24" t="s">
        <v>31</v>
      </c>
      <c r="B24">
        <v>150784</v>
      </c>
      <c r="C24">
        <v>531310</v>
      </c>
      <c r="D24">
        <v>104727</v>
      </c>
      <c r="E24">
        <v>5122</v>
      </c>
      <c r="F24">
        <v>205</v>
      </c>
      <c r="G24">
        <v>105956</v>
      </c>
      <c r="H24">
        <v>25198</v>
      </c>
      <c r="I24">
        <v>83609</v>
      </c>
      <c r="J24">
        <v>3679</v>
      </c>
      <c r="K24">
        <v>4015532</v>
      </c>
      <c r="L24">
        <v>98036</v>
      </c>
      <c r="M24">
        <v>1102843</v>
      </c>
      <c r="N24">
        <v>2048</v>
      </c>
      <c r="O24">
        <v>78066</v>
      </c>
      <c r="P24">
        <v>2766</v>
      </c>
      <c r="Q24">
        <v>32533</v>
      </c>
      <c r="R24">
        <v>2099</v>
      </c>
      <c r="S24">
        <v>59946</v>
      </c>
      <c r="T24">
        <v>2088</v>
      </c>
      <c r="U24">
        <v>5469</v>
      </c>
      <c r="V24">
        <v>329</v>
      </c>
      <c r="W24">
        <v>437</v>
      </c>
      <c r="X24">
        <v>24</v>
      </c>
    </row>
    <row r="25" spans="1:24">
      <c r="A25" t="s">
        <v>30</v>
      </c>
      <c r="B25">
        <v>169374</v>
      </c>
      <c r="C25">
        <v>582409</v>
      </c>
      <c r="D25">
        <v>105558</v>
      </c>
      <c r="E25">
        <v>711</v>
      </c>
      <c r="F25">
        <v>57</v>
      </c>
      <c r="G25">
        <v>152652</v>
      </c>
      <c r="H25">
        <v>32883</v>
      </c>
      <c r="I25">
        <v>142107</v>
      </c>
      <c r="J25">
        <v>7162</v>
      </c>
      <c r="K25">
        <v>4497696</v>
      </c>
      <c r="L25">
        <v>119465</v>
      </c>
      <c r="M25">
        <v>613358</v>
      </c>
      <c r="N25">
        <v>1813</v>
      </c>
      <c r="O25">
        <v>259859</v>
      </c>
      <c r="P25">
        <v>7789</v>
      </c>
      <c r="Q25">
        <v>54429</v>
      </c>
      <c r="R25">
        <v>964</v>
      </c>
      <c r="S25">
        <v>219721</v>
      </c>
      <c r="T25">
        <v>6686</v>
      </c>
      <c r="U25">
        <v>7027</v>
      </c>
      <c r="V25">
        <v>464</v>
      </c>
      <c r="W25">
        <v>656</v>
      </c>
      <c r="X25">
        <v>40</v>
      </c>
    </row>
    <row r="26" spans="1:24">
      <c r="A26" t="s">
        <v>35</v>
      </c>
      <c r="B26">
        <v>42003</v>
      </c>
      <c r="C26">
        <v>121351</v>
      </c>
      <c r="D26">
        <v>28829</v>
      </c>
      <c r="E26">
        <v>11</v>
      </c>
      <c r="F26">
        <v>4</v>
      </c>
      <c r="G26">
        <v>19311</v>
      </c>
      <c r="H26">
        <v>4946</v>
      </c>
      <c r="I26">
        <v>44367</v>
      </c>
      <c r="J26">
        <v>951</v>
      </c>
      <c r="K26">
        <v>1177986</v>
      </c>
      <c r="L26">
        <v>27752</v>
      </c>
      <c r="M26">
        <v>471275</v>
      </c>
      <c r="N26">
        <v>103</v>
      </c>
      <c r="O26">
        <v>76867</v>
      </c>
      <c r="P26">
        <v>2067</v>
      </c>
      <c r="Q26">
        <v>6452</v>
      </c>
      <c r="R26">
        <v>226</v>
      </c>
      <c r="S26">
        <v>13179</v>
      </c>
      <c r="T26">
        <v>210</v>
      </c>
      <c r="U26">
        <v>3621</v>
      </c>
      <c r="V26">
        <v>131</v>
      </c>
      <c r="W26">
        <v>51</v>
      </c>
      <c r="X26">
        <v>7</v>
      </c>
    </row>
    <row r="27" spans="1:24">
      <c r="A27" t="s">
        <v>32</v>
      </c>
      <c r="B27">
        <v>186486</v>
      </c>
      <c r="C27">
        <v>534564</v>
      </c>
      <c r="D27">
        <v>123164</v>
      </c>
      <c r="E27">
        <v>246</v>
      </c>
      <c r="F27">
        <v>21</v>
      </c>
      <c r="G27">
        <v>140488</v>
      </c>
      <c r="H27">
        <v>37504</v>
      </c>
      <c r="I27">
        <v>126958</v>
      </c>
      <c r="J27">
        <v>4365</v>
      </c>
      <c r="K27">
        <v>4781955</v>
      </c>
      <c r="L27">
        <v>111523</v>
      </c>
      <c r="M27">
        <v>2291755</v>
      </c>
      <c r="N27">
        <v>1657</v>
      </c>
      <c r="O27">
        <v>1308563</v>
      </c>
      <c r="P27">
        <v>6584</v>
      </c>
      <c r="Q27">
        <v>33006</v>
      </c>
      <c r="R27">
        <v>1259</v>
      </c>
      <c r="S27">
        <v>60071</v>
      </c>
      <c r="T27">
        <v>1429</v>
      </c>
      <c r="U27">
        <v>10492</v>
      </c>
      <c r="V27">
        <v>783</v>
      </c>
      <c r="W27">
        <v>547</v>
      </c>
      <c r="X27">
        <v>46</v>
      </c>
    </row>
    <row r="28" spans="1:24">
      <c r="A28" t="s">
        <v>44</v>
      </c>
      <c r="B28">
        <v>91761</v>
      </c>
      <c r="C28">
        <v>156568</v>
      </c>
      <c r="D28">
        <v>32107</v>
      </c>
      <c r="E28">
        <v>658</v>
      </c>
      <c r="F28">
        <v>50</v>
      </c>
      <c r="G28">
        <v>37030</v>
      </c>
      <c r="H28">
        <v>7782</v>
      </c>
      <c r="I28">
        <v>86804</v>
      </c>
      <c r="J28">
        <v>3750</v>
      </c>
      <c r="K28">
        <v>3083096</v>
      </c>
      <c r="L28">
        <v>79454</v>
      </c>
      <c r="M28">
        <v>80547</v>
      </c>
      <c r="N28">
        <v>1190</v>
      </c>
      <c r="O28">
        <v>104040</v>
      </c>
      <c r="P28">
        <v>5090</v>
      </c>
      <c r="Q28">
        <v>27940</v>
      </c>
      <c r="R28">
        <v>1148</v>
      </c>
      <c r="S28">
        <v>131193</v>
      </c>
      <c r="T28">
        <v>1988</v>
      </c>
      <c r="U28">
        <v>6878</v>
      </c>
      <c r="V28">
        <v>416</v>
      </c>
      <c r="W28">
        <v>132</v>
      </c>
      <c r="X28">
        <v>15</v>
      </c>
    </row>
    <row r="29" spans="1:24">
      <c r="A29" t="s">
        <v>38</v>
      </c>
      <c r="B29">
        <v>105146</v>
      </c>
      <c r="C29">
        <v>319691</v>
      </c>
      <c r="D29">
        <v>53982</v>
      </c>
      <c r="E29">
        <v>38115</v>
      </c>
      <c r="F29">
        <v>1133</v>
      </c>
      <c r="G29">
        <v>49908</v>
      </c>
      <c r="H29">
        <v>8446</v>
      </c>
      <c r="I29">
        <v>135963</v>
      </c>
      <c r="J29">
        <v>3995</v>
      </c>
      <c r="K29">
        <v>3721257</v>
      </c>
      <c r="L29">
        <v>75471</v>
      </c>
      <c r="M29">
        <v>1766833</v>
      </c>
      <c r="N29">
        <v>2081</v>
      </c>
      <c r="O29">
        <v>1180976</v>
      </c>
      <c r="P29">
        <v>4474</v>
      </c>
      <c r="Q29">
        <v>170372</v>
      </c>
      <c r="R29">
        <v>2403</v>
      </c>
      <c r="S29">
        <v>304770</v>
      </c>
      <c r="T29">
        <v>2303</v>
      </c>
      <c r="U29">
        <v>26512</v>
      </c>
      <c r="V29">
        <v>1155</v>
      </c>
      <c r="W29">
        <v>191</v>
      </c>
      <c r="X29">
        <v>36</v>
      </c>
    </row>
    <row r="30" spans="1:24">
      <c r="A30" t="s">
        <v>46</v>
      </c>
      <c r="B30">
        <v>70919</v>
      </c>
      <c r="C30">
        <v>154211</v>
      </c>
      <c r="D30">
        <v>30672</v>
      </c>
      <c r="E30">
        <v>12</v>
      </c>
      <c r="F30">
        <v>1</v>
      </c>
      <c r="G30">
        <v>78467</v>
      </c>
      <c r="H30">
        <v>14982</v>
      </c>
      <c r="I30">
        <v>112146</v>
      </c>
      <c r="J30">
        <v>3714</v>
      </c>
      <c r="K30">
        <v>2310122</v>
      </c>
      <c r="L30">
        <v>53065</v>
      </c>
      <c r="M30">
        <v>18982</v>
      </c>
      <c r="N30">
        <v>524</v>
      </c>
      <c r="O30">
        <v>302148</v>
      </c>
      <c r="P30">
        <v>3173</v>
      </c>
      <c r="Q30">
        <v>11801</v>
      </c>
      <c r="R30">
        <v>455</v>
      </c>
      <c r="S30">
        <v>10336</v>
      </c>
      <c r="T30">
        <v>301</v>
      </c>
      <c r="U30">
        <v>6852</v>
      </c>
      <c r="V30">
        <v>398</v>
      </c>
      <c r="W30">
        <v>140</v>
      </c>
      <c r="X30">
        <v>7</v>
      </c>
    </row>
    <row r="31" spans="1:24">
      <c r="A31" t="s">
        <v>36</v>
      </c>
      <c r="B31">
        <v>25382</v>
      </c>
      <c r="C31">
        <v>46559</v>
      </c>
      <c r="D31">
        <v>6406</v>
      </c>
      <c r="E31">
        <v>918</v>
      </c>
      <c r="F31">
        <v>6</v>
      </c>
      <c r="G31">
        <v>21239</v>
      </c>
      <c r="H31">
        <v>2777</v>
      </c>
      <c r="I31">
        <v>21506</v>
      </c>
      <c r="J31">
        <v>933</v>
      </c>
      <c r="K31">
        <v>1540920</v>
      </c>
      <c r="L31">
        <v>21414</v>
      </c>
      <c r="M31">
        <v>24831</v>
      </c>
      <c r="N31">
        <v>155</v>
      </c>
      <c r="O31">
        <v>58031</v>
      </c>
      <c r="P31">
        <v>889</v>
      </c>
      <c r="Q31">
        <v>18417</v>
      </c>
      <c r="R31">
        <v>170</v>
      </c>
      <c r="S31">
        <v>23551</v>
      </c>
      <c r="T31">
        <v>220</v>
      </c>
      <c r="U31">
        <v>4601</v>
      </c>
      <c r="V31">
        <v>205</v>
      </c>
      <c r="W31">
        <v>51</v>
      </c>
      <c r="X31">
        <v>3</v>
      </c>
    </row>
    <row r="32" spans="1:24">
      <c r="A32" t="s">
        <v>42</v>
      </c>
      <c r="B32">
        <v>100676</v>
      </c>
      <c r="C32">
        <v>350232</v>
      </c>
      <c r="D32">
        <v>63723</v>
      </c>
      <c r="E32">
        <v>8827</v>
      </c>
      <c r="F32">
        <v>281</v>
      </c>
      <c r="G32">
        <v>71897</v>
      </c>
      <c r="H32">
        <v>14396</v>
      </c>
      <c r="I32">
        <v>134398</v>
      </c>
      <c r="J32">
        <v>3737</v>
      </c>
      <c r="K32">
        <v>3412617</v>
      </c>
      <c r="L32">
        <v>72517</v>
      </c>
      <c r="M32">
        <v>698392</v>
      </c>
      <c r="N32">
        <v>1869</v>
      </c>
      <c r="O32">
        <v>458693</v>
      </c>
      <c r="P32">
        <v>4411</v>
      </c>
      <c r="Q32">
        <v>90525</v>
      </c>
      <c r="R32">
        <v>3437</v>
      </c>
      <c r="S32">
        <v>126674</v>
      </c>
      <c r="T32">
        <v>2573</v>
      </c>
      <c r="U32">
        <v>13240</v>
      </c>
      <c r="V32">
        <v>488</v>
      </c>
      <c r="W32">
        <v>324</v>
      </c>
      <c r="X32">
        <v>22</v>
      </c>
    </row>
    <row r="33" spans="1:24">
      <c r="A33" t="s">
        <v>47</v>
      </c>
      <c r="B33">
        <v>29197</v>
      </c>
      <c r="C33">
        <v>87188</v>
      </c>
      <c r="D33">
        <v>19991</v>
      </c>
      <c r="E33">
        <v>0</v>
      </c>
      <c r="F33">
        <v>0</v>
      </c>
      <c r="G33">
        <v>17375</v>
      </c>
      <c r="H33">
        <v>4369</v>
      </c>
      <c r="I33">
        <v>39561</v>
      </c>
      <c r="J33">
        <v>1747</v>
      </c>
      <c r="K33">
        <v>911613</v>
      </c>
      <c r="L33">
        <v>21660</v>
      </c>
      <c r="M33">
        <v>119155</v>
      </c>
      <c r="N33">
        <v>136</v>
      </c>
      <c r="O33">
        <v>16345</v>
      </c>
      <c r="P33">
        <v>735</v>
      </c>
      <c r="Q33">
        <v>3283</v>
      </c>
      <c r="R33">
        <v>117</v>
      </c>
      <c r="S33">
        <v>4439</v>
      </c>
      <c r="T33">
        <v>157</v>
      </c>
      <c r="U33">
        <v>2676</v>
      </c>
      <c r="V33">
        <v>169</v>
      </c>
      <c r="W33">
        <v>57</v>
      </c>
      <c r="X33">
        <v>6</v>
      </c>
    </row>
    <row r="34" spans="1:24">
      <c r="A34" t="s">
        <v>43</v>
      </c>
      <c r="B34">
        <v>133179</v>
      </c>
      <c r="C34">
        <v>400872</v>
      </c>
      <c r="D34">
        <v>87477</v>
      </c>
      <c r="E34">
        <v>756</v>
      </c>
      <c r="F34">
        <v>83</v>
      </c>
      <c r="G34">
        <v>77320</v>
      </c>
      <c r="H34">
        <v>20196</v>
      </c>
      <c r="I34">
        <v>137142</v>
      </c>
      <c r="J34">
        <v>4648</v>
      </c>
      <c r="K34">
        <v>3176273</v>
      </c>
      <c r="L34">
        <v>91568</v>
      </c>
      <c r="M34">
        <v>240911</v>
      </c>
      <c r="N34">
        <v>1332</v>
      </c>
      <c r="O34">
        <v>1008559</v>
      </c>
      <c r="P34">
        <v>11207</v>
      </c>
      <c r="Q34">
        <v>79941</v>
      </c>
      <c r="R34">
        <v>2255</v>
      </c>
      <c r="S34">
        <v>204224</v>
      </c>
      <c r="T34">
        <v>4046</v>
      </c>
      <c r="U34">
        <v>6570</v>
      </c>
      <c r="V34">
        <v>412</v>
      </c>
      <c r="W34">
        <v>615</v>
      </c>
      <c r="X34">
        <v>77</v>
      </c>
    </row>
    <row r="35" spans="1:24">
      <c r="A35" t="s">
        <v>40</v>
      </c>
      <c r="B35">
        <v>40634</v>
      </c>
      <c r="C35">
        <v>48951</v>
      </c>
      <c r="D35">
        <v>5797</v>
      </c>
      <c r="E35">
        <v>6852</v>
      </c>
      <c r="F35">
        <v>84</v>
      </c>
      <c r="G35">
        <v>14333</v>
      </c>
      <c r="H35">
        <v>1794</v>
      </c>
      <c r="I35">
        <v>71194</v>
      </c>
      <c r="J35">
        <v>1108</v>
      </c>
      <c r="K35">
        <v>1360972</v>
      </c>
      <c r="L35">
        <v>36744</v>
      </c>
      <c r="M35">
        <v>193768</v>
      </c>
      <c r="N35">
        <v>100</v>
      </c>
      <c r="O35">
        <v>62426</v>
      </c>
      <c r="P35">
        <v>1304</v>
      </c>
      <c r="Q35">
        <v>3832</v>
      </c>
      <c r="R35">
        <v>72</v>
      </c>
      <c r="S35">
        <v>11880</v>
      </c>
      <c r="T35">
        <v>127</v>
      </c>
      <c r="U35">
        <v>10351</v>
      </c>
      <c r="V35">
        <v>414</v>
      </c>
      <c r="W35">
        <v>391</v>
      </c>
      <c r="X35">
        <v>24</v>
      </c>
    </row>
    <row r="36" spans="1:24">
      <c r="A36" t="s">
        <v>45</v>
      </c>
      <c r="B36">
        <v>111715</v>
      </c>
      <c r="C36">
        <v>292460</v>
      </c>
      <c r="D36">
        <v>56819</v>
      </c>
      <c r="E36">
        <v>4683</v>
      </c>
      <c r="F36">
        <v>194</v>
      </c>
      <c r="G36">
        <v>99730</v>
      </c>
      <c r="H36">
        <v>19037</v>
      </c>
      <c r="I36">
        <v>94010</v>
      </c>
      <c r="J36">
        <v>4023</v>
      </c>
      <c r="K36">
        <v>2847432</v>
      </c>
      <c r="L36">
        <v>81857</v>
      </c>
      <c r="M36">
        <v>195426</v>
      </c>
      <c r="N36">
        <v>605</v>
      </c>
      <c r="O36">
        <v>182588</v>
      </c>
      <c r="P36">
        <v>2459</v>
      </c>
      <c r="Q36">
        <v>14261</v>
      </c>
      <c r="R36">
        <v>452</v>
      </c>
      <c r="S36">
        <v>35576</v>
      </c>
      <c r="T36">
        <v>767</v>
      </c>
      <c r="U36">
        <v>8233</v>
      </c>
      <c r="V36">
        <v>494</v>
      </c>
      <c r="W36">
        <v>174</v>
      </c>
      <c r="X36">
        <v>18</v>
      </c>
    </row>
    <row r="37" spans="1:24">
      <c r="A37" t="s">
        <v>41</v>
      </c>
      <c r="B37">
        <v>33266</v>
      </c>
      <c r="C37">
        <v>57900</v>
      </c>
      <c r="D37">
        <v>9547</v>
      </c>
      <c r="E37">
        <v>13</v>
      </c>
      <c r="F37">
        <v>2</v>
      </c>
      <c r="G37">
        <v>16389</v>
      </c>
      <c r="H37">
        <v>2720</v>
      </c>
      <c r="I37">
        <v>112037</v>
      </c>
      <c r="J37">
        <v>1166</v>
      </c>
      <c r="K37">
        <v>1158135</v>
      </c>
      <c r="L37">
        <v>28796</v>
      </c>
      <c r="M37">
        <v>12223</v>
      </c>
      <c r="N37">
        <v>189</v>
      </c>
      <c r="O37">
        <v>625104</v>
      </c>
      <c r="P37">
        <v>889</v>
      </c>
      <c r="Q37">
        <v>8155</v>
      </c>
      <c r="R37">
        <v>122</v>
      </c>
      <c r="S37">
        <v>31557</v>
      </c>
      <c r="T37">
        <v>337</v>
      </c>
      <c r="U37">
        <v>8835</v>
      </c>
      <c r="V37">
        <v>413</v>
      </c>
      <c r="W37">
        <v>448</v>
      </c>
      <c r="X37">
        <v>16</v>
      </c>
    </row>
    <row r="38" spans="1:24">
      <c r="A38" t="s">
        <v>37</v>
      </c>
      <c r="B38">
        <v>31593</v>
      </c>
      <c r="C38">
        <v>60386</v>
      </c>
      <c r="D38">
        <v>8769</v>
      </c>
      <c r="E38">
        <v>1796</v>
      </c>
      <c r="F38">
        <v>40</v>
      </c>
      <c r="G38">
        <v>18228</v>
      </c>
      <c r="H38">
        <v>3218</v>
      </c>
      <c r="I38">
        <v>44782</v>
      </c>
      <c r="J38">
        <v>1473</v>
      </c>
      <c r="K38">
        <v>1473287</v>
      </c>
      <c r="L38">
        <v>27448</v>
      </c>
      <c r="M38">
        <v>377182</v>
      </c>
      <c r="N38">
        <v>162</v>
      </c>
      <c r="O38">
        <v>59873</v>
      </c>
      <c r="P38">
        <v>470</v>
      </c>
      <c r="Q38">
        <v>5744</v>
      </c>
      <c r="R38">
        <v>83</v>
      </c>
      <c r="S38">
        <v>28488</v>
      </c>
      <c r="T38">
        <v>297</v>
      </c>
      <c r="U38">
        <v>10916</v>
      </c>
      <c r="V38">
        <v>485</v>
      </c>
      <c r="W38">
        <v>133</v>
      </c>
      <c r="X38">
        <v>8</v>
      </c>
    </row>
    <row r="39" spans="1:24">
      <c r="A39" t="s">
        <v>39</v>
      </c>
      <c r="B39">
        <v>108250</v>
      </c>
      <c r="C39">
        <v>187804</v>
      </c>
      <c r="D39">
        <v>29862</v>
      </c>
      <c r="E39">
        <v>7464</v>
      </c>
      <c r="F39">
        <v>222</v>
      </c>
      <c r="G39">
        <v>70333</v>
      </c>
      <c r="H39">
        <v>13408</v>
      </c>
      <c r="I39">
        <v>201616</v>
      </c>
      <c r="J39">
        <v>3519</v>
      </c>
      <c r="K39">
        <v>4627638</v>
      </c>
      <c r="L39">
        <v>94404</v>
      </c>
      <c r="M39">
        <v>310111</v>
      </c>
      <c r="N39">
        <v>1317</v>
      </c>
      <c r="O39">
        <v>279226</v>
      </c>
      <c r="P39">
        <v>4753</v>
      </c>
      <c r="Q39">
        <v>24511</v>
      </c>
      <c r="R39">
        <v>582</v>
      </c>
      <c r="S39">
        <v>66230</v>
      </c>
      <c r="T39">
        <v>1407</v>
      </c>
      <c r="U39">
        <v>20692</v>
      </c>
      <c r="V39">
        <v>963</v>
      </c>
      <c r="W39">
        <v>349</v>
      </c>
      <c r="X39">
        <v>29</v>
      </c>
    </row>
    <row r="40" spans="1:24">
      <c r="A40" t="s">
        <v>54</v>
      </c>
      <c r="B40">
        <v>75221</v>
      </c>
      <c r="C40">
        <v>53979</v>
      </c>
      <c r="D40">
        <v>6785</v>
      </c>
      <c r="E40">
        <v>4587</v>
      </c>
      <c r="F40">
        <v>155</v>
      </c>
      <c r="G40">
        <v>16516</v>
      </c>
      <c r="H40">
        <v>2041</v>
      </c>
      <c r="I40">
        <v>80298</v>
      </c>
      <c r="J40">
        <v>3595</v>
      </c>
      <c r="K40">
        <v>3719255</v>
      </c>
      <c r="L40">
        <v>71324</v>
      </c>
      <c r="M40">
        <v>420339</v>
      </c>
      <c r="N40">
        <v>262</v>
      </c>
      <c r="O40">
        <v>1436722</v>
      </c>
      <c r="P40">
        <v>2983</v>
      </c>
      <c r="Q40">
        <v>6859</v>
      </c>
      <c r="R40">
        <v>190</v>
      </c>
      <c r="S40">
        <v>69784</v>
      </c>
      <c r="T40">
        <v>994</v>
      </c>
      <c r="U40">
        <v>5227</v>
      </c>
      <c r="V40">
        <v>294</v>
      </c>
      <c r="W40">
        <v>427</v>
      </c>
      <c r="X40">
        <v>30</v>
      </c>
    </row>
    <row r="41" spans="1:24">
      <c r="A41" t="s">
        <v>48</v>
      </c>
      <c r="B41">
        <v>73135</v>
      </c>
      <c r="C41">
        <v>186754</v>
      </c>
      <c r="D41">
        <v>17148</v>
      </c>
      <c r="E41">
        <v>51307</v>
      </c>
      <c r="F41">
        <v>1164</v>
      </c>
      <c r="G41">
        <v>52569</v>
      </c>
      <c r="H41">
        <v>5607</v>
      </c>
      <c r="I41">
        <v>286910</v>
      </c>
      <c r="J41">
        <v>13631</v>
      </c>
      <c r="K41">
        <v>2781284</v>
      </c>
      <c r="L41">
        <v>61803</v>
      </c>
      <c r="M41">
        <v>1480656</v>
      </c>
      <c r="N41">
        <v>778</v>
      </c>
      <c r="O41">
        <v>3119573</v>
      </c>
      <c r="P41">
        <v>2062</v>
      </c>
      <c r="Q41">
        <v>6003</v>
      </c>
      <c r="R41">
        <v>178</v>
      </c>
      <c r="S41">
        <v>41722</v>
      </c>
      <c r="T41">
        <v>651</v>
      </c>
      <c r="U41">
        <v>7970</v>
      </c>
      <c r="V41">
        <v>551</v>
      </c>
      <c r="W41">
        <v>540</v>
      </c>
      <c r="X41">
        <v>66</v>
      </c>
    </row>
    <row r="42" spans="1:24">
      <c r="A42" t="s">
        <v>52</v>
      </c>
      <c r="B42">
        <v>47157</v>
      </c>
      <c r="C42">
        <v>62083</v>
      </c>
      <c r="D42">
        <v>9652</v>
      </c>
      <c r="E42">
        <v>46</v>
      </c>
      <c r="F42">
        <v>3</v>
      </c>
      <c r="G42">
        <v>9592</v>
      </c>
      <c r="H42">
        <v>1557</v>
      </c>
      <c r="I42">
        <v>61901</v>
      </c>
      <c r="J42">
        <v>4984</v>
      </c>
      <c r="K42">
        <v>1987342</v>
      </c>
      <c r="L42">
        <v>44263</v>
      </c>
      <c r="M42">
        <v>49413</v>
      </c>
      <c r="N42">
        <v>163</v>
      </c>
      <c r="O42">
        <v>102720</v>
      </c>
      <c r="P42">
        <v>1227</v>
      </c>
      <c r="Q42">
        <v>1950</v>
      </c>
      <c r="R42">
        <v>71</v>
      </c>
      <c r="S42">
        <v>36391</v>
      </c>
      <c r="T42">
        <v>282</v>
      </c>
      <c r="U42">
        <v>2839</v>
      </c>
      <c r="V42">
        <v>260</v>
      </c>
      <c r="W42">
        <v>151</v>
      </c>
      <c r="X42">
        <v>13</v>
      </c>
    </row>
    <row r="43" spans="1:24">
      <c r="A43" t="s">
        <v>53</v>
      </c>
      <c r="B43">
        <v>44809</v>
      </c>
      <c r="C43">
        <v>60151</v>
      </c>
      <c r="D43">
        <v>6348</v>
      </c>
      <c r="E43">
        <v>247</v>
      </c>
      <c r="F43">
        <v>17</v>
      </c>
      <c r="G43">
        <v>7721</v>
      </c>
      <c r="H43">
        <v>849</v>
      </c>
      <c r="I43">
        <v>18937</v>
      </c>
      <c r="J43">
        <v>288</v>
      </c>
      <c r="K43">
        <v>2165125</v>
      </c>
      <c r="L43">
        <v>43529</v>
      </c>
      <c r="M43">
        <v>112007</v>
      </c>
      <c r="N43">
        <v>191</v>
      </c>
      <c r="O43">
        <v>148240</v>
      </c>
      <c r="P43">
        <v>871</v>
      </c>
      <c r="Q43">
        <v>2298</v>
      </c>
      <c r="R43">
        <v>72</v>
      </c>
      <c r="S43">
        <v>39408</v>
      </c>
      <c r="T43">
        <v>268</v>
      </c>
      <c r="U43">
        <v>1913</v>
      </c>
      <c r="V43">
        <v>107</v>
      </c>
      <c r="W43">
        <v>493</v>
      </c>
      <c r="X43">
        <v>14</v>
      </c>
    </row>
    <row r="44" spans="1:24">
      <c r="A44" t="s">
        <v>51</v>
      </c>
      <c r="B44">
        <v>28119</v>
      </c>
      <c r="C44">
        <v>47575</v>
      </c>
      <c r="D44">
        <v>4452</v>
      </c>
      <c r="E44">
        <v>418</v>
      </c>
      <c r="F44">
        <v>23</v>
      </c>
      <c r="G44">
        <v>11166</v>
      </c>
      <c r="H44">
        <v>1107</v>
      </c>
      <c r="I44">
        <v>38169</v>
      </c>
      <c r="J44">
        <v>862</v>
      </c>
      <c r="K44">
        <v>1296112</v>
      </c>
      <c r="L44">
        <v>25245</v>
      </c>
      <c r="M44">
        <v>80498</v>
      </c>
      <c r="N44">
        <v>188</v>
      </c>
      <c r="O44">
        <v>165984</v>
      </c>
      <c r="P44">
        <v>762</v>
      </c>
      <c r="Q44">
        <v>2451</v>
      </c>
      <c r="R44">
        <v>62</v>
      </c>
      <c r="S44">
        <v>4454</v>
      </c>
      <c r="T44">
        <v>80</v>
      </c>
      <c r="U44">
        <v>1601</v>
      </c>
      <c r="V44">
        <v>75</v>
      </c>
      <c r="W44">
        <v>242</v>
      </c>
      <c r="X44">
        <v>7</v>
      </c>
    </row>
    <row r="45" spans="1:24">
      <c r="A45" t="s">
        <v>55</v>
      </c>
      <c r="B45">
        <v>22960</v>
      </c>
      <c r="C45">
        <v>87447</v>
      </c>
      <c r="D45">
        <v>8305</v>
      </c>
      <c r="E45">
        <v>4</v>
      </c>
      <c r="F45">
        <v>1</v>
      </c>
      <c r="G45">
        <v>43772</v>
      </c>
      <c r="H45">
        <v>5065</v>
      </c>
      <c r="I45">
        <v>49005</v>
      </c>
      <c r="J45">
        <v>9119</v>
      </c>
      <c r="K45">
        <v>870513</v>
      </c>
      <c r="L45">
        <v>20024</v>
      </c>
      <c r="M45">
        <v>3469</v>
      </c>
      <c r="N45">
        <v>154</v>
      </c>
      <c r="O45">
        <v>39914</v>
      </c>
      <c r="P45">
        <v>548</v>
      </c>
      <c r="Q45">
        <v>936</v>
      </c>
      <c r="R45">
        <v>24</v>
      </c>
      <c r="S45">
        <v>4346</v>
      </c>
      <c r="T45">
        <v>106</v>
      </c>
      <c r="U45">
        <v>3006</v>
      </c>
      <c r="V45">
        <v>281</v>
      </c>
      <c r="W45">
        <v>166</v>
      </c>
      <c r="X45">
        <v>15</v>
      </c>
    </row>
    <row r="46" spans="1:24">
      <c r="A46" t="s">
        <v>50</v>
      </c>
      <c r="B46">
        <v>52108</v>
      </c>
      <c r="C46">
        <v>155818</v>
      </c>
      <c r="D46">
        <v>15702</v>
      </c>
      <c r="E46">
        <v>2314</v>
      </c>
      <c r="F46">
        <v>50</v>
      </c>
      <c r="G46">
        <v>16554</v>
      </c>
      <c r="H46">
        <v>1688</v>
      </c>
      <c r="I46">
        <v>158798</v>
      </c>
      <c r="J46">
        <v>2432</v>
      </c>
      <c r="K46">
        <v>1618768</v>
      </c>
      <c r="L46">
        <v>43867</v>
      </c>
      <c r="M46">
        <v>2495317</v>
      </c>
      <c r="N46">
        <v>264</v>
      </c>
      <c r="O46">
        <v>977268</v>
      </c>
      <c r="P46">
        <v>1608</v>
      </c>
      <c r="Q46">
        <v>1312</v>
      </c>
      <c r="R46">
        <v>65</v>
      </c>
      <c r="S46">
        <v>22405</v>
      </c>
      <c r="T46">
        <v>305</v>
      </c>
      <c r="U46">
        <v>6532</v>
      </c>
      <c r="V46">
        <v>255</v>
      </c>
      <c r="W46">
        <v>678</v>
      </c>
      <c r="X46">
        <v>25</v>
      </c>
    </row>
    <row r="47" spans="1:24">
      <c r="A47" t="s">
        <v>49</v>
      </c>
      <c r="B47">
        <v>36840</v>
      </c>
      <c r="C47">
        <v>34672</v>
      </c>
      <c r="D47">
        <v>3416</v>
      </c>
      <c r="E47">
        <v>24704</v>
      </c>
      <c r="F47">
        <v>460</v>
      </c>
      <c r="G47">
        <v>6540</v>
      </c>
      <c r="H47">
        <v>566</v>
      </c>
      <c r="I47">
        <v>103012</v>
      </c>
      <c r="J47">
        <v>2478</v>
      </c>
      <c r="K47">
        <v>2010515</v>
      </c>
      <c r="L47">
        <v>35203</v>
      </c>
      <c r="M47">
        <v>1376186</v>
      </c>
      <c r="N47">
        <v>155</v>
      </c>
      <c r="O47">
        <v>163483</v>
      </c>
      <c r="P47">
        <v>806</v>
      </c>
      <c r="Q47">
        <v>2818</v>
      </c>
      <c r="R47">
        <v>42</v>
      </c>
      <c r="S47">
        <v>14076</v>
      </c>
      <c r="T47">
        <v>236</v>
      </c>
      <c r="U47">
        <v>1319</v>
      </c>
      <c r="V47">
        <v>52</v>
      </c>
      <c r="W47">
        <v>110</v>
      </c>
      <c r="X47">
        <v>4</v>
      </c>
    </row>
    <row r="48" spans="1:24">
      <c r="A48" t="s">
        <v>59</v>
      </c>
      <c r="B48">
        <v>36914</v>
      </c>
      <c r="C48">
        <v>31696</v>
      </c>
      <c r="D48">
        <v>2316</v>
      </c>
      <c r="E48">
        <v>181</v>
      </c>
      <c r="F48">
        <v>9</v>
      </c>
      <c r="G48">
        <v>11999</v>
      </c>
      <c r="H48">
        <v>963</v>
      </c>
      <c r="I48">
        <v>211310</v>
      </c>
      <c r="J48">
        <v>3121</v>
      </c>
      <c r="K48">
        <v>1682880</v>
      </c>
      <c r="L48">
        <v>33724</v>
      </c>
      <c r="M48">
        <v>1375363</v>
      </c>
      <c r="N48">
        <v>294</v>
      </c>
      <c r="O48">
        <v>479110</v>
      </c>
      <c r="P48">
        <v>1788</v>
      </c>
      <c r="Q48">
        <v>10057</v>
      </c>
      <c r="R48">
        <v>204</v>
      </c>
      <c r="S48">
        <v>188876</v>
      </c>
      <c r="T48">
        <v>857</v>
      </c>
      <c r="U48">
        <v>11807</v>
      </c>
      <c r="V48">
        <v>408</v>
      </c>
      <c r="W48">
        <v>1145</v>
      </c>
      <c r="X48">
        <v>27</v>
      </c>
    </row>
    <row r="49" spans="1:24">
      <c r="A49" t="s">
        <v>60</v>
      </c>
      <c r="B49">
        <v>36254</v>
      </c>
      <c r="C49">
        <v>274131</v>
      </c>
      <c r="D49">
        <v>17826</v>
      </c>
      <c r="E49">
        <v>6</v>
      </c>
      <c r="F49">
        <v>1</v>
      </c>
      <c r="G49">
        <v>28794</v>
      </c>
      <c r="H49">
        <v>2477</v>
      </c>
      <c r="I49">
        <v>74878</v>
      </c>
      <c r="J49">
        <v>2380</v>
      </c>
      <c r="K49">
        <v>1072337</v>
      </c>
      <c r="L49">
        <v>24514</v>
      </c>
      <c r="M49">
        <v>416944</v>
      </c>
      <c r="N49">
        <v>118</v>
      </c>
      <c r="O49">
        <v>34280</v>
      </c>
      <c r="P49">
        <v>529</v>
      </c>
      <c r="Q49">
        <v>1346</v>
      </c>
      <c r="R49">
        <v>102</v>
      </c>
      <c r="S49">
        <v>8348</v>
      </c>
      <c r="T49">
        <v>225</v>
      </c>
      <c r="U49">
        <v>16837</v>
      </c>
      <c r="V49">
        <v>556</v>
      </c>
      <c r="W49">
        <v>1381</v>
      </c>
      <c r="X49">
        <v>13</v>
      </c>
    </row>
    <row r="50" spans="1:24">
      <c r="A50" t="s">
        <v>57</v>
      </c>
      <c r="B50">
        <v>41218</v>
      </c>
      <c r="C50">
        <v>82597</v>
      </c>
      <c r="D50">
        <v>4711</v>
      </c>
      <c r="E50">
        <v>1160</v>
      </c>
      <c r="F50">
        <v>32</v>
      </c>
      <c r="G50">
        <v>10557</v>
      </c>
      <c r="H50">
        <v>940</v>
      </c>
      <c r="I50">
        <v>244263</v>
      </c>
      <c r="J50">
        <v>1158</v>
      </c>
      <c r="K50">
        <v>2047686</v>
      </c>
      <c r="L50">
        <v>36281</v>
      </c>
      <c r="M50">
        <v>6875971</v>
      </c>
      <c r="N50">
        <v>255</v>
      </c>
      <c r="O50">
        <v>499472</v>
      </c>
      <c r="P50">
        <v>3092</v>
      </c>
      <c r="Q50">
        <v>31978</v>
      </c>
      <c r="R50">
        <v>236</v>
      </c>
      <c r="S50">
        <v>692196</v>
      </c>
      <c r="T50">
        <v>2301</v>
      </c>
      <c r="U50">
        <v>36241</v>
      </c>
      <c r="V50">
        <v>1112</v>
      </c>
      <c r="W50">
        <v>5617</v>
      </c>
      <c r="X50">
        <v>156</v>
      </c>
    </row>
    <row r="51" spans="1:24">
      <c r="A51" t="s">
        <v>63</v>
      </c>
      <c r="B51">
        <v>28487</v>
      </c>
      <c r="C51">
        <v>17557</v>
      </c>
      <c r="D51">
        <v>1463</v>
      </c>
      <c r="E51">
        <v>460</v>
      </c>
      <c r="F51">
        <v>17</v>
      </c>
      <c r="G51">
        <v>9204</v>
      </c>
      <c r="H51">
        <v>751</v>
      </c>
      <c r="I51">
        <v>50432</v>
      </c>
      <c r="J51">
        <v>1042</v>
      </c>
      <c r="K51">
        <v>1450018</v>
      </c>
      <c r="L51">
        <v>26199</v>
      </c>
      <c r="M51">
        <v>1759065</v>
      </c>
      <c r="N51">
        <v>74</v>
      </c>
      <c r="O51">
        <v>940326</v>
      </c>
      <c r="P51">
        <v>2073</v>
      </c>
      <c r="Q51">
        <v>15183</v>
      </c>
      <c r="R51">
        <v>56</v>
      </c>
      <c r="S51">
        <v>816272</v>
      </c>
      <c r="T51">
        <v>1227</v>
      </c>
      <c r="U51">
        <v>10492</v>
      </c>
      <c r="V51">
        <v>376</v>
      </c>
      <c r="W51">
        <v>1349</v>
      </c>
      <c r="X51">
        <v>44</v>
      </c>
    </row>
    <row r="52" spans="1:24">
      <c r="A52" t="s">
        <v>62</v>
      </c>
      <c r="B52">
        <v>44347</v>
      </c>
      <c r="C52">
        <v>64331</v>
      </c>
      <c r="D52">
        <v>5915</v>
      </c>
      <c r="E52">
        <v>285</v>
      </c>
      <c r="F52">
        <v>10</v>
      </c>
      <c r="G52">
        <v>32488</v>
      </c>
      <c r="H52">
        <v>3038</v>
      </c>
      <c r="I52">
        <v>151566</v>
      </c>
      <c r="J52">
        <v>2680</v>
      </c>
      <c r="K52">
        <v>2161471</v>
      </c>
      <c r="L52">
        <v>38926</v>
      </c>
      <c r="M52">
        <v>1019310</v>
      </c>
      <c r="N52">
        <v>246</v>
      </c>
      <c r="O52">
        <v>403446</v>
      </c>
      <c r="P52">
        <v>2822</v>
      </c>
      <c r="Q52">
        <v>15414</v>
      </c>
      <c r="R52">
        <v>162</v>
      </c>
      <c r="S52">
        <v>710937</v>
      </c>
      <c r="T52">
        <v>1099</v>
      </c>
      <c r="U52">
        <v>16682</v>
      </c>
      <c r="V52">
        <v>500</v>
      </c>
      <c r="W52">
        <v>1629</v>
      </c>
      <c r="X52">
        <v>63</v>
      </c>
    </row>
    <row r="53" spans="1:24">
      <c r="A53" t="s">
        <v>64</v>
      </c>
      <c r="B53">
        <v>52306</v>
      </c>
      <c r="C53">
        <v>85302</v>
      </c>
      <c r="D53">
        <v>6261</v>
      </c>
      <c r="E53">
        <v>1962</v>
      </c>
      <c r="F53">
        <v>65</v>
      </c>
      <c r="G53">
        <v>9726</v>
      </c>
      <c r="H53">
        <v>1015</v>
      </c>
      <c r="I53">
        <v>115575</v>
      </c>
      <c r="J53">
        <v>780</v>
      </c>
      <c r="K53">
        <v>2310136</v>
      </c>
      <c r="L53">
        <v>48881</v>
      </c>
      <c r="M53">
        <v>6697793</v>
      </c>
      <c r="N53">
        <v>251</v>
      </c>
      <c r="O53">
        <v>338290</v>
      </c>
      <c r="P53">
        <v>1551</v>
      </c>
      <c r="Q53">
        <v>748963</v>
      </c>
      <c r="R53">
        <v>242</v>
      </c>
      <c r="S53">
        <v>82657</v>
      </c>
      <c r="T53">
        <v>456</v>
      </c>
      <c r="U53">
        <v>53979</v>
      </c>
      <c r="V53">
        <v>1482</v>
      </c>
      <c r="W53">
        <v>7393</v>
      </c>
      <c r="X53">
        <v>205</v>
      </c>
    </row>
    <row r="54" spans="1:24">
      <c r="A54" t="s">
        <v>61</v>
      </c>
      <c r="B54">
        <v>36581</v>
      </c>
      <c r="C54">
        <v>139475</v>
      </c>
      <c r="D54">
        <v>10712</v>
      </c>
      <c r="E54">
        <v>2964</v>
      </c>
      <c r="F54">
        <v>106</v>
      </c>
      <c r="G54">
        <v>9815</v>
      </c>
      <c r="H54">
        <v>1041</v>
      </c>
      <c r="I54">
        <v>74932</v>
      </c>
      <c r="J54">
        <v>2326</v>
      </c>
      <c r="K54">
        <v>1273515</v>
      </c>
      <c r="L54">
        <v>30897</v>
      </c>
      <c r="M54">
        <v>108896</v>
      </c>
      <c r="N54">
        <v>110</v>
      </c>
      <c r="O54">
        <v>100544</v>
      </c>
      <c r="P54">
        <v>1591</v>
      </c>
      <c r="Q54">
        <v>3758</v>
      </c>
      <c r="R54">
        <v>66</v>
      </c>
      <c r="S54">
        <v>188710</v>
      </c>
      <c r="T54">
        <v>638</v>
      </c>
      <c r="U54">
        <v>12889</v>
      </c>
      <c r="V54">
        <v>354</v>
      </c>
      <c r="W54">
        <v>901</v>
      </c>
      <c r="X54">
        <v>37</v>
      </c>
    </row>
    <row r="55" spans="1:24">
      <c r="A55" t="s">
        <v>56</v>
      </c>
      <c r="B55">
        <v>30546</v>
      </c>
      <c r="C55">
        <v>48934</v>
      </c>
      <c r="D55">
        <v>3971</v>
      </c>
      <c r="E55">
        <v>2</v>
      </c>
      <c r="F55">
        <v>1</v>
      </c>
      <c r="G55">
        <v>26088</v>
      </c>
      <c r="H55">
        <v>2049</v>
      </c>
      <c r="I55">
        <v>58907</v>
      </c>
      <c r="J55">
        <v>1427</v>
      </c>
      <c r="K55">
        <v>1150957</v>
      </c>
      <c r="L55">
        <v>28420</v>
      </c>
      <c r="M55">
        <v>639088</v>
      </c>
      <c r="N55">
        <v>109</v>
      </c>
      <c r="O55">
        <v>2241602</v>
      </c>
      <c r="P55">
        <v>352</v>
      </c>
      <c r="Q55">
        <v>9188</v>
      </c>
      <c r="R55">
        <v>57</v>
      </c>
      <c r="S55">
        <v>131615</v>
      </c>
      <c r="T55">
        <v>138</v>
      </c>
      <c r="U55">
        <v>2883</v>
      </c>
      <c r="V55">
        <v>85</v>
      </c>
      <c r="W55">
        <v>226</v>
      </c>
      <c r="X55">
        <v>10</v>
      </c>
    </row>
    <row r="56" spans="1:24">
      <c r="A56" t="s">
        <v>58</v>
      </c>
      <c r="B56">
        <v>24536</v>
      </c>
      <c r="C56">
        <v>14486</v>
      </c>
      <c r="D56">
        <v>1090</v>
      </c>
      <c r="E56">
        <v>49</v>
      </c>
      <c r="F56">
        <v>3</v>
      </c>
      <c r="G56">
        <v>32280</v>
      </c>
      <c r="H56">
        <v>2897</v>
      </c>
      <c r="I56">
        <v>55028</v>
      </c>
      <c r="J56">
        <v>826</v>
      </c>
      <c r="K56">
        <v>1079390</v>
      </c>
      <c r="L56">
        <v>21753</v>
      </c>
      <c r="M56">
        <v>1363305</v>
      </c>
      <c r="N56">
        <v>112</v>
      </c>
      <c r="O56">
        <v>93976</v>
      </c>
      <c r="P56">
        <v>2277</v>
      </c>
      <c r="Q56">
        <v>12164</v>
      </c>
      <c r="R56">
        <v>133</v>
      </c>
      <c r="S56">
        <v>230367</v>
      </c>
      <c r="T56">
        <v>2327</v>
      </c>
      <c r="U56">
        <v>16018</v>
      </c>
      <c r="V56">
        <v>559</v>
      </c>
      <c r="W56">
        <v>1811</v>
      </c>
      <c r="X56">
        <v>59</v>
      </c>
    </row>
    <row r="57" spans="1:24">
      <c r="A57" t="s">
        <v>66</v>
      </c>
      <c r="B57">
        <v>36062</v>
      </c>
      <c r="C57">
        <v>334903</v>
      </c>
      <c r="D57">
        <v>14362</v>
      </c>
      <c r="E57">
        <v>33160</v>
      </c>
      <c r="F57">
        <v>1180</v>
      </c>
      <c r="G57">
        <v>11994</v>
      </c>
      <c r="H57">
        <v>967</v>
      </c>
      <c r="I57">
        <v>679489</v>
      </c>
      <c r="J57">
        <v>1564</v>
      </c>
      <c r="K57">
        <v>1003532</v>
      </c>
      <c r="L57">
        <v>24493</v>
      </c>
      <c r="M57">
        <v>33455673</v>
      </c>
      <c r="N57">
        <v>586</v>
      </c>
      <c r="O57">
        <v>534426</v>
      </c>
      <c r="P57">
        <v>1011</v>
      </c>
      <c r="Q57">
        <v>449429</v>
      </c>
      <c r="R57">
        <v>260</v>
      </c>
      <c r="S57">
        <v>265846</v>
      </c>
      <c r="T57">
        <v>659</v>
      </c>
      <c r="U57">
        <v>123112</v>
      </c>
      <c r="V57">
        <v>3338</v>
      </c>
      <c r="W57">
        <v>30870</v>
      </c>
      <c r="X57">
        <v>429</v>
      </c>
    </row>
    <row r="58" spans="1:24">
      <c r="A58" t="s">
        <v>68</v>
      </c>
      <c r="B58">
        <v>14380</v>
      </c>
      <c r="C58">
        <v>46402</v>
      </c>
      <c r="D58">
        <v>2335</v>
      </c>
      <c r="E58">
        <v>29720</v>
      </c>
      <c r="F58">
        <v>859</v>
      </c>
      <c r="G58">
        <v>472</v>
      </c>
      <c r="H58">
        <v>48</v>
      </c>
      <c r="I58">
        <v>74550</v>
      </c>
      <c r="J58">
        <v>68</v>
      </c>
      <c r="K58">
        <v>655311</v>
      </c>
      <c r="L58">
        <v>11274</v>
      </c>
      <c r="M58">
        <v>5186951</v>
      </c>
      <c r="N58">
        <v>185</v>
      </c>
      <c r="O58">
        <v>2204368</v>
      </c>
      <c r="P58">
        <v>569</v>
      </c>
      <c r="Q58">
        <v>1064098</v>
      </c>
      <c r="R58">
        <v>229</v>
      </c>
      <c r="S58">
        <v>959934</v>
      </c>
      <c r="T58">
        <v>642</v>
      </c>
      <c r="U58">
        <v>15030</v>
      </c>
      <c r="V58">
        <v>326</v>
      </c>
      <c r="W58">
        <v>3007</v>
      </c>
      <c r="X58">
        <v>68</v>
      </c>
    </row>
    <row r="59" spans="1:24">
      <c r="A59" t="s">
        <v>72</v>
      </c>
      <c r="B59">
        <v>24324</v>
      </c>
      <c r="C59">
        <v>175391</v>
      </c>
      <c r="D59">
        <v>15079</v>
      </c>
      <c r="E59">
        <v>33896</v>
      </c>
      <c r="F59">
        <v>854</v>
      </c>
      <c r="G59">
        <v>535</v>
      </c>
      <c r="H59">
        <v>109</v>
      </c>
      <c r="I59">
        <v>115347</v>
      </c>
      <c r="J59">
        <v>1550</v>
      </c>
      <c r="K59">
        <v>494263</v>
      </c>
      <c r="L59">
        <v>13568</v>
      </c>
      <c r="M59">
        <v>1460096</v>
      </c>
      <c r="N59">
        <v>153</v>
      </c>
      <c r="O59">
        <v>144583</v>
      </c>
      <c r="P59">
        <v>957</v>
      </c>
      <c r="Q59">
        <v>3503</v>
      </c>
      <c r="R59">
        <v>101</v>
      </c>
      <c r="S59">
        <v>51727</v>
      </c>
      <c r="T59">
        <v>405</v>
      </c>
      <c r="U59">
        <v>46316</v>
      </c>
      <c r="V59">
        <v>1146</v>
      </c>
      <c r="W59">
        <v>1235</v>
      </c>
      <c r="X59">
        <v>37</v>
      </c>
    </row>
    <row r="60" spans="1:24">
      <c r="A60" t="s">
        <v>71</v>
      </c>
      <c r="B60">
        <v>20051</v>
      </c>
      <c r="C60">
        <v>252893</v>
      </c>
      <c r="D60">
        <v>14345</v>
      </c>
      <c r="E60">
        <v>13840</v>
      </c>
      <c r="F60">
        <v>369</v>
      </c>
      <c r="G60">
        <v>961</v>
      </c>
      <c r="H60">
        <v>133</v>
      </c>
      <c r="I60">
        <v>121863</v>
      </c>
      <c r="J60">
        <v>1169</v>
      </c>
      <c r="K60">
        <v>422354</v>
      </c>
      <c r="L60">
        <v>10233</v>
      </c>
      <c r="M60">
        <v>1865637</v>
      </c>
      <c r="N60">
        <v>113</v>
      </c>
      <c r="O60">
        <v>263691</v>
      </c>
      <c r="P60">
        <v>640</v>
      </c>
      <c r="Q60">
        <v>69413</v>
      </c>
      <c r="R60">
        <v>165</v>
      </c>
      <c r="S60">
        <v>448845</v>
      </c>
      <c r="T60">
        <v>586</v>
      </c>
      <c r="U60">
        <v>37830</v>
      </c>
      <c r="V60">
        <v>854</v>
      </c>
      <c r="W60">
        <v>1278</v>
      </c>
      <c r="X60">
        <v>39</v>
      </c>
    </row>
    <row r="61" spans="1:24">
      <c r="A61" t="s">
        <v>65</v>
      </c>
      <c r="B61">
        <v>24465</v>
      </c>
      <c r="C61">
        <v>115771</v>
      </c>
      <c r="D61">
        <v>9314</v>
      </c>
      <c r="E61">
        <v>47807</v>
      </c>
      <c r="F61">
        <v>2211</v>
      </c>
      <c r="G61">
        <v>1035</v>
      </c>
      <c r="H61">
        <v>101</v>
      </c>
      <c r="I61">
        <v>1573239</v>
      </c>
      <c r="J61">
        <v>749</v>
      </c>
      <c r="K61">
        <v>697052</v>
      </c>
      <c r="L61">
        <v>16669</v>
      </c>
      <c r="M61">
        <v>11753380</v>
      </c>
      <c r="N61">
        <v>432</v>
      </c>
      <c r="O61">
        <v>930331</v>
      </c>
      <c r="P61">
        <v>854</v>
      </c>
      <c r="Q61">
        <v>370778</v>
      </c>
      <c r="R61">
        <v>123</v>
      </c>
      <c r="S61">
        <v>126089</v>
      </c>
      <c r="T61">
        <v>584</v>
      </c>
      <c r="U61">
        <v>23307</v>
      </c>
      <c r="V61">
        <v>818</v>
      </c>
      <c r="W61">
        <v>1379</v>
      </c>
      <c r="X61">
        <v>63</v>
      </c>
    </row>
    <row r="62" spans="1:24">
      <c r="A62" t="s">
        <v>70</v>
      </c>
      <c r="B62">
        <v>2017</v>
      </c>
      <c r="C62">
        <v>1281</v>
      </c>
      <c r="D62">
        <v>118</v>
      </c>
      <c r="E62">
        <v>0</v>
      </c>
      <c r="F62">
        <v>0</v>
      </c>
      <c r="G62">
        <v>14</v>
      </c>
      <c r="H62">
        <v>5</v>
      </c>
      <c r="I62">
        <v>574</v>
      </c>
      <c r="J62">
        <v>5</v>
      </c>
      <c r="K62">
        <v>30119</v>
      </c>
      <c r="L62">
        <v>1557</v>
      </c>
      <c r="M62">
        <v>194</v>
      </c>
      <c r="N62">
        <v>22</v>
      </c>
      <c r="O62">
        <v>39065</v>
      </c>
      <c r="P62">
        <v>328</v>
      </c>
      <c r="Q62">
        <v>122</v>
      </c>
      <c r="R62">
        <v>13</v>
      </c>
      <c r="S62">
        <v>3582</v>
      </c>
      <c r="T62">
        <v>165</v>
      </c>
      <c r="U62">
        <v>230</v>
      </c>
      <c r="V62">
        <v>13</v>
      </c>
      <c r="W62">
        <v>12</v>
      </c>
      <c r="X62">
        <v>1</v>
      </c>
    </row>
    <row r="63" spans="1:24">
      <c r="A63" t="s">
        <v>69</v>
      </c>
      <c r="B63">
        <v>2941</v>
      </c>
      <c r="C63">
        <v>860</v>
      </c>
      <c r="D63">
        <v>71</v>
      </c>
      <c r="E63">
        <v>0</v>
      </c>
      <c r="F63">
        <v>0</v>
      </c>
      <c r="G63">
        <v>25</v>
      </c>
      <c r="H63">
        <v>5</v>
      </c>
      <c r="I63">
        <v>17</v>
      </c>
      <c r="J63">
        <v>3</v>
      </c>
      <c r="K63">
        <v>64779</v>
      </c>
      <c r="L63">
        <v>2064</v>
      </c>
      <c r="M63">
        <v>30631</v>
      </c>
      <c r="N63">
        <v>18</v>
      </c>
      <c r="O63">
        <v>53563</v>
      </c>
      <c r="P63">
        <v>589</v>
      </c>
      <c r="Q63">
        <v>216</v>
      </c>
      <c r="R63">
        <v>8</v>
      </c>
      <c r="S63">
        <v>8558</v>
      </c>
      <c r="T63">
        <v>159</v>
      </c>
      <c r="U63">
        <v>472</v>
      </c>
      <c r="V63">
        <v>23</v>
      </c>
      <c r="W63">
        <v>19</v>
      </c>
      <c r="X63">
        <v>2</v>
      </c>
    </row>
    <row r="64" spans="1:24">
      <c r="A64" t="s">
        <v>67</v>
      </c>
      <c r="B64">
        <v>33648</v>
      </c>
      <c r="C64">
        <v>208917</v>
      </c>
      <c r="D64">
        <v>8644</v>
      </c>
      <c r="E64">
        <v>1400</v>
      </c>
      <c r="F64">
        <v>28</v>
      </c>
      <c r="G64">
        <v>5152</v>
      </c>
      <c r="H64">
        <v>529</v>
      </c>
      <c r="I64">
        <v>490726</v>
      </c>
      <c r="J64">
        <v>1670</v>
      </c>
      <c r="K64">
        <v>1223715</v>
      </c>
      <c r="L64">
        <v>25334</v>
      </c>
      <c r="M64">
        <v>12308406</v>
      </c>
      <c r="N64">
        <v>354</v>
      </c>
      <c r="O64">
        <v>3086602</v>
      </c>
      <c r="P64">
        <v>1224</v>
      </c>
      <c r="Q64">
        <v>181228</v>
      </c>
      <c r="R64">
        <v>321</v>
      </c>
      <c r="S64">
        <v>3311610</v>
      </c>
      <c r="T64">
        <v>1970</v>
      </c>
      <c r="U64">
        <v>54922</v>
      </c>
      <c r="V64">
        <v>1662</v>
      </c>
      <c r="W64">
        <v>6154</v>
      </c>
      <c r="X64">
        <v>167</v>
      </c>
    </row>
    <row r="65" spans="1:24">
      <c r="A65" t="s">
        <v>74</v>
      </c>
      <c r="B65">
        <v>17007</v>
      </c>
      <c r="C65">
        <v>66508</v>
      </c>
      <c r="D65">
        <v>9846</v>
      </c>
      <c r="E65">
        <v>0</v>
      </c>
      <c r="F65">
        <v>0</v>
      </c>
      <c r="G65">
        <v>756</v>
      </c>
      <c r="H65">
        <v>138</v>
      </c>
      <c r="I65">
        <v>103292</v>
      </c>
      <c r="J65">
        <v>680</v>
      </c>
      <c r="K65">
        <v>526711</v>
      </c>
      <c r="L65">
        <v>11681</v>
      </c>
      <c r="M65">
        <v>2043018</v>
      </c>
      <c r="N65">
        <v>319</v>
      </c>
      <c r="O65">
        <v>145135</v>
      </c>
      <c r="P65">
        <v>421</v>
      </c>
      <c r="Q65">
        <v>3779</v>
      </c>
      <c r="R65">
        <v>147</v>
      </c>
      <c r="S65">
        <v>12024</v>
      </c>
      <c r="T65">
        <v>283</v>
      </c>
      <c r="U65">
        <v>36683</v>
      </c>
      <c r="V65">
        <v>1789</v>
      </c>
      <c r="W65">
        <v>471</v>
      </c>
      <c r="X65">
        <v>25</v>
      </c>
    </row>
    <row r="66" spans="1:24">
      <c r="A66" t="s">
        <v>79</v>
      </c>
      <c r="B66">
        <v>24979</v>
      </c>
      <c r="C66">
        <v>47120</v>
      </c>
      <c r="D66">
        <v>7222</v>
      </c>
      <c r="E66">
        <v>1171</v>
      </c>
      <c r="F66">
        <v>31</v>
      </c>
      <c r="G66">
        <v>534</v>
      </c>
      <c r="H66">
        <v>119</v>
      </c>
      <c r="I66">
        <v>93234</v>
      </c>
      <c r="J66">
        <v>1615</v>
      </c>
      <c r="K66">
        <v>698548</v>
      </c>
      <c r="L66">
        <v>21077</v>
      </c>
      <c r="M66">
        <v>532244</v>
      </c>
      <c r="N66">
        <v>145</v>
      </c>
      <c r="O66">
        <v>449571</v>
      </c>
      <c r="P66">
        <v>1154</v>
      </c>
      <c r="Q66">
        <v>4911</v>
      </c>
      <c r="R66">
        <v>120</v>
      </c>
      <c r="S66">
        <v>45017</v>
      </c>
      <c r="T66">
        <v>411</v>
      </c>
      <c r="U66">
        <v>7177</v>
      </c>
      <c r="V66">
        <v>298</v>
      </c>
      <c r="W66">
        <v>176</v>
      </c>
      <c r="X66">
        <v>13</v>
      </c>
    </row>
    <row r="67" spans="1:24">
      <c r="A67" t="s">
        <v>80</v>
      </c>
      <c r="B67">
        <v>30589</v>
      </c>
      <c r="C67">
        <v>98496</v>
      </c>
      <c r="D67">
        <v>15278</v>
      </c>
      <c r="E67">
        <v>0</v>
      </c>
      <c r="F67">
        <v>0</v>
      </c>
      <c r="G67">
        <v>382</v>
      </c>
      <c r="H67">
        <v>103</v>
      </c>
      <c r="I67">
        <v>95343</v>
      </c>
      <c r="J67">
        <v>936</v>
      </c>
      <c r="K67">
        <v>814629</v>
      </c>
      <c r="L67">
        <v>22892</v>
      </c>
      <c r="M67">
        <v>1076476</v>
      </c>
      <c r="N67">
        <v>223</v>
      </c>
      <c r="O67">
        <v>657142</v>
      </c>
      <c r="P67">
        <v>870</v>
      </c>
      <c r="Q67">
        <v>6442</v>
      </c>
      <c r="R67">
        <v>200</v>
      </c>
      <c r="S67">
        <v>61867</v>
      </c>
      <c r="T67">
        <v>458</v>
      </c>
      <c r="U67">
        <v>18743</v>
      </c>
      <c r="V67">
        <v>1364</v>
      </c>
      <c r="W67">
        <v>135</v>
      </c>
      <c r="X67">
        <v>22</v>
      </c>
    </row>
    <row r="68" spans="1:24">
      <c r="A68" t="s">
        <v>73</v>
      </c>
      <c r="B68">
        <v>97764</v>
      </c>
      <c r="C68">
        <v>220748</v>
      </c>
      <c r="D68">
        <v>41470</v>
      </c>
      <c r="E68">
        <v>124</v>
      </c>
      <c r="F68">
        <v>10</v>
      </c>
      <c r="G68">
        <v>2397</v>
      </c>
      <c r="H68">
        <v>223</v>
      </c>
      <c r="I68">
        <v>361472</v>
      </c>
      <c r="J68">
        <v>5461</v>
      </c>
      <c r="K68">
        <v>2674567</v>
      </c>
      <c r="L68">
        <v>71851</v>
      </c>
      <c r="M68">
        <v>2674143</v>
      </c>
      <c r="N68">
        <v>807</v>
      </c>
      <c r="O68">
        <v>869485</v>
      </c>
      <c r="P68">
        <v>5657</v>
      </c>
      <c r="Q68">
        <v>23269</v>
      </c>
      <c r="R68">
        <v>473</v>
      </c>
      <c r="S68">
        <v>362645</v>
      </c>
      <c r="T68">
        <v>3383</v>
      </c>
      <c r="U68">
        <v>48731</v>
      </c>
      <c r="V68">
        <v>2281</v>
      </c>
      <c r="W68">
        <v>861</v>
      </c>
      <c r="X68">
        <v>59</v>
      </c>
    </row>
    <row r="69" spans="1:24">
      <c r="A69" t="s">
        <v>75</v>
      </c>
      <c r="B69">
        <v>9654</v>
      </c>
      <c r="C69">
        <v>10837</v>
      </c>
      <c r="D69">
        <v>1371</v>
      </c>
      <c r="E69">
        <v>0</v>
      </c>
      <c r="F69">
        <v>0</v>
      </c>
      <c r="G69">
        <v>2178</v>
      </c>
      <c r="H69">
        <v>180</v>
      </c>
      <c r="I69">
        <v>41536</v>
      </c>
      <c r="J69">
        <v>262</v>
      </c>
      <c r="K69">
        <v>303813</v>
      </c>
      <c r="L69">
        <v>8322</v>
      </c>
      <c r="M69">
        <v>576066</v>
      </c>
      <c r="N69">
        <v>101</v>
      </c>
      <c r="O69">
        <v>907598</v>
      </c>
      <c r="P69">
        <v>495</v>
      </c>
      <c r="Q69">
        <v>2596</v>
      </c>
      <c r="R69">
        <v>81</v>
      </c>
      <c r="S69">
        <v>14098</v>
      </c>
      <c r="T69">
        <v>191</v>
      </c>
      <c r="U69">
        <v>12452</v>
      </c>
      <c r="V69">
        <v>560</v>
      </c>
      <c r="W69">
        <v>235</v>
      </c>
      <c r="X69">
        <v>15</v>
      </c>
    </row>
    <row r="70" spans="1:24">
      <c r="A70" t="s">
        <v>81</v>
      </c>
      <c r="B70">
        <v>59817</v>
      </c>
      <c r="C70">
        <v>163896</v>
      </c>
      <c r="D70">
        <v>31148</v>
      </c>
      <c r="E70">
        <v>4528</v>
      </c>
      <c r="F70">
        <v>149</v>
      </c>
      <c r="G70">
        <v>4517</v>
      </c>
      <c r="H70">
        <v>386</v>
      </c>
      <c r="I70">
        <v>457762</v>
      </c>
      <c r="J70">
        <v>4089</v>
      </c>
      <c r="K70">
        <v>2195964</v>
      </c>
      <c r="L70">
        <v>47924</v>
      </c>
      <c r="M70">
        <v>6794648</v>
      </c>
      <c r="N70">
        <v>936</v>
      </c>
      <c r="O70">
        <v>1366742</v>
      </c>
      <c r="P70">
        <v>2650</v>
      </c>
      <c r="Q70">
        <v>94048</v>
      </c>
      <c r="R70">
        <v>1296</v>
      </c>
      <c r="S70">
        <v>287004</v>
      </c>
      <c r="T70">
        <v>1840</v>
      </c>
      <c r="U70">
        <v>26799</v>
      </c>
      <c r="V70">
        <v>1807</v>
      </c>
      <c r="W70">
        <v>505</v>
      </c>
      <c r="X70">
        <v>40</v>
      </c>
    </row>
    <row r="71" spans="1:24">
      <c r="A71" t="s">
        <v>76</v>
      </c>
      <c r="B71">
        <v>3068</v>
      </c>
      <c r="C71">
        <v>2489</v>
      </c>
      <c r="D71">
        <v>303</v>
      </c>
      <c r="E71">
        <v>0</v>
      </c>
      <c r="F71">
        <v>0</v>
      </c>
      <c r="G71">
        <v>640</v>
      </c>
      <c r="H71">
        <v>95</v>
      </c>
      <c r="I71">
        <v>1053</v>
      </c>
      <c r="J71">
        <v>16</v>
      </c>
      <c r="K71">
        <v>86382</v>
      </c>
      <c r="L71">
        <v>2544</v>
      </c>
      <c r="M71">
        <v>45068</v>
      </c>
      <c r="N71">
        <v>6</v>
      </c>
      <c r="O71">
        <v>150287</v>
      </c>
      <c r="P71">
        <v>74</v>
      </c>
      <c r="Q71">
        <v>7661</v>
      </c>
      <c r="R71">
        <v>7</v>
      </c>
      <c r="S71">
        <v>4991</v>
      </c>
      <c r="T71">
        <v>32</v>
      </c>
      <c r="U71">
        <v>2513</v>
      </c>
      <c r="V71">
        <v>94</v>
      </c>
      <c r="W71">
        <v>73</v>
      </c>
      <c r="X71">
        <v>5</v>
      </c>
    </row>
    <row r="72" spans="1:24">
      <c r="A72" t="s">
        <v>78</v>
      </c>
      <c r="B72">
        <v>6814</v>
      </c>
      <c r="C72">
        <v>9593</v>
      </c>
      <c r="D72">
        <v>1128</v>
      </c>
      <c r="E72">
        <v>0</v>
      </c>
      <c r="F72">
        <v>0</v>
      </c>
      <c r="G72">
        <v>1690</v>
      </c>
      <c r="H72">
        <v>179</v>
      </c>
      <c r="I72">
        <v>14236</v>
      </c>
      <c r="J72">
        <v>158</v>
      </c>
      <c r="K72">
        <v>164486</v>
      </c>
      <c r="L72">
        <v>5848</v>
      </c>
      <c r="M72">
        <v>30820</v>
      </c>
      <c r="N72">
        <v>15</v>
      </c>
      <c r="O72">
        <v>170186</v>
      </c>
      <c r="P72">
        <v>615</v>
      </c>
      <c r="Q72">
        <v>145</v>
      </c>
      <c r="R72">
        <v>10</v>
      </c>
      <c r="S72">
        <v>7788</v>
      </c>
      <c r="T72">
        <v>96</v>
      </c>
      <c r="U72">
        <v>8101</v>
      </c>
      <c r="V72">
        <v>461</v>
      </c>
      <c r="W72">
        <v>149</v>
      </c>
      <c r="X72">
        <v>11</v>
      </c>
    </row>
    <row r="73" spans="1:24">
      <c r="A73" t="s">
        <v>77</v>
      </c>
      <c r="B73">
        <v>55890</v>
      </c>
      <c r="C73">
        <v>86092</v>
      </c>
      <c r="D73">
        <v>14752</v>
      </c>
      <c r="E73">
        <v>5</v>
      </c>
      <c r="F73">
        <v>1</v>
      </c>
      <c r="G73">
        <v>3742</v>
      </c>
      <c r="H73">
        <v>394</v>
      </c>
      <c r="I73">
        <v>191017</v>
      </c>
      <c r="J73">
        <v>1686</v>
      </c>
      <c r="K73">
        <v>1826406</v>
      </c>
      <c r="L73">
        <v>46752</v>
      </c>
      <c r="M73">
        <v>2033270</v>
      </c>
      <c r="N73">
        <v>424</v>
      </c>
      <c r="O73">
        <v>378783</v>
      </c>
      <c r="P73">
        <v>2362</v>
      </c>
      <c r="Q73">
        <v>10909</v>
      </c>
      <c r="R73">
        <v>192</v>
      </c>
      <c r="S73">
        <v>278790</v>
      </c>
      <c r="T73">
        <v>1979</v>
      </c>
      <c r="U73">
        <v>18801</v>
      </c>
      <c r="V73">
        <v>812</v>
      </c>
      <c r="W73">
        <v>476</v>
      </c>
      <c r="X73">
        <v>36</v>
      </c>
    </row>
    <row r="74" spans="1:24">
      <c r="A74" t="s">
        <v>86</v>
      </c>
      <c r="B74">
        <v>53988</v>
      </c>
      <c r="C74">
        <v>97910</v>
      </c>
      <c r="D74">
        <v>22959</v>
      </c>
      <c r="E74">
        <v>0</v>
      </c>
      <c r="F74">
        <v>0</v>
      </c>
      <c r="G74">
        <v>2331</v>
      </c>
      <c r="H74">
        <v>426</v>
      </c>
      <c r="I74">
        <v>7969</v>
      </c>
      <c r="J74">
        <v>122</v>
      </c>
      <c r="K74">
        <v>979509</v>
      </c>
      <c r="L74">
        <v>44307</v>
      </c>
      <c r="M74">
        <v>121454</v>
      </c>
      <c r="N74">
        <v>154</v>
      </c>
      <c r="O74">
        <v>43234</v>
      </c>
      <c r="P74">
        <v>824</v>
      </c>
      <c r="Q74">
        <v>6903</v>
      </c>
      <c r="R74">
        <v>266</v>
      </c>
      <c r="S74">
        <v>19216</v>
      </c>
      <c r="T74">
        <v>910</v>
      </c>
      <c r="U74">
        <v>50131</v>
      </c>
      <c r="V74">
        <v>9902</v>
      </c>
      <c r="W74">
        <v>3870</v>
      </c>
      <c r="X74">
        <v>640</v>
      </c>
    </row>
    <row r="75" spans="1:24">
      <c r="A75" t="s">
        <v>84</v>
      </c>
      <c r="B75">
        <v>38523</v>
      </c>
      <c r="C75">
        <v>66444</v>
      </c>
      <c r="D75">
        <v>18212</v>
      </c>
      <c r="E75">
        <v>62</v>
      </c>
      <c r="F75">
        <v>3</v>
      </c>
      <c r="G75">
        <v>967</v>
      </c>
      <c r="H75">
        <v>208</v>
      </c>
      <c r="I75">
        <v>4853</v>
      </c>
      <c r="J75">
        <v>90</v>
      </c>
      <c r="K75">
        <v>776309</v>
      </c>
      <c r="L75">
        <v>31276</v>
      </c>
      <c r="M75">
        <v>235575</v>
      </c>
      <c r="N75">
        <v>122</v>
      </c>
      <c r="O75">
        <v>28935</v>
      </c>
      <c r="P75">
        <v>679</v>
      </c>
      <c r="Q75">
        <v>15984</v>
      </c>
      <c r="R75">
        <v>459</v>
      </c>
      <c r="S75">
        <v>46563</v>
      </c>
      <c r="T75">
        <v>1342</v>
      </c>
      <c r="U75">
        <v>50471</v>
      </c>
      <c r="V75">
        <v>9873</v>
      </c>
      <c r="W75">
        <v>17291</v>
      </c>
      <c r="X75">
        <v>3660</v>
      </c>
    </row>
    <row r="76" spans="1:24">
      <c r="A76" t="s">
        <v>85</v>
      </c>
      <c r="B76">
        <v>44700</v>
      </c>
      <c r="C76">
        <v>57528</v>
      </c>
      <c r="D76">
        <v>17174</v>
      </c>
      <c r="E76">
        <v>13</v>
      </c>
      <c r="F76">
        <v>1</v>
      </c>
      <c r="G76">
        <v>1667</v>
      </c>
      <c r="H76">
        <v>312</v>
      </c>
      <c r="I76">
        <v>5340</v>
      </c>
      <c r="J76">
        <v>106</v>
      </c>
      <c r="K76">
        <v>820322</v>
      </c>
      <c r="L76">
        <v>36873</v>
      </c>
      <c r="M76">
        <v>78948</v>
      </c>
      <c r="N76">
        <v>655</v>
      </c>
      <c r="O76">
        <v>75490</v>
      </c>
      <c r="P76">
        <v>491</v>
      </c>
      <c r="Q76">
        <v>14420</v>
      </c>
      <c r="R76">
        <v>827</v>
      </c>
      <c r="S76">
        <v>22939</v>
      </c>
      <c r="T76">
        <v>1185</v>
      </c>
      <c r="U76">
        <v>66451</v>
      </c>
      <c r="V76">
        <v>13241</v>
      </c>
      <c r="W76">
        <v>3968</v>
      </c>
      <c r="X76">
        <v>711</v>
      </c>
    </row>
    <row r="77" spans="1:24">
      <c r="A77" t="s">
        <v>82</v>
      </c>
      <c r="B77">
        <v>60359</v>
      </c>
      <c r="C77">
        <v>171459</v>
      </c>
      <c r="D77">
        <v>27436</v>
      </c>
      <c r="E77">
        <v>1369</v>
      </c>
      <c r="F77">
        <v>14</v>
      </c>
      <c r="G77">
        <v>6093</v>
      </c>
      <c r="H77">
        <v>362</v>
      </c>
      <c r="I77">
        <v>76504</v>
      </c>
      <c r="J77">
        <v>645</v>
      </c>
      <c r="K77">
        <v>1733001</v>
      </c>
      <c r="L77">
        <v>45437</v>
      </c>
      <c r="M77">
        <v>3154761</v>
      </c>
      <c r="N77">
        <v>825</v>
      </c>
      <c r="O77">
        <v>1997426</v>
      </c>
      <c r="P77">
        <v>2338</v>
      </c>
      <c r="Q77">
        <v>51294</v>
      </c>
      <c r="R77">
        <v>824</v>
      </c>
      <c r="S77">
        <v>368482</v>
      </c>
      <c r="T77">
        <v>1865</v>
      </c>
      <c r="U77">
        <v>58734</v>
      </c>
      <c r="V77">
        <v>5994</v>
      </c>
      <c r="W77">
        <v>2204</v>
      </c>
      <c r="X77">
        <v>225</v>
      </c>
    </row>
    <row r="78" spans="1:24">
      <c r="A78" t="s">
        <v>83</v>
      </c>
      <c r="B78">
        <v>23472</v>
      </c>
      <c r="C78">
        <v>35030</v>
      </c>
      <c r="D78">
        <v>8175</v>
      </c>
      <c r="E78">
        <v>0</v>
      </c>
      <c r="F78">
        <v>0</v>
      </c>
      <c r="G78">
        <v>142</v>
      </c>
      <c r="H78">
        <v>37</v>
      </c>
      <c r="I78">
        <v>12672</v>
      </c>
      <c r="J78">
        <v>69</v>
      </c>
      <c r="K78">
        <v>475921</v>
      </c>
      <c r="L78">
        <v>19408</v>
      </c>
      <c r="M78">
        <v>1054746</v>
      </c>
      <c r="N78">
        <v>73</v>
      </c>
      <c r="O78">
        <v>287912</v>
      </c>
      <c r="P78">
        <v>425</v>
      </c>
      <c r="Q78">
        <v>4454</v>
      </c>
      <c r="R78">
        <v>174</v>
      </c>
      <c r="S78">
        <v>19334</v>
      </c>
      <c r="T78">
        <v>612</v>
      </c>
      <c r="U78">
        <v>30707</v>
      </c>
      <c r="V78">
        <v>5093</v>
      </c>
      <c r="W78">
        <v>591</v>
      </c>
      <c r="X78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abSelected="1" view="pageBreakPreview" zoomScaleNormal="100" zoomScaleSheetLayoutView="100" workbookViewId="0"/>
  </sheetViews>
  <sheetFormatPr defaultColWidth="9" defaultRowHeight="15"/>
  <cols>
    <col min="1" max="1" width="13.7109375" style="2" customWidth="1"/>
    <col min="2" max="2" width="10.7109375" style="2" customWidth="1"/>
    <col min="3" max="3" width="11.28515625" style="2" bestFit="1" customWidth="1"/>
    <col min="4" max="4" width="11.140625" style="2" bestFit="1" customWidth="1"/>
    <col min="5" max="5" width="10.140625" style="2" bestFit="1" customWidth="1"/>
    <col min="6" max="6" width="7.7109375" style="2" customWidth="1"/>
    <col min="7" max="7" width="11.28515625" style="2" bestFit="1" customWidth="1"/>
    <col min="8" max="8" width="10" style="2" bestFit="1" customWidth="1"/>
    <col min="9" max="9" width="12" style="2" bestFit="1" customWidth="1"/>
    <col min="10" max="10" width="9.85546875" style="2" bestFit="1" customWidth="1"/>
    <col min="11" max="11" width="13.28515625" style="2" bestFit="1" customWidth="1"/>
    <col min="12" max="12" width="11.28515625" style="2" bestFit="1" customWidth="1"/>
    <col min="13" max="13" width="12.85546875" style="2" bestFit="1" customWidth="1"/>
    <col min="14" max="14" width="7.7109375" style="2" customWidth="1"/>
    <col min="15" max="15" width="12.28515625" style="2" bestFit="1" customWidth="1"/>
    <col min="16" max="16" width="9.85546875" style="2" bestFit="1" customWidth="1"/>
    <col min="17" max="17" width="11.42578125" style="2" bestFit="1" customWidth="1"/>
    <col min="18" max="18" width="7.7109375" style="2" customWidth="1"/>
    <col min="19" max="19" width="12" style="2" bestFit="1" customWidth="1"/>
    <col min="20" max="20" width="7.7109375" style="2" customWidth="1"/>
    <col min="21" max="21" width="11.140625" style="2" bestFit="1" customWidth="1"/>
    <col min="22" max="22" width="7.7109375" style="2" customWidth="1"/>
    <col min="23" max="23" width="9.85546875" style="2" bestFit="1" customWidth="1"/>
    <col min="24" max="24" width="7.7109375" style="2" customWidth="1"/>
    <col min="25" max="16384" width="9" style="2"/>
  </cols>
  <sheetData>
    <row r="1" spans="1:25" ht="23.25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</row>
    <row r="2" spans="1:25" ht="20.100000000000001" customHeight="1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  <c r="Y2" s="3"/>
    </row>
    <row r="3" spans="1:25" ht="21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>
      <c r="A5" s="12" t="s">
        <v>0</v>
      </c>
      <c r="B5" s="13">
        <f>SUM(B6,B16,B26,B35,B48,B57,B67,B76,B86)</f>
        <v>3554537</v>
      </c>
      <c r="C5" s="13">
        <f t="shared" ref="C5:X5" si="0">SUM(C6,C16,C26,C35,C48,C57,C67,C76,C86)</f>
        <v>9430533</v>
      </c>
      <c r="D5" s="13">
        <f t="shared" si="0"/>
        <v>1418083</v>
      </c>
      <c r="E5" s="13">
        <f t="shared" si="0"/>
        <v>803354</v>
      </c>
      <c r="F5" s="13">
        <f t="shared" si="0"/>
        <v>23767</v>
      </c>
      <c r="G5" s="13">
        <f t="shared" si="0"/>
        <v>1754532</v>
      </c>
      <c r="H5" s="13">
        <f t="shared" si="0"/>
        <v>310433</v>
      </c>
      <c r="I5" s="13">
        <f t="shared" si="0"/>
        <v>10850290</v>
      </c>
      <c r="J5" s="13">
        <f t="shared" si="0"/>
        <v>149456</v>
      </c>
      <c r="K5" s="13">
        <f t="shared" ref="K5:L5" si="1">SUM(K6,K16,K26,K35,K48,K57,K67,K76,K86)</f>
        <v>117691897</v>
      </c>
      <c r="L5" s="13">
        <f t="shared" si="1"/>
        <v>2784243</v>
      </c>
      <c r="M5" s="13">
        <f t="shared" ref="M5:N5" si="2">SUM(M6,M16,M26,M35,M48,M57,M67,M76,M86)</f>
        <v>306166638</v>
      </c>
      <c r="N5" s="13">
        <f t="shared" si="2"/>
        <v>36152</v>
      </c>
      <c r="O5" s="13">
        <f t="shared" si="0"/>
        <v>65783708</v>
      </c>
      <c r="P5" s="13">
        <f t="shared" si="0"/>
        <v>152079</v>
      </c>
      <c r="Q5" s="13">
        <f t="shared" si="0"/>
        <v>8565597</v>
      </c>
      <c r="R5" s="13">
        <f t="shared" si="0"/>
        <v>31808</v>
      </c>
      <c r="S5" s="13">
        <f t="shared" ref="S5:T5" si="3">SUM(S6,S16,S26,S35,S48,S57,S67,S76,S86)</f>
        <v>17616371</v>
      </c>
      <c r="T5" s="13">
        <f t="shared" si="3"/>
        <v>84873</v>
      </c>
      <c r="U5" s="13">
        <f t="shared" si="0"/>
        <v>1525261</v>
      </c>
      <c r="V5" s="13">
        <f t="shared" si="0"/>
        <v>92612</v>
      </c>
      <c r="W5" s="13">
        <f t="shared" si="0"/>
        <v>130472</v>
      </c>
      <c r="X5" s="13">
        <f t="shared" si="0"/>
        <v>8649</v>
      </c>
    </row>
    <row r="6" spans="1:25" ht="18.75">
      <c r="A6" s="9" t="s">
        <v>1</v>
      </c>
      <c r="B6" s="8">
        <f>SUM(B7:B15)</f>
        <v>119471</v>
      </c>
      <c r="C6" s="8">
        <f t="shared" ref="C6:X6" si="4">SUM(C7:C15)</f>
        <v>200293</v>
      </c>
      <c r="D6" s="8">
        <f t="shared" si="4"/>
        <v>14230</v>
      </c>
      <c r="E6" s="8">
        <f t="shared" si="4"/>
        <v>258950</v>
      </c>
      <c r="F6" s="8">
        <f t="shared" si="4"/>
        <v>7134</v>
      </c>
      <c r="G6" s="8">
        <f t="shared" si="4"/>
        <v>36455</v>
      </c>
      <c r="H6" s="8">
        <f t="shared" si="4"/>
        <v>2796</v>
      </c>
      <c r="I6" s="8">
        <f t="shared" si="4"/>
        <v>868127</v>
      </c>
      <c r="J6" s="8">
        <f t="shared" si="4"/>
        <v>2771</v>
      </c>
      <c r="K6" s="8">
        <f t="shared" ref="K6:L6" si="5">SUM(K7:K15)</f>
        <v>4762930</v>
      </c>
      <c r="L6" s="8">
        <f t="shared" si="5"/>
        <v>94622</v>
      </c>
      <c r="M6" s="8">
        <f t="shared" ref="M6:N6" si="6">SUM(M7:M15)</f>
        <v>88234859</v>
      </c>
      <c r="N6" s="8">
        <f t="shared" si="6"/>
        <v>1374</v>
      </c>
      <c r="O6" s="8">
        <f t="shared" si="4"/>
        <v>6943858</v>
      </c>
      <c r="P6" s="8">
        <f t="shared" si="4"/>
        <v>10376</v>
      </c>
      <c r="Q6" s="8">
        <f t="shared" si="4"/>
        <v>1350613</v>
      </c>
      <c r="R6" s="8">
        <f t="shared" si="4"/>
        <v>1530</v>
      </c>
      <c r="S6" s="8">
        <f t="shared" ref="S6:T6" si="7">SUM(S7:S15)</f>
        <v>4517592</v>
      </c>
      <c r="T6" s="8">
        <f t="shared" si="7"/>
        <v>8010</v>
      </c>
      <c r="U6" s="8">
        <f t="shared" si="4"/>
        <v>202450</v>
      </c>
      <c r="V6" s="8">
        <f t="shared" si="4"/>
        <v>6702</v>
      </c>
      <c r="W6" s="8">
        <f t="shared" si="4"/>
        <v>14520</v>
      </c>
      <c r="X6" s="8">
        <f t="shared" si="4"/>
        <v>503</v>
      </c>
    </row>
    <row r="7" spans="1:25" ht="18.75">
      <c r="A7" s="5" t="s">
        <v>10</v>
      </c>
      <c r="B7" s="6">
        <f>VLOOKUP($A$7:$A$91,data!$A$2:$R$78,2,FALSE)</f>
        <v>4721</v>
      </c>
      <c r="C7" s="6">
        <f>VLOOKUP($A$7:$A$91,data!$A$2:$R$78,3,FALSE)</f>
        <v>5208</v>
      </c>
      <c r="D7" s="6">
        <f>VLOOKUP($A$7:$A$91,data!$A$2:$R$78,4,FALSE)</f>
        <v>625</v>
      </c>
      <c r="E7" s="6">
        <f>VLOOKUP($A$7:$A$91,data!$A$2:$R$78,5,FALSE)</f>
        <v>116</v>
      </c>
      <c r="F7" s="6">
        <f>VLOOKUP($A$7:$A$91,data!$A$2:$R$78,6,FALSE)</f>
        <v>5</v>
      </c>
      <c r="G7" s="6">
        <f>VLOOKUP($A$7:$A$91,data!$A$2:$R$78,7,FALSE)</f>
        <v>264</v>
      </c>
      <c r="H7" s="6">
        <f>VLOOKUP($A$7:$A$91,data!$A$2:$R$78,8,FALSE)</f>
        <v>52</v>
      </c>
      <c r="I7" s="6">
        <f>VLOOKUP($A$7:$A$91,data!$A$2:$R$78,9,FALSE)</f>
        <v>61</v>
      </c>
      <c r="J7" s="6">
        <f>VLOOKUP($A$7:$A$91,data!$A$2:$R$78,10,FALSE)</f>
        <v>8</v>
      </c>
      <c r="K7" s="6">
        <f>VLOOKUP($A$7:$A$91,data!$A$2:$R$78,11,FALSE)</f>
        <v>109385</v>
      </c>
      <c r="L7" s="6">
        <f>VLOOKUP($A$7:$A$91,data!$A$2:$R$78,12,FALSE)</f>
        <v>3763</v>
      </c>
      <c r="M7" s="6">
        <f>VLOOKUP($A$7:$A$91,data!$A$2:$R$78,13,FALSE)</f>
        <v>34263</v>
      </c>
      <c r="N7" s="6">
        <f>VLOOKUP($A$7:$A$91,data!$A$2:$R$78,14,FALSE)</f>
        <v>210</v>
      </c>
      <c r="O7" s="6">
        <f>VLOOKUP($A$7:$A$91,data!$A$2:$R$78,15,FALSE)</f>
        <v>8658</v>
      </c>
      <c r="P7" s="6">
        <f>VLOOKUP($A$7:$A$91,data!$A$2:$R$78,16,FALSE)</f>
        <v>200</v>
      </c>
      <c r="Q7" s="6">
        <f>VLOOKUP($A$7:$A$91,data!$A$2:$R$78,17,FALSE)</f>
        <v>13840</v>
      </c>
      <c r="R7" s="6">
        <f>VLOOKUP($A$7:$A$91,data!$A$2:$R$78,18,FALSE)</f>
        <v>120</v>
      </c>
      <c r="S7" s="6">
        <f>VLOOKUP($A$7:$A$91,data!$A$2:$X$78,19,FALSE)</f>
        <v>27384</v>
      </c>
      <c r="T7" s="6">
        <f>VLOOKUP($A$7:$A$91,data!$A$2:$X$78,20,FALSE)</f>
        <v>130</v>
      </c>
      <c r="U7" s="6">
        <f>VLOOKUP($A$7:$A$91,data!$A$2:$X$78,21,FALSE)</f>
        <v>10206</v>
      </c>
      <c r="V7" s="6">
        <f>VLOOKUP($A$7:$A$91,data!$A$2:$X$78,22,FALSE)</f>
        <v>483</v>
      </c>
      <c r="W7" s="6">
        <f>VLOOKUP($A$7:$A$91,data!$A$2:$X$78,23,FALSE)</f>
        <v>1294</v>
      </c>
      <c r="X7" s="6">
        <f>VLOOKUP($A$7:$A$91,data!$A$2:$X$78,24,FALSE)</f>
        <v>83</v>
      </c>
    </row>
    <row r="8" spans="1:25" ht="18.75">
      <c r="A8" s="5" t="s">
        <v>11</v>
      </c>
      <c r="B8" s="6">
        <f>VLOOKUP($A$7:$A$91,data!$A$2:$R$78,2,FALSE)</f>
        <v>4129</v>
      </c>
      <c r="C8" s="6">
        <f>VLOOKUP($A$7:$A$91,data!$A$2:$R$78,3,FALSE)</f>
        <v>2231</v>
      </c>
      <c r="D8" s="6">
        <f>VLOOKUP($A$7:$A$91,data!$A$2:$R$78,4,FALSE)</f>
        <v>327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188</v>
      </c>
      <c r="H8" s="6">
        <f>VLOOKUP($A$7:$A$91,data!$A$2:$R$78,8,FALSE)</f>
        <v>37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104707</v>
      </c>
      <c r="L8" s="6">
        <f>VLOOKUP($A$7:$A$91,data!$A$2:$R$78,12,FALSE)</f>
        <v>3575</v>
      </c>
      <c r="M8" s="6">
        <f>VLOOKUP($A$7:$A$91,data!$A$2:$R$78,13,FALSE)</f>
        <v>18424</v>
      </c>
      <c r="N8" s="6">
        <f>VLOOKUP($A$7:$A$91,data!$A$2:$R$78,14,FALSE)</f>
        <v>39</v>
      </c>
      <c r="O8" s="6">
        <f>VLOOKUP($A$7:$A$91,data!$A$2:$R$78,15,FALSE)</f>
        <v>8156</v>
      </c>
      <c r="P8" s="6">
        <f>VLOOKUP($A$7:$A$91,data!$A$2:$R$78,16,FALSE)</f>
        <v>283</v>
      </c>
      <c r="Q8" s="6">
        <f>VLOOKUP($A$7:$A$91,data!$A$2:$R$78,17,FALSE)</f>
        <v>4314</v>
      </c>
      <c r="R8" s="6">
        <f>VLOOKUP($A$7:$A$91,data!$A$2:$R$78,18,FALSE)</f>
        <v>76</v>
      </c>
      <c r="S8" s="6">
        <f>VLOOKUP($A$7:$A$91,data!$A$2:$X$78,19,FALSE)</f>
        <v>139808</v>
      </c>
      <c r="T8" s="6">
        <f>VLOOKUP($A$7:$A$91,data!$A$2:$X$78,20,FALSE)</f>
        <v>151</v>
      </c>
      <c r="U8" s="6">
        <f>VLOOKUP($A$7:$A$91,data!$A$2:$X$78,21,FALSE)</f>
        <v>4102</v>
      </c>
      <c r="V8" s="6">
        <f>VLOOKUP($A$7:$A$91,data!$A$2:$X$78,22,FALSE)</f>
        <v>266</v>
      </c>
      <c r="W8" s="6">
        <f>VLOOKUP($A$7:$A$91,data!$A$2:$X$78,23,FALSE)</f>
        <v>323</v>
      </c>
      <c r="X8" s="6">
        <f>VLOOKUP($A$7:$A$91,data!$A$2:$X$78,24,FALSE)</f>
        <v>24</v>
      </c>
    </row>
    <row r="9" spans="1:25" ht="18.75">
      <c r="A9" s="5" t="s">
        <v>12</v>
      </c>
      <c r="B9" s="6">
        <f>VLOOKUP($A$7:$A$91,data!$A$2:$R$78,2,FALSE)</f>
        <v>6262</v>
      </c>
      <c r="C9" s="6">
        <f>VLOOKUP($A$7:$A$91,data!$A$2:$R$78,3,FALSE)</f>
        <v>4945</v>
      </c>
      <c r="D9" s="6">
        <f>VLOOKUP($A$7:$A$91,data!$A$2:$R$78,4,FALSE)</f>
        <v>287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930</v>
      </c>
      <c r="H9" s="6">
        <f>VLOOKUP($A$7:$A$91,data!$A$2:$R$78,8,FALSE)</f>
        <v>76</v>
      </c>
      <c r="I9" s="6">
        <f>VLOOKUP($A$7:$A$91,data!$A$2:$R$78,9,FALSE)</f>
        <v>2</v>
      </c>
      <c r="J9" s="6">
        <f>VLOOKUP($A$7:$A$91,data!$A$2:$R$78,10,FALSE)</f>
        <v>1</v>
      </c>
      <c r="K9" s="6">
        <f>VLOOKUP($A$7:$A$91,data!$A$2:$R$78,11,FALSE)</f>
        <v>275979</v>
      </c>
      <c r="L9" s="6">
        <f>VLOOKUP($A$7:$A$91,data!$A$2:$R$78,12,FALSE)</f>
        <v>5035</v>
      </c>
      <c r="M9" s="6">
        <f>VLOOKUP($A$7:$A$91,data!$A$2:$R$78,13,FALSE)</f>
        <v>153066</v>
      </c>
      <c r="N9" s="6">
        <f>VLOOKUP($A$7:$A$91,data!$A$2:$R$78,14,FALSE)</f>
        <v>77</v>
      </c>
      <c r="O9" s="6">
        <f>VLOOKUP($A$7:$A$91,data!$A$2:$R$78,15,FALSE)</f>
        <v>114081</v>
      </c>
      <c r="P9" s="6">
        <f>VLOOKUP($A$7:$A$91,data!$A$2:$R$78,16,FALSE)</f>
        <v>1761</v>
      </c>
      <c r="Q9" s="6">
        <f>VLOOKUP($A$7:$A$91,data!$A$2:$R$78,17,FALSE)</f>
        <v>61880</v>
      </c>
      <c r="R9" s="6">
        <f>VLOOKUP($A$7:$A$91,data!$A$2:$R$78,18,FALSE)</f>
        <v>126</v>
      </c>
      <c r="S9" s="6">
        <f>VLOOKUP($A$7:$A$91,data!$A$2:$X$78,19,FALSE)</f>
        <v>341510</v>
      </c>
      <c r="T9" s="6">
        <f>VLOOKUP($A$7:$A$91,data!$A$2:$X$78,20,FALSE)</f>
        <v>539</v>
      </c>
      <c r="U9" s="6">
        <f>VLOOKUP($A$7:$A$91,data!$A$2:$X$78,21,FALSE)</f>
        <v>3234</v>
      </c>
      <c r="V9" s="6">
        <f>VLOOKUP($A$7:$A$91,data!$A$2:$X$78,22,FALSE)</f>
        <v>121</v>
      </c>
      <c r="W9" s="6">
        <f>VLOOKUP($A$7:$A$91,data!$A$2:$X$78,23,FALSE)</f>
        <v>444</v>
      </c>
      <c r="X9" s="6">
        <f>VLOOKUP($A$7:$A$91,data!$A$2:$X$78,24,FALSE)</f>
        <v>19</v>
      </c>
    </row>
    <row r="10" spans="1:25" ht="18.75">
      <c r="A10" s="5" t="s">
        <v>13</v>
      </c>
      <c r="B10" s="6">
        <f>VLOOKUP($A$7:$A$91,data!$A$2:$R$78,2,FALSE)</f>
        <v>15088</v>
      </c>
      <c r="C10" s="6">
        <f>VLOOKUP($A$7:$A$91,data!$A$2:$R$78,3,FALSE)</f>
        <v>10909</v>
      </c>
      <c r="D10" s="6">
        <f>VLOOKUP($A$7:$A$91,data!$A$2:$R$78,4,FALSE)</f>
        <v>1107</v>
      </c>
      <c r="E10" s="6">
        <f>VLOOKUP($A$7:$A$91,data!$A$2:$R$78,5,FALSE)</f>
        <v>18</v>
      </c>
      <c r="F10" s="6">
        <f>VLOOKUP($A$7:$A$91,data!$A$2:$R$78,6,FALSE)</f>
        <v>4</v>
      </c>
      <c r="G10" s="6">
        <f>VLOOKUP($A$7:$A$91,data!$A$2:$R$78,7,FALSE)</f>
        <v>1724</v>
      </c>
      <c r="H10" s="6">
        <f>VLOOKUP($A$7:$A$91,data!$A$2:$R$78,8,FALSE)</f>
        <v>219</v>
      </c>
      <c r="I10" s="6">
        <f>VLOOKUP($A$7:$A$91,data!$A$2:$R$78,9,FALSE)</f>
        <v>26322</v>
      </c>
      <c r="J10" s="6">
        <f>VLOOKUP($A$7:$A$91,data!$A$2:$R$78,10,FALSE)</f>
        <v>33</v>
      </c>
      <c r="K10" s="6">
        <f>VLOOKUP($A$7:$A$91,data!$A$2:$R$78,11,FALSE)</f>
        <v>605721</v>
      </c>
      <c r="L10" s="6">
        <f>VLOOKUP($A$7:$A$91,data!$A$2:$R$78,12,FALSE)</f>
        <v>12747</v>
      </c>
      <c r="M10" s="6">
        <f>VLOOKUP($A$7:$A$91,data!$A$2:$R$78,13,FALSE)</f>
        <v>2731557</v>
      </c>
      <c r="N10" s="6">
        <f>VLOOKUP($A$7:$A$91,data!$A$2:$R$78,14,FALSE)</f>
        <v>129</v>
      </c>
      <c r="O10" s="6">
        <f>VLOOKUP($A$7:$A$91,data!$A$2:$R$78,15,FALSE)</f>
        <v>3034692</v>
      </c>
      <c r="P10" s="6">
        <f>VLOOKUP($A$7:$A$91,data!$A$2:$R$78,16,FALSE)</f>
        <v>1985</v>
      </c>
      <c r="Q10" s="6">
        <f>VLOOKUP($A$7:$A$91,data!$A$2:$R$78,17,FALSE)</f>
        <v>105126</v>
      </c>
      <c r="R10" s="6">
        <f>VLOOKUP($A$7:$A$91,data!$A$2:$R$78,18,FALSE)</f>
        <v>219</v>
      </c>
      <c r="S10" s="6">
        <f>VLOOKUP($A$7:$A$91,data!$A$2:$X$78,19,FALSE)</f>
        <v>477012</v>
      </c>
      <c r="T10" s="6">
        <f>VLOOKUP($A$7:$A$91,data!$A$2:$X$78,20,FALSE)</f>
        <v>1323</v>
      </c>
      <c r="U10" s="6">
        <f>VLOOKUP($A$7:$A$91,data!$A$2:$X$78,21,FALSE)</f>
        <v>8088</v>
      </c>
      <c r="V10" s="6">
        <f>VLOOKUP($A$7:$A$91,data!$A$2:$X$78,22,FALSE)</f>
        <v>389</v>
      </c>
      <c r="W10" s="6">
        <f>VLOOKUP($A$7:$A$91,data!$A$2:$X$78,23,FALSE)</f>
        <v>382</v>
      </c>
      <c r="X10" s="6">
        <f>VLOOKUP($A$7:$A$91,data!$A$2:$X$78,24,FALSE)</f>
        <v>21</v>
      </c>
    </row>
    <row r="11" spans="1:25" ht="18.75">
      <c r="A11" s="5" t="s">
        <v>14</v>
      </c>
      <c r="B11" s="6">
        <f>VLOOKUP($A$7:$A$91,data!$A$2:$R$78,2,FALSE)</f>
        <v>17078</v>
      </c>
      <c r="C11" s="6">
        <f>VLOOKUP($A$7:$A$91,data!$A$2:$R$78,3,FALSE)</f>
        <v>13421</v>
      </c>
      <c r="D11" s="6">
        <f>VLOOKUP($A$7:$A$91,data!$A$2:$R$78,4,FALSE)</f>
        <v>1497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921</v>
      </c>
      <c r="H11" s="6">
        <f>VLOOKUP($A$7:$A$91,data!$A$2:$R$78,8,FALSE)</f>
        <v>75</v>
      </c>
      <c r="I11" s="6">
        <f>VLOOKUP($A$7:$A$91,data!$A$2:$R$78,9,FALSE)</f>
        <v>59648</v>
      </c>
      <c r="J11" s="6">
        <f>VLOOKUP($A$7:$A$91,data!$A$2:$R$78,10,FALSE)</f>
        <v>737</v>
      </c>
      <c r="K11" s="6">
        <f>VLOOKUP($A$7:$A$91,data!$A$2:$R$78,11,FALSE)</f>
        <v>844602</v>
      </c>
      <c r="L11" s="6">
        <f>VLOOKUP($A$7:$A$91,data!$A$2:$R$78,12,FALSE)</f>
        <v>14459</v>
      </c>
      <c r="M11" s="6">
        <f>VLOOKUP($A$7:$A$91,data!$A$2:$R$78,13,FALSE)</f>
        <v>813366</v>
      </c>
      <c r="N11" s="6">
        <f>VLOOKUP($A$7:$A$91,data!$A$2:$R$78,14,FALSE)</f>
        <v>29</v>
      </c>
      <c r="O11" s="6">
        <f>VLOOKUP($A$7:$A$91,data!$A$2:$R$78,15,FALSE)</f>
        <v>926082</v>
      </c>
      <c r="P11" s="6">
        <f>VLOOKUP($A$7:$A$91,data!$A$2:$R$78,16,FALSE)</f>
        <v>766</v>
      </c>
      <c r="Q11" s="6">
        <f>VLOOKUP($A$7:$A$91,data!$A$2:$R$78,17,FALSE)</f>
        <v>4203</v>
      </c>
      <c r="R11" s="6">
        <f>VLOOKUP($A$7:$A$91,data!$A$2:$R$78,18,FALSE)</f>
        <v>40</v>
      </c>
      <c r="S11" s="6">
        <f>VLOOKUP($A$7:$A$91,data!$A$2:$X$78,19,FALSE)</f>
        <v>1544515</v>
      </c>
      <c r="T11" s="6">
        <f>VLOOKUP($A$7:$A$91,data!$A$2:$X$78,20,FALSE)</f>
        <v>2077</v>
      </c>
      <c r="U11" s="6">
        <f>VLOOKUP($A$7:$A$91,data!$A$2:$X$78,21,FALSE)</f>
        <v>10877</v>
      </c>
      <c r="V11" s="6">
        <f>VLOOKUP($A$7:$A$91,data!$A$2:$X$78,22,FALSE)</f>
        <v>395</v>
      </c>
      <c r="W11" s="6">
        <f>VLOOKUP($A$7:$A$91,data!$A$2:$X$78,23,FALSE)</f>
        <v>513</v>
      </c>
      <c r="X11" s="6">
        <f>VLOOKUP($A$7:$A$91,data!$A$2:$X$78,24,FALSE)</f>
        <v>19</v>
      </c>
    </row>
    <row r="12" spans="1:25" ht="18.75">
      <c r="A12" s="5" t="s">
        <v>15</v>
      </c>
      <c r="B12" s="6">
        <f>VLOOKUP($A$7:$A$91,data!$A$2:$R$78,2,FALSE)</f>
        <v>28032</v>
      </c>
      <c r="C12" s="6">
        <f>VLOOKUP($A$7:$A$91,data!$A$2:$R$78,3,FALSE)</f>
        <v>72252</v>
      </c>
      <c r="D12" s="6">
        <f>VLOOKUP($A$7:$A$91,data!$A$2:$R$78,4,FALSE)</f>
        <v>4237</v>
      </c>
      <c r="E12" s="6">
        <f>VLOOKUP($A$7:$A$91,data!$A$2:$R$78,5,FALSE)</f>
        <v>87535</v>
      </c>
      <c r="F12" s="6">
        <f>VLOOKUP($A$7:$A$91,data!$A$2:$R$78,6,FALSE)</f>
        <v>2404</v>
      </c>
      <c r="G12" s="6">
        <f>VLOOKUP($A$7:$A$91,data!$A$2:$R$78,7,FALSE)</f>
        <v>3898</v>
      </c>
      <c r="H12" s="6">
        <f>VLOOKUP($A$7:$A$91,data!$A$2:$R$78,8,FALSE)</f>
        <v>282</v>
      </c>
      <c r="I12" s="6">
        <f>VLOOKUP($A$7:$A$91,data!$A$2:$R$78,9,FALSE)</f>
        <v>536519</v>
      </c>
      <c r="J12" s="6">
        <f>VLOOKUP($A$7:$A$91,data!$A$2:$R$78,10,FALSE)</f>
        <v>1074</v>
      </c>
      <c r="K12" s="6">
        <f>VLOOKUP($A$7:$A$91,data!$A$2:$R$78,11,FALSE)</f>
        <v>930579</v>
      </c>
      <c r="L12" s="6">
        <f>VLOOKUP($A$7:$A$91,data!$A$2:$R$78,12,FALSE)</f>
        <v>21583</v>
      </c>
      <c r="M12" s="6">
        <f>VLOOKUP($A$7:$A$91,data!$A$2:$R$78,13,FALSE)</f>
        <v>58431143</v>
      </c>
      <c r="N12" s="6">
        <f>VLOOKUP($A$7:$A$91,data!$A$2:$R$78,14,FALSE)</f>
        <v>408</v>
      </c>
      <c r="O12" s="6">
        <f>VLOOKUP($A$7:$A$91,data!$A$2:$R$78,15,FALSE)</f>
        <v>777495</v>
      </c>
      <c r="P12" s="6">
        <f>VLOOKUP($A$7:$A$91,data!$A$2:$R$78,16,FALSE)</f>
        <v>1293</v>
      </c>
      <c r="Q12" s="6">
        <f>VLOOKUP($A$7:$A$91,data!$A$2:$R$78,17,FALSE)</f>
        <v>418831</v>
      </c>
      <c r="R12" s="6">
        <f>VLOOKUP($A$7:$A$91,data!$A$2:$R$78,18,FALSE)</f>
        <v>247</v>
      </c>
      <c r="S12" s="6">
        <f>VLOOKUP($A$7:$A$91,data!$A$2:$X$78,19,FALSE)</f>
        <v>597154</v>
      </c>
      <c r="T12" s="6">
        <f>VLOOKUP($A$7:$A$91,data!$A$2:$X$78,20,FALSE)</f>
        <v>1024</v>
      </c>
      <c r="U12" s="6">
        <f>VLOOKUP($A$7:$A$91,data!$A$2:$X$78,21,FALSE)</f>
        <v>76663</v>
      </c>
      <c r="V12" s="6">
        <f>VLOOKUP($A$7:$A$91,data!$A$2:$X$78,22,FALSE)</f>
        <v>2452</v>
      </c>
      <c r="W12" s="6">
        <f>VLOOKUP($A$7:$A$91,data!$A$2:$X$78,23,FALSE)</f>
        <v>4374</v>
      </c>
      <c r="X12" s="6">
        <f>VLOOKUP($A$7:$A$91,data!$A$2:$X$78,24,FALSE)</f>
        <v>120</v>
      </c>
    </row>
    <row r="13" spans="1:25" ht="18.75">
      <c r="A13" s="5" t="s">
        <v>16</v>
      </c>
      <c r="B13" s="6">
        <f>VLOOKUP($A$7:$A$91,data!$A$2:$R$78,2,FALSE)</f>
        <v>5193</v>
      </c>
      <c r="C13" s="6">
        <f>VLOOKUP($A$7:$A$91,data!$A$2:$R$78,3,FALSE)</f>
        <v>3007</v>
      </c>
      <c r="D13" s="6">
        <f>VLOOKUP($A$7:$A$91,data!$A$2:$R$78,4,FALSE)</f>
        <v>436</v>
      </c>
      <c r="E13" s="6">
        <f>VLOOKUP($A$7:$A$91,data!$A$2:$R$78,5,FALSE)</f>
        <v>130</v>
      </c>
      <c r="F13" s="6">
        <f>VLOOKUP($A$7:$A$91,data!$A$2:$R$78,6,FALSE)</f>
        <v>7</v>
      </c>
      <c r="G13" s="6">
        <f>VLOOKUP($A$7:$A$91,data!$A$2:$R$78,7,FALSE)</f>
        <v>296</v>
      </c>
      <c r="H13" s="6">
        <f>VLOOKUP($A$7:$A$91,data!$A$2:$R$78,8,FALSE)</f>
        <v>50</v>
      </c>
      <c r="I13" s="6">
        <f>VLOOKUP($A$7:$A$91,data!$A$2:$R$78,9,FALSE)</f>
        <v>11208</v>
      </c>
      <c r="J13" s="6">
        <f>VLOOKUP($A$7:$A$91,data!$A$2:$R$78,10,FALSE)</f>
        <v>170</v>
      </c>
      <c r="K13" s="6">
        <f>VLOOKUP($A$7:$A$91,data!$A$2:$R$78,11,FALSE)</f>
        <v>219894</v>
      </c>
      <c r="L13" s="6">
        <f>VLOOKUP($A$7:$A$91,data!$A$2:$R$78,12,FALSE)</f>
        <v>4177</v>
      </c>
      <c r="M13" s="6">
        <f>VLOOKUP($A$7:$A$91,data!$A$2:$R$78,13,FALSE)</f>
        <v>1923379</v>
      </c>
      <c r="N13" s="6">
        <f>VLOOKUP($A$7:$A$91,data!$A$2:$R$78,14,FALSE)</f>
        <v>65</v>
      </c>
      <c r="O13" s="6">
        <f>VLOOKUP($A$7:$A$91,data!$A$2:$R$78,15,FALSE)</f>
        <v>51891</v>
      </c>
      <c r="P13" s="6">
        <f>VLOOKUP($A$7:$A$91,data!$A$2:$R$78,16,FALSE)</f>
        <v>401</v>
      </c>
      <c r="Q13" s="6">
        <f>VLOOKUP($A$7:$A$91,data!$A$2:$R$78,17,FALSE)</f>
        <v>4601</v>
      </c>
      <c r="R13" s="6">
        <f>VLOOKUP($A$7:$A$91,data!$A$2:$R$78,18,FALSE)</f>
        <v>73</v>
      </c>
      <c r="S13" s="6">
        <f>VLOOKUP($A$7:$A$91,data!$A$2:$X$78,19,FALSE)</f>
        <v>127892</v>
      </c>
      <c r="T13" s="6">
        <f>VLOOKUP($A$7:$A$91,data!$A$2:$X$78,20,FALSE)</f>
        <v>391</v>
      </c>
      <c r="U13" s="6">
        <f>VLOOKUP($A$7:$A$91,data!$A$2:$X$78,21,FALSE)</f>
        <v>19134</v>
      </c>
      <c r="V13" s="6">
        <f>VLOOKUP($A$7:$A$91,data!$A$2:$X$78,22,FALSE)</f>
        <v>574</v>
      </c>
      <c r="W13" s="6">
        <f>VLOOKUP($A$7:$A$91,data!$A$2:$X$78,23,FALSE)</f>
        <v>376</v>
      </c>
      <c r="X13" s="6">
        <f>VLOOKUP($A$7:$A$91,data!$A$2:$X$78,24,FALSE)</f>
        <v>23</v>
      </c>
    </row>
    <row r="14" spans="1:25" ht="18.75">
      <c r="A14" s="5" t="s">
        <v>17</v>
      </c>
      <c r="B14" s="6">
        <f>VLOOKUP($A$7:$A$91,data!$A$2:$R$78,2,FALSE)</f>
        <v>20764</v>
      </c>
      <c r="C14" s="6">
        <f>VLOOKUP($A$7:$A$91,data!$A$2:$R$78,3,FALSE)</f>
        <v>57669</v>
      </c>
      <c r="D14" s="6">
        <f>VLOOKUP($A$7:$A$91,data!$A$2:$R$78,4,FALSE)</f>
        <v>3555</v>
      </c>
      <c r="E14" s="6">
        <f>VLOOKUP($A$7:$A$91,data!$A$2:$R$78,5,FALSE)</f>
        <v>1125</v>
      </c>
      <c r="F14" s="6">
        <f>VLOOKUP($A$7:$A$91,data!$A$2:$R$78,6,FALSE)</f>
        <v>63</v>
      </c>
      <c r="G14" s="6">
        <f>VLOOKUP($A$7:$A$91,data!$A$2:$R$78,7,FALSE)</f>
        <v>17857</v>
      </c>
      <c r="H14" s="6">
        <f>VLOOKUP($A$7:$A$91,data!$A$2:$R$78,8,FALSE)</f>
        <v>1325</v>
      </c>
      <c r="I14" s="6">
        <f>VLOOKUP($A$7:$A$91,data!$A$2:$R$78,9,FALSE)</f>
        <v>172705</v>
      </c>
      <c r="J14" s="6">
        <f>VLOOKUP($A$7:$A$91,data!$A$2:$R$78,10,FALSE)</f>
        <v>632</v>
      </c>
      <c r="K14" s="6">
        <f>VLOOKUP($A$7:$A$91,data!$A$2:$R$78,11,FALSE)</f>
        <v>1068019</v>
      </c>
      <c r="L14" s="6">
        <f>VLOOKUP($A$7:$A$91,data!$A$2:$R$78,12,FALSE)</f>
        <v>16827</v>
      </c>
      <c r="M14" s="6">
        <f>VLOOKUP($A$7:$A$91,data!$A$2:$R$78,13,FALSE)</f>
        <v>6322852</v>
      </c>
      <c r="N14" s="6">
        <f>VLOOKUP($A$7:$A$91,data!$A$2:$R$78,14,FALSE)</f>
        <v>160</v>
      </c>
      <c r="O14" s="6">
        <f>VLOOKUP($A$7:$A$91,data!$A$2:$R$78,15,FALSE)</f>
        <v>75867</v>
      </c>
      <c r="P14" s="6">
        <f>VLOOKUP($A$7:$A$91,data!$A$2:$R$78,16,FALSE)</f>
        <v>2202</v>
      </c>
      <c r="Q14" s="6">
        <f>VLOOKUP($A$7:$A$91,data!$A$2:$R$78,17,FALSE)</f>
        <v>68873</v>
      </c>
      <c r="R14" s="6">
        <f>VLOOKUP($A$7:$A$91,data!$A$2:$R$78,18,FALSE)</f>
        <v>454</v>
      </c>
      <c r="S14" s="6">
        <f>VLOOKUP($A$7:$A$91,data!$A$2:$X$78,19,FALSE)</f>
        <v>1045916</v>
      </c>
      <c r="T14" s="6">
        <f>VLOOKUP($A$7:$A$91,data!$A$2:$X$78,20,FALSE)</f>
        <v>1746</v>
      </c>
      <c r="U14" s="6">
        <f>VLOOKUP($A$7:$A$91,data!$A$2:$X$78,21,FALSE)</f>
        <v>42418</v>
      </c>
      <c r="V14" s="6">
        <f>VLOOKUP($A$7:$A$91,data!$A$2:$X$78,22,FALSE)</f>
        <v>1172</v>
      </c>
      <c r="W14" s="6">
        <f>VLOOKUP($A$7:$A$91,data!$A$2:$X$78,23,FALSE)</f>
        <v>4249</v>
      </c>
      <c r="X14" s="6">
        <f>VLOOKUP($A$7:$A$91,data!$A$2:$X$78,24,FALSE)</f>
        <v>136</v>
      </c>
    </row>
    <row r="15" spans="1:25" ht="18.75">
      <c r="A15" s="5" t="s">
        <v>18</v>
      </c>
      <c r="B15" s="6">
        <f>VLOOKUP($A$7:$A$91,data!$A$2:$R$78,2,FALSE)</f>
        <v>18204</v>
      </c>
      <c r="C15" s="6">
        <f>VLOOKUP($A$7:$A$91,data!$A$2:$R$78,3,FALSE)</f>
        <v>30651</v>
      </c>
      <c r="D15" s="6">
        <f>VLOOKUP($A$7:$A$91,data!$A$2:$R$78,4,FALSE)</f>
        <v>2159</v>
      </c>
      <c r="E15" s="6">
        <f>VLOOKUP($A$7:$A$91,data!$A$2:$R$78,5,FALSE)</f>
        <v>169987</v>
      </c>
      <c r="F15" s="6">
        <f>VLOOKUP($A$7:$A$91,data!$A$2:$R$78,6,FALSE)</f>
        <v>4649</v>
      </c>
      <c r="G15" s="6">
        <f>VLOOKUP($A$7:$A$91,data!$A$2:$R$78,7,FALSE)</f>
        <v>10377</v>
      </c>
      <c r="H15" s="6">
        <f>VLOOKUP($A$7:$A$91,data!$A$2:$R$78,8,FALSE)</f>
        <v>680</v>
      </c>
      <c r="I15" s="6">
        <f>VLOOKUP($A$7:$A$91,data!$A$2:$R$78,9,FALSE)</f>
        <v>61662</v>
      </c>
      <c r="J15" s="6">
        <f>VLOOKUP($A$7:$A$91,data!$A$2:$R$78,10,FALSE)</f>
        <v>116</v>
      </c>
      <c r="K15" s="6">
        <f>VLOOKUP($A$7:$A$91,data!$A$2:$R$78,11,FALSE)</f>
        <v>604044</v>
      </c>
      <c r="L15" s="6">
        <f>VLOOKUP($A$7:$A$91,data!$A$2:$R$78,12,FALSE)</f>
        <v>12456</v>
      </c>
      <c r="M15" s="6">
        <f>VLOOKUP($A$7:$A$91,data!$A$2:$R$78,13,FALSE)</f>
        <v>17806809</v>
      </c>
      <c r="N15" s="6">
        <f>VLOOKUP($A$7:$A$91,data!$A$2:$R$78,14,FALSE)</f>
        <v>257</v>
      </c>
      <c r="O15" s="6">
        <f>VLOOKUP($A$7:$A$91,data!$A$2:$R$78,15,FALSE)</f>
        <v>1946936</v>
      </c>
      <c r="P15" s="6">
        <f>VLOOKUP($A$7:$A$91,data!$A$2:$R$78,16,FALSE)</f>
        <v>1485</v>
      </c>
      <c r="Q15" s="6">
        <f>VLOOKUP($A$7:$A$91,data!$A$2:$R$78,17,FALSE)</f>
        <v>668945</v>
      </c>
      <c r="R15" s="6">
        <f>VLOOKUP($A$7:$A$91,data!$A$2:$R$78,18,FALSE)</f>
        <v>175</v>
      </c>
      <c r="S15" s="6">
        <f>VLOOKUP($A$7:$A$91,data!$A$2:$X$78,19,FALSE)</f>
        <v>216401</v>
      </c>
      <c r="T15" s="6">
        <f>VLOOKUP($A$7:$A$91,data!$A$2:$X$78,20,FALSE)</f>
        <v>629</v>
      </c>
      <c r="U15" s="6">
        <f>VLOOKUP($A$7:$A$91,data!$A$2:$X$78,21,FALSE)</f>
        <v>27728</v>
      </c>
      <c r="V15" s="6">
        <f>VLOOKUP($A$7:$A$91,data!$A$2:$X$78,22,FALSE)</f>
        <v>850</v>
      </c>
      <c r="W15" s="6">
        <f>VLOOKUP($A$7:$A$91,data!$A$2:$X$78,23,FALSE)</f>
        <v>2565</v>
      </c>
      <c r="X15" s="6">
        <f>VLOOKUP($A$7:$A$91,data!$A$2:$X$78,24,FALSE)</f>
        <v>58</v>
      </c>
    </row>
    <row r="16" spans="1:25" ht="18.75">
      <c r="A16" s="9" t="s">
        <v>2</v>
      </c>
      <c r="B16" s="8">
        <f t="shared" ref="B16:X16" si="8">SUM(B17:B25)</f>
        <v>120925</v>
      </c>
      <c r="C16" s="8">
        <f t="shared" si="8"/>
        <v>220303</v>
      </c>
      <c r="D16" s="8">
        <f t="shared" si="8"/>
        <v>20130</v>
      </c>
      <c r="E16" s="8">
        <f t="shared" si="8"/>
        <v>39966</v>
      </c>
      <c r="F16" s="8">
        <f t="shared" si="8"/>
        <v>993</v>
      </c>
      <c r="G16" s="8">
        <f t="shared" si="8"/>
        <v>55328</v>
      </c>
      <c r="H16" s="8">
        <f t="shared" si="8"/>
        <v>4778</v>
      </c>
      <c r="I16" s="8">
        <f t="shared" si="8"/>
        <v>1279506</v>
      </c>
      <c r="J16" s="8">
        <f t="shared" si="8"/>
        <v>1840</v>
      </c>
      <c r="K16" s="8">
        <f t="shared" ref="K16:L16" si="9">SUM(K17:K25)</f>
        <v>4406054</v>
      </c>
      <c r="L16" s="8">
        <f t="shared" si="9"/>
        <v>102673</v>
      </c>
      <c r="M16" s="8">
        <f t="shared" ref="M16:N16" si="10">SUM(M17:M25)</f>
        <v>64462744</v>
      </c>
      <c r="N16" s="8">
        <f t="shared" si="10"/>
        <v>3091</v>
      </c>
      <c r="O16" s="8">
        <f t="shared" si="8"/>
        <v>23916062</v>
      </c>
      <c r="P16" s="8">
        <f t="shared" si="8"/>
        <v>8412</v>
      </c>
      <c r="Q16" s="8">
        <f t="shared" si="8"/>
        <v>2409521</v>
      </c>
      <c r="R16" s="8">
        <f t="shared" si="8"/>
        <v>1935</v>
      </c>
      <c r="S16" s="8">
        <f t="shared" ref="S16:T16" si="11">SUM(S17:S25)</f>
        <v>612940</v>
      </c>
      <c r="T16" s="8">
        <f t="shared" si="11"/>
        <v>4142</v>
      </c>
      <c r="U16" s="8">
        <f t="shared" si="8"/>
        <v>39639</v>
      </c>
      <c r="V16" s="8">
        <f t="shared" si="8"/>
        <v>1767</v>
      </c>
      <c r="W16" s="8">
        <f t="shared" si="8"/>
        <v>5859</v>
      </c>
      <c r="X16" s="8">
        <f t="shared" si="8"/>
        <v>304</v>
      </c>
    </row>
    <row r="17" spans="1:24" ht="18.75">
      <c r="A17" s="5" t="s">
        <v>19</v>
      </c>
      <c r="B17" s="6">
        <f>VLOOKUP($A$7:$A$91,data!$A$2:$R$78,2,FALSE)</f>
        <v>2169</v>
      </c>
      <c r="C17" s="6">
        <f>VLOOKUP($A$7:$A$91,data!$A$2:$R$78,3,FALSE)</f>
        <v>521</v>
      </c>
      <c r="D17" s="6">
        <f>VLOOKUP($A$7:$A$91,data!$A$2:$R$78,4,FALSE)</f>
        <v>57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61</v>
      </c>
      <c r="H17" s="6">
        <f>VLOOKUP($A$7:$A$91,data!$A$2:$R$78,8,FALSE)</f>
        <v>11</v>
      </c>
      <c r="I17" s="6">
        <f>VLOOKUP($A$7:$A$91,data!$A$2:$R$78,9,FALSE)</f>
        <v>0</v>
      </c>
      <c r="J17" s="6">
        <f>VLOOKUP($A$7:$A$91,data!$A$2:$R$78,10,FALSE)</f>
        <v>0</v>
      </c>
      <c r="K17" s="6">
        <f>VLOOKUP($A$7:$A$91,data!$A$2:$R$78,11,FALSE)</f>
        <v>47772</v>
      </c>
      <c r="L17" s="6">
        <f>VLOOKUP($A$7:$A$91,data!$A$2:$R$78,12,FALSE)</f>
        <v>1886</v>
      </c>
      <c r="M17" s="6">
        <f>VLOOKUP($A$7:$A$91,data!$A$2:$R$78,13,FALSE)</f>
        <v>221</v>
      </c>
      <c r="N17" s="6">
        <f>VLOOKUP($A$7:$A$91,data!$A$2:$R$78,14,FALSE)</f>
        <v>11</v>
      </c>
      <c r="O17" s="6">
        <f>VLOOKUP($A$7:$A$91,data!$A$2:$R$78,15,FALSE)</f>
        <v>2230</v>
      </c>
      <c r="P17" s="6">
        <f>VLOOKUP($A$7:$A$91,data!$A$2:$R$78,16,FALSE)</f>
        <v>67</v>
      </c>
      <c r="Q17" s="6">
        <f>VLOOKUP($A$7:$A$91,data!$A$2:$R$78,17,FALSE)</f>
        <v>1323</v>
      </c>
      <c r="R17" s="6">
        <f>VLOOKUP($A$7:$A$91,data!$A$2:$R$78,18,FALSE)</f>
        <v>101</v>
      </c>
      <c r="S17" s="6">
        <f>VLOOKUP($A$7:$A$91,data!$A$2:$X$78,19,FALSE)</f>
        <v>6399</v>
      </c>
      <c r="T17" s="6">
        <f>VLOOKUP($A$7:$A$91,data!$A$2:$X$78,20,FALSE)</f>
        <v>201</v>
      </c>
      <c r="U17" s="6">
        <f>VLOOKUP($A$7:$A$91,data!$A$2:$X$78,21,FALSE)</f>
        <v>518</v>
      </c>
      <c r="V17" s="6">
        <f>VLOOKUP($A$7:$A$91,data!$A$2:$X$78,22,FALSE)</f>
        <v>29</v>
      </c>
      <c r="W17" s="6">
        <f>VLOOKUP($A$7:$A$91,data!$A$2:$X$78,23,FALSE)</f>
        <v>368</v>
      </c>
      <c r="X17" s="6">
        <f>VLOOKUP($A$7:$A$91,data!$A$2:$X$78,24,FALSE)</f>
        <v>8</v>
      </c>
    </row>
    <row r="18" spans="1:24" ht="18.75">
      <c r="A18" s="5" t="s">
        <v>20</v>
      </c>
      <c r="B18" s="6">
        <f>VLOOKUP($A$7:$A$91,data!$A$2:$R$78,2,FALSE)</f>
        <v>12624</v>
      </c>
      <c r="C18" s="6">
        <f>VLOOKUP($A$7:$A$91,data!$A$2:$R$78,3,FALSE)</f>
        <v>21040</v>
      </c>
      <c r="D18" s="6">
        <f>VLOOKUP($A$7:$A$91,data!$A$2:$R$78,4,FALSE)</f>
        <v>1547</v>
      </c>
      <c r="E18" s="6">
        <f>VLOOKUP($A$7:$A$91,data!$A$2:$R$78,5,FALSE)</f>
        <v>1634</v>
      </c>
      <c r="F18" s="6">
        <f>VLOOKUP($A$7:$A$91,data!$A$2:$R$78,6,FALSE)</f>
        <v>29</v>
      </c>
      <c r="G18" s="6">
        <f>VLOOKUP($A$7:$A$91,data!$A$2:$R$78,7,FALSE)</f>
        <v>8371</v>
      </c>
      <c r="H18" s="6">
        <f>VLOOKUP($A$7:$A$91,data!$A$2:$R$78,8,FALSE)</f>
        <v>824</v>
      </c>
      <c r="I18" s="6">
        <f>VLOOKUP($A$7:$A$91,data!$A$2:$R$78,9,FALSE)</f>
        <v>298012</v>
      </c>
      <c r="J18" s="6">
        <f>VLOOKUP($A$7:$A$91,data!$A$2:$R$78,10,FALSE)</f>
        <v>164</v>
      </c>
      <c r="K18" s="6">
        <f>VLOOKUP($A$7:$A$91,data!$A$2:$R$78,11,FALSE)</f>
        <v>429004</v>
      </c>
      <c r="L18" s="6">
        <f>VLOOKUP($A$7:$A$91,data!$A$2:$R$78,12,FALSE)</f>
        <v>10570</v>
      </c>
      <c r="M18" s="6">
        <f>VLOOKUP($A$7:$A$91,data!$A$2:$R$78,13,FALSE)</f>
        <v>25203705</v>
      </c>
      <c r="N18" s="6">
        <f>VLOOKUP($A$7:$A$91,data!$A$2:$R$78,14,FALSE)</f>
        <v>340</v>
      </c>
      <c r="O18" s="6">
        <f>VLOOKUP($A$7:$A$91,data!$A$2:$R$78,15,FALSE)</f>
        <v>6274117</v>
      </c>
      <c r="P18" s="6">
        <f>VLOOKUP($A$7:$A$91,data!$A$2:$R$78,16,FALSE)</f>
        <v>557</v>
      </c>
      <c r="Q18" s="6">
        <f>VLOOKUP($A$7:$A$91,data!$A$2:$R$78,17,FALSE)</f>
        <v>152222</v>
      </c>
      <c r="R18" s="6">
        <f>VLOOKUP($A$7:$A$91,data!$A$2:$R$78,18,FALSE)</f>
        <v>72</v>
      </c>
      <c r="S18" s="6">
        <f>VLOOKUP($A$7:$A$91,data!$A$2:$X$78,19,FALSE)</f>
        <v>164030</v>
      </c>
      <c r="T18" s="6">
        <f>VLOOKUP($A$7:$A$91,data!$A$2:$X$78,20,FALSE)</f>
        <v>171</v>
      </c>
      <c r="U18" s="6">
        <f>VLOOKUP($A$7:$A$91,data!$A$2:$X$78,21,FALSE)</f>
        <v>7231</v>
      </c>
      <c r="V18" s="6">
        <f>VLOOKUP($A$7:$A$91,data!$A$2:$X$78,22,FALSE)</f>
        <v>325</v>
      </c>
      <c r="W18" s="6">
        <f>VLOOKUP($A$7:$A$91,data!$A$2:$X$78,23,FALSE)</f>
        <v>1959</v>
      </c>
      <c r="X18" s="6">
        <f>VLOOKUP($A$7:$A$91,data!$A$2:$X$78,24,FALSE)</f>
        <v>88</v>
      </c>
    </row>
    <row r="19" spans="1:24" ht="18.75">
      <c r="A19" s="5" t="s">
        <v>21</v>
      </c>
      <c r="B19" s="6">
        <f>VLOOKUP($A$7:$A$91,data!$A$2:$R$78,2,FALSE)</f>
        <v>10280</v>
      </c>
      <c r="C19" s="6">
        <f>VLOOKUP($A$7:$A$91,data!$A$2:$R$78,3,FALSE)</f>
        <v>21381</v>
      </c>
      <c r="D19" s="6">
        <f>VLOOKUP($A$7:$A$91,data!$A$2:$R$78,4,FALSE)</f>
        <v>1703</v>
      </c>
      <c r="E19" s="6">
        <f>VLOOKUP($A$7:$A$91,data!$A$2:$R$78,5,FALSE)</f>
        <v>0</v>
      </c>
      <c r="F19" s="6">
        <f>VLOOKUP($A$7:$A$91,data!$A$2:$R$78,6,FALSE)</f>
        <v>0</v>
      </c>
      <c r="G19" s="6">
        <f>VLOOKUP($A$7:$A$91,data!$A$2:$R$78,7,FALSE)</f>
        <v>808</v>
      </c>
      <c r="H19" s="6">
        <f>VLOOKUP($A$7:$A$91,data!$A$2:$R$78,8,FALSE)</f>
        <v>90</v>
      </c>
      <c r="I19" s="6">
        <f>VLOOKUP($A$7:$A$91,data!$A$2:$R$78,9,FALSE)</f>
        <v>133137</v>
      </c>
      <c r="J19" s="6">
        <f>VLOOKUP($A$7:$A$91,data!$A$2:$R$78,10,FALSE)</f>
        <v>112</v>
      </c>
      <c r="K19" s="6">
        <f>VLOOKUP($A$7:$A$91,data!$A$2:$R$78,11,FALSE)</f>
        <v>443168</v>
      </c>
      <c r="L19" s="6">
        <f>VLOOKUP($A$7:$A$91,data!$A$2:$R$78,12,FALSE)</f>
        <v>8935</v>
      </c>
      <c r="M19" s="6">
        <f>VLOOKUP($A$7:$A$91,data!$A$2:$R$78,13,FALSE)</f>
        <v>4286099</v>
      </c>
      <c r="N19" s="6">
        <f>VLOOKUP($A$7:$A$91,data!$A$2:$R$78,14,FALSE)</f>
        <v>200</v>
      </c>
      <c r="O19" s="6">
        <f>VLOOKUP($A$7:$A$91,data!$A$2:$R$78,15,FALSE)</f>
        <v>391301</v>
      </c>
      <c r="P19" s="6">
        <f>VLOOKUP($A$7:$A$91,data!$A$2:$R$78,16,FALSE)</f>
        <v>322</v>
      </c>
      <c r="Q19" s="6">
        <f>VLOOKUP($A$7:$A$91,data!$A$2:$R$78,17,FALSE)</f>
        <v>348904</v>
      </c>
      <c r="R19" s="6">
        <f>VLOOKUP($A$7:$A$91,data!$A$2:$R$78,18,FALSE)</f>
        <v>61</v>
      </c>
      <c r="S19" s="6">
        <f>VLOOKUP($A$7:$A$91,data!$A$2:$X$78,19,FALSE)</f>
        <v>23448</v>
      </c>
      <c r="T19" s="6">
        <f>VLOOKUP($A$7:$A$91,data!$A$2:$X$78,20,FALSE)</f>
        <v>117</v>
      </c>
      <c r="U19" s="6">
        <f>VLOOKUP($A$7:$A$91,data!$A$2:$X$78,21,FALSE)</f>
        <v>915</v>
      </c>
      <c r="V19" s="6">
        <f>VLOOKUP($A$7:$A$91,data!$A$2:$X$78,22,FALSE)</f>
        <v>41</v>
      </c>
      <c r="W19" s="6">
        <f>VLOOKUP($A$7:$A$91,data!$A$2:$X$78,23,FALSE)</f>
        <v>184</v>
      </c>
      <c r="X19" s="6">
        <f>VLOOKUP($A$7:$A$91,data!$A$2:$X$78,24,FALSE)</f>
        <v>10</v>
      </c>
    </row>
    <row r="20" spans="1:24" ht="18.75">
      <c r="A20" s="5" t="s">
        <v>22</v>
      </c>
      <c r="B20" s="6">
        <f>VLOOKUP($A$7:$A$91,data!$A$2:$R$78,2,FALSE)</f>
        <v>9841</v>
      </c>
      <c r="C20" s="6">
        <f>VLOOKUP($A$7:$A$91,data!$A$2:$R$78,3,FALSE)</f>
        <v>2532</v>
      </c>
      <c r="D20" s="6">
        <f>VLOOKUP($A$7:$A$91,data!$A$2:$R$78,4,FALSE)</f>
        <v>351</v>
      </c>
      <c r="E20" s="6">
        <f>VLOOKUP($A$7:$A$91,data!$A$2:$R$78,5,FALSE)</f>
        <v>3061</v>
      </c>
      <c r="F20" s="6">
        <f>VLOOKUP($A$7:$A$91,data!$A$2:$R$78,6,FALSE)</f>
        <v>82</v>
      </c>
      <c r="G20" s="6">
        <f>VLOOKUP($A$7:$A$91,data!$A$2:$R$78,7,FALSE)</f>
        <v>476</v>
      </c>
      <c r="H20" s="6">
        <f>VLOOKUP($A$7:$A$91,data!$A$2:$R$78,8,FALSE)</f>
        <v>30</v>
      </c>
      <c r="I20" s="6">
        <f>VLOOKUP($A$7:$A$91,data!$A$2:$R$78,9,FALSE)</f>
        <v>81760</v>
      </c>
      <c r="J20" s="6">
        <f>VLOOKUP($A$7:$A$91,data!$A$2:$R$78,10,FALSE)</f>
        <v>147</v>
      </c>
      <c r="K20" s="6">
        <f>VLOOKUP($A$7:$A$91,data!$A$2:$R$78,11,FALSE)</f>
        <v>259649</v>
      </c>
      <c r="L20" s="6">
        <f>VLOOKUP($A$7:$A$91,data!$A$2:$R$78,12,FALSE)</f>
        <v>8390</v>
      </c>
      <c r="M20" s="6">
        <f>VLOOKUP($A$7:$A$91,data!$A$2:$R$78,13,FALSE)</f>
        <v>3996351</v>
      </c>
      <c r="N20" s="6">
        <f>VLOOKUP($A$7:$A$91,data!$A$2:$R$78,14,FALSE)</f>
        <v>332</v>
      </c>
      <c r="O20" s="6">
        <f>VLOOKUP($A$7:$A$91,data!$A$2:$R$78,15,FALSE)</f>
        <v>855584</v>
      </c>
      <c r="P20" s="6">
        <f>VLOOKUP($A$7:$A$91,data!$A$2:$R$78,16,FALSE)</f>
        <v>585</v>
      </c>
      <c r="Q20" s="6">
        <f>VLOOKUP($A$7:$A$91,data!$A$2:$R$78,17,FALSE)</f>
        <v>18868</v>
      </c>
      <c r="R20" s="6">
        <f>VLOOKUP($A$7:$A$91,data!$A$2:$R$78,18,FALSE)</f>
        <v>152</v>
      </c>
      <c r="S20" s="6">
        <f>VLOOKUP($A$7:$A$91,data!$A$2:$X$78,19,FALSE)</f>
        <v>10944</v>
      </c>
      <c r="T20" s="6">
        <f>VLOOKUP($A$7:$A$91,data!$A$2:$X$78,20,FALSE)</f>
        <v>130</v>
      </c>
      <c r="U20" s="6">
        <f>VLOOKUP($A$7:$A$91,data!$A$2:$X$78,21,FALSE)</f>
        <v>333</v>
      </c>
      <c r="V20" s="6">
        <f>VLOOKUP($A$7:$A$91,data!$A$2:$X$78,22,FALSE)</f>
        <v>32</v>
      </c>
      <c r="W20" s="6">
        <f>VLOOKUP($A$7:$A$91,data!$A$2:$X$78,23,FALSE)</f>
        <v>83</v>
      </c>
      <c r="X20" s="6">
        <f>VLOOKUP($A$7:$A$91,data!$A$2:$X$78,24,FALSE)</f>
        <v>5</v>
      </c>
    </row>
    <row r="21" spans="1:24" ht="18.75">
      <c r="A21" s="5" t="s">
        <v>23</v>
      </c>
      <c r="B21" s="6">
        <f>VLOOKUP($A$7:$A$91,data!$A$2:$R$78,2,FALSE)</f>
        <v>4342</v>
      </c>
      <c r="C21" s="6">
        <f>VLOOKUP($A$7:$A$91,data!$A$2:$R$78,3,FALSE)</f>
        <v>1717</v>
      </c>
      <c r="D21" s="6">
        <f>VLOOKUP($A$7:$A$91,data!$A$2:$R$78,4,FALSE)</f>
        <v>181</v>
      </c>
      <c r="E21" s="6">
        <f>VLOOKUP($A$7:$A$91,data!$A$2:$R$78,5,FALSE)</f>
        <v>1</v>
      </c>
      <c r="F21" s="6">
        <f>VLOOKUP($A$7:$A$91,data!$A$2:$R$78,6,FALSE)</f>
        <v>1</v>
      </c>
      <c r="G21" s="6">
        <f>VLOOKUP($A$7:$A$91,data!$A$2:$R$78,7,FALSE)</f>
        <v>580</v>
      </c>
      <c r="H21" s="6">
        <f>VLOOKUP($A$7:$A$91,data!$A$2:$R$78,8,FALSE)</f>
        <v>73</v>
      </c>
      <c r="I21" s="6">
        <f>VLOOKUP($A$7:$A$91,data!$A$2:$R$78,9,FALSE)</f>
        <v>56079</v>
      </c>
      <c r="J21" s="6">
        <f>VLOOKUP($A$7:$A$91,data!$A$2:$R$78,10,FALSE)</f>
        <v>69</v>
      </c>
      <c r="K21" s="6">
        <f>VLOOKUP($A$7:$A$91,data!$A$2:$R$78,11,FALSE)</f>
        <v>106720</v>
      </c>
      <c r="L21" s="6">
        <f>VLOOKUP($A$7:$A$91,data!$A$2:$R$78,12,FALSE)</f>
        <v>3745</v>
      </c>
      <c r="M21" s="6">
        <f>VLOOKUP($A$7:$A$91,data!$A$2:$R$78,13,FALSE)</f>
        <v>496138</v>
      </c>
      <c r="N21" s="6">
        <f>VLOOKUP($A$7:$A$91,data!$A$2:$R$78,14,FALSE)</f>
        <v>13</v>
      </c>
      <c r="O21" s="6">
        <f>VLOOKUP($A$7:$A$91,data!$A$2:$R$78,15,FALSE)</f>
        <v>39617</v>
      </c>
      <c r="P21" s="6">
        <f>VLOOKUP($A$7:$A$91,data!$A$2:$R$78,16,FALSE)</f>
        <v>98</v>
      </c>
      <c r="Q21" s="6">
        <f>VLOOKUP($A$7:$A$91,data!$A$2:$R$78,17,FALSE)</f>
        <v>1497</v>
      </c>
      <c r="R21" s="6">
        <f>VLOOKUP($A$7:$A$91,data!$A$2:$R$78,18,FALSE)</f>
        <v>34</v>
      </c>
      <c r="S21" s="6">
        <f>VLOOKUP($A$7:$A$91,data!$A$2:$X$78,19,FALSE)</f>
        <v>12788</v>
      </c>
      <c r="T21" s="6">
        <f>VLOOKUP($A$7:$A$91,data!$A$2:$X$78,20,FALSE)</f>
        <v>57</v>
      </c>
      <c r="U21" s="6">
        <f>VLOOKUP($A$7:$A$91,data!$A$2:$X$78,21,FALSE)</f>
        <v>446</v>
      </c>
      <c r="V21" s="6">
        <f>VLOOKUP($A$7:$A$91,data!$A$2:$X$78,22,FALSE)</f>
        <v>29</v>
      </c>
      <c r="W21" s="6">
        <f>VLOOKUP($A$7:$A$91,data!$A$2:$X$78,23,FALSE)</f>
        <v>154</v>
      </c>
      <c r="X21" s="6">
        <f>VLOOKUP($A$7:$A$91,data!$A$2:$X$78,24,FALSE)</f>
        <v>11</v>
      </c>
    </row>
    <row r="22" spans="1:24" ht="18.75">
      <c r="A22" s="5" t="s">
        <v>24</v>
      </c>
      <c r="B22" s="6">
        <f>VLOOKUP($A$7:$A$91,data!$A$2:$R$78,2,FALSE)</f>
        <v>16935</v>
      </c>
      <c r="C22" s="6">
        <f>VLOOKUP($A$7:$A$91,data!$A$2:$R$78,3,FALSE)</f>
        <v>24187</v>
      </c>
      <c r="D22" s="6">
        <f>VLOOKUP($A$7:$A$91,data!$A$2:$R$78,4,FALSE)</f>
        <v>2834</v>
      </c>
      <c r="E22" s="6">
        <f>VLOOKUP($A$7:$A$91,data!$A$2:$R$78,5,FALSE)</f>
        <v>164</v>
      </c>
      <c r="F22" s="6">
        <f>VLOOKUP($A$7:$A$91,data!$A$2:$R$78,6,FALSE)</f>
        <v>5</v>
      </c>
      <c r="G22" s="6">
        <f>VLOOKUP($A$7:$A$91,data!$A$2:$R$78,7,FALSE)</f>
        <v>3770</v>
      </c>
      <c r="H22" s="6">
        <f>VLOOKUP($A$7:$A$91,data!$A$2:$R$78,8,FALSE)</f>
        <v>293</v>
      </c>
      <c r="I22" s="6">
        <f>VLOOKUP($A$7:$A$91,data!$A$2:$R$78,9,FALSE)</f>
        <v>207134</v>
      </c>
      <c r="J22" s="6">
        <f>VLOOKUP($A$7:$A$91,data!$A$2:$R$78,10,FALSE)</f>
        <v>307</v>
      </c>
      <c r="K22" s="6">
        <f>VLOOKUP($A$7:$A$91,data!$A$2:$R$78,11,FALSE)</f>
        <v>595661</v>
      </c>
      <c r="L22" s="6">
        <f>VLOOKUP($A$7:$A$91,data!$A$2:$R$78,12,FALSE)</f>
        <v>13311</v>
      </c>
      <c r="M22" s="6">
        <f>VLOOKUP($A$7:$A$91,data!$A$2:$R$78,13,FALSE)</f>
        <v>5527366</v>
      </c>
      <c r="N22" s="6">
        <f>VLOOKUP($A$7:$A$91,data!$A$2:$R$78,14,FALSE)</f>
        <v>305</v>
      </c>
      <c r="O22" s="6">
        <f>VLOOKUP($A$7:$A$91,data!$A$2:$R$78,15,FALSE)</f>
        <v>8701429</v>
      </c>
      <c r="P22" s="6">
        <f>VLOOKUP($A$7:$A$91,data!$A$2:$R$78,16,FALSE)</f>
        <v>1126</v>
      </c>
      <c r="Q22" s="6">
        <f>VLOOKUP($A$7:$A$91,data!$A$2:$R$78,17,FALSE)</f>
        <v>762201</v>
      </c>
      <c r="R22" s="6">
        <f>VLOOKUP($A$7:$A$91,data!$A$2:$R$78,18,FALSE)</f>
        <v>605</v>
      </c>
      <c r="S22" s="6">
        <f>VLOOKUP($A$7:$A$91,data!$A$2:$X$78,19,FALSE)</f>
        <v>260859</v>
      </c>
      <c r="T22" s="6">
        <f>VLOOKUP($A$7:$A$91,data!$A$2:$X$78,20,FALSE)</f>
        <v>1675</v>
      </c>
      <c r="U22" s="6">
        <f>VLOOKUP($A$7:$A$91,data!$A$2:$X$78,21,FALSE)</f>
        <v>7456</v>
      </c>
      <c r="V22" s="6">
        <f>VLOOKUP($A$7:$A$91,data!$A$2:$X$78,22,FALSE)</f>
        <v>402</v>
      </c>
      <c r="W22" s="6">
        <f>VLOOKUP($A$7:$A$91,data!$A$2:$X$78,23,FALSE)</f>
        <v>1455</v>
      </c>
      <c r="X22" s="6">
        <f>VLOOKUP($A$7:$A$91,data!$A$2:$X$78,24,FALSE)</f>
        <v>99</v>
      </c>
    </row>
    <row r="23" spans="1:24" ht="18.75">
      <c r="A23" s="5" t="s">
        <v>25</v>
      </c>
      <c r="B23" s="6">
        <f>VLOOKUP($A$7:$A$91,data!$A$2:$R$78,2,FALSE)</f>
        <v>19765</v>
      </c>
      <c r="C23" s="6">
        <f>VLOOKUP($A$7:$A$91,data!$A$2:$R$78,3,FALSE)</f>
        <v>19094</v>
      </c>
      <c r="D23" s="6">
        <f>VLOOKUP($A$7:$A$91,data!$A$2:$R$78,4,FALSE)</f>
        <v>2057</v>
      </c>
      <c r="E23" s="6">
        <f>VLOOKUP($A$7:$A$91,data!$A$2:$R$78,5,FALSE)</f>
        <v>81</v>
      </c>
      <c r="F23" s="6">
        <f>VLOOKUP($A$7:$A$91,data!$A$2:$R$78,6,FALSE)</f>
        <v>2</v>
      </c>
      <c r="G23" s="6">
        <f>VLOOKUP($A$7:$A$91,data!$A$2:$R$78,7,FALSE)</f>
        <v>12557</v>
      </c>
      <c r="H23" s="6">
        <f>VLOOKUP($A$7:$A$91,data!$A$2:$R$78,8,FALSE)</f>
        <v>1073</v>
      </c>
      <c r="I23" s="6">
        <f>VLOOKUP($A$7:$A$91,data!$A$2:$R$78,9,FALSE)</f>
        <v>409287</v>
      </c>
      <c r="J23" s="6">
        <f>VLOOKUP($A$7:$A$91,data!$A$2:$R$78,10,FALSE)</f>
        <v>464</v>
      </c>
      <c r="K23" s="6">
        <f>VLOOKUP($A$7:$A$91,data!$A$2:$R$78,11,FALSE)</f>
        <v>823950</v>
      </c>
      <c r="L23" s="6">
        <f>VLOOKUP($A$7:$A$91,data!$A$2:$R$78,12,FALSE)</f>
        <v>17073</v>
      </c>
      <c r="M23" s="6">
        <f>VLOOKUP($A$7:$A$91,data!$A$2:$R$78,13,FALSE)</f>
        <v>22108008</v>
      </c>
      <c r="N23" s="6">
        <f>VLOOKUP($A$7:$A$91,data!$A$2:$R$78,14,FALSE)</f>
        <v>731</v>
      </c>
      <c r="O23" s="6">
        <f>VLOOKUP($A$7:$A$91,data!$A$2:$R$78,15,FALSE)</f>
        <v>1791947</v>
      </c>
      <c r="P23" s="6">
        <f>VLOOKUP($A$7:$A$91,data!$A$2:$R$78,16,FALSE)</f>
        <v>748</v>
      </c>
      <c r="Q23" s="6">
        <f>VLOOKUP($A$7:$A$91,data!$A$2:$R$78,17,FALSE)</f>
        <v>516924</v>
      </c>
      <c r="R23" s="6">
        <f>VLOOKUP($A$7:$A$91,data!$A$2:$R$78,18,FALSE)</f>
        <v>145</v>
      </c>
      <c r="S23" s="6">
        <f>VLOOKUP($A$7:$A$91,data!$A$2:$X$78,19,FALSE)</f>
        <v>48540</v>
      </c>
      <c r="T23" s="6">
        <f>VLOOKUP($A$7:$A$91,data!$A$2:$X$78,20,FALSE)</f>
        <v>444</v>
      </c>
      <c r="U23" s="6">
        <f>VLOOKUP($A$7:$A$91,data!$A$2:$X$78,21,FALSE)</f>
        <v>1876</v>
      </c>
      <c r="V23" s="6">
        <f>VLOOKUP($A$7:$A$91,data!$A$2:$X$78,22,FALSE)</f>
        <v>105</v>
      </c>
      <c r="W23" s="6">
        <f>VLOOKUP($A$7:$A$91,data!$A$2:$X$78,23,FALSE)</f>
        <v>461</v>
      </c>
      <c r="X23" s="6">
        <f>VLOOKUP($A$7:$A$91,data!$A$2:$X$78,24,FALSE)</f>
        <v>30</v>
      </c>
    </row>
    <row r="24" spans="1:24" ht="18.75">
      <c r="A24" s="5" t="s">
        <v>26</v>
      </c>
      <c r="B24" s="6">
        <f>VLOOKUP($A$7:$A$91,data!$A$2:$R$78,2,FALSE)</f>
        <v>10388</v>
      </c>
      <c r="C24" s="6">
        <f>VLOOKUP($A$7:$A$91,data!$A$2:$R$78,3,FALSE)</f>
        <v>11090</v>
      </c>
      <c r="D24" s="6">
        <f>VLOOKUP($A$7:$A$91,data!$A$2:$R$78,4,FALSE)</f>
        <v>983</v>
      </c>
      <c r="E24" s="6">
        <f>VLOOKUP($A$7:$A$91,data!$A$2:$R$78,5,FALSE)</f>
        <v>114</v>
      </c>
      <c r="F24" s="6">
        <f>VLOOKUP($A$7:$A$91,data!$A$2:$R$78,6,FALSE)</f>
        <v>3</v>
      </c>
      <c r="G24" s="6">
        <f>VLOOKUP($A$7:$A$91,data!$A$2:$R$78,7,FALSE)</f>
        <v>13796</v>
      </c>
      <c r="H24" s="6">
        <f>VLOOKUP($A$7:$A$91,data!$A$2:$R$78,8,FALSE)</f>
        <v>1082</v>
      </c>
      <c r="I24" s="6">
        <f>VLOOKUP($A$7:$A$91,data!$A$2:$R$78,9,FALSE)</f>
        <v>68258</v>
      </c>
      <c r="J24" s="6">
        <f>VLOOKUP($A$7:$A$91,data!$A$2:$R$78,10,FALSE)</f>
        <v>40</v>
      </c>
      <c r="K24" s="6">
        <f>VLOOKUP($A$7:$A$91,data!$A$2:$R$78,11,FALSE)</f>
        <v>279302</v>
      </c>
      <c r="L24" s="6">
        <f>VLOOKUP($A$7:$A$91,data!$A$2:$R$78,12,FALSE)</f>
        <v>8447</v>
      </c>
      <c r="M24" s="6">
        <f>VLOOKUP($A$7:$A$91,data!$A$2:$R$78,13,FALSE)</f>
        <v>2391528</v>
      </c>
      <c r="N24" s="6">
        <f>VLOOKUP($A$7:$A$91,data!$A$2:$R$78,14,FALSE)</f>
        <v>297</v>
      </c>
      <c r="O24" s="6">
        <f>VLOOKUP($A$7:$A$91,data!$A$2:$R$78,15,FALSE)</f>
        <v>5387102</v>
      </c>
      <c r="P24" s="6">
        <f>VLOOKUP($A$7:$A$91,data!$A$2:$R$78,16,FALSE)</f>
        <v>922</v>
      </c>
      <c r="Q24" s="6">
        <f>VLOOKUP($A$7:$A$91,data!$A$2:$R$78,17,FALSE)</f>
        <v>477070</v>
      </c>
      <c r="R24" s="6">
        <f>VLOOKUP($A$7:$A$91,data!$A$2:$R$78,18,FALSE)</f>
        <v>294</v>
      </c>
      <c r="S24" s="6">
        <f>VLOOKUP($A$7:$A$91,data!$A$2:$X$78,19,FALSE)</f>
        <v>62800</v>
      </c>
      <c r="T24" s="6">
        <f>VLOOKUP($A$7:$A$91,data!$A$2:$X$78,20,FALSE)</f>
        <v>373</v>
      </c>
      <c r="U24" s="6">
        <f>VLOOKUP($A$7:$A$91,data!$A$2:$X$78,21,FALSE)</f>
        <v>2965</v>
      </c>
      <c r="V24" s="6">
        <f>VLOOKUP($A$7:$A$91,data!$A$2:$X$78,22,FALSE)</f>
        <v>110</v>
      </c>
      <c r="W24" s="6">
        <f>VLOOKUP($A$7:$A$91,data!$A$2:$X$78,23,FALSE)</f>
        <v>497</v>
      </c>
      <c r="X24" s="6">
        <f>VLOOKUP($A$7:$A$91,data!$A$2:$X$78,24,FALSE)</f>
        <v>19</v>
      </c>
    </row>
    <row r="25" spans="1:24" ht="18.75">
      <c r="A25" s="5" t="s">
        <v>27</v>
      </c>
      <c r="B25" s="6">
        <f>VLOOKUP($A$7:$A$91,data!$A$2:$R$78,2,FALSE)</f>
        <v>34581</v>
      </c>
      <c r="C25" s="6">
        <f>VLOOKUP($A$7:$A$91,data!$A$2:$R$78,3,FALSE)</f>
        <v>118741</v>
      </c>
      <c r="D25" s="6">
        <f>VLOOKUP($A$7:$A$91,data!$A$2:$R$78,4,FALSE)</f>
        <v>10417</v>
      </c>
      <c r="E25" s="6">
        <f>VLOOKUP($A$7:$A$91,data!$A$2:$R$78,5,FALSE)</f>
        <v>34911</v>
      </c>
      <c r="F25" s="6">
        <f>VLOOKUP($A$7:$A$91,data!$A$2:$R$78,6,FALSE)</f>
        <v>871</v>
      </c>
      <c r="G25" s="6">
        <f>VLOOKUP($A$7:$A$91,data!$A$2:$R$78,7,FALSE)</f>
        <v>14909</v>
      </c>
      <c r="H25" s="6">
        <f>VLOOKUP($A$7:$A$91,data!$A$2:$R$78,8,FALSE)</f>
        <v>1302</v>
      </c>
      <c r="I25" s="6">
        <f>VLOOKUP($A$7:$A$91,data!$A$2:$R$78,9,FALSE)</f>
        <v>25839</v>
      </c>
      <c r="J25" s="6">
        <f>VLOOKUP($A$7:$A$91,data!$A$2:$R$78,10,FALSE)</f>
        <v>537</v>
      </c>
      <c r="K25" s="6">
        <f>VLOOKUP($A$7:$A$91,data!$A$2:$R$78,11,FALSE)</f>
        <v>1420828</v>
      </c>
      <c r="L25" s="6">
        <f>VLOOKUP($A$7:$A$91,data!$A$2:$R$78,12,FALSE)</f>
        <v>30316</v>
      </c>
      <c r="M25" s="6">
        <f>VLOOKUP($A$7:$A$91,data!$A$2:$R$78,13,FALSE)</f>
        <v>453328</v>
      </c>
      <c r="N25" s="6">
        <f>VLOOKUP($A$7:$A$91,data!$A$2:$R$78,14,FALSE)</f>
        <v>862</v>
      </c>
      <c r="O25" s="6">
        <f>VLOOKUP($A$7:$A$91,data!$A$2:$R$78,15,FALSE)</f>
        <v>472735</v>
      </c>
      <c r="P25" s="6">
        <f>VLOOKUP($A$7:$A$91,data!$A$2:$R$78,16,FALSE)</f>
        <v>3987</v>
      </c>
      <c r="Q25" s="6">
        <f>VLOOKUP($A$7:$A$91,data!$A$2:$R$78,17,FALSE)</f>
        <v>130512</v>
      </c>
      <c r="R25" s="6">
        <f>VLOOKUP($A$7:$A$91,data!$A$2:$R$78,18,FALSE)</f>
        <v>471</v>
      </c>
      <c r="S25" s="6">
        <f>VLOOKUP($A$7:$A$91,data!$A$2:$X$78,19,FALSE)</f>
        <v>23132</v>
      </c>
      <c r="T25" s="6">
        <f>VLOOKUP($A$7:$A$91,data!$A$2:$X$78,20,FALSE)</f>
        <v>974</v>
      </c>
      <c r="U25" s="6">
        <f>VLOOKUP($A$7:$A$91,data!$A$2:$X$78,21,FALSE)</f>
        <v>17899</v>
      </c>
      <c r="V25" s="6">
        <f>VLOOKUP($A$7:$A$91,data!$A$2:$X$78,22,FALSE)</f>
        <v>694</v>
      </c>
      <c r="W25" s="6">
        <f>VLOOKUP($A$7:$A$91,data!$A$2:$X$78,23,FALSE)</f>
        <v>698</v>
      </c>
      <c r="X25" s="6">
        <f>VLOOKUP($A$7:$A$91,data!$A$2:$X$78,24,FALSE)</f>
        <v>34</v>
      </c>
    </row>
    <row r="26" spans="1:24" ht="18.75">
      <c r="A26" s="9" t="s">
        <v>3</v>
      </c>
      <c r="B26" s="8">
        <f>SUM(B27:B34)</f>
        <v>1036373</v>
      </c>
      <c r="C26" s="8">
        <f t="shared" ref="C26:X26" si="12">SUM(C27:C34)</f>
        <v>3129559</v>
      </c>
      <c r="D26" s="8">
        <f t="shared" si="12"/>
        <v>571756</v>
      </c>
      <c r="E26" s="8">
        <f t="shared" si="12"/>
        <v>176553</v>
      </c>
      <c r="F26" s="8">
        <f t="shared" si="12"/>
        <v>5717</v>
      </c>
      <c r="G26" s="8">
        <f t="shared" si="12"/>
        <v>706895</v>
      </c>
      <c r="H26" s="8">
        <f t="shared" si="12"/>
        <v>151024</v>
      </c>
      <c r="I26" s="8">
        <f t="shared" si="12"/>
        <v>1155489</v>
      </c>
      <c r="J26" s="8">
        <f t="shared" si="12"/>
        <v>35190</v>
      </c>
      <c r="K26" s="8">
        <f t="shared" ref="K26:L26" si="13">SUM(K27:K34)</f>
        <v>29554554</v>
      </c>
      <c r="L26" s="8">
        <f t="shared" si="13"/>
        <v>746313</v>
      </c>
      <c r="M26" s="8">
        <f t="shared" ref="M26:N26" si="14">SUM(M27:M34)</f>
        <v>36644849</v>
      </c>
      <c r="N26" s="8">
        <f t="shared" si="14"/>
        <v>11635</v>
      </c>
      <c r="O26" s="8">
        <f t="shared" si="12"/>
        <v>4516274</v>
      </c>
      <c r="P26" s="8">
        <f t="shared" si="12"/>
        <v>41268</v>
      </c>
      <c r="Q26" s="8">
        <f t="shared" si="12"/>
        <v>1088401</v>
      </c>
      <c r="R26" s="8">
        <f t="shared" si="12"/>
        <v>8789</v>
      </c>
      <c r="S26" s="8">
        <f t="shared" ref="S26:T26" si="15">SUM(S27:S34)</f>
        <v>1497408</v>
      </c>
      <c r="T26" s="8">
        <f t="shared" si="15"/>
        <v>26251</v>
      </c>
      <c r="U26" s="8">
        <f t="shared" si="12"/>
        <v>210868</v>
      </c>
      <c r="V26" s="8">
        <f t="shared" si="12"/>
        <v>9075</v>
      </c>
      <c r="W26" s="8">
        <f t="shared" si="12"/>
        <v>7870</v>
      </c>
      <c r="X26" s="8">
        <f t="shared" si="12"/>
        <v>441</v>
      </c>
    </row>
    <row r="27" spans="1:24" ht="18.75">
      <c r="A27" s="5" t="s">
        <v>28</v>
      </c>
      <c r="B27" s="6">
        <f>VLOOKUP($A$7:$A$91,data!$A$2:$R$78,2,FALSE)</f>
        <v>190698</v>
      </c>
      <c r="C27" s="6">
        <f>VLOOKUP($A$7:$A$91,data!$A$2:$R$78,3,FALSE)</f>
        <v>535104</v>
      </c>
      <c r="D27" s="6">
        <f>VLOOKUP($A$7:$A$91,data!$A$2:$R$78,4,FALSE)</f>
        <v>67654</v>
      </c>
      <c r="E27" s="6">
        <f>VLOOKUP($A$7:$A$91,data!$A$2:$R$78,5,FALSE)</f>
        <v>157585</v>
      </c>
      <c r="F27" s="6">
        <f>VLOOKUP($A$7:$A$91,data!$A$2:$R$78,6,FALSE)</f>
        <v>5051</v>
      </c>
      <c r="G27" s="6">
        <f>VLOOKUP($A$7:$A$91,data!$A$2:$R$78,7,FALSE)</f>
        <v>79416</v>
      </c>
      <c r="H27" s="6">
        <f>VLOOKUP($A$7:$A$91,data!$A$2:$R$78,8,FALSE)</f>
        <v>12201</v>
      </c>
      <c r="I27" s="6">
        <f>VLOOKUP($A$7:$A$91,data!$A$2:$R$78,9,FALSE)</f>
        <v>268929</v>
      </c>
      <c r="J27" s="6">
        <f>VLOOKUP($A$7:$A$91,data!$A$2:$R$78,10,FALSE)</f>
        <v>6374</v>
      </c>
      <c r="K27" s="6">
        <f>VLOOKUP($A$7:$A$91,data!$A$2:$R$78,11,FALSE)</f>
        <v>5759103</v>
      </c>
      <c r="L27" s="6">
        <f>VLOOKUP($A$7:$A$91,data!$A$2:$R$78,12,FALSE)</f>
        <v>156684</v>
      </c>
      <c r="M27" s="6">
        <f>VLOOKUP($A$7:$A$91,data!$A$2:$R$78,13,FALSE)</f>
        <v>18628705</v>
      </c>
      <c r="N27" s="6">
        <f>VLOOKUP($A$7:$A$91,data!$A$2:$R$78,14,FALSE)</f>
        <v>4108</v>
      </c>
      <c r="O27" s="6">
        <f>VLOOKUP($A$7:$A$91,data!$A$2:$R$78,15,FALSE)</f>
        <v>1057214</v>
      </c>
      <c r="P27" s="6">
        <f>VLOOKUP($A$7:$A$91,data!$A$2:$R$78,16,FALSE)</f>
        <v>11010</v>
      </c>
      <c r="Q27" s="6">
        <f>VLOOKUP($A$7:$A$91,data!$A$2:$R$78,17,FALSE)</f>
        <v>324676</v>
      </c>
      <c r="R27" s="6">
        <f>VLOOKUP($A$7:$A$91,data!$A$2:$R$78,18,FALSE)</f>
        <v>2560</v>
      </c>
      <c r="S27" s="6">
        <f>VLOOKUP($A$7:$A$91,data!$A$2:$X$78,19,FALSE)</f>
        <v>594679</v>
      </c>
      <c r="T27" s="6">
        <f>VLOOKUP($A$7:$A$91,data!$A$2:$X$78,20,FALSE)</f>
        <v>6170</v>
      </c>
      <c r="U27" s="6">
        <f>VLOOKUP($A$7:$A$91,data!$A$2:$X$78,21,FALSE)</f>
        <v>121784</v>
      </c>
      <c r="V27" s="6">
        <f>VLOOKUP($A$7:$A$91,data!$A$2:$X$78,22,FALSE)</f>
        <v>4469</v>
      </c>
      <c r="W27" s="6">
        <f>VLOOKUP($A$7:$A$91,data!$A$2:$X$78,23,FALSE)</f>
        <v>3460</v>
      </c>
      <c r="X27" s="6">
        <f>VLOOKUP($A$7:$A$91,data!$A$2:$X$78,24,FALSE)</f>
        <v>153</v>
      </c>
    </row>
    <row r="28" spans="1:24" ht="18.75">
      <c r="A28" s="5" t="s">
        <v>29</v>
      </c>
      <c r="B28" s="6">
        <f>VLOOKUP($A$7:$A$91,data!$A$2:$R$78,2,FALSE)</f>
        <v>156921</v>
      </c>
      <c r="C28" s="6">
        <f>VLOOKUP($A$7:$A$91,data!$A$2:$R$78,3,FALSE)</f>
        <v>518116</v>
      </c>
      <c r="D28" s="6">
        <f>VLOOKUP($A$7:$A$91,data!$A$2:$R$78,4,FALSE)</f>
        <v>85517</v>
      </c>
      <c r="E28" s="6">
        <f>VLOOKUP($A$7:$A$91,data!$A$2:$R$78,5,FALSE)</f>
        <v>5544</v>
      </c>
      <c r="F28" s="6">
        <f>VLOOKUP($A$7:$A$91,data!$A$2:$R$78,6,FALSE)</f>
        <v>151</v>
      </c>
      <c r="G28" s="6">
        <f>VLOOKUP($A$7:$A$91,data!$A$2:$R$78,7,FALSE)</f>
        <v>155262</v>
      </c>
      <c r="H28" s="6">
        <f>VLOOKUP($A$7:$A$91,data!$A$2:$R$78,8,FALSE)</f>
        <v>27064</v>
      </c>
      <c r="I28" s="6">
        <f>VLOOKUP($A$7:$A$91,data!$A$2:$R$78,9,FALSE)</f>
        <v>275003</v>
      </c>
      <c r="J28" s="6">
        <f>VLOOKUP($A$7:$A$91,data!$A$2:$R$78,10,FALSE)</f>
        <v>8719</v>
      </c>
      <c r="K28" s="6">
        <f>VLOOKUP($A$7:$A$91,data!$A$2:$R$78,11,FALSE)</f>
        <v>4766359</v>
      </c>
      <c r="L28" s="6">
        <f>VLOOKUP($A$7:$A$91,data!$A$2:$R$78,12,FALSE)</f>
        <v>115671</v>
      </c>
      <c r="M28" s="6">
        <f>VLOOKUP($A$7:$A$91,data!$A$2:$R$78,13,FALSE)</f>
        <v>8475251</v>
      </c>
      <c r="N28" s="6">
        <f>VLOOKUP($A$7:$A$91,data!$A$2:$R$78,14,FALSE)</f>
        <v>1209</v>
      </c>
      <c r="O28" s="6">
        <f>VLOOKUP($A$7:$A$91,data!$A$2:$R$78,15,FALSE)</f>
        <v>396450</v>
      </c>
      <c r="P28" s="6">
        <f>VLOOKUP($A$7:$A$91,data!$A$2:$R$78,16,FALSE)</f>
        <v>5733</v>
      </c>
      <c r="Q28" s="6">
        <f>VLOOKUP($A$7:$A$91,data!$A$2:$R$78,17,FALSE)</f>
        <v>47508</v>
      </c>
      <c r="R28" s="6">
        <f>VLOOKUP($A$7:$A$91,data!$A$2:$R$78,18,FALSE)</f>
        <v>856</v>
      </c>
      <c r="S28" s="6">
        <f>VLOOKUP($A$7:$A$91,data!$A$2:$X$78,19,FALSE)</f>
        <v>220457</v>
      </c>
      <c r="T28" s="6">
        <f>VLOOKUP($A$7:$A$91,data!$A$2:$X$78,20,FALSE)</f>
        <v>6926</v>
      </c>
      <c r="U28" s="6">
        <f>VLOOKUP($A$7:$A$91,data!$A$2:$X$78,21,FALSE)</f>
        <v>21225</v>
      </c>
      <c r="V28" s="6">
        <f>VLOOKUP($A$7:$A$91,data!$A$2:$X$78,22,FALSE)</f>
        <v>1177</v>
      </c>
      <c r="W28" s="6">
        <f>VLOOKUP($A$7:$A$91,data!$A$2:$X$78,23,FALSE)</f>
        <v>1555</v>
      </c>
      <c r="X28" s="6">
        <f>VLOOKUP($A$7:$A$91,data!$A$2:$X$78,24,FALSE)</f>
        <v>109</v>
      </c>
    </row>
    <row r="29" spans="1:24" ht="18.75">
      <c r="A29" s="5" t="s">
        <v>30</v>
      </c>
      <c r="B29" s="6">
        <f>VLOOKUP($A$7:$A$91,data!$A$2:$R$78,2,FALSE)</f>
        <v>169374</v>
      </c>
      <c r="C29" s="6">
        <f>VLOOKUP($A$7:$A$91,data!$A$2:$R$78,3,FALSE)</f>
        <v>582409</v>
      </c>
      <c r="D29" s="6">
        <f>VLOOKUP($A$7:$A$91,data!$A$2:$R$78,4,FALSE)</f>
        <v>105558</v>
      </c>
      <c r="E29" s="6">
        <f>VLOOKUP($A$7:$A$91,data!$A$2:$R$78,5,FALSE)</f>
        <v>711</v>
      </c>
      <c r="F29" s="6">
        <f>VLOOKUP($A$7:$A$91,data!$A$2:$R$78,6,FALSE)</f>
        <v>57</v>
      </c>
      <c r="G29" s="6">
        <f>VLOOKUP($A$7:$A$91,data!$A$2:$R$78,7,FALSE)</f>
        <v>152652</v>
      </c>
      <c r="H29" s="6">
        <f>VLOOKUP($A$7:$A$91,data!$A$2:$R$78,8,FALSE)</f>
        <v>32883</v>
      </c>
      <c r="I29" s="6">
        <f>VLOOKUP($A$7:$A$91,data!$A$2:$R$78,9,FALSE)</f>
        <v>142107</v>
      </c>
      <c r="J29" s="6">
        <f>VLOOKUP($A$7:$A$91,data!$A$2:$R$78,10,FALSE)</f>
        <v>7162</v>
      </c>
      <c r="K29" s="6">
        <f>VLOOKUP($A$7:$A$91,data!$A$2:$R$78,11,FALSE)</f>
        <v>4497696</v>
      </c>
      <c r="L29" s="6">
        <f>VLOOKUP($A$7:$A$91,data!$A$2:$R$78,12,FALSE)</f>
        <v>119465</v>
      </c>
      <c r="M29" s="6">
        <f>VLOOKUP($A$7:$A$91,data!$A$2:$R$78,13,FALSE)</f>
        <v>613358</v>
      </c>
      <c r="N29" s="6">
        <f>VLOOKUP($A$7:$A$91,data!$A$2:$R$78,14,FALSE)</f>
        <v>1813</v>
      </c>
      <c r="O29" s="6">
        <f>VLOOKUP($A$7:$A$91,data!$A$2:$R$78,15,FALSE)</f>
        <v>259859</v>
      </c>
      <c r="P29" s="6">
        <f>VLOOKUP($A$7:$A$91,data!$A$2:$R$78,16,FALSE)</f>
        <v>7789</v>
      </c>
      <c r="Q29" s="6">
        <f>VLOOKUP($A$7:$A$91,data!$A$2:$R$78,17,FALSE)</f>
        <v>54429</v>
      </c>
      <c r="R29" s="6">
        <f>VLOOKUP($A$7:$A$91,data!$A$2:$R$78,18,FALSE)</f>
        <v>964</v>
      </c>
      <c r="S29" s="6">
        <f>VLOOKUP($A$7:$A$91,data!$A$2:$X$78,19,FALSE)</f>
        <v>219721</v>
      </c>
      <c r="T29" s="6">
        <f>VLOOKUP($A$7:$A$91,data!$A$2:$X$78,20,FALSE)</f>
        <v>6686</v>
      </c>
      <c r="U29" s="6">
        <f>VLOOKUP($A$7:$A$91,data!$A$2:$X$78,21,FALSE)</f>
        <v>7027</v>
      </c>
      <c r="V29" s="6">
        <f>VLOOKUP($A$7:$A$91,data!$A$2:$X$78,22,FALSE)</f>
        <v>464</v>
      </c>
      <c r="W29" s="6">
        <f>VLOOKUP($A$7:$A$91,data!$A$2:$X$78,23,FALSE)</f>
        <v>656</v>
      </c>
      <c r="X29" s="6">
        <f>VLOOKUP($A$7:$A$91,data!$A$2:$X$78,24,FALSE)</f>
        <v>40</v>
      </c>
    </row>
    <row r="30" spans="1:24" ht="18.75">
      <c r="A30" s="5" t="s">
        <v>31</v>
      </c>
      <c r="B30" s="6">
        <f>VLOOKUP($A$7:$A$91,data!$A$2:$R$78,2,FALSE)</f>
        <v>150784</v>
      </c>
      <c r="C30" s="6">
        <f>VLOOKUP($A$7:$A$91,data!$A$2:$R$78,3,FALSE)</f>
        <v>531310</v>
      </c>
      <c r="D30" s="6">
        <f>VLOOKUP($A$7:$A$91,data!$A$2:$R$78,4,FALSE)</f>
        <v>104727</v>
      </c>
      <c r="E30" s="6">
        <f>VLOOKUP($A$7:$A$91,data!$A$2:$R$78,5,FALSE)</f>
        <v>5122</v>
      </c>
      <c r="F30" s="6">
        <f>VLOOKUP($A$7:$A$91,data!$A$2:$R$78,6,FALSE)</f>
        <v>205</v>
      </c>
      <c r="G30" s="6">
        <f>VLOOKUP($A$7:$A$91,data!$A$2:$R$78,7,FALSE)</f>
        <v>105956</v>
      </c>
      <c r="H30" s="6">
        <f>VLOOKUP($A$7:$A$91,data!$A$2:$R$78,8,FALSE)</f>
        <v>25198</v>
      </c>
      <c r="I30" s="6">
        <f>VLOOKUP($A$7:$A$91,data!$A$2:$R$78,9,FALSE)</f>
        <v>83609</v>
      </c>
      <c r="J30" s="6">
        <f>VLOOKUP($A$7:$A$91,data!$A$2:$R$78,10,FALSE)</f>
        <v>3679</v>
      </c>
      <c r="K30" s="6">
        <f>VLOOKUP($A$7:$A$91,data!$A$2:$R$78,11,FALSE)</f>
        <v>4015532</v>
      </c>
      <c r="L30" s="6">
        <f>VLOOKUP($A$7:$A$91,data!$A$2:$R$78,12,FALSE)</f>
        <v>98036</v>
      </c>
      <c r="M30" s="6">
        <f>VLOOKUP($A$7:$A$91,data!$A$2:$R$78,13,FALSE)</f>
        <v>1102843</v>
      </c>
      <c r="N30" s="6">
        <f>VLOOKUP($A$7:$A$91,data!$A$2:$R$78,14,FALSE)</f>
        <v>2048</v>
      </c>
      <c r="O30" s="6">
        <f>VLOOKUP($A$7:$A$91,data!$A$2:$R$78,15,FALSE)</f>
        <v>78066</v>
      </c>
      <c r="P30" s="6">
        <f>VLOOKUP($A$7:$A$91,data!$A$2:$R$78,16,FALSE)</f>
        <v>2766</v>
      </c>
      <c r="Q30" s="6">
        <f>VLOOKUP($A$7:$A$91,data!$A$2:$R$78,17,FALSE)</f>
        <v>32533</v>
      </c>
      <c r="R30" s="6">
        <f>VLOOKUP($A$7:$A$91,data!$A$2:$R$78,18,FALSE)</f>
        <v>2099</v>
      </c>
      <c r="S30" s="6">
        <f>VLOOKUP($A$7:$A$91,data!$A$2:$X$78,19,FALSE)</f>
        <v>59946</v>
      </c>
      <c r="T30" s="6">
        <f>VLOOKUP($A$7:$A$91,data!$A$2:$X$78,20,FALSE)</f>
        <v>2088</v>
      </c>
      <c r="U30" s="6">
        <f>VLOOKUP($A$7:$A$91,data!$A$2:$X$78,21,FALSE)</f>
        <v>5469</v>
      </c>
      <c r="V30" s="6">
        <f>VLOOKUP($A$7:$A$91,data!$A$2:$X$78,22,FALSE)</f>
        <v>329</v>
      </c>
      <c r="W30" s="6">
        <f>VLOOKUP($A$7:$A$91,data!$A$2:$X$78,23,FALSE)</f>
        <v>437</v>
      </c>
      <c r="X30" s="6">
        <f>VLOOKUP($A$7:$A$91,data!$A$2:$X$78,24,FALSE)</f>
        <v>24</v>
      </c>
    </row>
    <row r="31" spans="1:24" ht="18.75">
      <c r="A31" s="5" t="s">
        <v>32</v>
      </c>
      <c r="B31" s="6">
        <f>VLOOKUP($A$7:$A$91,data!$A$2:$R$78,2,FALSE)</f>
        <v>186486</v>
      </c>
      <c r="C31" s="6">
        <f>VLOOKUP($A$7:$A$91,data!$A$2:$R$78,3,FALSE)</f>
        <v>534564</v>
      </c>
      <c r="D31" s="6">
        <f>VLOOKUP($A$7:$A$91,data!$A$2:$R$78,4,FALSE)</f>
        <v>123164</v>
      </c>
      <c r="E31" s="6">
        <f>VLOOKUP($A$7:$A$91,data!$A$2:$R$78,5,FALSE)</f>
        <v>246</v>
      </c>
      <c r="F31" s="6">
        <f>VLOOKUP($A$7:$A$91,data!$A$2:$R$78,6,FALSE)</f>
        <v>21</v>
      </c>
      <c r="G31" s="6">
        <f>VLOOKUP($A$7:$A$91,data!$A$2:$R$78,7,FALSE)</f>
        <v>140488</v>
      </c>
      <c r="H31" s="6">
        <f>VLOOKUP($A$7:$A$91,data!$A$2:$R$78,8,FALSE)</f>
        <v>37504</v>
      </c>
      <c r="I31" s="6">
        <f>VLOOKUP($A$7:$A$91,data!$A$2:$R$78,9,FALSE)</f>
        <v>126958</v>
      </c>
      <c r="J31" s="6">
        <f>VLOOKUP($A$7:$A$91,data!$A$2:$R$78,10,FALSE)</f>
        <v>4365</v>
      </c>
      <c r="K31" s="6">
        <f>VLOOKUP($A$7:$A$91,data!$A$2:$R$78,11,FALSE)</f>
        <v>4781955</v>
      </c>
      <c r="L31" s="6">
        <f>VLOOKUP($A$7:$A$91,data!$A$2:$R$78,12,FALSE)</f>
        <v>111523</v>
      </c>
      <c r="M31" s="6">
        <f>VLOOKUP($A$7:$A$91,data!$A$2:$R$78,13,FALSE)</f>
        <v>2291755</v>
      </c>
      <c r="N31" s="6">
        <f>VLOOKUP($A$7:$A$91,data!$A$2:$R$78,14,FALSE)</f>
        <v>1657</v>
      </c>
      <c r="O31" s="6">
        <f>VLOOKUP($A$7:$A$91,data!$A$2:$R$78,15,FALSE)</f>
        <v>1308563</v>
      </c>
      <c r="P31" s="6">
        <f>VLOOKUP($A$7:$A$91,data!$A$2:$R$78,16,FALSE)</f>
        <v>6584</v>
      </c>
      <c r="Q31" s="6">
        <f>VLOOKUP($A$7:$A$91,data!$A$2:$R$78,17,FALSE)</f>
        <v>33006</v>
      </c>
      <c r="R31" s="6">
        <f>VLOOKUP($A$7:$A$91,data!$A$2:$R$78,18,FALSE)</f>
        <v>1259</v>
      </c>
      <c r="S31" s="6">
        <f>VLOOKUP($A$7:$A$91,data!$A$2:$X$78,19,FALSE)</f>
        <v>60071</v>
      </c>
      <c r="T31" s="6">
        <f>VLOOKUP($A$7:$A$91,data!$A$2:$X$78,20,FALSE)</f>
        <v>1429</v>
      </c>
      <c r="U31" s="6">
        <f>VLOOKUP($A$7:$A$91,data!$A$2:$X$78,21,FALSE)</f>
        <v>10492</v>
      </c>
      <c r="V31" s="6">
        <f>VLOOKUP($A$7:$A$91,data!$A$2:$X$78,22,FALSE)</f>
        <v>783</v>
      </c>
      <c r="W31" s="6">
        <f>VLOOKUP($A$7:$A$91,data!$A$2:$X$78,23,FALSE)</f>
        <v>547</v>
      </c>
      <c r="X31" s="6">
        <f>VLOOKUP($A$7:$A$91,data!$A$2:$X$78,24,FALSE)</f>
        <v>46</v>
      </c>
    </row>
    <row r="32" spans="1:24" ht="18.75">
      <c r="A32" s="5" t="s">
        <v>33</v>
      </c>
      <c r="B32" s="6">
        <f>VLOOKUP($A$7:$A$91,data!$A$2:$R$78,2,FALSE)</f>
        <v>56566</v>
      </c>
      <c r="C32" s="6">
        <f>VLOOKUP($A$7:$A$91,data!$A$2:$R$78,3,FALSE)</f>
        <v>186949</v>
      </c>
      <c r="D32" s="6">
        <f>VLOOKUP($A$7:$A$91,data!$A$2:$R$78,4,FALSE)</f>
        <v>39287</v>
      </c>
      <c r="E32" s="6">
        <f>VLOOKUP($A$7:$A$91,data!$A$2:$R$78,5,FALSE)</f>
        <v>39</v>
      </c>
      <c r="F32" s="6">
        <f>VLOOKUP($A$7:$A$91,data!$A$2:$R$78,6,FALSE)</f>
        <v>13</v>
      </c>
      <c r="G32" s="6">
        <f>VLOOKUP($A$7:$A$91,data!$A$2:$R$78,7,FALSE)</f>
        <v>34596</v>
      </c>
      <c r="H32" s="6">
        <f>VLOOKUP($A$7:$A$91,data!$A$2:$R$78,8,FALSE)</f>
        <v>8179</v>
      </c>
      <c r="I32" s="6">
        <f>VLOOKUP($A$7:$A$91,data!$A$2:$R$78,9,FALSE)</f>
        <v>60891</v>
      </c>
      <c r="J32" s="6">
        <f>VLOOKUP($A$7:$A$91,data!$A$2:$R$78,10,FALSE)</f>
        <v>1561</v>
      </c>
      <c r="K32" s="6">
        <f>VLOOKUP($A$7:$A$91,data!$A$2:$R$78,11,FALSE)</f>
        <v>1719313</v>
      </c>
      <c r="L32" s="6">
        <f>VLOOKUP($A$7:$A$91,data!$A$2:$R$78,12,FALSE)</f>
        <v>40828</v>
      </c>
      <c r="M32" s="6">
        <f>VLOOKUP($A$7:$A$91,data!$A$2:$R$78,13,FALSE)</f>
        <v>261244</v>
      </c>
      <c r="N32" s="6">
        <f>VLOOKUP($A$7:$A$91,data!$A$2:$R$78,14,FALSE)</f>
        <v>337</v>
      </c>
      <c r="O32" s="6">
        <f>VLOOKUP($A$7:$A$91,data!$A$2:$R$78,15,FALSE)</f>
        <v>53625</v>
      </c>
      <c r="P32" s="6">
        <f>VLOOKUP($A$7:$A$91,data!$A$2:$R$78,16,FALSE)</f>
        <v>3055</v>
      </c>
      <c r="Q32" s="6">
        <f>VLOOKUP($A$7:$A$91,data!$A$2:$R$78,17,FALSE)</f>
        <v>7223</v>
      </c>
      <c r="R32" s="6">
        <f>VLOOKUP($A$7:$A$91,data!$A$2:$R$78,18,FALSE)</f>
        <v>182</v>
      </c>
      <c r="S32" s="6">
        <f>VLOOKUP($A$7:$A$91,data!$A$2:$X$78,19,FALSE)</f>
        <v>29989</v>
      </c>
      <c r="T32" s="6">
        <f>VLOOKUP($A$7:$A$91,data!$A$2:$X$78,20,FALSE)</f>
        <v>921</v>
      </c>
      <c r="U32" s="6">
        <f>VLOOKUP($A$7:$A$91,data!$A$2:$X$78,21,FALSE)</f>
        <v>2250</v>
      </c>
      <c r="V32" s="6">
        <f>VLOOKUP($A$7:$A$91,data!$A$2:$X$78,22,FALSE)</f>
        <v>146</v>
      </c>
      <c r="W32" s="6">
        <f>VLOOKUP($A$7:$A$91,data!$A$2:$X$78,23,FALSE)</f>
        <v>82</v>
      </c>
      <c r="X32" s="6">
        <f>VLOOKUP($A$7:$A$91,data!$A$2:$X$78,24,FALSE)</f>
        <v>4</v>
      </c>
    </row>
    <row r="33" spans="1:24" ht="18.75">
      <c r="A33" s="5" t="s">
        <v>34</v>
      </c>
      <c r="B33" s="6">
        <f>VLOOKUP($A$7:$A$91,data!$A$2:$R$78,2,FALSE)</f>
        <v>83541</v>
      </c>
      <c r="C33" s="6">
        <f>VLOOKUP($A$7:$A$91,data!$A$2:$R$78,3,FALSE)</f>
        <v>119756</v>
      </c>
      <c r="D33" s="6">
        <f>VLOOKUP($A$7:$A$91,data!$A$2:$R$78,4,FALSE)</f>
        <v>17020</v>
      </c>
      <c r="E33" s="6">
        <f>VLOOKUP($A$7:$A$91,data!$A$2:$R$78,5,FALSE)</f>
        <v>7295</v>
      </c>
      <c r="F33" s="6">
        <f>VLOOKUP($A$7:$A$91,data!$A$2:$R$78,6,FALSE)</f>
        <v>215</v>
      </c>
      <c r="G33" s="6">
        <f>VLOOKUP($A$7:$A$91,data!$A$2:$R$78,7,FALSE)</f>
        <v>19214</v>
      </c>
      <c r="H33" s="6">
        <f>VLOOKUP($A$7:$A$91,data!$A$2:$R$78,8,FALSE)</f>
        <v>3049</v>
      </c>
      <c r="I33" s="6">
        <f>VLOOKUP($A$7:$A$91,data!$A$2:$R$78,9,FALSE)</f>
        <v>153625</v>
      </c>
      <c r="J33" s="6">
        <f>VLOOKUP($A$7:$A$91,data!$A$2:$R$78,10,FALSE)</f>
        <v>2379</v>
      </c>
      <c r="K33" s="6">
        <f>VLOOKUP($A$7:$A$91,data!$A$2:$R$78,11,FALSE)</f>
        <v>2836610</v>
      </c>
      <c r="L33" s="6">
        <f>VLOOKUP($A$7:$A$91,data!$A$2:$R$78,12,FALSE)</f>
        <v>76354</v>
      </c>
      <c r="M33" s="6">
        <f>VLOOKUP($A$7:$A$91,data!$A$2:$R$78,13,FALSE)</f>
        <v>4800418</v>
      </c>
      <c r="N33" s="6">
        <f>VLOOKUP($A$7:$A$91,data!$A$2:$R$78,14,FALSE)</f>
        <v>360</v>
      </c>
      <c r="O33" s="6">
        <f>VLOOKUP($A$7:$A$91,data!$A$2:$R$78,15,FALSE)</f>
        <v>1285630</v>
      </c>
      <c r="P33" s="6">
        <f>VLOOKUP($A$7:$A$91,data!$A$2:$R$78,16,FALSE)</f>
        <v>2264</v>
      </c>
      <c r="Q33" s="6">
        <f>VLOOKUP($A$7:$A$91,data!$A$2:$R$78,17,FALSE)</f>
        <v>582574</v>
      </c>
      <c r="R33" s="6">
        <f>VLOOKUP($A$7:$A$91,data!$A$2:$R$78,18,FALSE)</f>
        <v>643</v>
      </c>
      <c r="S33" s="6">
        <f>VLOOKUP($A$7:$A$91,data!$A$2:$X$78,19,FALSE)</f>
        <v>299366</v>
      </c>
      <c r="T33" s="6">
        <f>VLOOKUP($A$7:$A$91,data!$A$2:$X$78,20,FALSE)</f>
        <v>1821</v>
      </c>
      <c r="U33" s="6">
        <f>VLOOKUP($A$7:$A$91,data!$A$2:$X$78,21,FALSE)</f>
        <v>39000</v>
      </c>
      <c r="V33" s="6">
        <f>VLOOKUP($A$7:$A$91,data!$A$2:$X$78,22,FALSE)</f>
        <v>1576</v>
      </c>
      <c r="W33" s="6">
        <f>VLOOKUP($A$7:$A$91,data!$A$2:$X$78,23,FALSE)</f>
        <v>1082</v>
      </c>
      <c r="X33" s="6">
        <f>VLOOKUP($A$7:$A$91,data!$A$2:$X$78,24,FALSE)</f>
        <v>58</v>
      </c>
    </row>
    <row r="34" spans="1:24" ht="18.75">
      <c r="A34" s="5" t="s">
        <v>35</v>
      </c>
      <c r="B34" s="6">
        <f>VLOOKUP($A$7:$A$91,data!$A$2:$R$78,2,FALSE)</f>
        <v>42003</v>
      </c>
      <c r="C34" s="6">
        <f>VLOOKUP($A$7:$A$91,data!$A$2:$R$78,3,FALSE)</f>
        <v>121351</v>
      </c>
      <c r="D34" s="6">
        <f>VLOOKUP($A$7:$A$91,data!$A$2:$R$78,4,FALSE)</f>
        <v>28829</v>
      </c>
      <c r="E34" s="6">
        <f>VLOOKUP($A$7:$A$91,data!$A$2:$R$78,5,FALSE)</f>
        <v>11</v>
      </c>
      <c r="F34" s="6">
        <f>VLOOKUP($A$7:$A$91,data!$A$2:$R$78,6,FALSE)</f>
        <v>4</v>
      </c>
      <c r="G34" s="6">
        <f>VLOOKUP($A$7:$A$91,data!$A$2:$R$78,7,FALSE)</f>
        <v>19311</v>
      </c>
      <c r="H34" s="6">
        <f>VLOOKUP($A$7:$A$91,data!$A$2:$R$78,8,FALSE)</f>
        <v>4946</v>
      </c>
      <c r="I34" s="6">
        <f>VLOOKUP($A$7:$A$91,data!$A$2:$R$78,9,FALSE)</f>
        <v>44367</v>
      </c>
      <c r="J34" s="6">
        <f>VLOOKUP($A$7:$A$91,data!$A$2:$R$78,10,FALSE)</f>
        <v>951</v>
      </c>
      <c r="K34" s="6">
        <f>VLOOKUP($A$7:$A$91,data!$A$2:$R$78,11,FALSE)</f>
        <v>1177986</v>
      </c>
      <c r="L34" s="6">
        <f>VLOOKUP($A$7:$A$91,data!$A$2:$R$78,12,FALSE)</f>
        <v>27752</v>
      </c>
      <c r="M34" s="6">
        <f>VLOOKUP($A$7:$A$91,data!$A$2:$R$78,13,FALSE)</f>
        <v>471275</v>
      </c>
      <c r="N34" s="6">
        <f>VLOOKUP($A$7:$A$91,data!$A$2:$R$78,14,FALSE)</f>
        <v>103</v>
      </c>
      <c r="O34" s="6">
        <f>VLOOKUP($A$7:$A$91,data!$A$2:$R$78,15,FALSE)</f>
        <v>76867</v>
      </c>
      <c r="P34" s="6">
        <f>VLOOKUP($A$7:$A$91,data!$A$2:$R$78,16,FALSE)</f>
        <v>2067</v>
      </c>
      <c r="Q34" s="6">
        <f>VLOOKUP($A$7:$A$91,data!$A$2:$R$78,17,FALSE)</f>
        <v>6452</v>
      </c>
      <c r="R34" s="6">
        <f>VLOOKUP($A$7:$A$91,data!$A$2:$R$78,18,FALSE)</f>
        <v>226</v>
      </c>
      <c r="S34" s="6">
        <f>VLOOKUP($A$7:$A$91,data!$A$2:$X$78,19,FALSE)</f>
        <v>13179</v>
      </c>
      <c r="T34" s="6">
        <f>VLOOKUP($A$7:$A$91,data!$A$2:$X$78,20,FALSE)</f>
        <v>210</v>
      </c>
      <c r="U34" s="6">
        <f>VLOOKUP($A$7:$A$91,data!$A$2:$X$78,21,FALSE)</f>
        <v>3621</v>
      </c>
      <c r="V34" s="6">
        <f>VLOOKUP($A$7:$A$91,data!$A$2:$X$78,22,FALSE)</f>
        <v>131</v>
      </c>
      <c r="W34" s="6">
        <f>VLOOKUP($A$7:$A$91,data!$A$2:$X$78,23,FALSE)</f>
        <v>51</v>
      </c>
      <c r="X34" s="6">
        <f>VLOOKUP($A$7:$A$91,data!$A$2:$X$78,24,FALSE)</f>
        <v>7</v>
      </c>
    </row>
    <row r="35" spans="1:24" ht="18.75">
      <c r="A35" s="9" t="s">
        <v>4</v>
      </c>
      <c r="B35" s="8">
        <f>SUM(B36:B47)</f>
        <v>881718</v>
      </c>
      <c r="C35" s="8">
        <f t="shared" ref="C35:X35" si="16">SUM(C36:C47)</f>
        <v>2162822</v>
      </c>
      <c r="D35" s="8">
        <f t="shared" si="16"/>
        <v>405152</v>
      </c>
      <c r="E35" s="8">
        <f t="shared" si="16"/>
        <v>70094</v>
      </c>
      <c r="F35" s="8">
        <f t="shared" si="16"/>
        <v>2096</v>
      </c>
      <c r="G35" s="8">
        <f t="shared" si="16"/>
        <v>572249</v>
      </c>
      <c r="H35" s="8">
        <f t="shared" si="16"/>
        <v>113125</v>
      </c>
      <c r="I35" s="8">
        <f t="shared" si="16"/>
        <v>1191159</v>
      </c>
      <c r="J35" s="8">
        <f t="shared" si="16"/>
        <v>33813</v>
      </c>
      <c r="K35" s="8">
        <f t="shared" ref="K35:L35" si="17">SUM(K36:K47)</f>
        <v>29623362</v>
      </c>
      <c r="L35" s="8">
        <f t="shared" si="17"/>
        <v>684398</v>
      </c>
      <c r="M35" s="8">
        <f t="shared" ref="M35:N35" si="18">SUM(M36:M47)</f>
        <v>4038361</v>
      </c>
      <c r="N35" s="8">
        <f t="shared" si="18"/>
        <v>9660</v>
      </c>
      <c r="O35" s="8">
        <f t="shared" si="16"/>
        <v>4338009</v>
      </c>
      <c r="P35" s="8">
        <f t="shared" si="16"/>
        <v>39854</v>
      </c>
      <c r="Q35" s="8">
        <f t="shared" si="16"/>
        <v>458782</v>
      </c>
      <c r="R35" s="8">
        <f t="shared" si="16"/>
        <v>11296</v>
      </c>
      <c r="S35" s="8">
        <f t="shared" ref="S35:T35" si="19">SUM(S36:S47)</f>
        <v>978918</v>
      </c>
      <c r="T35" s="8">
        <f t="shared" si="19"/>
        <v>14523</v>
      </c>
      <c r="U35" s="8">
        <f t="shared" si="16"/>
        <v>126356</v>
      </c>
      <c r="V35" s="8">
        <f t="shared" si="16"/>
        <v>6012</v>
      </c>
      <c r="W35" s="8">
        <f t="shared" si="16"/>
        <v>3005</v>
      </c>
      <c r="X35" s="8">
        <f t="shared" si="16"/>
        <v>261</v>
      </c>
    </row>
    <row r="36" spans="1:24" ht="18.75">
      <c r="A36" s="5" t="s">
        <v>36</v>
      </c>
      <c r="B36" s="6">
        <f>VLOOKUP($A$7:$A$91,data!$A$2:$R$78,2,FALSE)</f>
        <v>25382</v>
      </c>
      <c r="C36" s="6">
        <f>VLOOKUP($A$7:$A$91,data!$A$2:$R$78,3,FALSE)</f>
        <v>46559</v>
      </c>
      <c r="D36" s="6">
        <f>VLOOKUP($A$7:$A$91,data!$A$2:$R$78,4,FALSE)</f>
        <v>6406</v>
      </c>
      <c r="E36" s="6">
        <f>VLOOKUP($A$7:$A$91,data!$A$2:$R$78,5,FALSE)</f>
        <v>918</v>
      </c>
      <c r="F36" s="6">
        <f>VLOOKUP($A$7:$A$91,data!$A$2:$R$78,6,FALSE)</f>
        <v>6</v>
      </c>
      <c r="G36" s="6">
        <f>VLOOKUP($A$7:$A$91,data!$A$2:$R$78,7,FALSE)</f>
        <v>21239</v>
      </c>
      <c r="H36" s="6">
        <f>VLOOKUP($A$7:$A$91,data!$A$2:$R$78,8,FALSE)</f>
        <v>2777</v>
      </c>
      <c r="I36" s="6">
        <f>VLOOKUP($A$7:$A$91,data!$A$2:$R$78,9,FALSE)</f>
        <v>21506</v>
      </c>
      <c r="J36" s="6">
        <f>VLOOKUP($A$7:$A$91,data!$A$2:$R$78,10,FALSE)</f>
        <v>933</v>
      </c>
      <c r="K36" s="6">
        <f>VLOOKUP($A$7:$A$91,data!$A$2:$R$78,11,FALSE)</f>
        <v>1540920</v>
      </c>
      <c r="L36" s="6">
        <f>VLOOKUP($A$7:$A$91,data!$A$2:$R$78,12,FALSE)</f>
        <v>21414</v>
      </c>
      <c r="M36" s="6">
        <f>VLOOKUP($A$7:$A$91,data!$A$2:$R$78,13,FALSE)</f>
        <v>24831</v>
      </c>
      <c r="N36" s="6">
        <f>VLOOKUP($A$7:$A$91,data!$A$2:$R$78,14,FALSE)</f>
        <v>155</v>
      </c>
      <c r="O36" s="6">
        <f>VLOOKUP($A$7:$A$91,data!$A$2:$R$78,15,FALSE)</f>
        <v>58031</v>
      </c>
      <c r="P36" s="6">
        <f>VLOOKUP($A$7:$A$91,data!$A$2:$R$78,16,FALSE)</f>
        <v>889</v>
      </c>
      <c r="Q36" s="6">
        <f>VLOOKUP($A$7:$A$91,data!$A$2:$R$78,17,FALSE)</f>
        <v>18417</v>
      </c>
      <c r="R36" s="6">
        <f>VLOOKUP($A$7:$A$91,data!$A$2:$R$78,18,FALSE)</f>
        <v>170</v>
      </c>
      <c r="S36" s="6">
        <f>VLOOKUP($A$7:$A$91,data!$A$2:$X$78,19,FALSE)</f>
        <v>23551</v>
      </c>
      <c r="T36" s="6">
        <f>VLOOKUP($A$7:$A$91,data!$A$2:$X$78,20,FALSE)</f>
        <v>220</v>
      </c>
      <c r="U36" s="6">
        <f>VLOOKUP($A$7:$A$91,data!$A$2:$X$78,21,FALSE)</f>
        <v>4601</v>
      </c>
      <c r="V36" s="6">
        <f>VLOOKUP($A$7:$A$91,data!$A$2:$X$78,22,FALSE)</f>
        <v>205</v>
      </c>
      <c r="W36" s="6">
        <f>VLOOKUP($A$7:$A$91,data!$A$2:$X$78,23,FALSE)</f>
        <v>51</v>
      </c>
      <c r="X36" s="6">
        <f>VLOOKUP($A$7:$A$91,data!$A$2:$X$78,24,FALSE)</f>
        <v>3</v>
      </c>
    </row>
    <row r="37" spans="1:24" ht="18.75">
      <c r="A37" s="5" t="s">
        <v>37</v>
      </c>
      <c r="B37" s="6">
        <f>VLOOKUP($A$7:$A$91,data!$A$2:$R$78,2,FALSE)</f>
        <v>31593</v>
      </c>
      <c r="C37" s="6">
        <f>VLOOKUP($A$7:$A$91,data!$A$2:$R$78,3,FALSE)</f>
        <v>60386</v>
      </c>
      <c r="D37" s="6">
        <f>VLOOKUP($A$7:$A$91,data!$A$2:$R$78,4,FALSE)</f>
        <v>8769</v>
      </c>
      <c r="E37" s="6">
        <f>VLOOKUP($A$7:$A$91,data!$A$2:$R$78,5,FALSE)</f>
        <v>1796</v>
      </c>
      <c r="F37" s="6">
        <f>VLOOKUP($A$7:$A$91,data!$A$2:$R$78,6,FALSE)</f>
        <v>40</v>
      </c>
      <c r="G37" s="6">
        <f>VLOOKUP($A$7:$A$91,data!$A$2:$R$78,7,FALSE)</f>
        <v>18228</v>
      </c>
      <c r="H37" s="6">
        <f>VLOOKUP($A$7:$A$91,data!$A$2:$R$78,8,FALSE)</f>
        <v>3218</v>
      </c>
      <c r="I37" s="6">
        <f>VLOOKUP($A$7:$A$91,data!$A$2:$R$78,9,FALSE)</f>
        <v>44782</v>
      </c>
      <c r="J37" s="6">
        <f>VLOOKUP($A$7:$A$91,data!$A$2:$R$78,10,FALSE)</f>
        <v>1473</v>
      </c>
      <c r="K37" s="6">
        <f>VLOOKUP($A$7:$A$91,data!$A$2:$R$78,11,FALSE)</f>
        <v>1473287</v>
      </c>
      <c r="L37" s="6">
        <f>VLOOKUP($A$7:$A$91,data!$A$2:$R$78,12,FALSE)</f>
        <v>27448</v>
      </c>
      <c r="M37" s="6">
        <f>VLOOKUP($A$7:$A$91,data!$A$2:$R$78,13,FALSE)</f>
        <v>377182</v>
      </c>
      <c r="N37" s="6">
        <f>VLOOKUP($A$7:$A$91,data!$A$2:$R$78,14,FALSE)</f>
        <v>162</v>
      </c>
      <c r="O37" s="6">
        <f>VLOOKUP($A$7:$A$91,data!$A$2:$R$78,15,FALSE)</f>
        <v>59873</v>
      </c>
      <c r="P37" s="6">
        <f>VLOOKUP($A$7:$A$91,data!$A$2:$R$78,16,FALSE)</f>
        <v>470</v>
      </c>
      <c r="Q37" s="6">
        <f>VLOOKUP($A$7:$A$91,data!$A$2:$R$78,17,FALSE)</f>
        <v>5744</v>
      </c>
      <c r="R37" s="6">
        <f>VLOOKUP($A$7:$A$91,data!$A$2:$R$78,18,FALSE)</f>
        <v>83</v>
      </c>
      <c r="S37" s="6">
        <f>VLOOKUP($A$7:$A$91,data!$A$2:$X$78,19,FALSE)</f>
        <v>28488</v>
      </c>
      <c r="T37" s="6">
        <f>VLOOKUP($A$7:$A$91,data!$A$2:$X$78,20,FALSE)</f>
        <v>297</v>
      </c>
      <c r="U37" s="6">
        <f>VLOOKUP($A$7:$A$91,data!$A$2:$X$78,21,FALSE)</f>
        <v>10916</v>
      </c>
      <c r="V37" s="6">
        <f>VLOOKUP($A$7:$A$91,data!$A$2:$X$78,22,FALSE)</f>
        <v>485</v>
      </c>
      <c r="W37" s="6">
        <f>VLOOKUP($A$7:$A$91,data!$A$2:$X$78,23,FALSE)</f>
        <v>133</v>
      </c>
      <c r="X37" s="6">
        <f>VLOOKUP($A$7:$A$91,data!$A$2:$X$78,24,FALSE)</f>
        <v>8</v>
      </c>
    </row>
    <row r="38" spans="1:24" ht="18.75">
      <c r="A38" s="5" t="s">
        <v>38</v>
      </c>
      <c r="B38" s="6">
        <f>VLOOKUP($A$7:$A$91,data!$A$2:$R$78,2,FALSE)</f>
        <v>105146</v>
      </c>
      <c r="C38" s="6">
        <f>VLOOKUP($A$7:$A$91,data!$A$2:$R$78,3,FALSE)</f>
        <v>319691</v>
      </c>
      <c r="D38" s="6">
        <f>VLOOKUP($A$7:$A$91,data!$A$2:$R$78,4,FALSE)</f>
        <v>53982</v>
      </c>
      <c r="E38" s="6">
        <f>VLOOKUP($A$7:$A$91,data!$A$2:$R$78,5,FALSE)</f>
        <v>38115</v>
      </c>
      <c r="F38" s="6">
        <f>VLOOKUP($A$7:$A$91,data!$A$2:$R$78,6,FALSE)</f>
        <v>1133</v>
      </c>
      <c r="G38" s="6">
        <f>VLOOKUP($A$7:$A$91,data!$A$2:$R$78,7,FALSE)</f>
        <v>49908</v>
      </c>
      <c r="H38" s="6">
        <f>VLOOKUP($A$7:$A$91,data!$A$2:$R$78,8,FALSE)</f>
        <v>8446</v>
      </c>
      <c r="I38" s="6">
        <f>VLOOKUP($A$7:$A$91,data!$A$2:$R$78,9,FALSE)</f>
        <v>135963</v>
      </c>
      <c r="J38" s="6">
        <f>VLOOKUP($A$7:$A$91,data!$A$2:$R$78,10,FALSE)</f>
        <v>3995</v>
      </c>
      <c r="K38" s="6">
        <f>VLOOKUP($A$7:$A$91,data!$A$2:$R$78,11,FALSE)</f>
        <v>3721257</v>
      </c>
      <c r="L38" s="6">
        <f>VLOOKUP($A$7:$A$91,data!$A$2:$R$78,12,FALSE)</f>
        <v>75471</v>
      </c>
      <c r="M38" s="6">
        <f>VLOOKUP($A$7:$A$91,data!$A$2:$R$78,13,FALSE)</f>
        <v>1766833</v>
      </c>
      <c r="N38" s="6">
        <f>VLOOKUP($A$7:$A$91,data!$A$2:$R$78,14,FALSE)</f>
        <v>2081</v>
      </c>
      <c r="O38" s="6">
        <f>VLOOKUP($A$7:$A$91,data!$A$2:$R$78,15,FALSE)</f>
        <v>1180976</v>
      </c>
      <c r="P38" s="6">
        <f>VLOOKUP($A$7:$A$91,data!$A$2:$R$78,16,FALSE)</f>
        <v>4474</v>
      </c>
      <c r="Q38" s="6">
        <f>VLOOKUP($A$7:$A$91,data!$A$2:$R$78,17,FALSE)</f>
        <v>170372</v>
      </c>
      <c r="R38" s="6">
        <f>VLOOKUP($A$7:$A$91,data!$A$2:$R$78,18,FALSE)</f>
        <v>2403</v>
      </c>
      <c r="S38" s="6">
        <f>VLOOKUP($A$7:$A$91,data!$A$2:$X$78,19,FALSE)</f>
        <v>304770</v>
      </c>
      <c r="T38" s="6">
        <f>VLOOKUP($A$7:$A$91,data!$A$2:$X$78,20,FALSE)</f>
        <v>2303</v>
      </c>
      <c r="U38" s="6">
        <f>VLOOKUP($A$7:$A$91,data!$A$2:$X$78,21,FALSE)</f>
        <v>26512</v>
      </c>
      <c r="V38" s="6">
        <f>VLOOKUP($A$7:$A$91,data!$A$2:$X$78,22,FALSE)</f>
        <v>1155</v>
      </c>
      <c r="W38" s="6">
        <f>VLOOKUP($A$7:$A$91,data!$A$2:$X$78,23,FALSE)</f>
        <v>191</v>
      </c>
      <c r="X38" s="6">
        <f>VLOOKUP($A$7:$A$91,data!$A$2:$X$78,24,FALSE)</f>
        <v>36</v>
      </c>
    </row>
    <row r="39" spans="1:24" ht="18.75">
      <c r="A39" s="5" t="s">
        <v>39</v>
      </c>
      <c r="B39" s="6">
        <f>VLOOKUP($A$7:$A$91,data!$A$2:$R$78,2,FALSE)</f>
        <v>108250</v>
      </c>
      <c r="C39" s="6">
        <f>VLOOKUP($A$7:$A$91,data!$A$2:$R$78,3,FALSE)</f>
        <v>187804</v>
      </c>
      <c r="D39" s="6">
        <f>VLOOKUP($A$7:$A$91,data!$A$2:$R$78,4,FALSE)</f>
        <v>29862</v>
      </c>
      <c r="E39" s="6">
        <f>VLOOKUP($A$7:$A$91,data!$A$2:$R$78,5,FALSE)</f>
        <v>7464</v>
      </c>
      <c r="F39" s="6">
        <f>VLOOKUP($A$7:$A$91,data!$A$2:$R$78,6,FALSE)</f>
        <v>222</v>
      </c>
      <c r="G39" s="6">
        <f>VLOOKUP($A$7:$A$91,data!$A$2:$R$78,7,FALSE)</f>
        <v>70333</v>
      </c>
      <c r="H39" s="6">
        <f>VLOOKUP($A$7:$A$91,data!$A$2:$R$78,8,FALSE)</f>
        <v>13408</v>
      </c>
      <c r="I39" s="6">
        <f>VLOOKUP($A$7:$A$91,data!$A$2:$R$78,9,FALSE)</f>
        <v>201616</v>
      </c>
      <c r="J39" s="6">
        <f>VLOOKUP($A$7:$A$91,data!$A$2:$R$78,10,FALSE)</f>
        <v>3519</v>
      </c>
      <c r="K39" s="6">
        <f>VLOOKUP($A$7:$A$91,data!$A$2:$R$78,11,FALSE)</f>
        <v>4627638</v>
      </c>
      <c r="L39" s="6">
        <f>VLOOKUP($A$7:$A$91,data!$A$2:$R$78,12,FALSE)</f>
        <v>94404</v>
      </c>
      <c r="M39" s="6">
        <f>VLOOKUP($A$7:$A$91,data!$A$2:$R$78,13,FALSE)</f>
        <v>310111</v>
      </c>
      <c r="N39" s="6">
        <f>VLOOKUP($A$7:$A$91,data!$A$2:$R$78,14,FALSE)</f>
        <v>1317</v>
      </c>
      <c r="O39" s="6">
        <f>VLOOKUP($A$7:$A$91,data!$A$2:$R$78,15,FALSE)</f>
        <v>279226</v>
      </c>
      <c r="P39" s="6">
        <f>VLOOKUP($A$7:$A$91,data!$A$2:$R$78,16,FALSE)</f>
        <v>4753</v>
      </c>
      <c r="Q39" s="6">
        <f>VLOOKUP($A$7:$A$91,data!$A$2:$R$78,17,FALSE)</f>
        <v>24511</v>
      </c>
      <c r="R39" s="6">
        <f>VLOOKUP($A$7:$A$91,data!$A$2:$R$78,18,FALSE)</f>
        <v>582</v>
      </c>
      <c r="S39" s="6">
        <f>VLOOKUP($A$7:$A$91,data!$A$2:$X$78,19,FALSE)</f>
        <v>66230</v>
      </c>
      <c r="T39" s="6">
        <f>VLOOKUP($A$7:$A$91,data!$A$2:$X$78,20,FALSE)</f>
        <v>1407</v>
      </c>
      <c r="U39" s="6">
        <f>VLOOKUP($A$7:$A$91,data!$A$2:$X$78,21,FALSE)</f>
        <v>20692</v>
      </c>
      <c r="V39" s="6">
        <f>VLOOKUP($A$7:$A$91,data!$A$2:$X$78,22,FALSE)</f>
        <v>963</v>
      </c>
      <c r="W39" s="6">
        <f>VLOOKUP($A$7:$A$91,data!$A$2:$X$78,23,FALSE)</f>
        <v>349</v>
      </c>
      <c r="X39" s="6">
        <f>VLOOKUP($A$7:$A$91,data!$A$2:$X$78,24,FALSE)</f>
        <v>29</v>
      </c>
    </row>
    <row r="40" spans="1:24" ht="18.75">
      <c r="A40" s="5" t="s">
        <v>40</v>
      </c>
      <c r="B40" s="6">
        <f>VLOOKUP($A$7:$A$91,data!$A$2:$R$78,2,FALSE)</f>
        <v>40634</v>
      </c>
      <c r="C40" s="6">
        <f>VLOOKUP($A$7:$A$91,data!$A$2:$R$78,3,FALSE)</f>
        <v>48951</v>
      </c>
      <c r="D40" s="6">
        <f>VLOOKUP($A$7:$A$91,data!$A$2:$R$78,4,FALSE)</f>
        <v>5797</v>
      </c>
      <c r="E40" s="6">
        <f>VLOOKUP($A$7:$A$91,data!$A$2:$R$78,5,FALSE)</f>
        <v>6852</v>
      </c>
      <c r="F40" s="6">
        <f>VLOOKUP($A$7:$A$91,data!$A$2:$R$78,6,FALSE)</f>
        <v>84</v>
      </c>
      <c r="G40" s="6">
        <f>VLOOKUP($A$7:$A$91,data!$A$2:$R$78,7,FALSE)</f>
        <v>14333</v>
      </c>
      <c r="H40" s="6">
        <f>VLOOKUP($A$7:$A$91,data!$A$2:$R$78,8,FALSE)</f>
        <v>1794</v>
      </c>
      <c r="I40" s="6">
        <f>VLOOKUP($A$7:$A$91,data!$A$2:$R$78,9,FALSE)</f>
        <v>71194</v>
      </c>
      <c r="J40" s="6">
        <f>VLOOKUP($A$7:$A$91,data!$A$2:$R$78,10,FALSE)</f>
        <v>1108</v>
      </c>
      <c r="K40" s="6">
        <f>VLOOKUP($A$7:$A$91,data!$A$2:$R$78,11,FALSE)</f>
        <v>1360972</v>
      </c>
      <c r="L40" s="6">
        <f>VLOOKUP($A$7:$A$91,data!$A$2:$R$78,12,FALSE)</f>
        <v>36744</v>
      </c>
      <c r="M40" s="6">
        <f>VLOOKUP($A$7:$A$91,data!$A$2:$R$78,13,FALSE)</f>
        <v>193768</v>
      </c>
      <c r="N40" s="6">
        <f>VLOOKUP($A$7:$A$91,data!$A$2:$R$78,14,FALSE)</f>
        <v>100</v>
      </c>
      <c r="O40" s="6">
        <f>VLOOKUP($A$7:$A$91,data!$A$2:$R$78,15,FALSE)</f>
        <v>62426</v>
      </c>
      <c r="P40" s="6">
        <f>VLOOKUP($A$7:$A$91,data!$A$2:$R$78,16,FALSE)</f>
        <v>1304</v>
      </c>
      <c r="Q40" s="6">
        <f>VLOOKUP($A$7:$A$91,data!$A$2:$R$78,17,FALSE)</f>
        <v>3832</v>
      </c>
      <c r="R40" s="6">
        <f>VLOOKUP($A$7:$A$91,data!$A$2:$R$78,18,FALSE)</f>
        <v>72</v>
      </c>
      <c r="S40" s="6">
        <f>VLOOKUP($A$7:$A$91,data!$A$2:$X$78,19,FALSE)</f>
        <v>11880</v>
      </c>
      <c r="T40" s="6">
        <f>VLOOKUP($A$7:$A$91,data!$A$2:$X$78,20,FALSE)</f>
        <v>127</v>
      </c>
      <c r="U40" s="6">
        <f>VLOOKUP($A$7:$A$91,data!$A$2:$X$78,21,FALSE)</f>
        <v>10351</v>
      </c>
      <c r="V40" s="6">
        <f>VLOOKUP($A$7:$A$91,data!$A$2:$X$78,22,FALSE)</f>
        <v>414</v>
      </c>
      <c r="W40" s="6">
        <f>VLOOKUP($A$7:$A$91,data!$A$2:$X$78,23,FALSE)</f>
        <v>391</v>
      </c>
      <c r="X40" s="6">
        <f>VLOOKUP($A$7:$A$91,data!$A$2:$X$78,24,FALSE)</f>
        <v>24</v>
      </c>
    </row>
    <row r="41" spans="1:24" ht="18.75">
      <c r="A41" s="5" t="s">
        <v>41</v>
      </c>
      <c r="B41" s="6">
        <f>VLOOKUP($A$7:$A$91,data!$A$2:$R$78,2,FALSE)</f>
        <v>33266</v>
      </c>
      <c r="C41" s="6">
        <f>VLOOKUP($A$7:$A$91,data!$A$2:$R$78,3,FALSE)</f>
        <v>57900</v>
      </c>
      <c r="D41" s="6">
        <f>VLOOKUP($A$7:$A$91,data!$A$2:$R$78,4,FALSE)</f>
        <v>9547</v>
      </c>
      <c r="E41" s="6">
        <f>VLOOKUP($A$7:$A$91,data!$A$2:$R$78,5,FALSE)</f>
        <v>13</v>
      </c>
      <c r="F41" s="6">
        <f>VLOOKUP($A$7:$A$91,data!$A$2:$R$78,6,FALSE)</f>
        <v>2</v>
      </c>
      <c r="G41" s="6">
        <f>VLOOKUP($A$7:$A$91,data!$A$2:$R$78,7,FALSE)</f>
        <v>16389</v>
      </c>
      <c r="H41" s="6">
        <f>VLOOKUP($A$7:$A$91,data!$A$2:$R$78,8,FALSE)</f>
        <v>2720</v>
      </c>
      <c r="I41" s="6">
        <f>VLOOKUP($A$7:$A$91,data!$A$2:$R$78,9,FALSE)</f>
        <v>112037</v>
      </c>
      <c r="J41" s="6">
        <f>VLOOKUP($A$7:$A$91,data!$A$2:$R$78,10,FALSE)</f>
        <v>1166</v>
      </c>
      <c r="K41" s="6">
        <f>VLOOKUP($A$7:$A$91,data!$A$2:$R$78,11,FALSE)</f>
        <v>1158135</v>
      </c>
      <c r="L41" s="6">
        <f>VLOOKUP($A$7:$A$91,data!$A$2:$R$78,12,FALSE)</f>
        <v>28796</v>
      </c>
      <c r="M41" s="6">
        <f>VLOOKUP($A$7:$A$91,data!$A$2:$R$78,13,FALSE)</f>
        <v>12223</v>
      </c>
      <c r="N41" s="6">
        <f>VLOOKUP($A$7:$A$91,data!$A$2:$R$78,14,FALSE)</f>
        <v>189</v>
      </c>
      <c r="O41" s="6">
        <f>VLOOKUP($A$7:$A$91,data!$A$2:$R$78,15,FALSE)</f>
        <v>625104</v>
      </c>
      <c r="P41" s="6">
        <f>VLOOKUP($A$7:$A$91,data!$A$2:$R$78,16,FALSE)</f>
        <v>889</v>
      </c>
      <c r="Q41" s="6">
        <f>VLOOKUP($A$7:$A$91,data!$A$2:$R$78,17,FALSE)</f>
        <v>8155</v>
      </c>
      <c r="R41" s="6">
        <f>VLOOKUP($A$7:$A$91,data!$A$2:$R$78,18,FALSE)</f>
        <v>122</v>
      </c>
      <c r="S41" s="6">
        <f>VLOOKUP($A$7:$A$91,data!$A$2:$X$78,19,FALSE)</f>
        <v>31557</v>
      </c>
      <c r="T41" s="6">
        <f>VLOOKUP($A$7:$A$91,data!$A$2:$X$78,20,FALSE)</f>
        <v>337</v>
      </c>
      <c r="U41" s="6">
        <f>VLOOKUP($A$7:$A$91,data!$A$2:$X$78,21,FALSE)</f>
        <v>8835</v>
      </c>
      <c r="V41" s="6">
        <f>VLOOKUP($A$7:$A$91,data!$A$2:$X$78,22,FALSE)</f>
        <v>413</v>
      </c>
      <c r="W41" s="6">
        <f>VLOOKUP($A$7:$A$91,data!$A$2:$X$78,23,FALSE)</f>
        <v>448</v>
      </c>
      <c r="X41" s="6">
        <f>VLOOKUP($A$7:$A$91,data!$A$2:$X$78,24,FALSE)</f>
        <v>16</v>
      </c>
    </row>
    <row r="42" spans="1:24" ht="18.75">
      <c r="A42" s="5" t="s">
        <v>42</v>
      </c>
      <c r="B42" s="6">
        <f>VLOOKUP($A$7:$A$91,data!$A$2:$R$78,2,FALSE)</f>
        <v>100676</v>
      </c>
      <c r="C42" s="6">
        <f>VLOOKUP($A$7:$A$91,data!$A$2:$R$78,3,FALSE)</f>
        <v>350232</v>
      </c>
      <c r="D42" s="6">
        <f>VLOOKUP($A$7:$A$91,data!$A$2:$R$78,4,FALSE)</f>
        <v>63723</v>
      </c>
      <c r="E42" s="6">
        <f>VLOOKUP($A$7:$A$91,data!$A$2:$R$78,5,FALSE)</f>
        <v>8827</v>
      </c>
      <c r="F42" s="6">
        <f>VLOOKUP($A$7:$A$91,data!$A$2:$R$78,6,FALSE)</f>
        <v>281</v>
      </c>
      <c r="G42" s="6">
        <f>VLOOKUP($A$7:$A$91,data!$A$2:$R$78,7,FALSE)</f>
        <v>71897</v>
      </c>
      <c r="H42" s="6">
        <f>VLOOKUP($A$7:$A$91,data!$A$2:$R$78,8,FALSE)</f>
        <v>14396</v>
      </c>
      <c r="I42" s="6">
        <f>VLOOKUP($A$7:$A$91,data!$A$2:$R$78,9,FALSE)</f>
        <v>134398</v>
      </c>
      <c r="J42" s="6">
        <f>VLOOKUP($A$7:$A$91,data!$A$2:$R$78,10,FALSE)</f>
        <v>3737</v>
      </c>
      <c r="K42" s="6">
        <f>VLOOKUP($A$7:$A$91,data!$A$2:$R$78,11,FALSE)</f>
        <v>3412617</v>
      </c>
      <c r="L42" s="6">
        <f>VLOOKUP($A$7:$A$91,data!$A$2:$R$78,12,FALSE)</f>
        <v>72517</v>
      </c>
      <c r="M42" s="6">
        <f>VLOOKUP($A$7:$A$91,data!$A$2:$R$78,13,FALSE)</f>
        <v>698392</v>
      </c>
      <c r="N42" s="6">
        <f>VLOOKUP($A$7:$A$91,data!$A$2:$R$78,14,FALSE)</f>
        <v>1869</v>
      </c>
      <c r="O42" s="6">
        <f>VLOOKUP($A$7:$A$91,data!$A$2:$R$78,15,FALSE)</f>
        <v>458693</v>
      </c>
      <c r="P42" s="6">
        <f>VLOOKUP($A$7:$A$91,data!$A$2:$R$78,16,FALSE)</f>
        <v>4411</v>
      </c>
      <c r="Q42" s="6">
        <f>VLOOKUP($A$7:$A$91,data!$A$2:$R$78,17,FALSE)</f>
        <v>90525</v>
      </c>
      <c r="R42" s="6">
        <f>VLOOKUP($A$7:$A$91,data!$A$2:$R$78,18,FALSE)</f>
        <v>3437</v>
      </c>
      <c r="S42" s="6">
        <f>VLOOKUP($A$7:$A$91,data!$A$2:$X$78,19,FALSE)</f>
        <v>126674</v>
      </c>
      <c r="T42" s="6">
        <f>VLOOKUP($A$7:$A$91,data!$A$2:$X$78,20,FALSE)</f>
        <v>2573</v>
      </c>
      <c r="U42" s="6">
        <f>VLOOKUP($A$7:$A$91,data!$A$2:$X$78,21,FALSE)</f>
        <v>13240</v>
      </c>
      <c r="V42" s="6">
        <f>VLOOKUP($A$7:$A$91,data!$A$2:$X$78,22,FALSE)</f>
        <v>488</v>
      </c>
      <c r="W42" s="6">
        <f>VLOOKUP($A$7:$A$91,data!$A$2:$X$78,23,FALSE)</f>
        <v>324</v>
      </c>
      <c r="X42" s="6">
        <f>VLOOKUP($A$7:$A$91,data!$A$2:$X$78,24,FALSE)</f>
        <v>22</v>
      </c>
    </row>
    <row r="43" spans="1:24" ht="18.75">
      <c r="A43" s="5" t="s">
        <v>43</v>
      </c>
      <c r="B43" s="6">
        <f>VLOOKUP($A$7:$A$91,data!$A$2:$R$78,2,FALSE)</f>
        <v>133179</v>
      </c>
      <c r="C43" s="6">
        <f>VLOOKUP($A$7:$A$91,data!$A$2:$R$78,3,FALSE)</f>
        <v>400872</v>
      </c>
      <c r="D43" s="6">
        <f>VLOOKUP($A$7:$A$91,data!$A$2:$R$78,4,FALSE)</f>
        <v>87477</v>
      </c>
      <c r="E43" s="6">
        <f>VLOOKUP($A$7:$A$91,data!$A$2:$R$78,5,FALSE)</f>
        <v>756</v>
      </c>
      <c r="F43" s="6">
        <f>VLOOKUP($A$7:$A$91,data!$A$2:$R$78,6,FALSE)</f>
        <v>83</v>
      </c>
      <c r="G43" s="6">
        <f>VLOOKUP($A$7:$A$91,data!$A$2:$R$78,7,FALSE)</f>
        <v>77320</v>
      </c>
      <c r="H43" s="6">
        <f>VLOOKUP($A$7:$A$91,data!$A$2:$R$78,8,FALSE)</f>
        <v>20196</v>
      </c>
      <c r="I43" s="6">
        <f>VLOOKUP($A$7:$A$91,data!$A$2:$R$78,9,FALSE)</f>
        <v>137142</v>
      </c>
      <c r="J43" s="6">
        <f>VLOOKUP($A$7:$A$91,data!$A$2:$R$78,10,FALSE)</f>
        <v>4648</v>
      </c>
      <c r="K43" s="6">
        <f>VLOOKUP($A$7:$A$91,data!$A$2:$R$78,11,FALSE)</f>
        <v>3176273</v>
      </c>
      <c r="L43" s="6">
        <f>VLOOKUP($A$7:$A$91,data!$A$2:$R$78,12,FALSE)</f>
        <v>91568</v>
      </c>
      <c r="M43" s="6">
        <f>VLOOKUP($A$7:$A$91,data!$A$2:$R$78,13,FALSE)</f>
        <v>240911</v>
      </c>
      <c r="N43" s="6">
        <f>VLOOKUP($A$7:$A$91,data!$A$2:$R$78,14,FALSE)</f>
        <v>1332</v>
      </c>
      <c r="O43" s="6">
        <f>VLOOKUP($A$7:$A$91,data!$A$2:$R$78,15,FALSE)</f>
        <v>1008559</v>
      </c>
      <c r="P43" s="6">
        <f>VLOOKUP($A$7:$A$91,data!$A$2:$R$78,16,FALSE)</f>
        <v>11207</v>
      </c>
      <c r="Q43" s="6">
        <f>VLOOKUP($A$7:$A$91,data!$A$2:$R$78,17,FALSE)</f>
        <v>79941</v>
      </c>
      <c r="R43" s="6">
        <f>VLOOKUP($A$7:$A$91,data!$A$2:$R$78,18,FALSE)</f>
        <v>2255</v>
      </c>
      <c r="S43" s="6">
        <f>VLOOKUP($A$7:$A$91,data!$A$2:$X$78,19,FALSE)</f>
        <v>204224</v>
      </c>
      <c r="T43" s="6">
        <f>VLOOKUP($A$7:$A$91,data!$A$2:$X$78,20,FALSE)</f>
        <v>4046</v>
      </c>
      <c r="U43" s="6">
        <f>VLOOKUP($A$7:$A$91,data!$A$2:$X$78,21,FALSE)</f>
        <v>6570</v>
      </c>
      <c r="V43" s="6">
        <f>VLOOKUP($A$7:$A$91,data!$A$2:$X$78,22,FALSE)</f>
        <v>412</v>
      </c>
      <c r="W43" s="6">
        <f>VLOOKUP($A$7:$A$91,data!$A$2:$X$78,23,FALSE)</f>
        <v>615</v>
      </c>
      <c r="X43" s="6">
        <f>VLOOKUP($A$7:$A$91,data!$A$2:$X$78,24,FALSE)</f>
        <v>77</v>
      </c>
    </row>
    <row r="44" spans="1:24" ht="18.75">
      <c r="A44" s="5" t="s">
        <v>44</v>
      </c>
      <c r="B44" s="6">
        <f>VLOOKUP($A$7:$A$91,data!$A$2:$R$78,2,FALSE)</f>
        <v>91761</v>
      </c>
      <c r="C44" s="6">
        <f>VLOOKUP($A$7:$A$91,data!$A$2:$R$78,3,FALSE)</f>
        <v>156568</v>
      </c>
      <c r="D44" s="6">
        <f>VLOOKUP($A$7:$A$91,data!$A$2:$R$78,4,FALSE)</f>
        <v>32107</v>
      </c>
      <c r="E44" s="6">
        <f>VLOOKUP($A$7:$A$91,data!$A$2:$R$78,5,FALSE)</f>
        <v>658</v>
      </c>
      <c r="F44" s="6">
        <f>VLOOKUP($A$7:$A$91,data!$A$2:$R$78,6,FALSE)</f>
        <v>50</v>
      </c>
      <c r="G44" s="6">
        <f>VLOOKUP($A$7:$A$91,data!$A$2:$R$78,7,FALSE)</f>
        <v>37030</v>
      </c>
      <c r="H44" s="6">
        <f>VLOOKUP($A$7:$A$91,data!$A$2:$R$78,8,FALSE)</f>
        <v>7782</v>
      </c>
      <c r="I44" s="6">
        <f>VLOOKUP($A$7:$A$91,data!$A$2:$R$78,9,FALSE)</f>
        <v>86804</v>
      </c>
      <c r="J44" s="6">
        <f>VLOOKUP($A$7:$A$91,data!$A$2:$R$78,10,FALSE)</f>
        <v>3750</v>
      </c>
      <c r="K44" s="6">
        <f>VLOOKUP($A$7:$A$91,data!$A$2:$R$78,11,FALSE)</f>
        <v>3083096</v>
      </c>
      <c r="L44" s="6">
        <f>VLOOKUP($A$7:$A$91,data!$A$2:$R$78,12,FALSE)</f>
        <v>79454</v>
      </c>
      <c r="M44" s="6">
        <f>VLOOKUP($A$7:$A$91,data!$A$2:$R$78,13,FALSE)</f>
        <v>80547</v>
      </c>
      <c r="N44" s="6">
        <f>VLOOKUP($A$7:$A$91,data!$A$2:$R$78,14,FALSE)</f>
        <v>1190</v>
      </c>
      <c r="O44" s="6">
        <f>VLOOKUP($A$7:$A$91,data!$A$2:$R$78,15,FALSE)</f>
        <v>104040</v>
      </c>
      <c r="P44" s="6">
        <f>VLOOKUP($A$7:$A$91,data!$A$2:$R$78,16,FALSE)</f>
        <v>5090</v>
      </c>
      <c r="Q44" s="6">
        <f>VLOOKUP($A$7:$A$91,data!$A$2:$R$78,17,FALSE)</f>
        <v>27940</v>
      </c>
      <c r="R44" s="6">
        <f>VLOOKUP($A$7:$A$91,data!$A$2:$R$78,18,FALSE)</f>
        <v>1148</v>
      </c>
      <c r="S44" s="6">
        <f>VLOOKUP($A$7:$A$91,data!$A$2:$X$78,19,FALSE)</f>
        <v>131193</v>
      </c>
      <c r="T44" s="6">
        <f>VLOOKUP($A$7:$A$91,data!$A$2:$X$78,20,FALSE)</f>
        <v>1988</v>
      </c>
      <c r="U44" s="6">
        <f>VLOOKUP($A$7:$A$91,data!$A$2:$X$78,21,FALSE)</f>
        <v>6878</v>
      </c>
      <c r="V44" s="6">
        <f>VLOOKUP($A$7:$A$91,data!$A$2:$X$78,22,FALSE)</f>
        <v>416</v>
      </c>
      <c r="W44" s="6">
        <f>VLOOKUP($A$7:$A$91,data!$A$2:$X$78,23,FALSE)</f>
        <v>132</v>
      </c>
      <c r="X44" s="6">
        <f>VLOOKUP($A$7:$A$91,data!$A$2:$X$78,24,FALSE)</f>
        <v>15</v>
      </c>
    </row>
    <row r="45" spans="1:24" ht="18.75">
      <c r="A45" s="5" t="s">
        <v>45</v>
      </c>
      <c r="B45" s="6">
        <f>VLOOKUP($A$7:$A$91,data!$A$2:$R$78,2,FALSE)</f>
        <v>111715</v>
      </c>
      <c r="C45" s="6">
        <f>VLOOKUP($A$7:$A$91,data!$A$2:$R$78,3,FALSE)</f>
        <v>292460</v>
      </c>
      <c r="D45" s="6">
        <f>VLOOKUP($A$7:$A$91,data!$A$2:$R$78,4,FALSE)</f>
        <v>56819</v>
      </c>
      <c r="E45" s="6">
        <f>VLOOKUP($A$7:$A$91,data!$A$2:$R$78,5,FALSE)</f>
        <v>4683</v>
      </c>
      <c r="F45" s="6">
        <f>VLOOKUP($A$7:$A$91,data!$A$2:$R$78,6,FALSE)</f>
        <v>194</v>
      </c>
      <c r="G45" s="6">
        <f>VLOOKUP($A$7:$A$91,data!$A$2:$R$78,7,FALSE)</f>
        <v>99730</v>
      </c>
      <c r="H45" s="6">
        <f>VLOOKUP($A$7:$A$91,data!$A$2:$R$78,8,FALSE)</f>
        <v>19037</v>
      </c>
      <c r="I45" s="6">
        <f>VLOOKUP($A$7:$A$91,data!$A$2:$R$78,9,FALSE)</f>
        <v>94010</v>
      </c>
      <c r="J45" s="6">
        <f>VLOOKUP($A$7:$A$91,data!$A$2:$R$78,10,FALSE)</f>
        <v>4023</v>
      </c>
      <c r="K45" s="6">
        <f>VLOOKUP($A$7:$A$91,data!$A$2:$R$78,11,FALSE)</f>
        <v>2847432</v>
      </c>
      <c r="L45" s="6">
        <f>VLOOKUP($A$7:$A$91,data!$A$2:$R$78,12,FALSE)</f>
        <v>81857</v>
      </c>
      <c r="M45" s="6">
        <f>VLOOKUP($A$7:$A$91,data!$A$2:$R$78,13,FALSE)</f>
        <v>195426</v>
      </c>
      <c r="N45" s="6">
        <f>VLOOKUP($A$7:$A$91,data!$A$2:$R$78,14,FALSE)</f>
        <v>605</v>
      </c>
      <c r="O45" s="6">
        <f>VLOOKUP($A$7:$A$91,data!$A$2:$R$78,15,FALSE)</f>
        <v>182588</v>
      </c>
      <c r="P45" s="6">
        <f>VLOOKUP($A$7:$A$91,data!$A$2:$R$78,16,FALSE)</f>
        <v>2459</v>
      </c>
      <c r="Q45" s="6">
        <f>VLOOKUP($A$7:$A$91,data!$A$2:$R$78,17,FALSE)</f>
        <v>14261</v>
      </c>
      <c r="R45" s="6">
        <f>VLOOKUP($A$7:$A$91,data!$A$2:$R$78,18,FALSE)</f>
        <v>452</v>
      </c>
      <c r="S45" s="6">
        <f>VLOOKUP($A$7:$A$91,data!$A$2:$X$78,19,FALSE)</f>
        <v>35576</v>
      </c>
      <c r="T45" s="6">
        <f>VLOOKUP($A$7:$A$91,data!$A$2:$X$78,20,FALSE)</f>
        <v>767</v>
      </c>
      <c r="U45" s="6">
        <f>VLOOKUP($A$7:$A$91,data!$A$2:$X$78,21,FALSE)</f>
        <v>8233</v>
      </c>
      <c r="V45" s="6">
        <f>VLOOKUP($A$7:$A$91,data!$A$2:$X$78,22,FALSE)</f>
        <v>494</v>
      </c>
      <c r="W45" s="6">
        <f>VLOOKUP($A$7:$A$91,data!$A$2:$X$78,23,FALSE)</f>
        <v>174</v>
      </c>
      <c r="X45" s="6">
        <f>VLOOKUP($A$7:$A$91,data!$A$2:$X$78,24,FALSE)</f>
        <v>18</v>
      </c>
    </row>
    <row r="46" spans="1:24" ht="18.75">
      <c r="A46" s="5" t="s">
        <v>46</v>
      </c>
      <c r="B46" s="6">
        <f>VLOOKUP($A$7:$A$91,data!$A$2:$R$78,2,FALSE)</f>
        <v>70919</v>
      </c>
      <c r="C46" s="6">
        <f>VLOOKUP($A$7:$A$91,data!$A$2:$R$78,3,FALSE)</f>
        <v>154211</v>
      </c>
      <c r="D46" s="6">
        <f>VLOOKUP($A$7:$A$91,data!$A$2:$R$78,4,FALSE)</f>
        <v>30672</v>
      </c>
      <c r="E46" s="6">
        <f>VLOOKUP($A$7:$A$91,data!$A$2:$R$78,5,FALSE)</f>
        <v>12</v>
      </c>
      <c r="F46" s="6">
        <f>VLOOKUP($A$7:$A$91,data!$A$2:$R$78,6,FALSE)</f>
        <v>1</v>
      </c>
      <c r="G46" s="6">
        <f>VLOOKUP($A$7:$A$91,data!$A$2:$R$78,7,FALSE)</f>
        <v>78467</v>
      </c>
      <c r="H46" s="6">
        <f>VLOOKUP($A$7:$A$91,data!$A$2:$R$78,8,FALSE)</f>
        <v>14982</v>
      </c>
      <c r="I46" s="6">
        <f>VLOOKUP($A$7:$A$91,data!$A$2:$R$78,9,FALSE)</f>
        <v>112146</v>
      </c>
      <c r="J46" s="6">
        <f>VLOOKUP($A$7:$A$91,data!$A$2:$R$78,10,FALSE)</f>
        <v>3714</v>
      </c>
      <c r="K46" s="6">
        <f>VLOOKUP($A$7:$A$91,data!$A$2:$R$78,11,FALSE)</f>
        <v>2310122</v>
      </c>
      <c r="L46" s="6">
        <f>VLOOKUP($A$7:$A$91,data!$A$2:$R$78,12,FALSE)</f>
        <v>53065</v>
      </c>
      <c r="M46" s="6">
        <f>VLOOKUP($A$7:$A$91,data!$A$2:$R$78,13,FALSE)</f>
        <v>18982</v>
      </c>
      <c r="N46" s="6">
        <f>VLOOKUP($A$7:$A$91,data!$A$2:$R$78,14,FALSE)</f>
        <v>524</v>
      </c>
      <c r="O46" s="6">
        <f>VLOOKUP($A$7:$A$91,data!$A$2:$R$78,15,FALSE)</f>
        <v>302148</v>
      </c>
      <c r="P46" s="6">
        <f>VLOOKUP($A$7:$A$91,data!$A$2:$R$78,16,FALSE)</f>
        <v>3173</v>
      </c>
      <c r="Q46" s="6">
        <f>VLOOKUP($A$7:$A$91,data!$A$2:$R$78,17,FALSE)</f>
        <v>11801</v>
      </c>
      <c r="R46" s="6">
        <f>VLOOKUP($A$7:$A$91,data!$A$2:$R$78,18,FALSE)</f>
        <v>455</v>
      </c>
      <c r="S46" s="6">
        <f>VLOOKUP($A$7:$A$91,data!$A$2:$X$78,19,FALSE)</f>
        <v>10336</v>
      </c>
      <c r="T46" s="6">
        <f>VLOOKUP($A$7:$A$91,data!$A$2:$X$78,20,FALSE)</f>
        <v>301</v>
      </c>
      <c r="U46" s="6">
        <f>VLOOKUP($A$7:$A$91,data!$A$2:$X$78,21,FALSE)</f>
        <v>6852</v>
      </c>
      <c r="V46" s="6">
        <f>VLOOKUP($A$7:$A$91,data!$A$2:$X$78,22,FALSE)</f>
        <v>398</v>
      </c>
      <c r="W46" s="6">
        <f>VLOOKUP($A$7:$A$91,data!$A$2:$X$78,23,FALSE)</f>
        <v>140</v>
      </c>
      <c r="X46" s="6">
        <f>VLOOKUP($A$7:$A$91,data!$A$2:$X$78,24,FALSE)</f>
        <v>7</v>
      </c>
    </row>
    <row r="47" spans="1:24" ht="18.75">
      <c r="A47" s="5" t="s">
        <v>47</v>
      </c>
      <c r="B47" s="6">
        <f>VLOOKUP($A$7:$A$91,data!$A$2:$R$78,2,FALSE)</f>
        <v>29197</v>
      </c>
      <c r="C47" s="6">
        <f>VLOOKUP($A$7:$A$91,data!$A$2:$R$78,3,FALSE)</f>
        <v>87188</v>
      </c>
      <c r="D47" s="6">
        <f>VLOOKUP($A$7:$A$91,data!$A$2:$R$78,4,FALSE)</f>
        <v>19991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17375</v>
      </c>
      <c r="H47" s="6">
        <f>VLOOKUP($A$7:$A$91,data!$A$2:$R$78,8,FALSE)</f>
        <v>4369</v>
      </c>
      <c r="I47" s="6">
        <f>VLOOKUP($A$7:$A$91,data!$A$2:$R$78,9,FALSE)</f>
        <v>39561</v>
      </c>
      <c r="J47" s="6">
        <f>VLOOKUP($A$7:$A$91,data!$A$2:$R$78,10,FALSE)</f>
        <v>1747</v>
      </c>
      <c r="K47" s="6">
        <f>VLOOKUP($A$7:$A$91,data!$A$2:$R$78,11,FALSE)</f>
        <v>911613</v>
      </c>
      <c r="L47" s="6">
        <f>VLOOKUP($A$7:$A$91,data!$A$2:$R$78,12,FALSE)</f>
        <v>21660</v>
      </c>
      <c r="M47" s="6">
        <f>VLOOKUP($A$7:$A$91,data!$A$2:$R$78,13,FALSE)</f>
        <v>119155</v>
      </c>
      <c r="N47" s="6">
        <f>VLOOKUP($A$7:$A$91,data!$A$2:$R$78,14,FALSE)</f>
        <v>136</v>
      </c>
      <c r="O47" s="6">
        <f>VLOOKUP($A$7:$A$91,data!$A$2:$R$78,15,FALSE)</f>
        <v>16345</v>
      </c>
      <c r="P47" s="6">
        <f>VLOOKUP($A$7:$A$91,data!$A$2:$R$78,16,FALSE)</f>
        <v>735</v>
      </c>
      <c r="Q47" s="6">
        <f>VLOOKUP($A$7:$A$91,data!$A$2:$R$78,17,FALSE)</f>
        <v>3283</v>
      </c>
      <c r="R47" s="6">
        <f>VLOOKUP($A$7:$A$91,data!$A$2:$R$78,18,FALSE)</f>
        <v>117</v>
      </c>
      <c r="S47" s="6">
        <f>VLOOKUP($A$7:$A$91,data!$A$2:$X$78,19,FALSE)</f>
        <v>4439</v>
      </c>
      <c r="T47" s="6">
        <f>VLOOKUP($A$7:$A$91,data!$A$2:$X$78,20,FALSE)</f>
        <v>157</v>
      </c>
      <c r="U47" s="6">
        <f>VLOOKUP($A$7:$A$91,data!$A$2:$X$78,21,FALSE)</f>
        <v>2676</v>
      </c>
      <c r="V47" s="6">
        <f>VLOOKUP($A$7:$A$91,data!$A$2:$X$78,22,FALSE)</f>
        <v>169</v>
      </c>
      <c r="W47" s="6">
        <f>VLOOKUP($A$7:$A$91,data!$A$2:$X$78,23,FALSE)</f>
        <v>57</v>
      </c>
      <c r="X47" s="6">
        <f>VLOOKUP($A$7:$A$91,data!$A$2:$X$78,24,FALSE)</f>
        <v>6</v>
      </c>
    </row>
    <row r="48" spans="1:24" ht="18.75">
      <c r="A48" s="9" t="s">
        <v>5</v>
      </c>
      <c r="B48" s="8">
        <f>SUM(B49:B56)</f>
        <v>380349</v>
      </c>
      <c r="C48" s="8">
        <f t="shared" ref="C48:X48" si="20">SUM(C49:C56)</f>
        <v>688479</v>
      </c>
      <c r="D48" s="8">
        <f t="shared" si="20"/>
        <v>71808</v>
      </c>
      <c r="E48" s="8">
        <f t="shared" si="20"/>
        <v>83627</v>
      </c>
      <c r="F48" s="8">
        <f t="shared" si="20"/>
        <v>1873</v>
      </c>
      <c r="G48" s="8">
        <f t="shared" si="20"/>
        <v>164430</v>
      </c>
      <c r="H48" s="8">
        <f t="shared" si="20"/>
        <v>18480</v>
      </c>
      <c r="I48" s="8">
        <f t="shared" si="20"/>
        <v>797030</v>
      </c>
      <c r="J48" s="8">
        <f t="shared" si="20"/>
        <v>37389</v>
      </c>
      <c r="K48" s="8">
        <f t="shared" ref="K48:L48" si="21">SUM(K49:K56)</f>
        <v>16448914</v>
      </c>
      <c r="L48" s="8">
        <f t="shared" si="21"/>
        <v>345258</v>
      </c>
      <c r="M48" s="8">
        <f t="shared" ref="M48:N48" si="22">SUM(M49:M56)</f>
        <v>6017885</v>
      </c>
      <c r="N48" s="8">
        <f t="shared" si="22"/>
        <v>2155</v>
      </c>
      <c r="O48" s="8">
        <f t="shared" si="20"/>
        <v>6153904</v>
      </c>
      <c r="P48" s="8">
        <f t="shared" si="20"/>
        <v>10867</v>
      </c>
      <c r="Q48" s="8">
        <f t="shared" si="20"/>
        <v>24627</v>
      </c>
      <c r="R48" s="8">
        <f t="shared" si="20"/>
        <v>704</v>
      </c>
      <c r="S48" s="8">
        <f t="shared" ref="S48:T48" si="23">SUM(S49:S56)</f>
        <v>232586</v>
      </c>
      <c r="T48" s="8">
        <f t="shared" si="23"/>
        <v>2922</v>
      </c>
      <c r="U48" s="8">
        <f t="shared" si="20"/>
        <v>30407</v>
      </c>
      <c r="V48" s="8">
        <f t="shared" si="20"/>
        <v>1875</v>
      </c>
      <c r="W48" s="8">
        <f t="shared" si="20"/>
        <v>2807</v>
      </c>
      <c r="X48" s="8">
        <f t="shared" si="20"/>
        <v>174</v>
      </c>
    </row>
    <row r="49" spans="1:24" ht="18.75">
      <c r="A49" s="5" t="s">
        <v>48</v>
      </c>
      <c r="B49" s="6">
        <f>VLOOKUP($A$7:$A$91,data!$A$2:$R$78,2,FALSE)</f>
        <v>73135</v>
      </c>
      <c r="C49" s="6">
        <f>VLOOKUP($A$7:$A$91,data!$A$2:$R$78,3,FALSE)</f>
        <v>186754</v>
      </c>
      <c r="D49" s="6">
        <f>VLOOKUP($A$7:$A$91,data!$A$2:$R$78,4,FALSE)</f>
        <v>17148</v>
      </c>
      <c r="E49" s="6">
        <f>VLOOKUP($A$7:$A$91,data!$A$2:$R$78,5,FALSE)</f>
        <v>51307</v>
      </c>
      <c r="F49" s="6">
        <f>VLOOKUP($A$7:$A$91,data!$A$2:$R$78,6,FALSE)</f>
        <v>1164</v>
      </c>
      <c r="G49" s="6">
        <f>VLOOKUP($A$7:$A$91,data!$A$2:$R$78,7,FALSE)</f>
        <v>52569</v>
      </c>
      <c r="H49" s="6">
        <f>VLOOKUP($A$7:$A$91,data!$A$2:$R$78,8,FALSE)</f>
        <v>5607</v>
      </c>
      <c r="I49" s="6">
        <f>VLOOKUP($A$7:$A$91,data!$A$2:$R$78,9,FALSE)</f>
        <v>286910</v>
      </c>
      <c r="J49" s="6">
        <f>VLOOKUP($A$7:$A$91,data!$A$2:$R$78,10,FALSE)</f>
        <v>13631</v>
      </c>
      <c r="K49" s="6">
        <f>VLOOKUP($A$7:$A$91,data!$A$2:$R$78,11,FALSE)</f>
        <v>2781284</v>
      </c>
      <c r="L49" s="6">
        <f>VLOOKUP($A$7:$A$91,data!$A$2:$R$78,12,FALSE)</f>
        <v>61803</v>
      </c>
      <c r="M49" s="6">
        <f>VLOOKUP($A$7:$A$91,data!$A$2:$R$78,13,FALSE)</f>
        <v>1480656</v>
      </c>
      <c r="N49" s="6">
        <f>VLOOKUP($A$7:$A$91,data!$A$2:$R$78,14,FALSE)</f>
        <v>778</v>
      </c>
      <c r="O49" s="6">
        <f>VLOOKUP($A$7:$A$91,data!$A$2:$R$78,15,FALSE)</f>
        <v>3119573</v>
      </c>
      <c r="P49" s="6">
        <f>VLOOKUP($A$7:$A$91,data!$A$2:$R$78,16,FALSE)</f>
        <v>2062</v>
      </c>
      <c r="Q49" s="6">
        <f>VLOOKUP($A$7:$A$91,data!$A$2:$R$78,17,FALSE)</f>
        <v>6003</v>
      </c>
      <c r="R49" s="6">
        <f>VLOOKUP($A$7:$A$91,data!$A$2:$R$78,18,FALSE)</f>
        <v>178</v>
      </c>
      <c r="S49" s="6">
        <f>VLOOKUP($A$7:$A$91,data!$A$2:$X$78,19,FALSE)</f>
        <v>41722</v>
      </c>
      <c r="T49" s="6">
        <f>VLOOKUP($A$7:$A$91,data!$A$2:$X$78,20,FALSE)</f>
        <v>651</v>
      </c>
      <c r="U49" s="6">
        <f>VLOOKUP($A$7:$A$91,data!$A$2:$X$78,21,FALSE)</f>
        <v>7970</v>
      </c>
      <c r="V49" s="6">
        <f>VLOOKUP($A$7:$A$91,data!$A$2:$X$78,22,FALSE)</f>
        <v>551</v>
      </c>
      <c r="W49" s="6">
        <f>VLOOKUP($A$7:$A$91,data!$A$2:$X$78,23,FALSE)</f>
        <v>540</v>
      </c>
      <c r="X49" s="6">
        <f>VLOOKUP($A$7:$A$91,data!$A$2:$X$78,24,FALSE)</f>
        <v>66</v>
      </c>
    </row>
    <row r="50" spans="1:24" ht="18.75">
      <c r="A50" s="5" t="s">
        <v>49</v>
      </c>
      <c r="B50" s="6">
        <f>VLOOKUP($A$7:$A$91,data!$A$2:$R$78,2,FALSE)</f>
        <v>36840</v>
      </c>
      <c r="C50" s="6">
        <f>VLOOKUP($A$7:$A$91,data!$A$2:$R$78,3,FALSE)</f>
        <v>34672</v>
      </c>
      <c r="D50" s="6">
        <f>VLOOKUP($A$7:$A$91,data!$A$2:$R$78,4,FALSE)</f>
        <v>3416</v>
      </c>
      <c r="E50" s="6">
        <f>VLOOKUP($A$7:$A$91,data!$A$2:$R$78,5,FALSE)</f>
        <v>24704</v>
      </c>
      <c r="F50" s="6">
        <f>VLOOKUP($A$7:$A$91,data!$A$2:$R$78,6,FALSE)</f>
        <v>460</v>
      </c>
      <c r="G50" s="6">
        <f>VLOOKUP($A$7:$A$91,data!$A$2:$R$78,7,FALSE)</f>
        <v>6540</v>
      </c>
      <c r="H50" s="6">
        <f>VLOOKUP($A$7:$A$91,data!$A$2:$R$78,8,FALSE)</f>
        <v>566</v>
      </c>
      <c r="I50" s="6">
        <f>VLOOKUP($A$7:$A$91,data!$A$2:$R$78,9,FALSE)</f>
        <v>103012</v>
      </c>
      <c r="J50" s="6">
        <f>VLOOKUP($A$7:$A$91,data!$A$2:$R$78,10,FALSE)</f>
        <v>2478</v>
      </c>
      <c r="K50" s="6">
        <f>VLOOKUP($A$7:$A$91,data!$A$2:$R$78,11,FALSE)</f>
        <v>2010515</v>
      </c>
      <c r="L50" s="6">
        <f>VLOOKUP($A$7:$A$91,data!$A$2:$R$78,12,FALSE)</f>
        <v>35203</v>
      </c>
      <c r="M50" s="6">
        <f>VLOOKUP($A$7:$A$91,data!$A$2:$R$78,13,FALSE)</f>
        <v>1376186</v>
      </c>
      <c r="N50" s="6">
        <f>VLOOKUP($A$7:$A$91,data!$A$2:$R$78,14,FALSE)</f>
        <v>155</v>
      </c>
      <c r="O50" s="6">
        <f>VLOOKUP($A$7:$A$91,data!$A$2:$R$78,15,FALSE)</f>
        <v>163483</v>
      </c>
      <c r="P50" s="6">
        <f>VLOOKUP($A$7:$A$91,data!$A$2:$R$78,16,FALSE)</f>
        <v>806</v>
      </c>
      <c r="Q50" s="6">
        <f>VLOOKUP($A$7:$A$91,data!$A$2:$R$78,17,FALSE)</f>
        <v>2818</v>
      </c>
      <c r="R50" s="6">
        <f>VLOOKUP($A$7:$A$91,data!$A$2:$R$78,18,FALSE)</f>
        <v>42</v>
      </c>
      <c r="S50" s="6">
        <f>VLOOKUP($A$7:$A$91,data!$A$2:$X$78,19,FALSE)</f>
        <v>14076</v>
      </c>
      <c r="T50" s="6">
        <f>VLOOKUP($A$7:$A$91,data!$A$2:$X$78,20,FALSE)</f>
        <v>236</v>
      </c>
      <c r="U50" s="6">
        <f>VLOOKUP($A$7:$A$91,data!$A$2:$X$78,21,FALSE)</f>
        <v>1319</v>
      </c>
      <c r="V50" s="6">
        <f>VLOOKUP($A$7:$A$91,data!$A$2:$X$78,22,FALSE)</f>
        <v>52</v>
      </c>
      <c r="W50" s="6">
        <f>VLOOKUP($A$7:$A$91,data!$A$2:$X$78,23,FALSE)</f>
        <v>110</v>
      </c>
      <c r="X50" s="6">
        <f>VLOOKUP($A$7:$A$91,data!$A$2:$X$78,24,FALSE)</f>
        <v>4</v>
      </c>
    </row>
    <row r="51" spans="1:24" ht="18.75">
      <c r="A51" s="5" t="s">
        <v>50</v>
      </c>
      <c r="B51" s="6">
        <f>VLOOKUP($A$7:$A$91,data!$A$2:$R$78,2,FALSE)</f>
        <v>52108</v>
      </c>
      <c r="C51" s="6">
        <f>VLOOKUP($A$7:$A$91,data!$A$2:$R$78,3,FALSE)</f>
        <v>155818</v>
      </c>
      <c r="D51" s="6">
        <f>VLOOKUP($A$7:$A$91,data!$A$2:$R$78,4,FALSE)</f>
        <v>15702</v>
      </c>
      <c r="E51" s="6">
        <f>VLOOKUP($A$7:$A$91,data!$A$2:$R$78,5,FALSE)</f>
        <v>2314</v>
      </c>
      <c r="F51" s="6">
        <f>VLOOKUP($A$7:$A$91,data!$A$2:$R$78,6,FALSE)</f>
        <v>50</v>
      </c>
      <c r="G51" s="6">
        <f>VLOOKUP($A$7:$A$91,data!$A$2:$R$78,7,FALSE)</f>
        <v>16554</v>
      </c>
      <c r="H51" s="6">
        <f>VLOOKUP($A$7:$A$91,data!$A$2:$R$78,8,FALSE)</f>
        <v>1688</v>
      </c>
      <c r="I51" s="6">
        <f>VLOOKUP($A$7:$A$91,data!$A$2:$R$78,9,FALSE)</f>
        <v>158798</v>
      </c>
      <c r="J51" s="6">
        <f>VLOOKUP($A$7:$A$91,data!$A$2:$R$78,10,FALSE)</f>
        <v>2432</v>
      </c>
      <c r="K51" s="6">
        <f>VLOOKUP($A$7:$A$91,data!$A$2:$R$78,11,FALSE)</f>
        <v>1618768</v>
      </c>
      <c r="L51" s="6">
        <f>VLOOKUP($A$7:$A$91,data!$A$2:$R$78,12,FALSE)</f>
        <v>43867</v>
      </c>
      <c r="M51" s="6">
        <f>VLOOKUP($A$7:$A$91,data!$A$2:$R$78,13,FALSE)</f>
        <v>2495317</v>
      </c>
      <c r="N51" s="6">
        <f>VLOOKUP($A$7:$A$91,data!$A$2:$R$78,14,FALSE)</f>
        <v>264</v>
      </c>
      <c r="O51" s="6">
        <f>VLOOKUP($A$7:$A$91,data!$A$2:$R$78,15,FALSE)</f>
        <v>977268</v>
      </c>
      <c r="P51" s="6">
        <f>VLOOKUP($A$7:$A$91,data!$A$2:$R$78,16,FALSE)</f>
        <v>1608</v>
      </c>
      <c r="Q51" s="6">
        <f>VLOOKUP($A$7:$A$91,data!$A$2:$R$78,17,FALSE)</f>
        <v>1312</v>
      </c>
      <c r="R51" s="6">
        <f>VLOOKUP($A$7:$A$91,data!$A$2:$R$78,18,FALSE)</f>
        <v>65</v>
      </c>
      <c r="S51" s="6">
        <f>VLOOKUP($A$7:$A$91,data!$A$2:$X$78,19,FALSE)</f>
        <v>22405</v>
      </c>
      <c r="T51" s="6">
        <f>VLOOKUP($A$7:$A$91,data!$A$2:$X$78,20,FALSE)</f>
        <v>305</v>
      </c>
      <c r="U51" s="6">
        <f>VLOOKUP($A$7:$A$91,data!$A$2:$X$78,21,FALSE)</f>
        <v>6532</v>
      </c>
      <c r="V51" s="6">
        <f>VLOOKUP($A$7:$A$91,data!$A$2:$X$78,22,FALSE)</f>
        <v>255</v>
      </c>
      <c r="W51" s="6">
        <f>VLOOKUP($A$7:$A$91,data!$A$2:$X$78,23,FALSE)</f>
        <v>678</v>
      </c>
      <c r="X51" s="6">
        <f>VLOOKUP($A$7:$A$91,data!$A$2:$X$78,24,FALSE)</f>
        <v>25</v>
      </c>
    </row>
    <row r="52" spans="1:24" ht="18.75">
      <c r="A52" s="5" t="s">
        <v>51</v>
      </c>
      <c r="B52" s="6">
        <f>VLOOKUP($A$7:$A$91,data!$A$2:$R$78,2,FALSE)</f>
        <v>28119</v>
      </c>
      <c r="C52" s="6">
        <f>VLOOKUP($A$7:$A$91,data!$A$2:$R$78,3,FALSE)</f>
        <v>47575</v>
      </c>
      <c r="D52" s="6">
        <f>VLOOKUP($A$7:$A$91,data!$A$2:$R$78,4,FALSE)</f>
        <v>4452</v>
      </c>
      <c r="E52" s="6">
        <f>VLOOKUP($A$7:$A$91,data!$A$2:$R$78,5,FALSE)</f>
        <v>418</v>
      </c>
      <c r="F52" s="6">
        <f>VLOOKUP($A$7:$A$91,data!$A$2:$R$78,6,FALSE)</f>
        <v>23</v>
      </c>
      <c r="G52" s="6">
        <f>VLOOKUP($A$7:$A$91,data!$A$2:$R$78,7,FALSE)</f>
        <v>11166</v>
      </c>
      <c r="H52" s="6">
        <f>VLOOKUP($A$7:$A$91,data!$A$2:$R$78,8,FALSE)</f>
        <v>1107</v>
      </c>
      <c r="I52" s="6">
        <f>VLOOKUP($A$7:$A$91,data!$A$2:$R$78,9,FALSE)</f>
        <v>38169</v>
      </c>
      <c r="J52" s="6">
        <f>VLOOKUP($A$7:$A$91,data!$A$2:$R$78,10,FALSE)</f>
        <v>862</v>
      </c>
      <c r="K52" s="6">
        <f>VLOOKUP($A$7:$A$91,data!$A$2:$R$78,11,FALSE)</f>
        <v>1296112</v>
      </c>
      <c r="L52" s="6">
        <f>VLOOKUP($A$7:$A$91,data!$A$2:$R$78,12,FALSE)</f>
        <v>25245</v>
      </c>
      <c r="M52" s="6">
        <f>VLOOKUP($A$7:$A$91,data!$A$2:$R$78,13,FALSE)</f>
        <v>80498</v>
      </c>
      <c r="N52" s="6">
        <f>VLOOKUP($A$7:$A$91,data!$A$2:$R$78,14,FALSE)</f>
        <v>188</v>
      </c>
      <c r="O52" s="6">
        <f>VLOOKUP($A$7:$A$91,data!$A$2:$R$78,15,FALSE)</f>
        <v>165984</v>
      </c>
      <c r="P52" s="6">
        <f>VLOOKUP($A$7:$A$91,data!$A$2:$R$78,16,FALSE)</f>
        <v>762</v>
      </c>
      <c r="Q52" s="6">
        <f>VLOOKUP($A$7:$A$91,data!$A$2:$R$78,17,FALSE)</f>
        <v>2451</v>
      </c>
      <c r="R52" s="6">
        <f>VLOOKUP($A$7:$A$91,data!$A$2:$R$78,18,FALSE)</f>
        <v>62</v>
      </c>
      <c r="S52" s="6">
        <f>VLOOKUP($A$7:$A$91,data!$A$2:$X$78,19,FALSE)</f>
        <v>4454</v>
      </c>
      <c r="T52" s="6">
        <f>VLOOKUP($A$7:$A$91,data!$A$2:$X$78,20,FALSE)</f>
        <v>80</v>
      </c>
      <c r="U52" s="6">
        <f>VLOOKUP($A$7:$A$91,data!$A$2:$X$78,21,FALSE)</f>
        <v>1601</v>
      </c>
      <c r="V52" s="6">
        <f>VLOOKUP($A$7:$A$91,data!$A$2:$X$78,22,FALSE)</f>
        <v>75</v>
      </c>
      <c r="W52" s="6">
        <f>VLOOKUP($A$7:$A$91,data!$A$2:$X$78,23,FALSE)</f>
        <v>242</v>
      </c>
      <c r="X52" s="6">
        <f>VLOOKUP($A$7:$A$91,data!$A$2:$X$78,24,FALSE)</f>
        <v>7</v>
      </c>
    </row>
    <row r="53" spans="1:24" ht="18.75">
      <c r="A53" s="5" t="s">
        <v>52</v>
      </c>
      <c r="B53" s="6">
        <f>VLOOKUP($A$7:$A$91,data!$A$2:$R$78,2,FALSE)</f>
        <v>47157</v>
      </c>
      <c r="C53" s="6">
        <f>VLOOKUP($A$7:$A$91,data!$A$2:$R$78,3,FALSE)</f>
        <v>62083</v>
      </c>
      <c r="D53" s="6">
        <f>VLOOKUP($A$7:$A$91,data!$A$2:$R$78,4,FALSE)</f>
        <v>9652</v>
      </c>
      <c r="E53" s="6">
        <f>VLOOKUP($A$7:$A$91,data!$A$2:$R$78,5,FALSE)</f>
        <v>46</v>
      </c>
      <c r="F53" s="6">
        <f>VLOOKUP($A$7:$A$91,data!$A$2:$R$78,6,FALSE)</f>
        <v>3</v>
      </c>
      <c r="G53" s="6">
        <f>VLOOKUP($A$7:$A$91,data!$A$2:$R$78,7,FALSE)</f>
        <v>9592</v>
      </c>
      <c r="H53" s="6">
        <f>VLOOKUP($A$7:$A$91,data!$A$2:$R$78,8,FALSE)</f>
        <v>1557</v>
      </c>
      <c r="I53" s="6">
        <f>VLOOKUP($A$7:$A$91,data!$A$2:$R$78,9,FALSE)</f>
        <v>61901</v>
      </c>
      <c r="J53" s="6">
        <f>VLOOKUP($A$7:$A$91,data!$A$2:$R$78,10,FALSE)</f>
        <v>4984</v>
      </c>
      <c r="K53" s="6">
        <f>VLOOKUP($A$7:$A$91,data!$A$2:$R$78,11,FALSE)</f>
        <v>1987342</v>
      </c>
      <c r="L53" s="6">
        <f>VLOOKUP($A$7:$A$91,data!$A$2:$R$78,12,FALSE)</f>
        <v>44263</v>
      </c>
      <c r="M53" s="6">
        <f>VLOOKUP($A$7:$A$91,data!$A$2:$R$78,13,FALSE)</f>
        <v>49413</v>
      </c>
      <c r="N53" s="6">
        <f>VLOOKUP($A$7:$A$91,data!$A$2:$R$78,14,FALSE)</f>
        <v>163</v>
      </c>
      <c r="O53" s="6">
        <f>VLOOKUP($A$7:$A$91,data!$A$2:$R$78,15,FALSE)</f>
        <v>102720</v>
      </c>
      <c r="P53" s="6">
        <f>VLOOKUP($A$7:$A$91,data!$A$2:$R$78,16,FALSE)</f>
        <v>1227</v>
      </c>
      <c r="Q53" s="6">
        <f>VLOOKUP($A$7:$A$91,data!$A$2:$R$78,17,FALSE)</f>
        <v>1950</v>
      </c>
      <c r="R53" s="6">
        <f>VLOOKUP($A$7:$A$91,data!$A$2:$R$78,18,FALSE)</f>
        <v>71</v>
      </c>
      <c r="S53" s="6">
        <f>VLOOKUP($A$7:$A$91,data!$A$2:$X$78,19,FALSE)</f>
        <v>36391</v>
      </c>
      <c r="T53" s="6">
        <f>VLOOKUP($A$7:$A$91,data!$A$2:$X$78,20,FALSE)</f>
        <v>282</v>
      </c>
      <c r="U53" s="6">
        <f>VLOOKUP($A$7:$A$91,data!$A$2:$X$78,21,FALSE)</f>
        <v>2839</v>
      </c>
      <c r="V53" s="6">
        <f>VLOOKUP($A$7:$A$91,data!$A$2:$X$78,22,FALSE)</f>
        <v>260</v>
      </c>
      <c r="W53" s="6">
        <f>VLOOKUP($A$7:$A$91,data!$A$2:$X$78,23,FALSE)</f>
        <v>151</v>
      </c>
      <c r="X53" s="6">
        <f>VLOOKUP($A$7:$A$91,data!$A$2:$X$78,24,FALSE)</f>
        <v>13</v>
      </c>
    </row>
    <row r="54" spans="1:24" ht="18.75">
      <c r="A54" s="5" t="s">
        <v>53</v>
      </c>
      <c r="B54" s="6">
        <f>VLOOKUP($A$7:$A$91,data!$A$2:$R$78,2,FALSE)</f>
        <v>44809</v>
      </c>
      <c r="C54" s="6">
        <f>VLOOKUP($A$7:$A$91,data!$A$2:$R$78,3,FALSE)</f>
        <v>60151</v>
      </c>
      <c r="D54" s="6">
        <f>VLOOKUP($A$7:$A$91,data!$A$2:$R$78,4,FALSE)</f>
        <v>6348</v>
      </c>
      <c r="E54" s="6">
        <f>VLOOKUP($A$7:$A$91,data!$A$2:$R$78,5,FALSE)</f>
        <v>247</v>
      </c>
      <c r="F54" s="6">
        <f>VLOOKUP($A$7:$A$91,data!$A$2:$R$78,6,FALSE)</f>
        <v>17</v>
      </c>
      <c r="G54" s="6">
        <f>VLOOKUP($A$7:$A$91,data!$A$2:$R$78,7,FALSE)</f>
        <v>7721</v>
      </c>
      <c r="H54" s="6">
        <f>VLOOKUP($A$7:$A$91,data!$A$2:$R$78,8,FALSE)</f>
        <v>849</v>
      </c>
      <c r="I54" s="6">
        <f>VLOOKUP($A$7:$A$91,data!$A$2:$R$78,9,FALSE)</f>
        <v>18937</v>
      </c>
      <c r="J54" s="6">
        <f>VLOOKUP($A$7:$A$91,data!$A$2:$R$78,10,FALSE)</f>
        <v>288</v>
      </c>
      <c r="K54" s="6">
        <f>VLOOKUP($A$7:$A$91,data!$A$2:$R$78,11,FALSE)</f>
        <v>2165125</v>
      </c>
      <c r="L54" s="6">
        <f>VLOOKUP($A$7:$A$91,data!$A$2:$R$78,12,FALSE)</f>
        <v>43529</v>
      </c>
      <c r="M54" s="6">
        <f>VLOOKUP($A$7:$A$91,data!$A$2:$R$78,13,FALSE)</f>
        <v>112007</v>
      </c>
      <c r="N54" s="6">
        <f>VLOOKUP($A$7:$A$91,data!$A$2:$R$78,14,FALSE)</f>
        <v>191</v>
      </c>
      <c r="O54" s="6">
        <f>VLOOKUP($A$7:$A$91,data!$A$2:$R$78,15,FALSE)</f>
        <v>148240</v>
      </c>
      <c r="P54" s="6">
        <f>VLOOKUP($A$7:$A$91,data!$A$2:$R$78,16,FALSE)</f>
        <v>871</v>
      </c>
      <c r="Q54" s="6">
        <f>VLOOKUP($A$7:$A$91,data!$A$2:$R$78,17,FALSE)</f>
        <v>2298</v>
      </c>
      <c r="R54" s="6">
        <f>VLOOKUP($A$7:$A$91,data!$A$2:$R$78,18,FALSE)</f>
        <v>72</v>
      </c>
      <c r="S54" s="6">
        <f>VLOOKUP($A$7:$A$91,data!$A$2:$X$78,19,FALSE)</f>
        <v>39408</v>
      </c>
      <c r="T54" s="6">
        <f>VLOOKUP($A$7:$A$91,data!$A$2:$X$78,20,FALSE)</f>
        <v>268</v>
      </c>
      <c r="U54" s="6">
        <f>VLOOKUP($A$7:$A$91,data!$A$2:$X$78,21,FALSE)</f>
        <v>1913</v>
      </c>
      <c r="V54" s="6">
        <f>VLOOKUP($A$7:$A$91,data!$A$2:$X$78,22,FALSE)</f>
        <v>107</v>
      </c>
      <c r="W54" s="6">
        <f>VLOOKUP($A$7:$A$91,data!$A$2:$X$78,23,FALSE)</f>
        <v>493</v>
      </c>
      <c r="X54" s="6">
        <f>VLOOKUP($A$7:$A$91,data!$A$2:$X$78,24,FALSE)</f>
        <v>14</v>
      </c>
    </row>
    <row r="55" spans="1:24" ht="18.75">
      <c r="A55" s="5" t="s">
        <v>54</v>
      </c>
      <c r="B55" s="6">
        <f>VLOOKUP($A$7:$A$91,data!$A$2:$R$78,2,FALSE)</f>
        <v>75221</v>
      </c>
      <c r="C55" s="6">
        <f>VLOOKUP($A$7:$A$91,data!$A$2:$R$78,3,FALSE)</f>
        <v>53979</v>
      </c>
      <c r="D55" s="6">
        <f>VLOOKUP($A$7:$A$91,data!$A$2:$R$78,4,FALSE)</f>
        <v>6785</v>
      </c>
      <c r="E55" s="6">
        <f>VLOOKUP($A$7:$A$91,data!$A$2:$R$78,5,FALSE)</f>
        <v>4587</v>
      </c>
      <c r="F55" s="6">
        <f>VLOOKUP($A$7:$A$91,data!$A$2:$R$78,6,FALSE)</f>
        <v>155</v>
      </c>
      <c r="G55" s="6">
        <f>VLOOKUP($A$7:$A$91,data!$A$2:$R$78,7,FALSE)</f>
        <v>16516</v>
      </c>
      <c r="H55" s="6">
        <f>VLOOKUP($A$7:$A$91,data!$A$2:$R$78,8,FALSE)</f>
        <v>2041</v>
      </c>
      <c r="I55" s="6">
        <f>VLOOKUP($A$7:$A$91,data!$A$2:$R$78,9,FALSE)</f>
        <v>80298</v>
      </c>
      <c r="J55" s="6">
        <f>VLOOKUP($A$7:$A$91,data!$A$2:$R$78,10,FALSE)</f>
        <v>3595</v>
      </c>
      <c r="K55" s="6">
        <f>VLOOKUP($A$7:$A$91,data!$A$2:$R$78,11,FALSE)</f>
        <v>3719255</v>
      </c>
      <c r="L55" s="6">
        <f>VLOOKUP($A$7:$A$91,data!$A$2:$R$78,12,FALSE)</f>
        <v>71324</v>
      </c>
      <c r="M55" s="6">
        <f>VLOOKUP($A$7:$A$91,data!$A$2:$R$78,13,FALSE)</f>
        <v>420339</v>
      </c>
      <c r="N55" s="6">
        <f>VLOOKUP($A$7:$A$91,data!$A$2:$R$78,14,FALSE)</f>
        <v>262</v>
      </c>
      <c r="O55" s="6">
        <f>VLOOKUP($A$7:$A$91,data!$A$2:$R$78,15,FALSE)</f>
        <v>1436722</v>
      </c>
      <c r="P55" s="6">
        <f>VLOOKUP($A$7:$A$91,data!$A$2:$R$78,16,FALSE)</f>
        <v>2983</v>
      </c>
      <c r="Q55" s="6">
        <f>VLOOKUP($A$7:$A$91,data!$A$2:$R$78,17,FALSE)</f>
        <v>6859</v>
      </c>
      <c r="R55" s="6">
        <f>VLOOKUP($A$7:$A$91,data!$A$2:$R$78,18,FALSE)</f>
        <v>190</v>
      </c>
      <c r="S55" s="6">
        <f>VLOOKUP($A$7:$A$91,data!$A$2:$X$78,19,FALSE)</f>
        <v>69784</v>
      </c>
      <c r="T55" s="6">
        <f>VLOOKUP($A$7:$A$91,data!$A$2:$X$78,20,FALSE)</f>
        <v>994</v>
      </c>
      <c r="U55" s="6">
        <f>VLOOKUP($A$7:$A$91,data!$A$2:$X$78,21,FALSE)</f>
        <v>5227</v>
      </c>
      <c r="V55" s="6">
        <f>VLOOKUP($A$7:$A$91,data!$A$2:$X$78,22,FALSE)</f>
        <v>294</v>
      </c>
      <c r="W55" s="6">
        <f>VLOOKUP($A$7:$A$91,data!$A$2:$X$78,23,FALSE)</f>
        <v>427</v>
      </c>
      <c r="X55" s="6">
        <f>VLOOKUP($A$7:$A$91,data!$A$2:$X$78,24,FALSE)</f>
        <v>30</v>
      </c>
    </row>
    <row r="56" spans="1:24" ht="18.75">
      <c r="A56" s="5" t="s">
        <v>55</v>
      </c>
      <c r="B56" s="6">
        <f>VLOOKUP($A$7:$A$91,data!$A$2:$R$78,2,FALSE)</f>
        <v>22960</v>
      </c>
      <c r="C56" s="6">
        <f>VLOOKUP($A$7:$A$91,data!$A$2:$R$78,3,FALSE)</f>
        <v>87447</v>
      </c>
      <c r="D56" s="6">
        <f>VLOOKUP($A$7:$A$91,data!$A$2:$R$78,4,FALSE)</f>
        <v>8305</v>
      </c>
      <c r="E56" s="6">
        <f>VLOOKUP($A$7:$A$91,data!$A$2:$R$78,5,FALSE)</f>
        <v>4</v>
      </c>
      <c r="F56" s="6">
        <f>VLOOKUP($A$7:$A$91,data!$A$2:$R$78,6,FALSE)</f>
        <v>1</v>
      </c>
      <c r="G56" s="6">
        <f>VLOOKUP($A$7:$A$91,data!$A$2:$R$78,7,FALSE)</f>
        <v>43772</v>
      </c>
      <c r="H56" s="6">
        <f>VLOOKUP($A$7:$A$91,data!$A$2:$R$78,8,FALSE)</f>
        <v>5065</v>
      </c>
      <c r="I56" s="6">
        <f>VLOOKUP($A$7:$A$91,data!$A$2:$R$78,9,FALSE)</f>
        <v>49005</v>
      </c>
      <c r="J56" s="6">
        <f>VLOOKUP($A$7:$A$91,data!$A$2:$R$78,10,FALSE)</f>
        <v>9119</v>
      </c>
      <c r="K56" s="6">
        <f>VLOOKUP($A$7:$A$91,data!$A$2:$R$78,11,FALSE)</f>
        <v>870513</v>
      </c>
      <c r="L56" s="6">
        <f>VLOOKUP($A$7:$A$91,data!$A$2:$R$78,12,FALSE)</f>
        <v>20024</v>
      </c>
      <c r="M56" s="6">
        <f>VLOOKUP($A$7:$A$91,data!$A$2:$R$78,13,FALSE)</f>
        <v>3469</v>
      </c>
      <c r="N56" s="6">
        <f>VLOOKUP($A$7:$A$91,data!$A$2:$R$78,14,FALSE)</f>
        <v>154</v>
      </c>
      <c r="O56" s="6">
        <f>VLOOKUP($A$7:$A$91,data!$A$2:$R$78,15,FALSE)</f>
        <v>39914</v>
      </c>
      <c r="P56" s="6">
        <f>VLOOKUP($A$7:$A$91,data!$A$2:$R$78,16,FALSE)</f>
        <v>548</v>
      </c>
      <c r="Q56" s="6">
        <f>VLOOKUP($A$7:$A$91,data!$A$2:$R$78,17,FALSE)</f>
        <v>936</v>
      </c>
      <c r="R56" s="6">
        <f>VLOOKUP($A$7:$A$91,data!$A$2:$R$78,18,FALSE)</f>
        <v>24</v>
      </c>
      <c r="S56" s="6">
        <f>VLOOKUP($A$7:$A$91,data!$A$2:$X$78,19,FALSE)</f>
        <v>4346</v>
      </c>
      <c r="T56" s="6">
        <f>VLOOKUP($A$7:$A$91,data!$A$2:$X$78,20,FALSE)</f>
        <v>106</v>
      </c>
      <c r="U56" s="6">
        <f>VLOOKUP($A$7:$A$91,data!$A$2:$X$78,21,FALSE)</f>
        <v>3006</v>
      </c>
      <c r="V56" s="6">
        <f>VLOOKUP($A$7:$A$91,data!$A$2:$X$78,22,FALSE)</f>
        <v>281</v>
      </c>
      <c r="W56" s="6">
        <f>VLOOKUP($A$7:$A$91,data!$A$2:$X$78,23,FALSE)</f>
        <v>166</v>
      </c>
      <c r="X56" s="6">
        <f>VLOOKUP($A$7:$A$91,data!$A$2:$X$78,24,FALSE)</f>
        <v>15</v>
      </c>
    </row>
    <row r="57" spans="1:24" ht="18.75">
      <c r="A57" s="9" t="s">
        <v>6</v>
      </c>
      <c r="B57" s="8">
        <f>SUM(B58:B66)</f>
        <v>331189</v>
      </c>
      <c r="C57" s="8">
        <f t="shared" ref="C57:X57" si="24">SUM(C58:C66)</f>
        <v>758509</v>
      </c>
      <c r="D57" s="8">
        <f t="shared" si="24"/>
        <v>54265</v>
      </c>
      <c r="E57" s="8">
        <f t="shared" si="24"/>
        <v>7069</v>
      </c>
      <c r="F57" s="8">
        <f t="shared" si="24"/>
        <v>244</v>
      </c>
      <c r="G57" s="8">
        <f t="shared" si="24"/>
        <v>170951</v>
      </c>
      <c r="H57" s="8">
        <f t="shared" si="24"/>
        <v>15171</v>
      </c>
      <c r="I57" s="8">
        <f t="shared" si="24"/>
        <v>1036891</v>
      </c>
      <c r="J57" s="8">
        <f t="shared" si="24"/>
        <v>15740</v>
      </c>
      <c r="K57" s="8">
        <f t="shared" ref="K57:L57" si="25">SUM(K58:K66)</f>
        <v>14228390</v>
      </c>
      <c r="L57" s="8">
        <f t="shared" si="25"/>
        <v>289595</v>
      </c>
      <c r="M57" s="8">
        <f t="shared" ref="M57:N57" si="26">SUM(M58:M66)</f>
        <v>20255735</v>
      </c>
      <c r="N57" s="8">
        <f t="shared" si="26"/>
        <v>1569</v>
      </c>
      <c r="O57" s="8">
        <f t="shared" si="24"/>
        <v>5131046</v>
      </c>
      <c r="P57" s="8">
        <f t="shared" si="24"/>
        <v>16075</v>
      </c>
      <c r="Q57" s="8">
        <f t="shared" si="24"/>
        <v>848051</v>
      </c>
      <c r="R57" s="8">
        <f t="shared" si="24"/>
        <v>1258</v>
      </c>
      <c r="S57" s="8">
        <f t="shared" ref="S57:T57" si="27">SUM(S58:S66)</f>
        <v>3049978</v>
      </c>
      <c r="T57" s="8">
        <f t="shared" si="27"/>
        <v>9268</v>
      </c>
      <c r="U57" s="8">
        <f t="shared" si="24"/>
        <v>177828</v>
      </c>
      <c r="V57" s="8">
        <f t="shared" si="24"/>
        <v>5432</v>
      </c>
      <c r="W57" s="8">
        <f t="shared" si="24"/>
        <v>21452</v>
      </c>
      <c r="X57" s="8">
        <f t="shared" si="24"/>
        <v>614</v>
      </c>
    </row>
    <row r="58" spans="1:24" ht="18.75">
      <c r="A58" s="5" t="s">
        <v>56</v>
      </c>
      <c r="B58" s="6">
        <f>VLOOKUP($A$7:$A$91,data!$A$2:$R$78,2,FALSE)</f>
        <v>30546</v>
      </c>
      <c r="C58" s="6">
        <f>VLOOKUP($A$7:$A$91,data!$A$2:$R$78,3,FALSE)</f>
        <v>48934</v>
      </c>
      <c r="D58" s="6">
        <f>VLOOKUP($A$7:$A$91,data!$A$2:$R$78,4,FALSE)</f>
        <v>3971</v>
      </c>
      <c r="E58" s="6">
        <f>VLOOKUP($A$7:$A$91,data!$A$2:$R$78,5,FALSE)</f>
        <v>2</v>
      </c>
      <c r="F58" s="6">
        <f>VLOOKUP($A$7:$A$91,data!$A$2:$R$78,6,FALSE)</f>
        <v>1</v>
      </c>
      <c r="G58" s="6">
        <f>VLOOKUP($A$7:$A$91,data!$A$2:$R$78,7,FALSE)</f>
        <v>26088</v>
      </c>
      <c r="H58" s="6">
        <f>VLOOKUP($A$7:$A$91,data!$A$2:$R$78,8,FALSE)</f>
        <v>2049</v>
      </c>
      <c r="I58" s="6">
        <f>VLOOKUP($A$7:$A$91,data!$A$2:$R$78,9,FALSE)</f>
        <v>58907</v>
      </c>
      <c r="J58" s="6">
        <f>VLOOKUP($A$7:$A$91,data!$A$2:$R$78,10,FALSE)</f>
        <v>1427</v>
      </c>
      <c r="K58" s="6">
        <f>VLOOKUP($A$7:$A$91,data!$A$2:$R$78,11,FALSE)</f>
        <v>1150957</v>
      </c>
      <c r="L58" s="6">
        <f>VLOOKUP($A$7:$A$91,data!$A$2:$R$78,12,FALSE)</f>
        <v>28420</v>
      </c>
      <c r="M58" s="6">
        <f>VLOOKUP($A$7:$A$91,data!$A$2:$R$78,13,FALSE)</f>
        <v>639088</v>
      </c>
      <c r="N58" s="6">
        <f>VLOOKUP($A$7:$A$91,data!$A$2:$R$78,14,FALSE)</f>
        <v>109</v>
      </c>
      <c r="O58" s="6">
        <f>VLOOKUP($A$7:$A$91,data!$A$2:$R$78,15,FALSE)</f>
        <v>2241602</v>
      </c>
      <c r="P58" s="6">
        <f>VLOOKUP($A$7:$A$91,data!$A$2:$R$78,16,FALSE)</f>
        <v>352</v>
      </c>
      <c r="Q58" s="6">
        <f>VLOOKUP($A$7:$A$91,data!$A$2:$R$78,17,FALSE)</f>
        <v>9188</v>
      </c>
      <c r="R58" s="6">
        <f>VLOOKUP($A$7:$A$91,data!$A$2:$R$78,18,FALSE)</f>
        <v>57</v>
      </c>
      <c r="S58" s="6">
        <f>VLOOKUP($A$7:$A$91,data!$A$2:$X$78,19,FALSE)</f>
        <v>131615</v>
      </c>
      <c r="T58" s="6">
        <f>VLOOKUP($A$7:$A$91,data!$A$2:$X$78,20,FALSE)</f>
        <v>138</v>
      </c>
      <c r="U58" s="6">
        <f>VLOOKUP($A$7:$A$91,data!$A$2:$X$78,21,FALSE)</f>
        <v>2883</v>
      </c>
      <c r="V58" s="6">
        <f>VLOOKUP($A$7:$A$91,data!$A$2:$X$78,22,FALSE)</f>
        <v>85</v>
      </c>
      <c r="W58" s="6">
        <f>VLOOKUP($A$7:$A$91,data!$A$2:$X$78,23,FALSE)</f>
        <v>226</v>
      </c>
      <c r="X58" s="6">
        <f>VLOOKUP($A$7:$A$91,data!$A$2:$X$78,24,FALSE)</f>
        <v>10</v>
      </c>
    </row>
    <row r="59" spans="1:24" ht="18.75">
      <c r="A59" s="5" t="s">
        <v>57</v>
      </c>
      <c r="B59" s="6">
        <f>VLOOKUP($A$7:$A$91,data!$A$2:$R$78,2,FALSE)</f>
        <v>41218</v>
      </c>
      <c r="C59" s="6">
        <f>VLOOKUP($A$7:$A$91,data!$A$2:$R$78,3,FALSE)</f>
        <v>82597</v>
      </c>
      <c r="D59" s="6">
        <f>VLOOKUP($A$7:$A$91,data!$A$2:$R$78,4,FALSE)</f>
        <v>4711</v>
      </c>
      <c r="E59" s="6">
        <f>VLOOKUP($A$7:$A$91,data!$A$2:$R$78,5,FALSE)</f>
        <v>1160</v>
      </c>
      <c r="F59" s="6">
        <f>VLOOKUP($A$7:$A$91,data!$A$2:$R$78,6,FALSE)</f>
        <v>32</v>
      </c>
      <c r="G59" s="6">
        <f>VLOOKUP($A$7:$A$91,data!$A$2:$R$78,7,FALSE)</f>
        <v>10557</v>
      </c>
      <c r="H59" s="6">
        <f>VLOOKUP($A$7:$A$91,data!$A$2:$R$78,8,FALSE)</f>
        <v>940</v>
      </c>
      <c r="I59" s="6">
        <f>VLOOKUP($A$7:$A$91,data!$A$2:$R$78,9,FALSE)</f>
        <v>244263</v>
      </c>
      <c r="J59" s="6">
        <f>VLOOKUP($A$7:$A$91,data!$A$2:$R$78,10,FALSE)</f>
        <v>1158</v>
      </c>
      <c r="K59" s="6">
        <f>VLOOKUP($A$7:$A$91,data!$A$2:$R$78,11,FALSE)</f>
        <v>2047686</v>
      </c>
      <c r="L59" s="6">
        <f>VLOOKUP($A$7:$A$91,data!$A$2:$R$78,12,FALSE)</f>
        <v>36281</v>
      </c>
      <c r="M59" s="6">
        <f>VLOOKUP($A$7:$A$91,data!$A$2:$R$78,13,FALSE)</f>
        <v>6875971</v>
      </c>
      <c r="N59" s="6">
        <f>VLOOKUP($A$7:$A$91,data!$A$2:$R$78,14,FALSE)</f>
        <v>255</v>
      </c>
      <c r="O59" s="6">
        <f>VLOOKUP($A$7:$A$91,data!$A$2:$R$78,15,FALSE)</f>
        <v>499472</v>
      </c>
      <c r="P59" s="6">
        <f>VLOOKUP($A$7:$A$91,data!$A$2:$R$78,16,FALSE)</f>
        <v>3092</v>
      </c>
      <c r="Q59" s="6">
        <f>VLOOKUP($A$7:$A$91,data!$A$2:$R$78,17,FALSE)</f>
        <v>31978</v>
      </c>
      <c r="R59" s="6">
        <f>VLOOKUP($A$7:$A$91,data!$A$2:$R$78,18,FALSE)</f>
        <v>236</v>
      </c>
      <c r="S59" s="6">
        <f>VLOOKUP($A$7:$A$91,data!$A$2:$X$78,19,FALSE)</f>
        <v>692196</v>
      </c>
      <c r="T59" s="6">
        <f>VLOOKUP($A$7:$A$91,data!$A$2:$X$78,20,FALSE)</f>
        <v>2301</v>
      </c>
      <c r="U59" s="6">
        <f>VLOOKUP($A$7:$A$91,data!$A$2:$X$78,21,FALSE)</f>
        <v>36241</v>
      </c>
      <c r="V59" s="6">
        <f>VLOOKUP($A$7:$A$91,data!$A$2:$X$78,22,FALSE)</f>
        <v>1112</v>
      </c>
      <c r="W59" s="6">
        <f>VLOOKUP($A$7:$A$91,data!$A$2:$X$78,23,FALSE)</f>
        <v>5617</v>
      </c>
      <c r="X59" s="6">
        <f>VLOOKUP($A$7:$A$91,data!$A$2:$X$78,24,FALSE)</f>
        <v>156</v>
      </c>
    </row>
    <row r="60" spans="1:24" ht="18.75">
      <c r="A60" s="5" t="s">
        <v>58</v>
      </c>
      <c r="B60" s="6">
        <f>VLOOKUP($A$7:$A$91,data!$A$2:$R$78,2,FALSE)</f>
        <v>24536</v>
      </c>
      <c r="C60" s="6">
        <f>VLOOKUP($A$7:$A$91,data!$A$2:$R$78,3,FALSE)</f>
        <v>14486</v>
      </c>
      <c r="D60" s="6">
        <f>VLOOKUP($A$7:$A$91,data!$A$2:$R$78,4,FALSE)</f>
        <v>1090</v>
      </c>
      <c r="E60" s="6">
        <f>VLOOKUP($A$7:$A$91,data!$A$2:$R$78,5,FALSE)</f>
        <v>49</v>
      </c>
      <c r="F60" s="6">
        <f>VLOOKUP($A$7:$A$91,data!$A$2:$R$78,6,FALSE)</f>
        <v>3</v>
      </c>
      <c r="G60" s="6">
        <f>VLOOKUP($A$7:$A$91,data!$A$2:$R$78,7,FALSE)</f>
        <v>32280</v>
      </c>
      <c r="H60" s="6">
        <f>VLOOKUP($A$7:$A$91,data!$A$2:$R$78,8,FALSE)</f>
        <v>2897</v>
      </c>
      <c r="I60" s="6">
        <f>VLOOKUP($A$7:$A$91,data!$A$2:$R$78,9,FALSE)</f>
        <v>55028</v>
      </c>
      <c r="J60" s="6">
        <f>VLOOKUP($A$7:$A$91,data!$A$2:$R$78,10,FALSE)</f>
        <v>826</v>
      </c>
      <c r="K60" s="6">
        <f>VLOOKUP($A$7:$A$91,data!$A$2:$R$78,11,FALSE)</f>
        <v>1079390</v>
      </c>
      <c r="L60" s="6">
        <f>VLOOKUP($A$7:$A$91,data!$A$2:$R$78,12,FALSE)</f>
        <v>21753</v>
      </c>
      <c r="M60" s="6">
        <f>VLOOKUP($A$7:$A$91,data!$A$2:$R$78,13,FALSE)</f>
        <v>1363305</v>
      </c>
      <c r="N60" s="6">
        <f>VLOOKUP($A$7:$A$91,data!$A$2:$R$78,14,FALSE)</f>
        <v>112</v>
      </c>
      <c r="O60" s="6">
        <f>VLOOKUP($A$7:$A$91,data!$A$2:$R$78,15,FALSE)</f>
        <v>93976</v>
      </c>
      <c r="P60" s="6">
        <f>VLOOKUP($A$7:$A$91,data!$A$2:$R$78,16,FALSE)</f>
        <v>2277</v>
      </c>
      <c r="Q60" s="6">
        <f>VLOOKUP($A$7:$A$91,data!$A$2:$R$78,17,FALSE)</f>
        <v>12164</v>
      </c>
      <c r="R60" s="6">
        <f>VLOOKUP($A$7:$A$91,data!$A$2:$R$78,18,FALSE)</f>
        <v>133</v>
      </c>
      <c r="S60" s="6">
        <f>VLOOKUP($A$7:$A$91,data!$A$2:$X$78,19,FALSE)</f>
        <v>230367</v>
      </c>
      <c r="T60" s="6">
        <f>VLOOKUP($A$7:$A$91,data!$A$2:$X$78,20,FALSE)</f>
        <v>2327</v>
      </c>
      <c r="U60" s="6">
        <f>VLOOKUP($A$7:$A$91,data!$A$2:$X$78,21,FALSE)</f>
        <v>16018</v>
      </c>
      <c r="V60" s="6">
        <f>VLOOKUP($A$7:$A$91,data!$A$2:$X$78,22,FALSE)</f>
        <v>559</v>
      </c>
      <c r="W60" s="6">
        <f>VLOOKUP($A$7:$A$91,data!$A$2:$X$78,23,FALSE)</f>
        <v>1811</v>
      </c>
      <c r="X60" s="6">
        <f>VLOOKUP($A$7:$A$91,data!$A$2:$X$78,24,FALSE)</f>
        <v>59</v>
      </c>
    </row>
    <row r="61" spans="1:24" ht="18.75">
      <c r="A61" s="5" t="s">
        <v>59</v>
      </c>
      <c r="B61" s="6">
        <f>VLOOKUP($A$7:$A$91,data!$A$2:$R$78,2,FALSE)</f>
        <v>36914</v>
      </c>
      <c r="C61" s="6">
        <f>VLOOKUP($A$7:$A$91,data!$A$2:$R$78,3,FALSE)</f>
        <v>31696</v>
      </c>
      <c r="D61" s="6">
        <f>VLOOKUP($A$7:$A$91,data!$A$2:$R$78,4,FALSE)</f>
        <v>2316</v>
      </c>
      <c r="E61" s="6">
        <f>VLOOKUP($A$7:$A$91,data!$A$2:$R$78,5,FALSE)</f>
        <v>181</v>
      </c>
      <c r="F61" s="6">
        <f>VLOOKUP($A$7:$A$91,data!$A$2:$R$78,6,FALSE)</f>
        <v>9</v>
      </c>
      <c r="G61" s="6">
        <f>VLOOKUP($A$7:$A$91,data!$A$2:$R$78,7,FALSE)</f>
        <v>11999</v>
      </c>
      <c r="H61" s="6">
        <f>VLOOKUP($A$7:$A$91,data!$A$2:$R$78,8,FALSE)</f>
        <v>963</v>
      </c>
      <c r="I61" s="6">
        <f>VLOOKUP($A$7:$A$91,data!$A$2:$R$78,9,FALSE)</f>
        <v>211310</v>
      </c>
      <c r="J61" s="6">
        <f>VLOOKUP($A$7:$A$91,data!$A$2:$R$78,10,FALSE)</f>
        <v>3121</v>
      </c>
      <c r="K61" s="6">
        <f>VLOOKUP($A$7:$A$91,data!$A$2:$R$78,11,FALSE)</f>
        <v>1682880</v>
      </c>
      <c r="L61" s="6">
        <f>VLOOKUP($A$7:$A$91,data!$A$2:$R$78,12,FALSE)</f>
        <v>33724</v>
      </c>
      <c r="M61" s="6">
        <f>VLOOKUP($A$7:$A$91,data!$A$2:$R$78,13,FALSE)</f>
        <v>1375363</v>
      </c>
      <c r="N61" s="6">
        <f>VLOOKUP($A$7:$A$91,data!$A$2:$R$78,14,FALSE)</f>
        <v>294</v>
      </c>
      <c r="O61" s="6">
        <f>VLOOKUP($A$7:$A$91,data!$A$2:$R$78,15,FALSE)</f>
        <v>479110</v>
      </c>
      <c r="P61" s="6">
        <f>VLOOKUP($A$7:$A$91,data!$A$2:$R$78,16,FALSE)</f>
        <v>1788</v>
      </c>
      <c r="Q61" s="6">
        <f>VLOOKUP($A$7:$A$91,data!$A$2:$R$78,17,FALSE)</f>
        <v>10057</v>
      </c>
      <c r="R61" s="6">
        <f>VLOOKUP($A$7:$A$91,data!$A$2:$R$78,18,FALSE)</f>
        <v>204</v>
      </c>
      <c r="S61" s="6">
        <f>VLOOKUP($A$7:$A$91,data!$A$2:$X$78,19,FALSE)</f>
        <v>188876</v>
      </c>
      <c r="T61" s="6">
        <f>VLOOKUP($A$7:$A$91,data!$A$2:$X$78,20,FALSE)</f>
        <v>857</v>
      </c>
      <c r="U61" s="6">
        <f>VLOOKUP($A$7:$A$91,data!$A$2:$X$78,21,FALSE)</f>
        <v>11807</v>
      </c>
      <c r="V61" s="6">
        <f>VLOOKUP($A$7:$A$91,data!$A$2:$X$78,22,FALSE)</f>
        <v>408</v>
      </c>
      <c r="W61" s="6">
        <f>VLOOKUP($A$7:$A$91,data!$A$2:$X$78,23,FALSE)</f>
        <v>1145</v>
      </c>
      <c r="X61" s="6">
        <f>VLOOKUP($A$7:$A$91,data!$A$2:$X$78,24,FALSE)</f>
        <v>27</v>
      </c>
    </row>
    <row r="62" spans="1:24" ht="18.75">
      <c r="A62" s="5" t="s">
        <v>60</v>
      </c>
      <c r="B62" s="6">
        <f>VLOOKUP($A$7:$A$91,data!$A$2:$R$78,2,FALSE)</f>
        <v>36254</v>
      </c>
      <c r="C62" s="6">
        <f>VLOOKUP($A$7:$A$91,data!$A$2:$R$78,3,FALSE)</f>
        <v>274131</v>
      </c>
      <c r="D62" s="6">
        <f>VLOOKUP($A$7:$A$91,data!$A$2:$R$78,4,FALSE)</f>
        <v>17826</v>
      </c>
      <c r="E62" s="6">
        <f>VLOOKUP($A$7:$A$91,data!$A$2:$R$78,5,FALSE)</f>
        <v>6</v>
      </c>
      <c r="F62" s="6">
        <f>VLOOKUP($A$7:$A$91,data!$A$2:$R$78,6,FALSE)</f>
        <v>1</v>
      </c>
      <c r="G62" s="6">
        <f>VLOOKUP($A$7:$A$91,data!$A$2:$R$78,7,FALSE)</f>
        <v>28794</v>
      </c>
      <c r="H62" s="6">
        <f>VLOOKUP($A$7:$A$91,data!$A$2:$R$78,8,FALSE)</f>
        <v>2477</v>
      </c>
      <c r="I62" s="6">
        <f>VLOOKUP($A$7:$A$91,data!$A$2:$R$78,9,FALSE)</f>
        <v>74878</v>
      </c>
      <c r="J62" s="6">
        <f>VLOOKUP($A$7:$A$91,data!$A$2:$R$78,10,FALSE)</f>
        <v>2380</v>
      </c>
      <c r="K62" s="6">
        <f>VLOOKUP($A$7:$A$91,data!$A$2:$R$78,11,FALSE)</f>
        <v>1072337</v>
      </c>
      <c r="L62" s="6">
        <f>VLOOKUP($A$7:$A$91,data!$A$2:$R$78,12,FALSE)</f>
        <v>24514</v>
      </c>
      <c r="M62" s="6">
        <f>VLOOKUP($A$7:$A$91,data!$A$2:$R$78,13,FALSE)</f>
        <v>416944</v>
      </c>
      <c r="N62" s="6">
        <f>VLOOKUP($A$7:$A$91,data!$A$2:$R$78,14,FALSE)</f>
        <v>118</v>
      </c>
      <c r="O62" s="6">
        <f>VLOOKUP($A$7:$A$91,data!$A$2:$R$78,15,FALSE)</f>
        <v>34280</v>
      </c>
      <c r="P62" s="6">
        <f>VLOOKUP($A$7:$A$91,data!$A$2:$R$78,16,FALSE)</f>
        <v>529</v>
      </c>
      <c r="Q62" s="6">
        <f>VLOOKUP($A$7:$A$91,data!$A$2:$R$78,17,FALSE)</f>
        <v>1346</v>
      </c>
      <c r="R62" s="6">
        <f>VLOOKUP($A$7:$A$91,data!$A$2:$R$78,18,FALSE)</f>
        <v>102</v>
      </c>
      <c r="S62" s="6">
        <f>VLOOKUP($A$7:$A$91,data!$A$2:$X$78,19,FALSE)</f>
        <v>8348</v>
      </c>
      <c r="T62" s="6">
        <f>VLOOKUP($A$7:$A$91,data!$A$2:$X$78,20,FALSE)</f>
        <v>225</v>
      </c>
      <c r="U62" s="6">
        <f>VLOOKUP($A$7:$A$91,data!$A$2:$X$78,21,FALSE)</f>
        <v>16837</v>
      </c>
      <c r="V62" s="6">
        <f>VLOOKUP($A$7:$A$91,data!$A$2:$X$78,22,FALSE)</f>
        <v>556</v>
      </c>
      <c r="W62" s="6">
        <f>VLOOKUP($A$7:$A$91,data!$A$2:$X$78,23,FALSE)</f>
        <v>1381</v>
      </c>
      <c r="X62" s="6">
        <f>VLOOKUP($A$7:$A$91,data!$A$2:$X$78,24,FALSE)</f>
        <v>13</v>
      </c>
    </row>
    <row r="63" spans="1:24" ht="18.75">
      <c r="A63" s="5" t="s">
        <v>61</v>
      </c>
      <c r="B63" s="6">
        <f>VLOOKUP($A$7:$A$91,data!$A$2:$R$78,2,FALSE)</f>
        <v>36581</v>
      </c>
      <c r="C63" s="6">
        <f>VLOOKUP($A$7:$A$91,data!$A$2:$R$78,3,FALSE)</f>
        <v>139475</v>
      </c>
      <c r="D63" s="6">
        <f>VLOOKUP($A$7:$A$91,data!$A$2:$R$78,4,FALSE)</f>
        <v>10712</v>
      </c>
      <c r="E63" s="6">
        <f>VLOOKUP($A$7:$A$91,data!$A$2:$R$78,5,FALSE)</f>
        <v>2964</v>
      </c>
      <c r="F63" s="6">
        <f>VLOOKUP($A$7:$A$91,data!$A$2:$R$78,6,FALSE)</f>
        <v>106</v>
      </c>
      <c r="G63" s="6">
        <f>VLOOKUP($A$7:$A$91,data!$A$2:$R$78,7,FALSE)</f>
        <v>9815</v>
      </c>
      <c r="H63" s="6">
        <f>VLOOKUP($A$7:$A$91,data!$A$2:$R$78,8,FALSE)</f>
        <v>1041</v>
      </c>
      <c r="I63" s="6">
        <f>VLOOKUP($A$7:$A$91,data!$A$2:$R$78,9,FALSE)</f>
        <v>74932</v>
      </c>
      <c r="J63" s="6">
        <f>VLOOKUP($A$7:$A$91,data!$A$2:$R$78,10,FALSE)</f>
        <v>2326</v>
      </c>
      <c r="K63" s="6">
        <f>VLOOKUP($A$7:$A$91,data!$A$2:$R$78,11,FALSE)</f>
        <v>1273515</v>
      </c>
      <c r="L63" s="6">
        <f>VLOOKUP($A$7:$A$91,data!$A$2:$R$78,12,FALSE)</f>
        <v>30897</v>
      </c>
      <c r="M63" s="6">
        <f>VLOOKUP($A$7:$A$91,data!$A$2:$R$78,13,FALSE)</f>
        <v>108896</v>
      </c>
      <c r="N63" s="6">
        <f>VLOOKUP($A$7:$A$91,data!$A$2:$R$78,14,FALSE)</f>
        <v>110</v>
      </c>
      <c r="O63" s="6">
        <f>VLOOKUP($A$7:$A$91,data!$A$2:$R$78,15,FALSE)</f>
        <v>100544</v>
      </c>
      <c r="P63" s="6">
        <f>VLOOKUP($A$7:$A$91,data!$A$2:$R$78,16,FALSE)</f>
        <v>1591</v>
      </c>
      <c r="Q63" s="6">
        <f>VLOOKUP($A$7:$A$91,data!$A$2:$R$78,17,FALSE)</f>
        <v>3758</v>
      </c>
      <c r="R63" s="6">
        <f>VLOOKUP($A$7:$A$91,data!$A$2:$R$78,18,FALSE)</f>
        <v>66</v>
      </c>
      <c r="S63" s="6">
        <f>VLOOKUP($A$7:$A$91,data!$A$2:$X$78,19,FALSE)</f>
        <v>188710</v>
      </c>
      <c r="T63" s="6">
        <f>VLOOKUP($A$7:$A$91,data!$A$2:$X$78,20,FALSE)</f>
        <v>638</v>
      </c>
      <c r="U63" s="6">
        <f>VLOOKUP($A$7:$A$91,data!$A$2:$X$78,21,FALSE)</f>
        <v>12889</v>
      </c>
      <c r="V63" s="6">
        <f>VLOOKUP($A$7:$A$91,data!$A$2:$X$78,22,FALSE)</f>
        <v>354</v>
      </c>
      <c r="W63" s="6">
        <f>VLOOKUP($A$7:$A$91,data!$A$2:$X$78,23,FALSE)</f>
        <v>901</v>
      </c>
      <c r="X63" s="6">
        <f>VLOOKUP($A$7:$A$91,data!$A$2:$X$78,24,FALSE)</f>
        <v>37</v>
      </c>
    </row>
    <row r="64" spans="1:24" ht="18.75">
      <c r="A64" s="5" t="s">
        <v>62</v>
      </c>
      <c r="B64" s="6">
        <f>VLOOKUP($A$7:$A$91,data!$A$2:$R$78,2,FALSE)</f>
        <v>44347</v>
      </c>
      <c r="C64" s="6">
        <f>VLOOKUP($A$7:$A$91,data!$A$2:$R$78,3,FALSE)</f>
        <v>64331</v>
      </c>
      <c r="D64" s="6">
        <f>VLOOKUP($A$7:$A$91,data!$A$2:$R$78,4,FALSE)</f>
        <v>5915</v>
      </c>
      <c r="E64" s="6">
        <f>VLOOKUP($A$7:$A$91,data!$A$2:$R$78,5,FALSE)</f>
        <v>285</v>
      </c>
      <c r="F64" s="6">
        <f>VLOOKUP($A$7:$A$91,data!$A$2:$R$78,6,FALSE)</f>
        <v>10</v>
      </c>
      <c r="G64" s="6">
        <f>VLOOKUP($A$7:$A$91,data!$A$2:$R$78,7,FALSE)</f>
        <v>32488</v>
      </c>
      <c r="H64" s="6">
        <f>VLOOKUP($A$7:$A$91,data!$A$2:$R$78,8,FALSE)</f>
        <v>3038</v>
      </c>
      <c r="I64" s="6">
        <f>VLOOKUP($A$7:$A$91,data!$A$2:$R$78,9,FALSE)</f>
        <v>151566</v>
      </c>
      <c r="J64" s="6">
        <f>VLOOKUP($A$7:$A$91,data!$A$2:$R$78,10,FALSE)</f>
        <v>2680</v>
      </c>
      <c r="K64" s="6">
        <f>VLOOKUP($A$7:$A$91,data!$A$2:$R$78,11,FALSE)</f>
        <v>2161471</v>
      </c>
      <c r="L64" s="6">
        <f>VLOOKUP($A$7:$A$91,data!$A$2:$R$78,12,FALSE)</f>
        <v>38926</v>
      </c>
      <c r="M64" s="6">
        <f>VLOOKUP($A$7:$A$91,data!$A$2:$R$78,13,FALSE)</f>
        <v>1019310</v>
      </c>
      <c r="N64" s="6">
        <f>VLOOKUP($A$7:$A$91,data!$A$2:$R$78,14,FALSE)</f>
        <v>246</v>
      </c>
      <c r="O64" s="6">
        <f>VLOOKUP($A$7:$A$91,data!$A$2:$R$78,15,FALSE)</f>
        <v>403446</v>
      </c>
      <c r="P64" s="6">
        <f>VLOOKUP($A$7:$A$91,data!$A$2:$R$78,16,FALSE)</f>
        <v>2822</v>
      </c>
      <c r="Q64" s="6">
        <f>VLOOKUP($A$7:$A$91,data!$A$2:$R$78,17,FALSE)</f>
        <v>15414</v>
      </c>
      <c r="R64" s="6">
        <f>VLOOKUP($A$7:$A$91,data!$A$2:$R$78,18,FALSE)</f>
        <v>162</v>
      </c>
      <c r="S64" s="6">
        <f>VLOOKUP($A$7:$A$91,data!$A$2:$X$78,19,FALSE)</f>
        <v>710937</v>
      </c>
      <c r="T64" s="6">
        <f>VLOOKUP($A$7:$A$91,data!$A$2:$X$78,20,FALSE)</f>
        <v>1099</v>
      </c>
      <c r="U64" s="6">
        <f>VLOOKUP($A$7:$A$91,data!$A$2:$X$78,21,FALSE)</f>
        <v>16682</v>
      </c>
      <c r="V64" s="6">
        <f>VLOOKUP($A$7:$A$91,data!$A$2:$X$78,22,FALSE)</f>
        <v>500</v>
      </c>
      <c r="W64" s="6">
        <f>VLOOKUP($A$7:$A$91,data!$A$2:$X$78,23,FALSE)</f>
        <v>1629</v>
      </c>
      <c r="X64" s="6">
        <f>VLOOKUP($A$7:$A$91,data!$A$2:$X$78,24,FALSE)</f>
        <v>63</v>
      </c>
    </row>
    <row r="65" spans="1:24" ht="18.75">
      <c r="A65" s="5" t="s">
        <v>63</v>
      </c>
      <c r="B65" s="6">
        <f>VLOOKUP($A$7:$A$91,data!$A$2:$R$78,2,FALSE)</f>
        <v>28487</v>
      </c>
      <c r="C65" s="6">
        <f>VLOOKUP($A$7:$A$91,data!$A$2:$R$78,3,FALSE)</f>
        <v>17557</v>
      </c>
      <c r="D65" s="6">
        <f>VLOOKUP($A$7:$A$91,data!$A$2:$R$78,4,FALSE)</f>
        <v>1463</v>
      </c>
      <c r="E65" s="6">
        <f>VLOOKUP($A$7:$A$91,data!$A$2:$R$78,5,FALSE)</f>
        <v>460</v>
      </c>
      <c r="F65" s="6">
        <f>VLOOKUP($A$7:$A$91,data!$A$2:$R$78,6,FALSE)</f>
        <v>17</v>
      </c>
      <c r="G65" s="6">
        <f>VLOOKUP($A$7:$A$91,data!$A$2:$R$78,7,FALSE)</f>
        <v>9204</v>
      </c>
      <c r="H65" s="6">
        <f>VLOOKUP($A$7:$A$91,data!$A$2:$R$78,8,FALSE)</f>
        <v>751</v>
      </c>
      <c r="I65" s="6">
        <f>VLOOKUP($A$7:$A$91,data!$A$2:$R$78,9,FALSE)</f>
        <v>50432</v>
      </c>
      <c r="J65" s="6">
        <f>VLOOKUP($A$7:$A$91,data!$A$2:$R$78,10,FALSE)</f>
        <v>1042</v>
      </c>
      <c r="K65" s="6">
        <f>VLOOKUP($A$7:$A$91,data!$A$2:$R$78,11,FALSE)</f>
        <v>1450018</v>
      </c>
      <c r="L65" s="6">
        <f>VLOOKUP($A$7:$A$91,data!$A$2:$R$78,12,FALSE)</f>
        <v>26199</v>
      </c>
      <c r="M65" s="6">
        <f>VLOOKUP($A$7:$A$91,data!$A$2:$R$78,13,FALSE)</f>
        <v>1759065</v>
      </c>
      <c r="N65" s="6">
        <f>VLOOKUP($A$7:$A$91,data!$A$2:$R$78,14,FALSE)</f>
        <v>74</v>
      </c>
      <c r="O65" s="6">
        <f>VLOOKUP($A$7:$A$91,data!$A$2:$R$78,15,FALSE)</f>
        <v>940326</v>
      </c>
      <c r="P65" s="6">
        <f>VLOOKUP($A$7:$A$91,data!$A$2:$R$78,16,FALSE)</f>
        <v>2073</v>
      </c>
      <c r="Q65" s="6">
        <f>VLOOKUP($A$7:$A$91,data!$A$2:$R$78,17,FALSE)</f>
        <v>15183</v>
      </c>
      <c r="R65" s="6">
        <f>VLOOKUP($A$7:$A$91,data!$A$2:$R$78,18,FALSE)</f>
        <v>56</v>
      </c>
      <c r="S65" s="6">
        <f>VLOOKUP($A$7:$A$91,data!$A$2:$X$78,19,FALSE)</f>
        <v>816272</v>
      </c>
      <c r="T65" s="6">
        <f>VLOOKUP($A$7:$A$91,data!$A$2:$X$78,20,FALSE)</f>
        <v>1227</v>
      </c>
      <c r="U65" s="6">
        <f>VLOOKUP($A$7:$A$91,data!$A$2:$X$78,21,FALSE)</f>
        <v>10492</v>
      </c>
      <c r="V65" s="6">
        <f>VLOOKUP($A$7:$A$91,data!$A$2:$X$78,22,FALSE)</f>
        <v>376</v>
      </c>
      <c r="W65" s="6">
        <f>VLOOKUP($A$7:$A$91,data!$A$2:$X$78,23,FALSE)</f>
        <v>1349</v>
      </c>
      <c r="X65" s="6">
        <f>VLOOKUP($A$7:$A$91,data!$A$2:$X$78,24,FALSE)</f>
        <v>44</v>
      </c>
    </row>
    <row r="66" spans="1:24" ht="18.75">
      <c r="A66" s="5" t="s">
        <v>64</v>
      </c>
      <c r="B66" s="6">
        <f>VLOOKUP($A$7:$A$91,data!$A$2:$R$78,2,FALSE)</f>
        <v>52306</v>
      </c>
      <c r="C66" s="6">
        <f>VLOOKUP($A$7:$A$91,data!$A$2:$R$78,3,FALSE)</f>
        <v>85302</v>
      </c>
      <c r="D66" s="6">
        <f>VLOOKUP($A$7:$A$91,data!$A$2:$R$78,4,FALSE)</f>
        <v>6261</v>
      </c>
      <c r="E66" s="6">
        <f>VLOOKUP($A$7:$A$91,data!$A$2:$R$78,5,FALSE)</f>
        <v>1962</v>
      </c>
      <c r="F66" s="6">
        <f>VLOOKUP($A$7:$A$91,data!$A$2:$R$78,6,FALSE)</f>
        <v>65</v>
      </c>
      <c r="G66" s="6">
        <f>VLOOKUP($A$7:$A$91,data!$A$2:$R$78,7,FALSE)</f>
        <v>9726</v>
      </c>
      <c r="H66" s="6">
        <f>VLOOKUP($A$7:$A$91,data!$A$2:$R$78,8,FALSE)</f>
        <v>1015</v>
      </c>
      <c r="I66" s="6">
        <f>VLOOKUP($A$7:$A$91,data!$A$2:$R$78,9,FALSE)</f>
        <v>115575</v>
      </c>
      <c r="J66" s="6">
        <f>VLOOKUP($A$7:$A$91,data!$A$2:$R$78,10,FALSE)</f>
        <v>780</v>
      </c>
      <c r="K66" s="6">
        <f>VLOOKUP($A$7:$A$91,data!$A$2:$R$78,11,FALSE)</f>
        <v>2310136</v>
      </c>
      <c r="L66" s="6">
        <f>VLOOKUP($A$7:$A$91,data!$A$2:$R$78,12,FALSE)</f>
        <v>48881</v>
      </c>
      <c r="M66" s="6">
        <f>VLOOKUP($A$7:$A$91,data!$A$2:$R$78,13,FALSE)</f>
        <v>6697793</v>
      </c>
      <c r="N66" s="6">
        <f>VLOOKUP($A$7:$A$91,data!$A$2:$R$78,14,FALSE)</f>
        <v>251</v>
      </c>
      <c r="O66" s="6">
        <f>VLOOKUP($A$7:$A$91,data!$A$2:$R$78,15,FALSE)</f>
        <v>338290</v>
      </c>
      <c r="P66" s="6">
        <f>VLOOKUP($A$7:$A$91,data!$A$2:$R$78,16,FALSE)</f>
        <v>1551</v>
      </c>
      <c r="Q66" s="6">
        <f>VLOOKUP($A$7:$A$91,data!$A$2:$R$78,17,FALSE)</f>
        <v>748963</v>
      </c>
      <c r="R66" s="6">
        <f>VLOOKUP($A$7:$A$91,data!$A$2:$R$78,18,FALSE)</f>
        <v>242</v>
      </c>
      <c r="S66" s="6">
        <f>VLOOKUP($A$7:$A$91,data!$A$2:$X$78,19,FALSE)</f>
        <v>82657</v>
      </c>
      <c r="T66" s="6">
        <f>VLOOKUP($A$7:$A$91,data!$A$2:$X$78,20,FALSE)</f>
        <v>456</v>
      </c>
      <c r="U66" s="6">
        <f>VLOOKUP($A$7:$A$91,data!$A$2:$X$78,21,FALSE)</f>
        <v>53979</v>
      </c>
      <c r="V66" s="6">
        <f>VLOOKUP($A$7:$A$91,data!$A$2:$X$78,22,FALSE)</f>
        <v>1482</v>
      </c>
      <c r="W66" s="6">
        <f>VLOOKUP($A$7:$A$91,data!$A$2:$X$78,23,FALSE)</f>
        <v>7393</v>
      </c>
      <c r="X66" s="6">
        <f>VLOOKUP($A$7:$A$91,data!$A$2:$X$78,24,FALSE)</f>
        <v>205</v>
      </c>
    </row>
    <row r="67" spans="1:24" ht="18.75">
      <c r="A67" s="9" t="s">
        <v>7</v>
      </c>
      <c r="B67" s="8">
        <f>SUM(B68:B75)</f>
        <v>157888</v>
      </c>
      <c r="C67" s="8">
        <f t="shared" ref="C67:X67" si="28">SUM(C68:C75)</f>
        <v>1136418</v>
      </c>
      <c r="D67" s="8">
        <f t="shared" si="28"/>
        <v>64268</v>
      </c>
      <c r="E67" s="8">
        <f t="shared" si="28"/>
        <v>159823</v>
      </c>
      <c r="F67" s="8">
        <f t="shared" si="28"/>
        <v>5501</v>
      </c>
      <c r="G67" s="8">
        <f t="shared" si="28"/>
        <v>20188</v>
      </c>
      <c r="H67" s="8">
        <f t="shared" si="28"/>
        <v>1897</v>
      </c>
      <c r="I67" s="8">
        <f t="shared" si="28"/>
        <v>3055805</v>
      </c>
      <c r="J67" s="8">
        <f t="shared" si="28"/>
        <v>6778</v>
      </c>
      <c r="K67" s="8">
        <f t="shared" ref="K67:L67" si="29">SUM(K68:K75)</f>
        <v>4591125</v>
      </c>
      <c r="L67" s="8">
        <f t="shared" si="29"/>
        <v>105192</v>
      </c>
      <c r="M67" s="8">
        <f t="shared" ref="M67:N67" si="30">SUM(M68:M75)</f>
        <v>66060968</v>
      </c>
      <c r="N67" s="8">
        <f t="shared" si="30"/>
        <v>1863</v>
      </c>
      <c r="O67" s="8">
        <f t="shared" si="28"/>
        <v>7256629</v>
      </c>
      <c r="P67" s="8">
        <f t="shared" si="28"/>
        <v>6172</v>
      </c>
      <c r="Q67" s="8">
        <f t="shared" si="28"/>
        <v>2138787</v>
      </c>
      <c r="R67" s="8">
        <f t="shared" si="28"/>
        <v>1220</v>
      </c>
      <c r="S67" s="8">
        <f t="shared" ref="S67:T67" si="31">SUM(S68:S75)</f>
        <v>5176191</v>
      </c>
      <c r="T67" s="8">
        <f t="shared" si="31"/>
        <v>5170</v>
      </c>
      <c r="U67" s="8">
        <f t="shared" si="28"/>
        <v>301219</v>
      </c>
      <c r="V67" s="8">
        <f t="shared" si="28"/>
        <v>8180</v>
      </c>
      <c r="W67" s="8">
        <f t="shared" si="28"/>
        <v>43954</v>
      </c>
      <c r="X67" s="8">
        <f t="shared" si="28"/>
        <v>806</v>
      </c>
    </row>
    <row r="68" spans="1:24" ht="18.75">
      <c r="A68" s="5" t="s">
        <v>65</v>
      </c>
      <c r="B68" s="6">
        <f>VLOOKUP($A$7:$A$91,data!$A$2:$R$78,2,FALSE)</f>
        <v>24465</v>
      </c>
      <c r="C68" s="6">
        <f>VLOOKUP($A$7:$A$91,data!$A$2:$R$78,3,FALSE)</f>
        <v>115771</v>
      </c>
      <c r="D68" s="6">
        <f>VLOOKUP($A$7:$A$91,data!$A$2:$R$78,4,FALSE)</f>
        <v>9314</v>
      </c>
      <c r="E68" s="6">
        <f>VLOOKUP($A$7:$A$91,data!$A$2:$R$78,5,FALSE)</f>
        <v>47807</v>
      </c>
      <c r="F68" s="6">
        <f>VLOOKUP($A$7:$A$91,data!$A$2:$R$78,6,FALSE)</f>
        <v>2211</v>
      </c>
      <c r="G68" s="6">
        <f>VLOOKUP($A$7:$A$91,data!$A$2:$R$78,7,FALSE)</f>
        <v>1035</v>
      </c>
      <c r="H68" s="6">
        <f>VLOOKUP($A$7:$A$91,data!$A$2:$R$78,8,FALSE)</f>
        <v>101</v>
      </c>
      <c r="I68" s="6">
        <f>VLOOKUP($A$7:$A$91,data!$A$2:$R$78,9,FALSE)</f>
        <v>1573239</v>
      </c>
      <c r="J68" s="6">
        <f>VLOOKUP($A$7:$A$91,data!$A$2:$R$78,10,FALSE)</f>
        <v>749</v>
      </c>
      <c r="K68" s="6">
        <f>VLOOKUP($A$7:$A$91,data!$A$2:$R$78,11,FALSE)</f>
        <v>697052</v>
      </c>
      <c r="L68" s="6">
        <f>VLOOKUP($A$7:$A$91,data!$A$2:$R$78,12,FALSE)</f>
        <v>16669</v>
      </c>
      <c r="M68" s="6">
        <f>VLOOKUP($A$7:$A$91,data!$A$2:$R$78,13,FALSE)</f>
        <v>11753380</v>
      </c>
      <c r="N68" s="6">
        <f>VLOOKUP($A$7:$A$91,data!$A$2:$R$78,14,FALSE)</f>
        <v>432</v>
      </c>
      <c r="O68" s="6">
        <f>VLOOKUP($A$7:$A$91,data!$A$2:$R$78,15,FALSE)</f>
        <v>930331</v>
      </c>
      <c r="P68" s="6">
        <f>VLOOKUP($A$7:$A$91,data!$A$2:$R$78,16,FALSE)</f>
        <v>854</v>
      </c>
      <c r="Q68" s="6">
        <f>VLOOKUP($A$7:$A$91,data!$A$2:$R$78,17,FALSE)</f>
        <v>370778</v>
      </c>
      <c r="R68" s="6">
        <f>VLOOKUP($A$7:$A$91,data!$A$2:$R$78,18,FALSE)</f>
        <v>123</v>
      </c>
      <c r="S68" s="6">
        <f>VLOOKUP($A$7:$A$91,data!$A$2:$X$78,19,FALSE)</f>
        <v>126089</v>
      </c>
      <c r="T68" s="6">
        <f>VLOOKUP($A$7:$A$91,data!$A$2:$X$78,20,FALSE)</f>
        <v>584</v>
      </c>
      <c r="U68" s="6">
        <f>VLOOKUP($A$7:$A$91,data!$A$2:$X$78,21,FALSE)</f>
        <v>23307</v>
      </c>
      <c r="V68" s="6">
        <f>VLOOKUP($A$7:$A$91,data!$A$2:$X$78,22,FALSE)</f>
        <v>818</v>
      </c>
      <c r="W68" s="6">
        <f>VLOOKUP($A$7:$A$91,data!$A$2:$X$78,23,FALSE)</f>
        <v>1379</v>
      </c>
      <c r="X68" s="6">
        <f>VLOOKUP($A$7:$A$91,data!$A$2:$X$78,24,FALSE)</f>
        <v>63</v>
      </c>
    </row>
    <row r="69" spans="1:24" ht="18.75">
      <c r="A69" s="5" t="s">
        <v>66</v>
      </c>
      <c r="B69" s="6">
        <f>VLOOKUP($A$7:$A$91,data!$A$2:$R$78,2,FALSE)</f>
        <v>36062</v>
      </c>
      <c r="C69" s="6">
        <f>VLOOKUP($A$7:$A$91,data!$A$2:$R$78,3,FALSE)</f>
        <v>334903</v>
      </c>
      <c r="D69" s="6">
        <f>VLOOKUP($A$7:$A$91,data!$A$2:$R$78,4,FALSE)</f>
        <v>14362</v>
      </c>
      <c r="E69" s="6">
        <f>VLOOKUP($A$7:$A$91,data!$A$2:$R$78,5,FALSE)</f>
        <v>33160</v>
      </c>
      <c r="F69" s="6">
        <f>VLOOKUP($A$7:$A$91,data!$A$2:$R$78,6,FALSE)</f>
        <v>1180</v>
      </c>
      <c r="G69" s="6">
        <f>VLOOKUP($A$7:$A$91,data!$A$2:$R$78,7,FALSE)</f>
        <v>11994</v>
      </c>
      <c r="H69" s="6">
        <f>VLOOKUP($A$7:$A$91,data!$A$2:$R$78,8,FALSE)</f>
        <v>967</v>
      </c>
      <c r="I69" s="6">
        <f>VLOOKUP($A$7:$A$91,data!$A$2:$R$78,9,FALSE)</f>
        <v>679489</v>
      </c>
      <c r="J69" s="6">
        <f>VLOOKUP($A$7:$A$91,data!$A$2:$R$78,10,FALSE)</f>
        <v>1564</v>
      </c>
      <c r="K69" s="6">
        <f>VLOOKUP($A$7:$A$91,data!$A$2:$R$78,11,FALSE)</f>
        <v>1003532</v>
      </c>
      <c r="L69" s="6">
        <f>VLOOKUP($A$7:$A$91,data!$A$2:$R$78,12,FALSE)</f>
        <v>24493</v>
      </c>
      <c r="M69" s="6">
        <f>VLOOKUP($A$7:$A$91,data!$A$2:$R$78,13,FALSE)</f>
        <v>33455673</v>
      </c>
      <c r="N69" s="6">
        <f>VLOOKUP($A$7:$A$91,data!$A$2:$R$78,14,FALSE)</f>
        <v>586</v>
      </c>
      <c r="O69" s="6">
        <f>VLOOKUP($A$7:$A$91,data!$A$2:$R$78,15,FALSE)</f>
        <v>534426</v>
      </c>
      <c r="P69" s="6">
        <f>VLOOKUP($A$7:$A$91,data!$A$2:$R$78,16,FALSE)</f>
        <v>1011</v>
      </c>
      <c r="Q69" s="6">
        <f>VLOOKUP($A$7:$A$91,data!$A$2:$R$78,17,FALSE)</f>
        <v>449429</v>
      </c>
      <c r="R69" s="6">
        <f>VLOOKUP($A$7:$A$91,data!$A$2:$R$78,18,FALSE)</f>
        <v>260</v>
      </c>
      <c r="S69" s="6">
        <f>VLOOKUP($A$7:$A$91,data!$A$2:$X$78,19,FALSE)</f>
        <v>265846</v>
      </c>
      <c r="T69" s="6">
        <f>VLOOKUP($A$7:$A$91,data!$A$2:$X$78,20,FALSE)</f>
        <v>659</v>
      </c>
      <c r="U69" s="6">
        <f>VLOOKUP($A$7:$A$91,data!$A$2:$X$78,21,FALSE)</f>
        <v>123112</v>
      </c>
      <c r="V69" s="6">
        <f>VLOOKUP($A$7:$A$91,data!$A$2:$X$78,22,FALSE)</f>
        <v>3338</v>
      </c>
      <c r="W69" s="6">
        <f>VLOOKUP($A$7:$A$91,data!$A$2:$X$78,23,FALSE)</f>
        <v>30870</v>
      </c>
      <c r="X69" s="6">
        <f>VLOOKUP($A$7:$A$91,data!$A$2:$X$78,24,FALSE)</f>
        <v>429</v>
      </c>
    </row>
    <row r="70" spans="1:24" ht="18.75">
      <c r="A70" s="5" t="s">
        <v>67</v>
      </c>
      <c r="B70" s="6">
        <f>VLOOKUP($A$7:$A$91,data!$A$2:$R$78,2,FALSE)</f>
        <v>33648</v>
      </c>
      <c r="C70" s="6">
        <f>VLOOKUP($A$7:$A$91,data!$A$2:$R$78,3,FALSE)</f>
        <v>208917</v>
      </c>
      <c r="D70" s="6">
        <f>VLOOKUP($A$7:$A$91,data!$A$2:$R$78,4,FALSE)</f>
        <v>8644</v>
      </c>
      <c r="E70" s="6">
        <f>VLOOKUP($A$7:$A$91,data!$A$2:$R$78,5,FALSE)</f>
        <v>1400</v>
      </c>
      <c r="F70" s="6">
        <f>VLOOKUP($A$7:$A$91,data!$A$2:$R$78,6,FALSE)</f>
        <v>28</v>
      </c>
      <c r="G70" s="6">
        <f>VLOOKUP($A$7:$A$91,data!$A$2:$R$78,7,FALSE)</f>
        <v>5152</v>
      </c>
      <c r="H70" s="6">
        <f>VLOOKUP($A$7:$A$91,data!$A$2:$R$78,8,FALSE)</f>
        <v>529</v>
      </c>
      <c r="I70" s="6">
        <f>VLOOKUP($A$7:$A$91,data!$A$2:$R$78,9,FALSE)</f>
        <v>490726</v>
      </c>
      <c r="J70" s="6">
        <f>VLOOKUP($A$7:$A$91,data!$A$2:$R$78,10,FALSE)</f>
        <v>1670</v>
      </c>
      <c r="K70" s="6">
        <f>VLOOKUP($A$7:$A$91,data!$A$2:$R$78,11,FALSE)</f>
        <v>1223715</v>
      </c>
      <c r="L70" s="6">
        <f>VLOOKUP($A$7:$A$91,data!$A$2:$R$78,12,FALSE)</f>
        <v>25334</v>
      </c>
      <c r="M70" s="6">
        <f>VLOOKUP($A$7:$A$91,data!$A$2:$R$78,13,FALSE)</f>
        <v>12308406</v>
      </c>
      <c r="N70" s="6">
        <f>VLOOKUP($A$7:$A$91,data!$A$2:$R$78,14,FALSE)</f>
        <v>354</v>
      </c>
      <c r="O70" s="6">
        <f>VLOOKUP($A$7:$A$91,data!$A$2:$R$78,15,FALSE)</f>
        <v>3086602</v>
      </c>
      <c r="P70" s="6">
        <f>VLOOKUP($A$7:$A$91,data!$A$2:$R$78,16,FALSE)</f>
        <v>1224</v>
      </c>
      <c r="Q70" s="6">
        <f>VLOOKUP($A$7:$A$91,data!$A$2:$R$78,17,FALSE)</f>
        <v>181228</v>
      </c>
      <c r="R70" s="6">
        <f>VLOOKUP($A$7:$A$91,data!$A$2:$R$78,18,FALSE)</f>
        <v>321</v>
      </c>
      <c r="S70" s="6">
        <f>VLOOKUP($A$7:$A$91,data!$A$2:$X$78,19,FALSE)</f>
        <v>3311610</v>
      </c>
      <c r="T70" s="6">
        <f>VLOOKUP($A$7:$A$91,data!$A$2:$X$78,20,FALSE)</f>
        <v>1970</v>
      </c>
      <c r="U70" s="6">
        <f>VLOOKUP($A$7:$A$91,data!$A$2:$X$78,21,FALSE)</f>
        <v>54922</v>
      </c>
      <c r="V70" s="6">
        <f>VLOOKUP($A$7:$A$91,data!$A$2:$X$78,22,FALSE)</f>
        <v>1662</v>
      </c>
      <c r="W70" s="6">
        <f>VLOOKUP($A$7:$A$91,data!$A$2:$X$78,23,FALSE)</f>
        <v>6154</v>
      </c>
      <c r="X70" s="6">
        <f>VLOOKUP($A$7:$A$91,data!$A$2:$X$78,24,FALSE)</f>
        <v>167</v>
      </c>
    </row>
    <row r="71" spans="1:24" ht="18.75">
      <c r="A71" s="5" t="s">
        <v>68</v>
      </c>
      <c r="B71" s="6">
        <f>VLOOKUP($A$7:$A$91,data!$A$2:$R$78,2,FALSE)</f>
        <v>14380</v>
      </c>
      <c r="C71" s="6">
        <f>VLOOKUP($A$7:$A$91,data!$A$2:$R$78,3,FALSE)</f>
        <v>46402</v>
      </c>
      <c r="D71" s="6">
        <f>VLOOKUP($A$7:$A$91,data!$A$2:$R$78,4,FALSE)</f>
        <v>2335</v>
      </c>
      <c r="E71" s="6">
        <f>VLOOKUP($A$7:$A$91,data!$A$2:$R$78,5,FALSE)</f>
        <v>29720</v>
      </c>
      <c r="F71" s="6">
        <f>VLOOKUP($A$7:$A$91,data!$A$2:$R$78,6,FALSE)</f>
        <v>859</v>
      </c>
      <c r="G71" s="6">
        <f>VLOOKUP($A$7:$A$91,data!$A$2:$R$78,7,FALSE)</f>
        <v>472</v>
      </c>
      <c r="H71" s="6">
        <f>VLOOKUP($A$7:$A$91,data!$A$2:$R$78,8,FALSE)</f>
        <v>48</v>
      </c>
      <c r="I71" s="6">
        <f>VLOOKUP($A$7:$A$91,data!$A$2:$R$78,9,FALSE)</f>
        <v>74550</v>
      </c>
      <c r="J71" s="6">
        <f>VLOOKUP($A$7:$A$91,data!$A$2:$R$78,10,FALSE)</f>
        <v>68</v>
      </c>
      <c r="K71" s="6">
        <f>VLOOKUP($A$7:$A$91,data!$A$2:$R$78,11,FALSE)</f>
        <v>655311</v>
      </c>
      <c r="L71" s="6">
        <f>VLOOKUP($A$7:$A$91,data!$A$2:$R$78,12,FALSE)</f>
        <v>11274</v>
      </c>
      <c r="M71" s="6">
        <f>VLOOKUP($A$7:$A$91,data!$A$2:$R$78,13,FALSE)</f>
        <v>5186951</v>
      </c>
      <c r="N71" s="6">
        <f>VLOOKUP($A$7:$A$91,data!$A$2:$R$78,14,FALSE)</f>
        <v>185</v>
      </c>
      <c r="O71" s="6">
        <f>VLOOKUP($A$7:$A$91,data!$A$2:$R$78,15,FALSE)</f>
        <v>2204368</v>
      </c>
      <c r="P71" s="6">
        <f>VLOOKUP($A$7:$A$91,data!$A$2:$R$78,16,FALSE)</f>
        <v>569</v>
      </c>
      <c r="Q71" s="6">
        <f>VLOOKUP($A$7:$A$91,data!$A$2:$R$78,17,FALSE)</f>
        <v>1064098</v>
      </c>
      <c r="R71" s="6">
        <f>VLOOKUP($A$7:$A$91,data!$A$2:$R$78,18,FALSE)</f>
        <v>229</v>
      </c>
      <c r="S71" s="6">
        <f>VLOOKUP($A$7:$A$91,data!$A$2:$X$78,19,FALSE)</f>
        <v>959934</v>
      </c>
      <c r="T71" s="6">
        <f>VLOOKUP($A$7:$A$91,data!$A$2:$X$78,20,FALSE)</f>
        <v>642</v>
      </c>
      <c r="U71" s="6">
        <f>VLOOKUP($A$7:$A$91,data!$A$2:$X$78,21,FALSE)</f>
        <v>15030</v>
      </c>
      <c r="V71" s="6">
        <f>VLOOKUP($A$7:$A$91,data!$A$2:$X$78,22,FALSE)</f>
        <v>326</v>
      </c>
      <c r="W71" s="6">
        <f>VLOOKUP($A$7:$A$91,data!$A$2:$X$78,23,FALSE)</f>
        <v>3007</v>
      </c>
      <c r="X71" s="6">
        <f>VLOOKUP($A$7:$A$91,data!$A$2:$X$78,24,FALSE)</f>
        <v>68</v>
      </c>
    </row>
    <row r="72" spans="1:24" ht="18.75">
      <c r="A72" s="5" t="s">
        <v>69</v>
      </c>
      <c r="B72" s="6">
        <f>VLOOKUP($A$7:$A$91,data!$A$2:$R$78,2,FALSE)</f>
        <v>2941</v>
      </c>
      <c r="C72" s="6">
        <f>VLOOKUP($A$7:$A$91,data!$A$2:$R$78,3,FALSE)</f>
        <v>860</v>
      </c>
      <c r="D72" s="6">
        <f>VLOOKUP($A$7:$A$91,data!$A$2:$R$78,4,FALSE)</f>
        <v>71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25</v>
      </c>
      <c r="H72" s="6">
        <f>VLOOKUP($A$7:$A$91,data!$A$2:$R$78,8,FALSE)</f>
        <v>5</v>
      </c>
      <c r="I72" s="6">
        <f>VLOOKUP($A$7:$A$91,data!$A$2:$R$78,9,FALSE)</f>
        <v>17</v>
      </c>
      <c r="J72" s="6">
        <f>VLOOKUP($A$7:$A$91,data!$A$2:$R$78,10,FALSE)</f>
        <v>3</v>
      </c>
      <c r="K72" s="6">
        <f>VLOOKUP($A$7:$A$91,data!$A$2:$R$78,11,FALSE)</f>
        <v>64779</v>
      </c>
      <c r="L72" s="6">
        <f>VLOOKUP($A$7:$A$91,data!$A$2:$R$78,12,FALSE)</f>
        <v>2064</v>
      </c>
      <c r="M72" s="6">
        <f>VLOOKUP($A$7:$A$91,data!$A$2:$R$78,13,FALSE)</f>
        <v>30631</v>
      </c>
      <c r="N72" s="6">
        <f>VLOOKUP($A$7:$A$91,data!$A$2:$R$78,14,FALSE)</f>
        <v>18</v>
      </c>
      <c r="O72" s="6">
        <f>VLOOKUP($A$7:$A$91,data!$A$2:$R$78,15,FALSE)</f>
        <v>53563</v>
      </c>
      <c r="P72" s="6">
        <f>VLOOKUP($A$7:$A$91,data!$A$2:$R$78,16,FALSE)</f>
        <v>589</v>
      </c>
      <c r="Q72" s="6">
        <f>VLOOKUP($A$7:$A$91,data!$A$2:$R$78,17,FALSE)</f>
        <v>216</v>
      </c>
      <c r="R72" s="6">
        <f>VLOOKUP($A$7:$A$91,data!$A$2:$R$78,18,FALSE)</f>
        <v>8</v>
      </c>
      <c r="S72" s="6">
        <f>VLOOKUP($A$7:$A$91,data!$A$2:$X$78,19,FALSE)</f>
        <v>8558</v>
      </c>
      <c r="T72" s="6">
        <f>VLOOKUP($A$7:$A$91,data!$A$2:$X$78,20,FALSE)</f>
        <v>159</v>
      </c>
      <c r="U72" s="6">
        <f>VLOOKUP($A$7:$A$91,data!$A$2:$X$78,21,FALSE)</f>
        <v>472</v>
      </c>
      <c r="V72" s="6">
        <f>VLOOKUP($A$7:$A$91,data!$A$2:$X$78,22,FALSE)</f>
        <v>23</v>
      </c>
      <c r="W72" s="6">
        <f>VLOOKUP($A$7:$A$91,data!$A$2:$X$78,23,FALSE)</f>
        <v>19</v>
      </c>
      <c r="X72" s="6">
        <f>VLOOKUP($A$7:$A$91,data!$A$2:$X$78,24,FALSE)</f>
        <v>2</v>
      </c>
    </row>
    <row r="73" spans="1:24" ht="18.75">
      <c r="A73" s="5" t="s">
        <v>70</v>
      </c>
      <c r="B73" s="6">
        <f>VLOOKUP($A$7:$A$91,data!$A$2:$R$78,2,FALSE)</f>
        <v>2017</v>
      </c>
      <c r="C73" s="6">
        <f>VLOOKUP($A$7:$A$91,data!$A$2:$R$78,3,FALSE)</f>
        <v>1281</v>
      </c>
      <c r="D73" s="6">
        <f>VLOOKUP($A$7:$A$91,data!$A$2:$R$78,4,FALSE)</f>
        <v>118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14</v>
      </c>
      <c r="H73" s="6">
        <f>VLOOKUP($A$7:$A$91,data!$A$2:$R$78,8,FALSE)</f>
        <v>5</v>
      </c>
      <c r="I73" s="6">
        <f>VLOOKUP($A$7:$A$91,data!$A$2:$R$78,9,FALSE)</f>
        <v>574</v>
      </c>
      <c r="J73" s="6">
        <f>VLOOKUP($A$7:$A$91,data!$A$2:$R$78,10,FALSE)</f>
        <v>5</v>
      </c>
      <c r="K73" s="6">
        <f>VLOOKUP($A$7:$A$91,data!$A$2:$R$78,11,FALSE)</f>
        <v>30119</v>
      </c>
      <c r="L73" s="6">
        <f>VLOOKUP($A$7:$A$91,data!$A$2:$R$78,12,FALSE)</f>
        <v>1557</v>
      </c>
      <c r="M73" s="6">
        <f>VLOOKUP($A$7:$A$91,data!$A$2:$R$78,13,FALSE)</f>
        <v>194</v>
      </c>
      <c r="N73" s="6">
        <f>VLOOKUP($A$7:$A$91,data!$A$2:$R$78,14,FALSE)</f>
        <v>22</v>
      </c>
      <c r="O73" s="6">
        <f>VLOOKUP($A$7:$A$91,data!$A$2:$R$78,15,FALSE)</f>
        <v>39065</v>
      </c>
      <c r="P73" s="6">
        <f>VLOOKUP($A$7:$A$91,data!$A$2:$R$78,16,FALSE)</f>
        <v>328</v>
      </c>
      <c r="Q73" s="6">
        <f>VLOOKUP($A$7:$A$91,data!$A$2:$R$78,17,FALSE)</f>
        <v>122</v>
      </c>
      <c r="R73" s="6">
        <f>VLOOKUP($A$7:$A$91,data!$A$2:$R$78,18,FALSE)</f>
        <v>13</v>
      </c>
      <c r="S73" s="6">
        <f>VLOOKUP($A$7:$A$91,data!$A$2:$X$78,19,FALSE)</f>
        <v>3582</v>
      </c>
      <c r="T73" s="6">
        <f>VLOOKUP($A$7:$A$91,data!$A$2:$X$78,20,FALSE)</f>
        <v>165</v>
      </c>
      <c r="U73" s="6">
        <f>VLOOKUP($A$7:$A$91,data!$A$2:$X$78,21,FALSE)</f>
        <v>230</v>
      </c>
      <c r="V73" s="6">
        <f>VLOOKUP($A$7:$A$91,data!$A$2:$X$78,22,FALSE)</f>
        <v>13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18.75">
      <c r="A74" s="5" t="s">
        <v>71</v>
      </c>
      <c r="B74" s="6">
        <f>VLOOKUP($A$7:$A$91,data!$A$2:$R$78,2,FALSE)</f>
        <v>20051</v>
      </c>
      <c r="C74" s="6">
        <f>VLOOKUP($A$7:$A$91,data!$A$2:$R$78,3,FALSE)</f>
        <v>252893</v>
      </c>
      <c r="D74" s="6">
        <f>VLOOKUP($A$7:$A$91,data!$A$2:$R$78,4,FALSE)</f>
        <v>14345</v>
      </c>
      <c r="E74" s="6">
        <f>VLOOKUP($A$7:$A$91,data!$A$2:$R$78,5,FALSE)</f>
        <v>13840</v>
      </c>
      <c r="F74" s="6">
        <f>VLOOKUP($A$7:$A$91,data!$A$2:$R$78,6,FALSE)</f>
        <v>369</v>
      </c>
      <c r="G74" s="6">
        <f>VLOOKUP($A$7:$A$91,data!$A$2:$R$78,7,FALSE)</f>
        <v>961</v>
      </c>
      <c r="H74" s="6">
        <f>VLOOKUP($A$7:$A$91,data!$A$2:$R$78,8,FALSE)</f>
        <v>133</v>
      </c>
      <c r="I74" s="6">
        <f>VLOOKUP($A$7:$A$91,data!$A$2:$R$78,9,FALSE)</f>
        <v>121863</v>
      </c>
      <c r="J74" s="6">
        <f>VLOOKUP($A$7:$A$91,data!$A$2:$R$78,10,FALSE)</f>
        <v>1169</v>
      </c>
      <c r="K74" s="6">
        <f>VLOOKUP($A$7:$A$91,data!$A$2:$R$78,11,FALSE)</f>
        <v>422354</v>
      </c>
      <c r="L74" s="6">
        <f>VLOOKUP($A$7:$A$91,data!$A$2:$R$78,12,FALSE)</f>
        <v>10233</v>
      </c>
      <c r="M74" s="6">
        <f>VLOOKUP($A$7:$A$91,data!$A$2:$R$78,13,FALSE)</f>
        <v>1865637</v>
      </c>
      <c r="N74" s="6">
        <f>VLOOKUP($A$7:$A$91,data!$A$2:$R$78,14,FALSE)</f>
        <v>113</v>
      </c>
      <c r="O74" s="6">
        <f>VLOOKUP($A$7:$A$91,data!$A$2:$R$78,15,FALSE)</f>
        <v>263691</v>
      </c>
      <c r="P74" s="6">
        <f>VLOOKUP($A$7:$A$91,data!$A$2:$R$78,16,FALSE)</f>
        <v>640</v>
      </c>
      <c r="Q74" s="6">
        <f>VLOOKUP($A$7:$A$91,data!$A$2:$R$78,17,FALSE)</f>
        <v>69413</v>
      </c>
      <c r="R74" s="6">
        <f>VLOOKUP($A$7:$A$91,data!$A$2:$R$78,18,FALSE)</f>
        <v>165</v>
      </c>
      <c r="S74" s="6">
        <f>VLOOKUP($A$7:$A$91,data!$A$2:$X$78,19,FALSE)</f>
        <v>448845</v>
      </c>
      <c r="T74" s="6">
        <f>VLOOKUP($A$7:$A$91,data!$A$2:$X$78,20,FALSE)</f>
        <v>586</v>
      </c>
      <c r="U74" s="6">
        <f>VLOOKUP($A$7:$A$91,data!$A$2:$X$78,21,FALSE)</f>
        <v>37830</v>
      </c>
      <c r="V74" s="6">
        <f>VLOOKUP($A$7:$A$91,data!$A$2:$X$78,22,FALSE)</f>
        <v>854</v>
      </c>
      <c r="W74" s="6">
        <f>VLOOKUP($A$7:$A$91,data!$A$2:$X$78,23,FALSE)</f>
        <v>1278</v>
      </c>
      <c r="X74" s="6">
        <f>VLOOKUP($A$7:$A$91,data!$A$2:$X$78,24,FALSE)</f>
        <v>39</v>
      </c>
    </row>
    <row r="75" spans="1:24" ht="18.75">
      <c r="A75" s="5" t="s">
        <v>72</v>
      </c>
      <c r="B75" s="6">
        <f>VLOOKUP($A$7:$A$91,data!$A$2:$R$78,2,FALSE)</f>
        <v>24324</v>
      </c>
      <c r="C75" s="6">
        <f>VLOOKUP($A$7:$A$91,data!$A$2:$R$78,3,FALSE)</f>
        <v>175391</v>
      </c>
      <c r="D75" s="6">
        <f>VLOOKUP($A$7:$A$91,data!$A$2:$R$78,4,FALSE)</f>
        <v>15079</v>
      </c>
      <c r="E75" s="6">
        <f>VLOOKUP($A$7:$A$91,data!$A$2:$R$78,5,FALSE)</f>
        <v>33896</v>
      </c>
      <c r="F75" s="6">
        <f>VLOOKUP($A$7:$A$91,data!$A$2:$R$78,6,FALSE)</f>
        <v>854</v>
      </c>
      <c r="G75" s="6">
        <f>VLOOKUP($A$7:$A$91,data!$A$2:$R$78,7,FALSE)</f>
        <v>535</v>
      </c>
      <c r="H75" s="6">
        <f>VLOOKUP($A$7:$A$91,data!$A$2:$R$78,8,FALSE)</f>
        <v>109</v>
      </c>
      <c r="I75" s="6">
        <f>VLOOKUP($A$7:$A$91,data!$A$2:$R$78,9,FALSE)</f>
        <v>115347</v>
      </c>
      <c r="J75" s="6">
        <f>VLOOKUP($A$7:$A$91,data!$A$2:$R$78,10,FALSE)</f>
        <v>1550</v>
      </c>
      <c r="K75" s="6">
        <f>VLOOKUP($A$7:$A$91,data!$A$2:$R$78,11,FALSE)</f>
        <v>494263</v>
      </c>
      <c r="L75" s="6">
        <f>VLOOKUP($A$7:$A$91,data!$A$2:$R$78,12,FALSE)</f>
        <v>13568</v>
      </c>
      <c r="M75" s="6">
        <f>VLOOKUP($A$7:$A$91,data!$A$2:$R$78,13,FALSE)</f>
        <v>1460096</v>
      </c>
      <c r="N75" s="6">
        <f>VLOOKUP($A$7:$A$91,data!$A$2:$R$78,14,FALSE)</f>
        <v>153</v>
      </c>
      <c r="O75" s="6">
        <f>VLOOKUP($A$7:$A$91,data!$A$2:$R$78,15,FALSE)</f>
        <v>144583</v>
      </c>
      <c r="P75" s="6">
        <f>VLOOKUP($A$7:$A$91,data!$A$2:$R$78,16,FALSE)</f>
        <v>957</v>
      </c>
      <c r="Q75" s="6">
        <f>VLOOKUP($A$7:$A$91,data!$A$2:$R$78,17,FALSE)</f>
        <v>3503</v>
      </c>
      <c r="R75" s="6">
        <f>VLOOKUP($A$7:$A$91,data!$A$2:$R$78,18,FALSE)</f>
        <v>101</v>
      </c>
      <c r="S75" s="6">
        <f>VLOOKUP($A$7:$A$91,data!$A$2:$X$78,19,FALSE)</f>
        <v>51727</v>
      </c>
      <c r="T75" s="6">
        <f>VLOOKUP($A$7:$A$91,data!$A$2:$X$78,20,FALSE)</f>
        <v>405</v>
      </c>
      <c r="U75" s="6">
        <f>VLOOKUP($A$7:$A$91,data!$A$2:$X$78,21,FALSE)</f>
        <v>46316</v>
      </c>
      <c r="V75" s="6">
        <f>VLOOKUP($A$7:$A$91,data!$A$2:$X$78,22,FALSE)</f>
        <v>1146</v>
      </c>
      <c r="W75" s="6">
        <f>VLOOKUP($A$7:$A$91,data!$A$2:$X$78,23,FALSE)</f>
        <v>1235</v>
      </c>
      <c r="X75" s="6">
        <f>VLOOKUP($A$7:$A$91,data!$A$2:$X$78,24,FALSE)</f>
        <v>37</v>
      </c>
    </row>
    <row r="76" spans="1:24" ht="18.75">
      <c r="A76" s="9" t="s">
        <v>8</v>
      </c>
      <c r="B76" s="8">
        <f>SUM(B77:B85)</f>
        <v>305582</v>
      </c>
      <c r="C76" s="8">
        <f t="shared" ref="C76:X76" si="32">SUM(C77:C85)</f>
        <v>705779</v>
      </c>
      <c r="D76" s="8">
        <f t="shared" si="32"/>
        <v>122518</v>
      </c>
      <c r="E76" s="8">
        <f t="shared" si="32"/>
        <v>5828</v>
      </c>
      <c r="F76" s="8">
        <f t="shared" si="32"/>
        <v>191</v>
      </c>
      <c r="G76" s="8">
        <f t="shared" si="32"/>
        <v>16836</v>
      </c>
      <c r="H76" s="8">
        <f t="shared" si="32"/>
        <v>1817</v>
      </c>
      <c r="I76" s="8">
        <f t="shared" si="32"/>
        <v>1358945</v>
      </c>
      <c r="J76" s="8">
        <f t="shared" si="32"/>
        <v>14903</v>
      </c>
      <c r="K76" s="8">
        <f t="shared" ref="K76:L76" si="33">SUM(K77:K85)</f>
        <v>9291506</v>
      </c>
      <c r="L76" s="8">
        <f t="shared" si="33"/>
        <v>238891</v>
      </c>
      <c r="M76" s="8">
        <f t="shared" ref="M76:N76" si="34">SUM(M77:M85)</f>
        <v>15805753</v>
      </c>
      <c r="N76" s="8">
        <f t="shared" si="34"/>
        <v>2976</v>
      </c>
      <c r="O76" s="8">
        <f t="shared" si="32"/>
        <v>5094929</v>
      </c>
      <c r="P76" s="8">
        <f t="shared" si="32"/>
        <v>14298</v>
      </c>
      <c r="Q76" s="8">
        <f t="shared" si="32"/>
        <v>153760</v>
      </c>
      <c r="R76" s="8">
        <f t="shared" si="32"/>
        <v>2526</v>
      </c>
      <c r="S76" s="8">
        <f t="shared" ref="S76:T76" si="35">SUM(S77:S85)</f>
        <v>1074224</v>
      </c>
      <c r="T76" s="8">
        <f t="shared" si="35"/>
        <v>8673</v>
      </c>
      <c r="U76" s="8">
        <f t="shared" si="32"/>
        <v>180000</v>
      </c>
      <c r="V76" s="8">
        <f t="shared" si="32"/>
        <v>9466</v>
      </c>
      <c r="W76" s="8">
        <f t="shared" si="32"/>
        <v>3081</v>
      </c>
      <c r="X76" s="8">
        <f t="shared" si="32"/>
        <v>226</v>
      </c>
    </row>
    <row r="77" spans="1:24" ht="18.75">
      <c r="A77" s="5" t="s">
        <v>73</v>
      </c>
      <c r="B77" s="6">
        <f>VLOOKUP($A$7:$A$91,data!$A$2:$R$78,2,FALSE)</f>
        <v>97764</v>
      </c>
      <c r="C77" s="6">
        <f>VLOOKUP($A$7:$A$91,data!$A$2:$R$78,3,FALSE)</f>
        <v>220748</v>
      </c>
      <c r="D77" s="6">
        <f>VLOOKUP($A$7:$A$91,data!$A$2:$R$78,4,FALSE)</f>
        <v>41470</v>
      </c>
      <c r="E77" s="6">
        <f>VLOOKUP($A$7:$A$91,data!$A$2:$R$78,5,FALSE)</f>
        <v>124</v>
      </c>
      <c r="F77" s="6">
        <f>VLOOKUP($A$7:$A$91,data!$A$2:$R$78,6,FALSE)</f>
        <v>10</v>
      </c>
      <c r="G77" s="6">
        <f>VLOOKUP($A$7:$A$91,data!$A$2:$R$78,7,FALSE)</f>
        <v>2397</v>
      </c>
      <c r="H77" s="6">
        <f>VLOOKUP($A$7:$A$91,data!$A$2:$R$78,8,FALSE)</f>
        <v>223</v>
      </c>
      <c r="I77" s="6">
        <f>VLOOKUP($A$7:$A$91,data!$A$2:$R$78,9,FALSE)</f>
        <v>361472</v>
      </c>
      <c r="J77" s="6">
        <f>VLOOKUP($A$7:$A$91,data!$A$2:$R$78,10,FALSE)</f>
        <v>5461</v>
      </c>
      <c r="K77" s="6">
        <f>VLOOKUP($A$7:$A$91,data!$A$2:$R$78,11,FALSE)</f>
        <v>2674567</v>
      </c>
      <c r="L77" s="6">
        <f>VLOOKUP($A$7:$A$91,data!$A$2:$R$78,12,FALSE)</f>
        <v>71851</v>
      </c>
      <c r="M77" s="6">
        <f>VLOOKUP($A$7:$A$91,data!$A$2:$R$78,13,FALSE)</f>
        <v>2674143</v>
      </c>
      <c r="N77" s="6">
        <f>VLOOKUP($A$7:$A$91,data!$A$2:$R$78,14,FALSE)</f>
        <v>807</v>
      </c>
      <c r="O77" s="6">
        <f>VLOOKUP($A$7:$A$91,data!$A$2:$R$78,15,FALSE)</f>
        <v>869485</v>
      </c>
      <c r="P77" s="6">
        <f>VLOOKUP($A$7:$A$91,data!$A$2:$R$78,16,FALSE)</f>
        <v>5657</v>
      </c>
      <c r="Q77" s="6">
        <f>VLOOKUP($A$7:$A$91,data!$A$2:$R$78,17,FALSE)</f>
        <v>23269</v>
      </c>
      <c r="R77" s="6">
        <f>VLOOKUP($A$7:$A$91,data!$A$2:$R$78,18,FALSE)</f>
        <v>473</v>
      </c>
      <c r="S77" s="6">
        <f>VLOOKUP($A$7:$A$91,data!$A$2:$X$78,19,FALSE)</f>
        <v>362645</v>
      </c>
      <c r="T77" s="6">
        <f>VLOOKUP($A$7:$A$91,data!$A$2:$X$78,20,FALSE)</f>
        <v>3383</v>
      </c>
      <c r="U77" s="6">
        <f>VLOOKUP($A$7:$A$91,data!$A$2:$X$78,21,FALSE)</f>
        <v>48731</v>
      </c>
      <c r="V77" s="6">
        <f>VLOOKUP($A$7:$A$91,data!$A$2:$X$78,22,FALSE)</f>
        <v>2281</v>
      </c>
      <c r="W77" s="6">
        <f>VLOOKUP($A$7:$A$91,data!$A$2:$X$78,23,FALSE)</f>
        <v>861</v>
      </c>
      <c r="X77" s="6">
        <f>VLOOKUP($A$7:$A$91,data!$A$2:$X$78,24,FALSE)</f>
        <v>59</v>
      </c>
    </row>
    <row r="78" spans="1:24" ht="18.75">
      <c r="A78" s="5" t="s">
        <v>74</v>
      </c>
      <c r="B78" s="6">
        <f>VLOOKUP($A$7:$A$91,data!$A$2:$R$78,2,FALSE)</f>
        <v>17007</v>
      </c>
      <c r="C78" s="6">
        <f>VLOOKUP($A$7:$A$91,data!$A$2:$R$78,3,FALSE)</f>
        <v>66508</v>
      </c>
      <c r="D78" s="6">
        <f>VLOOKUP($A$7:$A$91,data!$A$2:$R$78,4,FALSE)</f>
        <v>9846</v>
      </c>
      <c r="E78" s="6">
        <f>VLOOKUP($A$7:$A$91,data!$A$2:$R$78,5,FALSE)</f>
        <v>0</v>
      </c>
      <c r="F78" s="6">
        <f>VLOOKUP($A$7:$A$91,data!$A$2:$R$78,6,FALSE)</f>
        <v>0</v>
      </c>
      <c r="G78" s="6">
        <f>VLOOKUP($A$7:$A$91,data!$A$2:$R$78,7,FALSE)</f>
        <v>756</v>
      </c>
      <c r="H78" s="6">
        <f>VLOOKUP($A$7:$A$91,data!$A$2:$R$78,8,FALSE)</f>
        <v>138</v>
      </c>
      <c r="I78" s="6">
        <f>VLOOKUP($A$7:$A$91,data!$A$2:$R$78,9,FALSE)</f>
        <v>103292</v>
      </c>
      <c r="J78" s="6">
        <f>VLOOKUP($A$7:$A$91,data!$A$2:$R$78,10,FALSE)</f>
        <v>680</v>
      </c>
      <c r="K78" s="6">
        <f>VLOOKUP($A$7:$A$91,data!$A$2:$R$78,11,FALSE)</f>
        <v>526711</v>
      </c>
      <c r="L78" s="6">
        <f>VLOOKUP($A$7:$A$91,data!$A$2:$R$78,12,FALSE)</f>
        <v>11681</v>
      </c>
      <c r="M78" s="6">
        <f>VLOOKUP($A$7:$A$91,data!$A$2:$R$78,13,FALSE)</f>
        <v>2043018</v>
      </c>
      <c r="N78" s="6">
        <f>VLOOKUP($A$7:$A$91,data!$A$2:$R$78,14,FALSE)</f>
        <v>319</v>
      </c>
      <c r="O78" s="6">
        <f>VLOOKUP($A$7:$A$91,data!$A$2:$R$78,15,FALSE)</f>
        <v>145135</v>
      </c>
      <c r="P78" s="6">
        <f>VLOOKUP($A$7:$A$91,data!$A$2:$R$78,16,FALSE)</f>
        <v>421</v>
      </c>
      <c r="Q78" s="6">
        <f>VLOOKUP($A$7:$A$91,data!$A$2:$R$78,17,FALSE)</f>
        <v>3779</v>
      </c>
      <c r="R78" s="6">
        <f>VLOOKUP($A$7:$A$91,data!$A$2:$R$78,18,FALSE)</f>
        <v>147</v>
      </c>
      <c r="S78" s="6">
        <f>VLOOKUP($A$7:$A$91,data!$A$2:$X$78,19,FALSE)</f>
        <v>12024</v>
      </c>
      <c r="T78" s="6">
        <f>VLOOKUP($A$7:$A$91,data!$A$2:$X$78,20,FALSE)</f>
        <v>283</v>
      </c>
      <c r="U78" s="6">
        <f>VLOOKUP($A$7:$A$91,data!$A$2:$X$78,21,FALSE)</f>
        <v>36683</v>
      </c>
      <c r="V78" s="6">
        <f>VLOOKUP($A$7:$A$91,data!$A$2:$X$78,22,FALSE)</f>
        <v>1789</v>
      </c>
      <c r="W78" s="6">
        <f>VLOOKUP($A$7:$A$91,data!$A$2:$X$78,23,FALSE)</f>
        <v>471</v>
      </c>
      <c r="X78" s="6">
        <f>VLOOKUP($A$7:$A$91,data!$A$2:$X$78,24,FALSE)</f>
        <v>25</v>
      </c>
    </row>
    <row r="79" spans="1:24" ht="18.75">
      <c r="A79" s="5" t="s">
        <v>75</v>
      </c>
      <c r="B79" s="6">
        <f>VLOOKUP($A$7:$A$91,data!$A$2:$R$78,2,FALSE)</f>
        <v>9654</v>
      </c>
      <c r="C79" s="6">
        <f>VLOOKUP($A$7:$A$91,data!$A$2:$R$78,3,FALSE)</f>
        <v>10837</v>
      </c>
      <c r="D79" s="6">
        <f>VLOOKUP($A$7:$A$91,data!$A$2:$R$78,4,FALSE)</f>
        <v>1371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2178</v>
      </c>
      <c r="H79" s="6">
        <f>VLOOKUP($A$7:$A$91,data!$A$2:$R$78,8,FALSE)</f>
        <v>180</v>
      </c>
      <c r="I79" s="6">
        <f>VLOOKUP($A$7:$A$91,data!$A$2:$R$78,9,FALSE)</f>
        <v>41536</v>
      </c>
      <c r="J79" s="6">
        <f>VLOOKUP($A$7:$A$91,data!$A$2:$R$78,10,FALSE)</f>
        <v>262</v>
      </c>
      <c r="K79" s="6">
        <f>VLOOKUP($A$7:$A$91,data!$A$2:$R$78,11,FALSE)</f>
        <v>303813</v>
      </c>
      <c r="L79" s="6">
        <f>VLOOKUP($A$7:$A$91,data!$A$2:$R$78,12,FALSE)</f>
        <v>8322</v>
      </c>
      <c r="M79" s="6">
        <f>VLOOKUP($A$7:$A$91,data!$A$2:$R$78,13,FALSE)</f>
        <v>576066</v>
      </c>
      <c r="N79" s="6">
        <f>VLOOKUP($A$7:$A$91,data!$A$2:$R$78,14,FALSE)</f>
        <v>101</v>
      </c>
      <c r="O79" s="6">
        <f>VLOOKUP($A$7:$A$91,data!$A$2:$R$78,15,FALSE)</f>
        <v>907598</v>
      </c>
      <c r="P79" s="6">
        <f>VLOOKUP($A$7:$A$91,data!$A$2:$R$78,16,FALSE)</f>
        <v>495</v>
      </c>
      <c r="Q79" s="6">
        <f>VLOOKUP($A$7:$A$91,data!$A$2:$R$78,17,FALSE)</f>
        <v>2596</v>
      </c>
      <c r="R79" s="6">
        <f>VLOOKUP($A$7:$A$91,data!$A$2:$R$78,18,FALSE)</f>
        <v>81</v>
      </c>
      <c r="S79" s="6">
        <f>VLOOKUP($A$7:$A$91,data!$A$2:$X$78,19,FALSE)</f>
        <v>14098</v>
      </c>
      <c r="T79" s="6">
        <f>VLOOKUP($A$7:$A$91,data!$A$2:$X$78,20,FALSE)</f>
        <v>191</v>
      </c>
      <c r="U79" s="6">
        <f>VLOOKUP($A$7:$A$91,data!$A$2:$X$78,21,FALSE)</f>
        <v>12452</v>
      </c>
      <c r="V79" s="6">
        <f>VLOOKUP($A$7:$A$91,data!$A$2:$X$78,22,FALSE)</f>
        <v>560</v>
      </c>
      <c r="W79" s="6">
        <f>VLOOKUP($A$7:$A$91,data!$A$2:$X$78,23,FALSE)</f>
        <v>235</v>
      </c>
      <c r="X79" s="6">
        <f>VLOOKUP($A$7:$A$91,data!$A$2:$X$78,24,FALSE)</f>
        <v>15</v>
      </c>
    </row>
    <row r="80" spans="1:24" ht="18.75">
      <c r="A80" s="5" t="s">
        <v>76</v>
      </c>
      <c r="B80" s="6">
        <f>VLOOKUP($A$7:$A$91,data!$A$2:$R$78,2,FALSE)</f>
        <v>3068</v>
      </c>
      <c r="C80" s="6">
        <f>VLOOKUP($A$7:$A$91,data!$A$2:$R$78,3,FALSE)</f>
        <v>2489</v>
      </c>
      <c r="D80" s="6">
        <f>VLOOKUP($A$7:$A$91,data!$A$2:$R$78,4,FALSE)</f>
        <v>303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640</v>
      </c>
      <c r="H80" s="6">
        <f>VLOOKUP($A$7:$A$91,data!$A$2:$R$78,8,FALSE)</f>
        <v>95</v>
      </c>
      <c r="I80" s="6">
        <f>VLOOKUP($A$7:$A$91,data!$A$2:$R$78,9,FALSE)</f>
        <v>1053</v>
      </c>
      <c r="J80" s="6">
        <f>VLOOKUP($A$7:$A$91,data!$A$2:$R$78,10,FALSE)</f>
        <v>16</v>
      </c>
      <c r="K80" s="6">
        <f>VLOOKUP($A$7:$A$91,data!$A$2:$R$78,11,FALSE)</f>
        <v>86382</v>
      </c>
      <c r="L80" s="6">
        <f>VLOOKUP($A$7:$A$91,data!$A$2:$R$78,12,FALSE)</f>
        <v>2544</v>
      </c>
      <c r="M80" s="6">
        <f>VLOOKUP($A$7:$A$91,data!$A$2:$R$78,13,FALSE)</f>
        <v>45068</v>
      </c>
      <c r="N80" s="6">
        <f>VLOOKUP($A$7:$A$91,data!$A$2:$R$78,14,FALSE)</f>
        <v>6</v>
      </c>
      <c r="O80" s="6">
        <f>VLOOKUP($A$7:$A$91,data!$A$2:$R$78,15,FALSE)</f>
        <v>150287</v>
      </c>
      <c r="P80" s="6">
        <f>VLOOKUP($A$7:$A$91,data!$A$2:$R$78,16,FALSE)</f>
        <v>74</v>
      </c>
      <c r="Q80" s="6">
        <f>VLOOKUP($A$7:$A$91,data!$A$2:$R$78,17,FALSE)</f>
        <v>7661</v>
      </c>
      <c r="R80" s="6">
        <f>VLOOKUP($A$7:$A$91,data!$A$2:$R$78,18,FALSE)</f>
        <v>7</v>
      </c>
      <c r="S80" s="6">
        <f>VLOOKUP($A$7:$A$91,data!$A$2:$X$78,19,FALSE)</f>
        <v>4991</v>
      </c>
      <c r="T80" s="6">
        <f>VLOOKUP($A$7:$A$91,data!$A$2:$X$78,20,FALSE)</f>
        <v>32</v>
      </c>
      <c r="U80" s="6">
        <f>VLOOKUP($A$7:$A$91,data!$A$2:$X$78,21,FALSE)</f>
        <v>2513</v>
      </c>
      <c r="V80" s="6">
        <f>VLOOKUP($A$7:$A$91,data!$A$2:$X$78,22,FALSE)</f>
        <v>94</v>
      </c>
      <c r="W80" s="6">
        <f>VLOOKUP($A$7:$A$91,data!$A$2:$X$78,23,FALSE)</f>
        <v>73</v>
      </c>
      <c r="X80" s="6">
        <f>VLOOKUP($A$7:$A$91,data!$A$2:$X$78,24,FALSE)</f>
        <v>5</v>
      </c>
    </row>
    <row r="81" spans="1:24" ht="18.75">
      <c r="A81" s="5" t="s">
        <v>77</v>
      </c>
      <c r="B81" s="6">
        <f>VLOOKUP($A$7:$A$91,data!$A$2:$R$78,2,FALSE)</f>
        <v>55890</v>
      </c>
      <c r="C81" s="6">
        <f>VLOOKUP($A$7:$A$91,data!$A$2:$R$78,3,FALSE)</f>
        <v>86092</v>
      </c>
      <c r="D81" s="6">
        <f>VLOOKUP($A$7:$A$91,data!$A$2:$R$78,4,FALSE)</f>
        <v>14752</v>
      </c>
      <c r="E81" s="6">
        <f>VLOOKUP($A$7:$A$91,data!$A$2:$R$78,5,FALSE)</f>
        <v>5</v>
      </c>
      <c r="F81" s="6">
        <f>VLOOKUP($A$7:$A$91,data!$A$2:$R$78,6,FALSE)</f>
        <v>1</v>
      </c>
      <c r="G81" s="6">
        <f>VLOOKUP($A$7:$A$91,data!$A$2:$R$78,7,FALSE)</f>
        <v>3742</v>
      </c>
      <c r="H81" s="6">
        <f>VLOOKUP($A$7:$A$91,data!$A$2:$R$78,8,FALSE)</f>
        <v>394</v>
      </c>
      <c r="I81" s="6">
        <f>VLOOKUP($A$7:$A$91,data!$A$2:$R$78,9,FALSE)</f>
        <v>191017</v>
      </c>
      <c r="J81" s="6">
        <f>VLOOKUP($A$7:$A$91,data!$A$2:$R$78,10,FALSE)</f>
        <v>1686</v>
      </c>
      <c r="K81" s="6">
        <f>VLOOKUP($A$7:$A$91,data!$A$2:$R$78,11,FALSE)</f>
        <v>1826406</v>
      </c>
      <c r="L81" s="6">
        <f>VLOOKUP($A$7:$A$91,data!$A$2:$R$78,12,FALSE)</f>
        <v>46752</v>
      </c>
      <c r="M81" s="6">
        <f>VLOOKUP($A$7:$A$91,data!$A$2:$R$78,13,FALSE)</f>
        <v>2033270</v>
      </c>
      <c r="N81" s="6">
        <f>VLOOKUP($A$7:$A$91,data!$A$2:$R$78,14,FALSE)</f>
        <v>424</v>
      </c>
      <c r="O81" s="6">
        <f>VLOOKUP($A$7:$A$91,data!$A$2:$R$78,15,FALSE)</f>
        <v>378783</v>
      </c>
      <c r="P81" s="6">
        <f>VLOOKUP($A$7:$A$91,data!$A$2:$R$78,16,FALSE)</f>
        <v>2362</v>
      </c>
      <c r="Q81" s="6">
        <f>VLOOKUP($A$7:$A$91,data!$A$2:$R$78,17,FALSE)</f>
        <v>10909</v>
      </c>
      <c r="R81" s="6">
        <f>VLOOKUP($A$7:$A$91,data!$A$2:$R$78,18,FALSE)</f>
        <v>192</v>
      </c>
      <c r="S81" s="6">
        <f>VLOOKUP($A$7:$A$91,data!$A$2:$X$78,19,FALSE)</f>
        <v>278790</v>
      </c>
      <c r="T81" s="6">
        <f>VLOOKUP($A$7:$A$91,data!$A$2:$X$78,20,FALSE)</f>
        <v>1979</v>
      </c>
      <c r="U81" s="6">
        <f>VLOOKUP($A$7:$A$91,data!$A$2:$X$78,21,FALSE)</f>
        <v>18801</v>
      </c>
      <c r="V81" s="6">
        <f>VLOOKUP($A$7:$A$91,data!$A$2:$X$78,22,FALSE)</f>
        <v>812</v>
      </c>
      <c r="W81" s="6">
        <f>VLOOKUP($A$7:$A$91,data!$A$2:$X$78,23,FALSE)</f>
        <v>476</v>
      </c>
      <c r="X81" s="6">
        <f>VLOOKUP($A$7:$A$91,data!$A$2:$X$78,24,FALSE)</f>
        <v>36</v>
      </c>
    </row>
    <row r="82" spans="1:24" ht="18.75">
      <c r="A82" s="5" t="s">
        <v>78</v>
      </c>
      <c r="B82" s="6">
        <f>VLOOKUP($A$7:$A$91,data!$A$2:$R$78,2,FALSE)</f>
        <v>6814</v>
      </c>
      <c r="C82" s="6">
        <f>VLOOKUP($A$7:$A$91,data!$A$2:$R$78,3,FALSE)</f>
        <v>9593</v>
      </c>
      <c r="D82" s="6">
        <f>VLOOKUP($A$7:$A$91,data!$A$2:$R$78,4,FALSE)</f>
        <v>1128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1690</v>
      </c>
      <c r="H82" s="6">
        <f>VLOOKUP($A$7:$A$91,data!$A$2:$R$78,8,FALSE)</f>
        <v>179</v>
      </c>
      <c r="I82" s="6">
        <f>VLOOKUP($A$7:$A$91,data!$A$2:$R$78,9,FALSE)</f>
        <v>14236</v>
      </c>
      <c r="J82" s="6">
        <f>VLOOKUP($A$7:$A$91,data!$A$2:$R$78,10,FALSE)</f>
        <v>158</v>
      </c>
      <c r="K82" s="6">
        <f>VLOOKUP($A$7:$A$91,data!$A$2:$R$78,11,FALSE)</f>
        <v>164486</v>
      </c>
      <c r="L82" s="6">
        <f>VLOOKUP($A$7:$A$91,data!$A$2:$R$78,12,FALSE)</f>
        <v>5848</v>
      </c>
      <c r="M82" s="6">
        <f>VLOOKUP($A$7:$A$91,data!$A$2:$R$78,13,FALSE)</f>
        <v>30820</v>
      </c>
      <c r="N82" s="6">
        <f>VLOOKUP($A$7:$A$91,data!$A$2:$R$78,14,FALSE)</f>
        <v>15</v>
      </c>
      <c r="O82" s="6">
        <f>VLOOKUP($A$7:$A$91,data!$A$2:$R$78,15,FALSE)</f>
        <v>170186</v>
      </c>
      <c r="P82" s="6">
        <f>VLOOKUP($A$7:$A$91,data!$A$2:$R$78,16,FALSE)</f>
        <v>615</v>
      </c>
      <c r="Q82" s="6">
        <f>VLOOKUP($A$7:$A$91,data!$A$2:$R$78,17,FALSE)</f>
        <v>145</v>
      </c>
      <c r="R82" s="6">
        <f>VLOOKUP($A$7:$A$91,data!$A$2:$R$78,18,FALSE)</f>
        <v>10</v>
      </c>
      <c r="S82" s="6">
        <f>VLOOKUP($A$7:$A$91,data!$A$2:$X$78,19,FALSE)</f>
        <v>7788</v>
      </c>
      <c r="T82" s="6">
        <f>VLOOKUP($A$7:$A$91,data!$A$2:$X$78,20,FALSE)</f>
        <v>96</v>
      </c>
      <c r="U82" s="6">
        <f>VLOOKUP($A$7:$A$91,data!$A$2:$X$78,21,FALSE)</f>
        <v>8101</v>
      </c>
      <c r="V82" s="6">
        <f>VLOOKUP($A$7:$A$91,data!$A$2:$X$78,22,FALSE)</f>
        <v>461</v>
      </c>
      <c r="W82" s="6">
        <f>VLOOKUP($A$7:$A$91,data!$A$2:$X$78,23,FALSE)</f>
        <v>149</v>
      </c>
      <c r="X82" s="6">
        <f>VLOOKUP($A$7:$A$91,data!$A$2:$X$78,24,FALSE)</f>
        <v>11</v>
      </c>
    </row>
    <row r="83" spans="1:24" ht="18.75">
      <c r="A83" s="5" t="s">
        <v>79</v>
      </c>
      <c r="B83" s="6">
        <f>VLOOKUP($A$7:$A$91,data!$A$2:$R$78,2,FALSE)</f>
        <v>24979</v>
      </c>
      <c r="C83" s="6">
        <f>VLOOKUP($A$7:$A$91,data!$A$2:$R$78,3,FALSE)</f>
        <v>47120</v>
      </c>
      <c r="D83" s="6">
        <f>VLOOKUP($A$7:$A$91,data!$A$2:$R$78,4,FALSE)</f>
        <v>7222</v>
      </c>
      <c r="E83" s="6">
        <f>VLOOKUP($A$7:$A$91,data!$A$2:$R$78,5,FALSE)</f>
        <v>1171</v>
      </c>
      <c r="F83" s="6">
        <f>VLOOKUP($A$7:$A$91,data!$A$2:$R$78,6,FALSE)</f>
        <v>31</v>
      </c>
      <c r="G83" s="6">
        <f>VLOOKUP($A$7:$A$91,data!$A$2:$R$78,7,FALSE)</f>
        <v>534</v>
      </c>
      <c r="H83" s="6">
        <f>VLOOKUP($A$7:$A$91,data!$A$2:$R$78,8,FALSE)</f>
        <v>119</v>
      </c>
      <c r="I83" s="6">
        <f>VLOOKUP($A$7:$A$91,data!$A$2:$R$78,9,FALSE)</f>
        <v>93234</v>
      </c>
      <c r="J83" s="6">
        <f>VLOOKUP($A$7:$A$91,data!$A$2:$R$78,10,FALSE)</f>
        <v>1615</v>
      </c>
      <c r="K83" s="6">
        <f>VLOOKUP($A$7:$A$91,data!$A$2:$R$78,11,FALSE)</f>
        <v>698548</v>
      </c>
      <c r="L83" s="6">
        <f>VLOOKUP($A$7:$A$91,data!$A$2:$R$78,12,FALSE)</f>
        <v>21077</v>
      </c>
      <c r="M83" s="6">
        <f>VLOOKUP($A$7:$A$91,data!$A$2:$R$78,13,FALSE)</f>
        <v>532244</v>
      </c>
      <c r="N83" s="6">
        <f>VLOOKUP($A$7:$A$91,data!$A$2:$R$78,14,FALSE)</f>
        <v>145</v>
      </c>
      <c r="O83" s="6">
        <f>VLOOKUP($A$7:$A$91,data!$A$2:$R$78,15,FALSE)</f>
        <v>449571</v>
      </c>
      <c r="P83" s="6">
        <f>VLOOKUP($A$7:$A$91,data!$A$2:$R$78,16,FALSE)</f>
        <v>1154</v>
      </c>
      <c r="Q83" s="6">
        <f>VLOOKUP($A$7:$A$91,data!$A$2:$R$78,17,FALSE)</f>
        <v>4911</v>
      </c>
      <c r="R83" s="6">
        <f>VLOOKUP($A$7:$A$91,data!$A$2:$R$78,18,FALSE)</f>
        <v>120</v>
      </c>
      <c r="S83" s="6">
        <f>VLOOKUP($A$7:$A$91,data!$A$2:$X$78,19,FALSE)</f>
        <v>45017</v>
      </c>
      <c r="T83" s="6">
        <f>VLOOKUP($A$7:$A$91,data!$A$2:$X$78,20,FALSE)</f>
        <v>411</v>
      </c>
      <c r="U83" s="6">
        <f>VLOOKUP($A$7:$A$91,data!$A$2:$X$78,21,FALSE)</f>
        <v>7177</v>
      </c>
      <c r="V83" s="6">
        <f>VLOOKUP($A$7:$A$91,data!$A$2:$X$78,22,FALSE)</f>
        <v>298</v>
      </c>
      <c r="W83" s="6">
        <f>VLOOKUP($A$7:$A$91,data!$A$2:$X$78,23,FALSE)</f>
        <v>176</v>
      </c>
      <c r="X83" s="6">
        <f>VLOOKUP($A$7:$A$91,data!$A$2:$X$78,24,FALSE)</f>
        <v>13</v>
      </c>
    </row>
    <row r="84" spans="1:24" ht="18.75">
      <c r="A84" s="5" t="s">
        <v>80</v>
      </c>
      <c r="B84" s="6">
        <f>VLOOKUP($A$7:$A$91,data!$A$2:$R$78,2,FALSE)</f>
        <v>30589</v>
      </c>
      <c r="C84" s="6">
        <f>VLOOKUP($A$7:$A$91,data!$A$2:$R$78,3,FALSE)</f>
        <v>98496</v>
      </c>
      <c r="D84" s="6">
        <f>VLOOKUP($A$7:$A$91,data!$A$2:$R$78,4,FALSE)</f>
        <v>15278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382</v>
      </c>
      <c r="H84" s="6">
        <f>VLOOKUP($A$7:$A$91,data!$A$2:$R$78,8,FALSE)</f>
        <v>103</v>
      </c>
      <c r="I84" s="6">
        <f>VLOOKUP($A$7:$A$91,data!$A$2:$R$78,9,FALSE)</f>
        <v>95343</v>
      </c>
      <c r="J84" s="6">
        <f>VLOOKUP($A$7:$A$91,data!$A$2:$R$78,10,FALSE)</f>
        <v>936</v>
      </c>
      <c r="K84" s="6">
        <f>VLOOKUP($A$7:$A$91,data!$A$2:$R$78,11,FALSE)</f>
        <v>814629</v>
      </c>
      <c r="L84" s="6">
        <f>VLOOKUP($A$7:$A$91,data!$A$2:$R$78,12,FALSE)</f>
        <v>22892</v>
      </c>
      <c r="M84" s="6">
        <f>VLOOKUP($A$7:$A$91,data!$A$2:$R$78,13,FALSE)</f>
        <v>1076476</v>
      </c>
      <c r="N84" s="6">
        <f>VLOOKUP($A$7:$A$91,data!$A$2:$R$78,14,FALSE)</f>
        <v>223</v>
      </c>
      <c r="O84" s="6">
        <f>VLOOKUP($A$7:$A$91,data!$A$2:$R$78,15,FALSE)</f>
        <v>657142</v>
      </c>
      <c r="P84" s="6">
        <f>VLOOKUP($A$7:$A$91,data!$A$2:$R$78,16,FALSE)</f>
        <v>870</v>
      </c>
      <c r="Q84" s="6">
        <f>VLOOKUP($A$7:$A$91,data!$A$2:$R$78,17,FALSE)</f>
        <v>6442</v>
      </c>
      <c r="R84" s="6">
        <f>VLOOKUP($A$7:$A$91,data!$A$2:$R$78,18,FALSE)</f>
        <v>200</v>
      </c>
      <c r="S84" s="6">
        <f>VLOOKUP($A$7:$A$91,data!$A$2:$X$78,19,FALSE)</f>
        <v>61867</v>
      </c>
      <c r="T84" s="6">
        <f>VLOOKUP($A$7:$A$91,data!$A$2:$X$78,20,FALSE)</f>
        <v>458</v>
      </c>
      <c r="U84" s="6">
        <f>VLOOKUP($A$7:$A$91,data!$A$2:$X$78,21,FALSE)</f>
        <v>18743</v>
      </c>
      <c r="V84" s="6">
        <f>VLOOKUP($A$7:$A$91,data!$A$2:$X$78,22,FALSE)</f>
        <v>1364</v>
      </c>
      <c r="W84" s="6">
        <f>VLOOKUP($A$7:$A$91,data!$A$2:$X$78,23,FALSE)</f>
        <v>135</v>
      </c>
      <c r="X84" s="6">
        <f>VLOOKUP($A$7:$A$91,data!$A$2:$X$78,24,FALSE)</f>
        <v>22</v>
      </c>
    </row>
    <row r="85" spans="1:24" ht="18.75">
      <c r="A85" s="5" t="s">
        <v>81</v>
      </c>
      <c r="B85" s="6">
        <f>VLOOKUP($A$7:$A$91,data!$A$2:$R$78,2,FALSE)</f>
        <v>59817</v>
      </c>
      <c r="C85" s="6">
        <f>VLOOKUP($A$7:$A$91,data!$A$2:$R$78,3,FALSE)</f>
        <v>163896</v>
      </c>
      <c r="D85" s="6">
        <f>VLOOKUP($A$7:$A$91,data!$A$2:$R$78,4,FALSE)</f>
        <v>31148</v>
      </c>
      <c r="E85" s="6">
        <f>VLOOKUP($A$7:$A$91,data!$A$2:$R$78,5,FALSE)</f>
        <v>4528</v>
      </c>
      <c r="F85" s="6">
        <f>VLOOKUP($A$7:$A$91,data!$A$2:$R$78,6,FALSE)</f>
        <v>149</v>
      </c>
      <c r="G85" s="6">
        <f>VLOOKUP($A$7:$A$91,data!$A$2:$R$78,7,FALSE)</f>
        <v>4517</v>
      </c>
      <c r="H85" s="6">
        <f>VLOOKUP($A$7:$A$91,data!$A$2:$R$78,8,FALSE)</f>
        <v>386</v>
      </c>
      <c r="I85" s="6">
        <f>VLOOKUP($A$7:$A$91,data!$A$2:$R$78,9,FALSE)</f>
        <v>457762</v>
      </c>
      <c r="J85" s="6">
        <f>VLOOKUP($A$7:$A$91,data!$A$2:$R$78,10,FALSE)</f>
        <v>4089</v>
      </c>
      <c r="K85" s="6">
        <f>VLOOKUP($A$7:$A$91,data!$A$2:$R$78,11,FALSE)</f>
        <v>2195964</v>
      </c>
      <c r="L85" s="6">
        <f>VLOOKUP($A$7:$A$91,data!$A$2:$R$78,12,FALSE)</f>
        <v>47924</v>
      </c>
      <c r="M85" s="6">
        <f>VLOOKUP($A$7:$A$91,data!$A$2:$R$78,13,FALSE)</f>
        <v>6794648</v>
      </c>
      <c r="N85" s="6">
        <f>VLOOKUP($A$7:$A$91,data!$A$2:$R$78,14,FALSE)</f>
        <v>936</v>
      </c>
      <c r="O85" s="6">
        <f>VLOOKUP($A$7:$A$91,data!$A$2:$R$78,15,FALSE)</f>
        <v>1366742</v>
      </c>
      <c r="P85" s="6">
        <f>VLOOKUP($A$7:$A$91,data!$A$2:$R$78,16,FALSE)</f>
        <v>2650</v>
      </c>
      <c r="Q85" s="6">
        <f>VLOOKUP($A$7:$A$91,data!$A$2:$R$78,17,FALSE)</f>
        <v>94048</v>
      </c>
      <c r="R85" s="6">
        <f>VLOOKUP($A$7:$A$91,data!$A$2:$R$78,18,FALSE)</f>
        <v>1296</v>
      </c>
      <c r="S85" s="6">
        <f>VLOOKUP($A$7:$A$91,data!$A$2:$X$78,19,FALSE)</f>
        <v>287004</v>
      </c>
      <c r="T85" s="6">
        <f>VLOOKUP($A$7:$A$91,data!$A$2:$X$78,20,FALSE)</f>
        <v>1840</v>
      </c>
      <c r="U85" s="6">
        <f>VLOOKUP($A$7:$A$91,data!$A$2:$X$78,21,FALSE)</f>
        <v>26799</v>
      </c>
      <c r="V85" s="6">
        <f>VLOOKUP($A$7:$A$91,data!$A$2:$X$78,22,FALSE)</f>
        <v>1807</v>
      </c>
      <c r="W85" s="6">
        <f>VLOOKUP($A$7:$A$91,data!$A$2:$X$78,23,FALSE)</f>
        <v>505</v>
      </c>
      <c r="X85" s="6">
        <f>VLOOKUP($A$7:$A$91,data!$A$2:$X$78,24,FALSE)</f>
        <v>40</v>
      </c>
    </row>
    <row r="86" spans="1:24" ht="18.75">
      <c r="A86" s="9" t="s">
        <v>9</v>
      </c>
      <c r="B86" s="8">
        <f>SUM(B87:B91)</f>
        <v>221042</v>
      </c>
      <c r="C86" s="8">
        <f t="shared" ref="C86:X86" si="36">SUM(C87:C91)</f>
        <v>428371</v>
      </c>
      <c r="D86" s="8">
        <f t="shared" si="36"/>
        <v>93956</v>
      </c>
      <c r="E86" s="8">
        <f t="shared" si="36"/>
        <v>1444</v>
      </c>
      <c r="F86" s="8">
        <f t="shared" si="36"/>
        <v>18</v>
      </c>
      <c r="G86" s="8">
        <f t="shared" si="36"/>
        <v>11200</v>
      </c>
      <c r="H86" s="8">
        <f t="shared" si="36"/>
        <v>1345</v>
      </c>
      <c r="I86" s="8">
        <f t="shared" si="36"/>
        <v>107338</v>
      </c>
      <c r="J86" s="8">
        <f t="shared" si="36"/>
        <v>1032</v>
      </c>
      <c r="K86" s="8">
        <f t="shared" ref="K86:L86" si="37">SUM(K87:K91)</f>
        <v>4785062</v>
      </c>
      <c r="L86" s="8">
        <f t="shared" si="37"/>
        <v>177301</v>
      </c>
      <c r="M86" s="8">
        <f t="shared" ref="M86:N86" si="38">SUM(M87:M91)</f>
        <v>4645484</v>
      </c>
      <c r="N86" s="8">
        <f t="shared" si="38"/>
        <v>1829</v>
      </c>
      <c r="O86" s="8">
        <f t="shared" si="36"/>
        <v>2432997</v>
      </c>
      <c r="P86" s="8">
        <f t="shared" si="36"/>
        <v>4757</v>
      </c>
      <c r="Q86" s="8">
        <f t="shared" si="36"/>
        <v>93055</v>
      </c>
      <c r="R86" s="8">
        <f t="shared" si="36"/>
        <v>2550</v>
      </c>
      <c r="S86" s="8">
        <f t="shared" ref="S86:T86" si="39">SUM(S87:S91)</f>
        <v>476534</v>
      </c>
      <c r="T86" s="8">
        <f t="shared" si="39"/>
        <v>5914</v>
      </c>
      <c r="U86" s="8">
        <f t="shared" si="36"/>
        <v>256494</v>
      </c>
      <c r="V86" s="8">
        <f t="shared" si="36"/>
        <v>44103</v>
      </c>
      <c r="W86" s="8">
        <f t="shared" si="36"/>
        <v>27924</v>
      </c>
      <c r="X86" s="8">
        <f t="shared" si="36"/>
        <v>5320</v>
      </c>
    </row>
    <row r="87" spans="1:24" ht="18.75">
      <c r="A87" s="5" t="s">
        <v>82</v>
      </c>
      <c r="B87" s="6">
        <f>VLOOKUP($A$7:$A$91,data!$A$2:$R$78,2,FALSE)</f>
        <v>60359</v>
      </c>
      <c r="C87" s="6">
        <f>VLOOKUP($A$7:$A$91,data!$A$2:$R$78,3,FALSE)</f>
        <v>171459</v>
      </c>
      <c r="D87" s="6">
        <f>VLOOKUP($A$7:$A$91,data!$A$2:$R$78,4,FALSE)</f>
        <v>27436</v>
      </c>
      <c r="E87" s="6">
        <f>VLOOKUP($A$7:$A$91,data!$A$2:$R$78,5,FALSE)</f>
        <v>1369</v>
      </c>
      <c r="F87" s="6">
        <f>VLOOKUP($A$7:$A$91,data!$A$2:$R$78,6,FALSE)</f>
        <v>14</v>
      </c>
      <c r="G87" s="6">
        <f>VLOOKUP($A$7:$A$91,data!$A$2:$R$78,7,FALSE)</f>
        <v>6093</v>
      </c>
      <c r="H87" s="6">
        <f>VLOOKUP($A$7:$A$91,data!$A$2:$R$78,8,FALSE)</f>
        <v>362</v>
      </c>
      <c r="I87" s="6">
        <f>VLOOKUP($A$7:$A$91,data!$A$2:$R$78,9,FALSE)</f>
        <v>76504</v>
      </c>
      <c r="J87" s="6">
        <f>VLOOKUP($A$7:$A$91,data!$A$2:$R$78,10,FALSE)</f>
        <v>645</v>
      </c>
      <c r="K87" s="6">
        <f>VLOOKUP($A$7:$A$91,data!$A$2:$R$78,11,FALSE)</f>
        <v>1733001</v>
      </c>
      <c r="L87" s="6">
        <f>VLOOKUP($A$7:$A$91,data!$A$2:$R$78,12,FALSE)</f>
        <v>45437</v>
      </c>
      <c r="M87" s="6">
        <f>VLOOKUP($A$7:$A$91,data!$A$2:$R$78,13,FALSE)</f>
        <v>3154761</v>
      </c>
      <c r="N87" s="6">
        <f>VLOOKUP($A$7:$A$91,data!$A$2:$R$78,14,FALSE)</f>
        <v>825</v>
      </c>
      <c r="O87" s="6">
        <f>VLOOKUP($A$7:$A$91,data!$A$2:$R$78,15,FALSE)</f>
        <v>1997426</v>
      </c>
      <c r="P87" s="6">
        <f>VLOOKUP($A$7:$A$91,data!$A$2:$R$78,16,FALSE)</f>
        <v>2338</v>
      </c>
      <c r="Q87" s="6">
        <f>VLOOKUP($A$7:$A$91,data!$A$2:$R$78,17,FALSE)</f>
        <v>51294</v>
      </c>
      <c r="R87" s="6">
        <f>VLOOKUP($A$7:$A$91,data!$A$2:$R$78,18,FALSE)</f>
        <v>824</v>
      </c>
      <c r="S87" s="6">
        <f>VLOOKUP($A$7:$A$91,data!$A$2:$X$78,19,FALSE)</f>
        <v>368482</v>
      </c>
      <c r="T87" s="6">
        <f>VLOOKUP($A$7:$A$91,data!$A$2:$X$78,20,FALSE)</f>
        <v>1865</v>
      </c>
      <c r="U87" s="6">
        <f>VLOOKUP($A$7:$A$91,data!$A$2:$X$78,21,FALSE)</f>
        <v>58734</v>
      </c>
      <c r="V87" s="6">
        <f>VLOOKUP($A$7:$A$91,data!$A$2:$X$78,22,FALSE)</f>
        <v>5994</v>
      </c>
      <c r="W87" s="6">
        <f>VLOOKUP($A$7:$A$91,data!$A$2:$X$78,23,FALSE)</f>
        <v>2204</v>
      </c>
      <c r="X87" s="6">
        <f>VLOOKUP($A$7:$A$91,data!$A$2:$X$78,24,FALSE)</f>
        <v>225</v>
      </c>
    </row>
    <row r="88" spans="1:24" ht="18.75">
      <c r="A88" s="5" t="s">
        <v>83</v>
      </c>
      <c r="B88" s="6">
        <f>VLOOKUP($A$7:$A$91,data!$A$2:$R$78,2,FALSE)</f>
        <v>23472</v>
      </c>
      <c r="C88" s="6">
        <f>VLOOKUP($A$7:$A$91,data!$A$2:$R$78,3,FALSE)</f>
        <v>35030</v>
      </c>
      <c r="D88" s="6">
        <f>VLOOKUP($A$7:$A$91,data!$A$2:$R$78,4,FALSE)</f>
        <v>8175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142</v>
      </c>
      <c r="H88" s="6">
        <f>VLOOKUP($A$7:$A$91,data!$A$2:$R$78,8,FALSE)</f>
        <v>37</v>
      </c>
      <c r="I88" s="6">
        <f>VLOOKUP($A$7:$A$91,data!$A$2:$R$78,9,FALSE)</f>
        <v>12672</v>
      </c>
      <c r="J88" s="6">
        <f>VLOOKUP($A$7:$A$91,data!$A$2:$R$78,10,FALSE)</f>
        <v>69</v>
      </c>
      <c r="K88" s="6">
        <f>VLOOKUP($A$7:$A$91,data!$A$2:$R$78,11,FALSE)</f>
        <v>475921</v>
      </c>
      <c r="L88" s="6">
        <f>VLOOKUP($A$7:$A$91,data!$A$2:$R$78,12,FALSE)</f>
        <v>19408</v>
      </c>
      <c r="M88" s="6">
        <f>VLOOKUP($A$7:$A$91,data!$A$2:$R$78,13,FALSE)</f>
        <v>1054746</v>
      </c>
      <c r="N88" s="6">
        <f>VLOOKUP($A$7:$A$91,data!$A$2:$R$78,14,FALSE)</f>
        <v>73</v>
      </c>
      <c r="O88" s="6">
        <f>VLOOKUP($A$7:$A$91,data!$A$2:$R$78,15,FALSE)</f>
        <v>287912</v>
      </c>
      <c r="P88" s="6">
        <f>VLOOKUP($A$7:$A$91,data!$A$2:$R$78,16,FALSE)</f>
        <v>425</v>
      </c>
      <c r="Q88" s="6">
        <f>VLOOKUP($A$7:$A$91,data!$A$2:$R$78,17,FALSE)</f>
        <v>4454</v>
      </c>
      <c r="R88" s="6">
        <f>VLOOKUP($A$7:$A$91,data!$A$2:$R$78,18,FALSE)</f>
        <v>174</v>
      </c>
      <c r="S88" s="6">
        <f>VLOOKUP($A$7:$A$91,data!$A$2:$X$78,19,FALSE)</f>
        <v>19334</v>
      </c>
      <c r="T88" s="6">
        <f>VLOOKUP($A$7:$A$91,data!$A$2:$X$78,20,FALSE)</f>
        <v>612</v>
      </c>
      <c r="U88" s="6">
        <f>VLOOKUP($A$7:$A$91,data!$A$2:$X$78,21,FALSE)</f>
        <v>30707</v>
      </c>
      <c r="V88" s="6">
        <f>VLOOKUP($A$7:$A$91,data!$A$2:$X$78,22,FALSE)</f>
        <v>5093</v>
      </c>
      <c r="W88" s="6">
        <f>VLOOKUP($A$7:$A$91,data!$A$2:$X$78,23,FALSE)</f>
        <v>591</v>
      </c>
      <c r="X88" s="6">
        <f>VLOOKUP($A$7:$A$91,data!$A$2:$X$78,24,FALSE)</f>
        <v>84</v>
      </c>
    </row>
    <row r="89" spans="1:24" ht="18.75">
      <c r="A89" s="5" t="s">
        <v>84</v>
      </c>
      <c r="B89" s="6">
        <f>VLOOKUP($A$7:$A$91,data!$A$2:$R$78,2,FALSE)</f>
        <v>38523</v>
      </c>
      <c r="C89" s="6">
        <f>VLOOKUP($A$7:$A$91,data!$A$2:$R$78,3,FALSE)</f>
        <v>66444</v>
      </c>
      <c r="D89" s="6">
        <f>VLOOKUP($A$7:$A$91,data!$A$2:$R$78,4,FALSE)</f>
        <v>18212</v>
      </c>
      <c r="E89" s="6">
        <f>VLOOKUP($A$7:$A$91,data!$A$2:$R$78,5,FALSE)</f>
        <v>62</v>
      </c>
      <c r="F89" s="6">
        <f>VLOOKUP($A$7:$A$91,data!$A$2:$R$78,6,FALSE)</f>
        <v>3</v>
      </c>
      <c r="G89" s="6">
        <f>VLOOKUP($A$7:$A$91,data!$A$2:$R$78,7,FALSE)</f>
        <v>967</v>
      </c>
      <c r="H89" s="6">
        <f>VLOOKUP($A$7:$A$91,data!$A$2:$R$78,8,FALSE)</f>
        <v>208</v>
      </c>
      <c r="I89" s="6">
        <f>VLOOKUP($A$7:$A$91,data!$A$2:$R$78,9,FALSE)</f>
        <v>4853</v>
      </c>
      <c r="J89" s="6">
        <f>VLOOKUP($A$7:$A$91,data!$A$2:$R$78,10,FALSE)</f>
        <v>90</v>
      </c>
      <c r="K89" s="6">
        <f>VLOOKUP($A$7:$A$91,data!$A$2:$R$78,11,FALSE)</f>
        <v>776309</v>
      </c>
      <c r="L89" s="6">
        <f>VLOOKUP($A$7:$A$91,data!$A$2:$R$78,12,FALSE)</f>
        <v>31276</v>
      </c>
      <c r="M89" s="6">
        <f>VLOOKUP($A$7:$A$91,data!$A$2:$R$78,13,FALSE)</f>
        <v>235575</v>
      </c>
      <c r="N89" s="6">
        <f>VLOOKUP($A$7:$A$91,data!$A$2:$R$78,14,FALSE)</f>
        <v>122</v>
      </c>
      <c r="O89" s="6">
        <f>VLOOKUP($A$7:$A$91,data!$A$2:$R$78,15,FALSE)</f>
        <v>28935</v>
      </c>
      <c r="P89" s="6">
        <f>VLOOKUP($A$7:$A$91,data!$A$2:$R$78,16,FALSE)</f>
        <v>679</v>
      </c>
      <c r="Q89" s="6">
        <f>VLOOKUP($A$7:$A$91,data!$A$2:$R$78,17,FALSE)</f>
        <v>15984</v>
      </c>
      <c r="R89" s="6">
        <f>VLOOKUP($A$7:$A$91,data!$A$2:$R$78,18,FALSE)</f>
        <v>459</v>
      </c>
      <c r="S89" s="6">
        <f>VLOOKUP($A$7:$A$91,data!$A$2:$X$78,19,FALSE)</f>
        <v>46563</v>
      </c>
      <c r="T89" s="6">
        <f>VLOOKUP($A$7:$A$91,data!$A$2:$X$78,20,FALSE)</f>
        <v>1342</v>
      </c>
      <c r="U89" s="6">
        <f>VLOOKUP($A$7:$A$91,data!$A$2:$X$78,21,FALSE)</f>
        <v>50471</v>
      </c>
      <c r="V89" s="6">
        <f>VLOOKUP($A$7:$A$91,data!$A$2:$X$78,22,FALSE)</f>
        <v>9873</v>
      </c>
      <c r="W89" s="6">
        <f>VLOOKUP($A$7:$A$91,data!$A$2:$X$78,23,FALSE)</f>
        <v>17291</v>
      </c>
      <c r="X89" s="6">
        <f>VLOOKUP($A$7:$A$91,data!$A$2:$X$78,24,FALSE)</f>
        <v>3660</v>
      </c>
    </row>
    <row r="90" spans="1:24" ht="18.75">
      <c r="A90" s="5" t="s">
        <v>85</v>
      </c>
      <c r="B90" s="6">
        <f>VLOOKUP($A$7:$A$91,data!$A$2:$R$78,2,FALSE)</f>
        <v>44700</v>
      </c>
      <c r="C90" s="6">
        <f>VLOOKUP($A$7:$A$91,data!$A$2:$R$78,3,FALSE)</f>
        <v>57528</v>
      </c>
      <c r="D90" s="6">
        <f>VLOOKUP($A$7:$A$91,data!$A$2:$R$78,4,FALSE)</f>
        <v>17174</v>
      </c>
      <c r="E90" s="6">
        <f>VLOOKUP($A$7:$A$91,data!$A$2:$R$78,5,FALSE)</f>
        <v>13</v>
      </c>
      <c r="F90" s="6">
        <f>VLOOKUP($A$7:$A$91,data!$A$2:$R$78,6,FALSE)</f>
        <v>1</v>
      </c>
      <c r="G90" s="6">
        <f>VLOOKUP($A$7:$A$91,data!$A$2:$R$78,7,FALSE)</f>
        <v>1667</v>
      </c>
      <c r="H90" s="6">
        <f>VLOOKUP($A$7:$A$91,data!$A$2:$R$78,8,FALSE)</f>
        <v>312</v>
      </c>
      <c r="I90" s="6">
        <f>VLOOKUP($A$7:$A$91,data!$A$2:$R$78,9,FALSE)</f>
        <v>5340</v>
      </c>
      <c r="J90" s="6">
        <f>VLOOKUP($A$7:$A$91,data!$A$2:$R$78,10,FALSE)</f>
        <v>106</v>
      </c>
      <c r="K90" s="6">
        <f>VLOOKUP($A$7:$A$91,data!$A$2:$R$78,11,FALSE)</f>
        <v>820322</v>
      </c>
      <c r="L90" s="6">
        <f>VLOOKUP($A$7:$A$91,data!$A$2:$R$78,12,FALSE)</f>
        <v>36873</v>
      </c>
      <c r="M90" s="6">
        <f>VLOOKUP($A$7:$A$91,data!$A$2:$R$78,13,FALSE)</f>
        <v>78948</v>
      </c>
      <c r="N90" s="6">
        <f>VLOOKUP($A$7:$A$91,data!$A$2:$R$78,14,FALSE)</f>
        <v>655</v>
      </c>
      <c r="O90" s="6">
        <f>VLOOKUP($A$7:$A$91,data!$A$2:$R$78,15,FALSE)</f>
        <v>75490</v>
      </c>
      <c r="P90" s="6">
        <f>VLOOKUP($A$7:$A$91,data!$A$2:$R$78,16,FALSE)</f>
        <v>491</v>
      </c>
      <c r="Q90" s="6">
        <f>VLOOKUP($A$7:$A$91,data!$A$2:$R$78,17,FALSE)</f>
        <v>14420</v>
      </c>
      <c r="R90" s="6">
        <f>VLOOKUP($A$7:$A$91,data!$A$2:$R$78,18,FALSE)</f>
        <v>827</v>
      </c>
      <c r="S90" s="6">
        <f>VLOOKUP($A$7:$A$91,data!$A$2:$X$78,19,FALSE)</f>
        <v>22939</v>
      </c>
      <c r="T90" s="6">
        <f>VLOOKUP($A$7:$A$91,data!$A$2:$X$78,20,FALSE)</f>
        <v>1185</v>
      </c>
      <c r="U90" s="6">
        <f>VLOOKUP($A$7:$A$91,data!$A$2:$X$78,21,FALSE)</f>
        <v>66451</v>
      </c>
      <c r="V90" s="6">
        <f>VLOOKUP($A$7:$A$91,data!$A$2:$X$78,22,FALSE)</f>
        <v>13241</v>
      </c>
      <c r="W90" s="6">
        <f>VLOOKUP($A$7:$A$91,data!$A$2:$X$78,23,FALSE)</f>
        <v>3968</v>
      </c>
      <c r="X90" s="6">
        <f>VLOOKUP($A$7:$A$91,data!$A$2:$X$78,24,FALSE)</f>
        <v>711</v>
      </c>
    </row>
    <row r="91" spans="1:24" ht="18.75">
      <c r="A91" s="5" t="s">
        <v>86</v>
      </c>
      <c r="B91" s="6">
        <f>VLOOKUP($A$7:$A$91,data!$A$2:$R$78,2,FALSE)</f>
        <v>53988</v>
      </c>
      <c r="C91" s="6">
        <f>VLOOKUP($A$7:$A$91,data!$A$2:$R$78,3,FALSE)</f>
        <v>97910</v>
      </c>
      <c r="D91" s="6">
        <f>VLOOKUP($A$7:$A$91,data!$A$2:$R$78,4,FALSE)</f>
        <v>22959</v>
      </c>
      <c r="E91" s="6">
        <f>VLOOKUP($A$7:$A$91,data!$A$2:$R$78,5,FALSE)</f>
        <v>0</v>
      </c>
      <c r="F91" s="6">
        <f>VLOOKUP($A$7:$A$91,data!$A$2:$R$78,6,FALSE)</f>
        <v>0</v>
      </c>
      <c r="G91" s="6">
        <f>VLOOKUP($A$7:$A$91,data!$A$2:$R$78,7,FALSE)</f>
        <v>2331</v>
      </c>
      <c r="H91" s="6">
        <f>VLOOKUP($A$7:$A$91,data!$A$2:$R$78,8,FALSE)</f>
        <v>426</v>
      </c>
      <c r="I91" s="6">
        <f>VLOOKUP($A$7:$A$91,data!$A$2:$R$78,9,FALSE)</f>
        <v>7969</v>
      </c>
      <c r="J91" s="6">
        <f>VLOOKUP($A$7:$A$91,data!$A$2:$R$78,10,FALSE)</f>
        <v>122</v>
      </c>
      <c r="K91" s="6">
        <f>VLOOKUP($A$7:$A$91,data!$A$2:$R$78,11,FALSE)</f>
        <v>979509</v>
      </c>
      <c r="L91" s="6">
        <f>VLOOKUP($A$7:$A$91,data!$A$2:$R$78,12,FALSE)</f>
        <v>44307</v>
      </c>
      <c r="M91" s="6">
        <f>VLOOKUP($A$7:$A$91,data!$A$2:$R$78,13,FALSE)</f>
        <v>121454</v>
      </c>
      <c r="N91" s="6">
        <f>VLOOKUP($A$7:$A$91,data!$A$2:$R$78,14,FALSE)</f>
        <v>154</v>
      </c>
      <c r="O91" s="6">
        <f>VLOOKUP($A$7:$A$91,data!$A$2:$R$78,15,FALSE)</f>
        <v>43234</v>
      </c>
      <c r="P91" s="6">
        <f>VLOOKUP($A$7:$A$91,data!$A$2:$R$78,16,FALSE)</f>
        <v>824</v>
      </c>
      <c r="Q91" s="6">
        <f>VLOOKUP($A$7:$A$91,data!$A$2:$R$78,17,FALSE)</f>
        <v>6903</v>
      </c>
      <c r="R91" s="6">
        <f>VLOOKUP($A$7:$A$91,data!$A$2:$R$78,18,FALSE)</f>
        <v>266</v>
      </c>
      <c r="S91" s="6">
        <f>VLOOKUP($A$7:$A$91,data!$A$2:$X$78,19,FALSE)</f>
        <v>19216</v>
      </c>
      <c r="T91" s="6">
        <f>VLOOKUP($A$7:$A$91,data!$A$2:$X$78,20,FALSE)</f>
        <v>910</v>
      </c>
      <c r="U91" s="6">
        <f>VLOOKUP($A$7:$A$91,data!$A$2:$X$78,21,FALSE)</f>
        <v>50131</v>
      </c>
      <c r="V91" s="6">
        <f>VLOOKUP($A$7:$A$91,data!$A$2:$X$78,22,FALSE)</f>
        <v>9902</v>
      </c>
      <c r="W91" s="6">
        <f>VLOOKUP($A$7:$A$91,data!$A$2:$X$78,23,FALSE)</f>
        <v>3870</v>
      </c>
      <c r="X91" s="6">
        <f>VLOOKUP($A$7:$A$91,data!$A$2:$X$78,24,FALSE)</f>
        <v>640</v>
      </c>
    </row>
    <row r="93" spans="1:24" ht="18.75">
      <c r="A93" s="7" t="s">
        <v>97</v>
      </c>
      <c r="B93" s="7" t="s">
        <v>131</v>
      </c>
    </row>
    <row r="94" spans="1:24" ht="18.75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5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20.11.65</vt:lpstr>
      <vt:lpstr>'20.11.65'!Print_Area</vt:lpstr>
      <vt:lpstr>'20.11.65'!Print_Titles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2022-11-28T06:42:06Z</dcterms:modified>
</cp:coreProperties>
</file>