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xr:revisionPtr revIDLastSave="0" documentId="13_ncr:1_{369B1724-629E-49D1-9991-7E5086C0B6AB}" xr6:coauthVersionLast="47" xr6:coauthVersionMax="47" xr10:uidLastSave="{00000000-0000-0000-0000-000000000000}"/>
  <bookViews>
    <workbookView xWindow="-21720" yWindow="-60" windowWidth="21840" windowHeight="13020" firstSheet="1" activeTab="1" xr2:uid="{7BA0DC24-76C1-4553-8E33-56FABE6A1DA7}"/>
  </bookViews>
  <sheets>
    <sheet name="dt" sheetId="38" state="hidden" r:id="rId1"/>
    <sheet name="20.10.65" sheetId="2" r:id="rId2"/>
  </sheets>
  <definedNames>
    <definedName name="_xlnm.Print_Area" localSheetId="1">'20.10.65'!$A$1:$X$94</definedName>
    <definedName name="_xlnm.Print_Titles" localSheetId="1">'20.10.65'!$1:$4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<sst xmlns="http://schemas.openxmlformats.org/spreadsheetml/2006/main" count="229" uniqueCount="132">
  <si>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</si>
  <si>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</si>
  <si>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</si>
  <si>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</si>
  <si>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</si>
  <si>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</si>
  <si>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</si>
  <si>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</si>
  <si>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</si>
  <si>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</si>
  <si>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</si>
  <si>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</si>
  <si>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</si>
  <si>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</si>
  <si>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</si>
  <si>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</si>
  <si>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</si>
  <si>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</si>
  <si>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</si>
  <si>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</si>
  <si>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</si>
  <si>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</si>
  <si>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</si>
  <si>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</si>
  <si>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</si>
  <si>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</si>
  <si>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</si>
  <si>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</si>
  <si>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</si>
  <si>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</si>
  <si>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</si>
  <si>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</si>
  <si>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</si>
  <si>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</si>
  <si>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</si>
  <si>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</si>
  <si>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</si>
  <si>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</si>
  <si>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</si>
  <si>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</si>
  <si>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</si>
  <si>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</si>
  <si>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</si>
  <si>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</si>
  <si>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</si>
  <si>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</si>
  <si>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</si>
  <si>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</si>
  <si>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</si>
  <si>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</si>
  <si>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</si>
  <si>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</si>
  <si>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</si>
  <si>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</si>
  <si>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</si>
  <si>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</si>
  <si>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</si>
  <si>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</si>
  <si>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</si>
  <si>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</si>
  <si>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</si>
  <si>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</si>
  <si>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</si>
  <si>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</si>
  <si>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</si>
  <si>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</si>
  <si>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</si>
  <si>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</si>
  <si>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</si>
  <si>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</si>
  <si>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</si>
  <si>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</si>
  <si>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</si>
  <si>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</si>
  <si>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</si>
  <si>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</si>
  <si>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</si>
  <si>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</si>
  <si>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</si>
  <si>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</si>
  <si>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</si>
  <si>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</si>
  <si>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</si>
  <si>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</si>
  <si>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</si>
  <si>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</si>
  <si>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</si>
  <si>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</si>
  <si>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</si>
  <si>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</si>
  <si>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</si>
  <si>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</si>
  <si>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</si>
  <si>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</si>
  <si>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</si>
  <si>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</si>
  <si>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</si>
  <si>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</si>
  <si>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</si>
  <si>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</si>
  <si>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</si>
  <si>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</si>
  <si>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</si>
  <si>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</si>
  <si>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</si>
  <si>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</si>
  <si>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</si>
  <si>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</si>
  <si>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</si>
  <si>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</si>
  <si>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</si>
  <si>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</si>
  <si>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</si>
  <si>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</si>
  <si>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</si>
  <si>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</si>
  <si>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</si>
  <si>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</si>
  <si>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</si>
  <si>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</si>
  <si>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</si>
  <si>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</si>
  <si>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</si>
  <si>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</si>
  <si>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</si>
  <si>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</si>
  <si>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</si>
  <si>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</si>
  <si>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</si>
  <si>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</si>
  <si>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ตุลาคม 2565</t>
  </si>
  <si>
    <t>:  ประมวลผลข้อมูล ณ วันที่ 20 ตุลาคม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</si>
</sst>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Calibri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64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64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</cellXfs>
  <cellStyles count="4">
    <cellStyle name="Comma" xfId="1" builtinId="3"/>
    <cellStyle name="Normal" xfId="0" builtinId="0"/>
    <cellStyle name="Normal 2" xfId="3" xr:uid="{48AA3E6C-1BAB-4314-9065-2D62FF177A89}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DA54-24CC-4493-AF9F-68B9F4E97F36}">
  <dimension ref="A1:X78"/>
  <sheetViews>
    <sheetView workbookViewId="0"/>
  </sheetViews>
  <sheetFormatPr defaultRowHeight="15"/>
  <cols>
    <col min="1" max="1" width="19.42578125" bestFit="1" customWidth="1"/>
    <col min="2" max="2" width="38.85546875" bestFit="1" customWidth="1"/>
    <col min="3" max="3" width="23.7109375" bestFit="1" customWidth="1"/>
    <col min="4" max="4" width="36.5703125" bestFit="1" customWidth="1"/>
    <col min="5" max="5" width="23.140625" bestFit="1" customWidth="1"/>
    <col min="6" max="6" width="36" bestFit="1" customWidth="1"/>
    <col min="7" max="7" width="23.85546875" bestFit="1" customWidth="1"/>
    <col min="8" max="8" width="36.7109375" bestFit="1" customWidth="1"/>
    <col min="9" max="9" width="21.85546875" bestFit="1" customWidth="1"/>
    <col min="10" max="10" width="34.7109375" bestFit="1" customWidth="1"/>
    <col min="11" max="11" width="41.140625" bestFit="1" customWidth="1"/>
    <col min="12" max="12" width="54" bestFit="1" customWidth="1"/>
    <col min="13" max="13" width="24.42578125" bestFit="1" customWidth="1"/>
    <col min="14" max="14" width="37.42578125" bestFit="1" customWidth="1"/>
    <col min="15" max="15" width="23.7109375" bestFit="1" customWidth="1"/>
    <col min="16" max="16" width="36.5703125" bestFit="1" customWidth="1"/>
    <col min="17" max="17" width="25.42578125" bestFit="1" customWidth="1"/>
    <col min="18" max="18" width="38.28515625" bestFit="1" customWidth="1"/>
    <col min="19" max="19" width="24.42578125" bestFit="1" customWidth="1"/>
    <col min="20" max="20" width="37.42578125" bestFit="1" customWidth="1"/>
    <col min="21" max="21" width="22.28515625" bestFit="1" customWidth="1"/>
    <col min="22" max="22" width="35.140625" bestFit="1" customWidth="1"/>
    <col min="23" max="23" width="22" bestFit="1" customWidth="1"/>
    <col min="24" max="24" width="34.85546875" bestFit="1" customWidth="1"/>
  </cols>
  <sheetData>
    <row r="1" spans="1:24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>
      <c r="A2" t="s">
        <v>10</v>
      </c>
      <c r="B2" s="20">
        <v>4687</v>
      </c>
      <c r="C2" s="20">
        <v>5208</v>
      </c>
      <c r="D2" s="20">
        <v>625</v>
      </c>
      <c r="E2" s="20">
        <v>116</v>
      </c>
      <c r="F2" s="20">
        <v>5</v>
      </c>
      <c r="G2" s="20">
        <v>264</v>
      </c>
      <c r="H2" s="20">
        <v>52</v>
      </c>
      <c r="I2" s="20">
        <v>61</v>
      </c>
      <c r="J2" s="20">
        <v>8</v>
      </c>
      <c r="K2" s="20">
        <v>105261</v>
      </c>
      <c r="L2" s="20">
        <v>3731</v>
      </c>
      <c r="M2" s="20">
        <v>34263</v>
      </c>
      <c r="N2" s="20">
        <v>210</v>
      </c>
      <c r="O2" s="20">
        <v>8658</v>
      </c>
      <c r="P2" s="20">
        <v>200</v>
      </c>
      <c r="Q2" s="20">
        <v>13840</v>
      </c>
      <c r="R2" s="20">
        <v>120</v>
      </c>
      <c r="S2" s="20">
        <v>27384</v>
      </c>
      <c r="T2" s="20">
        <v>130</v>
      </c>
      <c r="U2" s="20">
        <v>10005</v>
      </c>
      <c r="V2" s="20">
        <v>482</v>
      </c>
      <c r="W2" s="20">
        <v>1294</v>
      </c>
      <c r="X2" s="20">
        <v>83</v>
      </c>
    </row>
    <row r="3" spans="1:24">
      <c r="A3" t="s">
        <v>17</v>
      </c>
      <c r="B3" s="20">
        <v>20716</v>
      </c>
      <c r="C3" s="20">
        <v>57680</v>
      </c>
      <c r="D3" s="20">
        <v>3554</v>
      </c>
      <c r="E3" s="20">
        <v>1125</v>
      </c>
      <c r="F3" s="20">
        <v>63</v>
      </c>
      <c r="G3" s="20">
        <v>17836</v>
      </c>
      <c r="H3" s="20">
        <v>1323</v>
      </c>
      <c r="I3" s="20">
        <v>172713</v>
      </c>
      <c r="J3" s="20">
        <v>630</v>
      </c>
      <c r="K3" s="20">
        <v>1067847</v>
      </c>
      <c r="L3" s="20">
        <v>16788</v>
      </c>
      <c r="M3" s="20">
        <v>6322852</v>
      </c>
      <c r="N3" s="20">
        <v>160</v>
      </c>
      <c r="O3" s="20">
        <v>75782</v>
      </c>
      <c r="P3" s="20">
        <v>2202</v>
      </c>
      <c r="Q3" s="20">
        <v>68878</v>
      </c>
      <c r="R3" s="20">
        <v>455</v>
      </c>
      <c r="S3" s="20">
        <v>1056856</v>
      </c>
      <c r="T3" s="20">
        <v>1745</v>
      </c>
      <c r="U3" s="20">
        <v>42200</v>
      </c>
      <c r="V3" s="20">
        <v>1167</v>
      </c>
      <c r="W3" s="20">
        <v>4238</v>
      </c>
      <c r="X3" s="20">
        <v>134</v>
      </c>
    </row>
    <row r="4" spans="1:24">
      <c r="A4" t="s">
        <v>11</v>
      </c>
      <c r="B4" s="20">
        <v>4122</v>
      </c>
      <c r="C4" s="20">
        <v>2215</v>
      </c>
      <c r="D4" s="20">
        <v>324</v>
      </c>
      <c r="E4" s="20">
        <v>0</v>
      </c>
      <c r="F4" s="20">
        <v>0</v>
      </c>
      <c r="G4" s="20">
        <v>188</v>
      </c>
      <c r="H4" s="20">
        <v>37</v>
      </c>
      <c r="I4" s="20">
        <v>0</v>
      </c>
      <c r="J4" s="20">
        <v>0</v>
      </c>
      <c r="K4" s="20">
        <v>104572</v>
      </c>
      <c r="L4" s="20">
        <v>3570</v>
      </c>
      <c r="M4" s="20">
        <v>18424</v>
      </c>
      <c r="N4" s="20">
        <v>39</v>
      </c>
      <c r="O4" s="20">
        <v>8146</v>
      </c>
      <c r="P4" s="20">
        <v>283</v>
      </c>
      <c r="Q4" s="20">
        <v>4314</v>
      </c>
      <c r="R4" s="20">
        <v>76</v>
      </c>
      <c r="S4" s="20">
        <v>140108</v>
      </c>
      <c r="T4" s="20">
        <v>151</v>
      </c>
      <c r="U4" s="20">
        <v>4065</v>
      </c>
      <c r="V4" s="20">
        <v>263</v>
      </c>
      <c r="W4" s="20">
        <v>323</v>
      </c>
      <c r="X4" s="20">
        <v>24</v>
      </c>
    </row>
    <row r="5" spans="1:24">
      <c r="A5" t="s">
        <v>12</v>
      </c>
      <c r="B5" s="20">
        <v>6262</v>
      </c>
      <c r="C5" s="20">
        <v>4871</v>
      </c>
      <c r="D5" s="20">
        <v>284</v>
      </c>
      <c r="E5" s="20">
        <v>39</v>
      </c>
      <c r="F5" s="20">
        <v>2</v>
      </c>
      <c r="G5" s="20">
        <v>919</v>
      </c>
      <c r="H5" s="20">
        <v>74</v>
      </c>
      <c r="I5" s="20">
        <v>2</v>
      </c>
      <c r="J5" s="20">
        <v>1</v>
      </c>
      <c r="K5" s="20">
        <v>276168</v>
      </c>
      <c r="L5" s="20">
        <v>5036</v>
      </c>
      <c r="M5" s="20">
        <v>153066</v>
      </c>
      <c r="N5" s="20">
        <v>77</v>
      </c>
      <c r="O5" s="20">
        <v>114131</v>
      </c>
      <c r="P5" s="20">
        <v>1762</v>
      </c>
      <c r="Q5" s="20">
        <v>61880</v>
      </c>
      <c r="R5" s="20">
        <v>126</v>
      </c>
      <c r="S5" s="20">
        <v>342510</v>
      </c>
      <c r="T5" s="20">
        <v>540</v>
      </c>
      <c r="U5" s="20">
        <v>3234</v>
      </c>
      <c r="V5" s="20">
        <v>121</v>
      </c>
      <c r="W5" s="20">
        <v>444</v>
      </c>
      <c r="X5" s="20">
        <v>19</v>
      </c>
    </row>
    <row r="6" spans="1:24">
      <c r="A6" t="s">
        <v>13</v>
      </c>
      <c r="B6" s="20">
        <v>15088</v>
      </c>
      <c r="C6" s="20">
        <v>10894</v>
      </c>
      <c r="D6" s="20">
        <v>1107</v>
      </c>
      <c r="E6" s="20">
        <v>18</v>
      </c>
      <c r="F6" s="20">
        <v>4</v>
      </c>
      <c r="G6" s="20">
        <v>1719</v>
      </c>
      <c r="H6" s="20">
        <v>218</v>
      </c>
      <c r="I6" s="20">
        <v>26322</v>
      </c>
      <c r="J6" s="20">
        <v>33</v>
      </c>
      <c r="K6" s="20">
        <v>605601</v>
      </c>
      <c r="L6" s="20">
        <v>12747</v>
      </c>
      <c r="M6" s="20">
        <v>2731557</v>
      </c>
      <c r="N6" s="20">
        <v>129</v>
      </c>
      <c r="O6" s="20">
        <v>3034677</v>
      </c>
      <c r="P6" s="20">
        <v>1986</v>
      </c>
      <c r="Q6" s="20">
        <v>110126</v>
      </c>
      <c r="R6" s="20">
        <v>220</v>
      </c>
      <c r="S6" s="20">
        <v>465012</v>
      </c>
      <c r="T6" s="20">
        <v>1322</v>
      </c>
      <c r="U6" s="20">
        <v>8094</v>
      </c>
      <c r="V6" s="20">
        <v>390</v>
      </c>
      <c r="W6" s="20">
        <v>382</v>
      </c>
      <c r="X6" s="20">
        <v>21</v>
      </c>
    </row>
    <row r="7" spans="1:24">
      <c r="A7" t="s">
        <v>15</v>
      </c>
      <c r="B7" s="20">
        <v>27971</v>
      </c>
      <c r="C7" s="20">
        <v>72451</v>
      </c>
      <c r="D7" s="20">
        <v>4216</v>
      </c>
      <c r="E7" s="20">
        <v>87614</v>
      </c>
      <c r="F7" s="20">
        <v>2410</v>
      </c>
      <c r="G7" s="20">
        <v>3877</v>
      </c>
      <c r="H7" s="20">
        <v>280</v>
      </c>
      <c r="I7" s="20">
        <v>514611</v>
      </c>
      <c r="J7" s="20">
        <v>1058</v>
      </c>
      <c r="K7" s="20">
        <v>936768</v>
      </c>
      <c r="L7" s="20">
        <v>21555</v>
      </c>
      <c r="M7" s="20">
        <v>58741248</v>
      </c>
      <c r="N7" s="20">
        <v>410</v>
      </c>
      <c r="O7" s="20">
        <v>777897</v>
      </c>
      <c r="P7" s="20">
        <v>1321</v>
      </c>
      <c r="Q7" s="20">
        <v>414851</v>
      </c>
      <c r="R7" s="20">
        <v>249</v>
      </c>
      <c r="S7" s="20">
        <v>589260</v>
      </c>
      <c r="T7" s="20">
        <v>1030</v>
      </c>
      <c r="U7" s="20">
        <v>76266</v>
      </c>
      <c r="V7" s="20">
        <v>2438</v>
      </c>
      <c r="W7" s="20">
        <v>4256</v>
      </c>
      <c r="X7" s="20">
        <v>117</v>
      </c>
    </row>
    <row r="8" spans="1:24">
      <c r="A8" t="s">
        <v>18</v>
      </c>
      <c r="B8" s="20">
        <v>18198</v>
      </c>
      <c r="C8" s="20">
        <v>30635</v>
      </c>
      <c r="D8" s="20">
        <v>2159</v>
      </c>
      <c r="E8" s="20">
        <v>170044</v>
      </c>
      <c r="F8" s="20">
        <v>4645</v>
      </c>
      <c r="G8" s="20">
        <v>10338</v>
      </c>
      <c r="H8" s="20">
        <v>674</v>
      </c>
      <c r="I8" s="20">
        <v>65157</v>
      </c>
      <c r="J8" s="20">
        <v>125</v>
      </c>
      <c r="K8" s="20">
        <v>602668</v>
      </c>
      <c r="L8" s="20">
        <v>12456</v>
      </c>
      <c r="M8" s="20">
        <v>17726896</v>
      </c>
      <c r="N8" s="20">
        <v>258</v>
      </c>
      <c r="O8" s="20">
        <v>1946932</v>
      </c>
      <c r="P8" s="20">
        <v>1486</v>
      </c>
      <c r="Q8" s="20">
        <v>668945</v>
      </c>
      <c r="R8" s="20">
        <v>175</v>
      </c>
      <c r="S8" s="20">
        <v>211396</v>
      </c>
      <c r="T8" s="20">
        <v>627</v>
      </c>
      <c r="U8" s="20">
        <v>27716</v>
      </c>
      <c r="V8" s="20">
        <v>852</v>
      </c>
      <c r="W8" s="20">
        <v>2567</v>
      </c>
      <c r="X8" s="20">
        <v>58</v>
      </c>
    </row>
    <row r="9" spans="1:24">
      <c r="A9" t="s">
        <v>16</v>
      </c>
      <c r="B9" s="20">
        <v>5189</v>
      </c>
      <c r="C9" s="20">
        <v>2982</v>
      </c>
      <c r="D9" s="20">
        <v>433</v>
      </c>
      <c r="E9" s="20">
        <v>130</v>
      </c>
      <c r="F9" s="20">
        <v>7</v>
      </c>
      <c r="G9" s="20">
        <v>296</v>
      </c>
      <c r="H9" s="20">
        <v>50</v>
      </c>
      <c r="I9" s="20">
        <v>11198</v>
      </c>
      <c r="J9" s="20">
        <v>168</v>
      </c>
      <c r="K9" s="20">
        <v>220467</v>
      </c>
      <c r="L9" s="20">
        <v>4172</v>
      </c>
      <c r="M9" s="20">
        <v>1923378</v>
      </c>
      <c r="N9" s="20">
        <v>64</v>
      </c>
      <c r="O9" s="20">
        <v>51835</v>
      </c>
      <c r="P9" s="20">
        <v>400</v>
      </c>
      <c r="Q9" s="20">
        <v>4547</v>
      </c>
      <c r="R9" s="20">
        <v>71</v>
      </c>
      <c r="S9" s="20">
        <v>128401</v>
      </c>
      <c r="T9" s="20">
        <v>396</v>
      </c>
      <c r="U9" s="20">
        <v>19102</v>
      </c>
      <c r="V9" s="20">
        <v>573</v>
      </c>
      <c r="W9" s="20">
        <v>376</v>
      </c>
      <c r="X9" s="20">
        <v>23</v>
      </c>
    </row>
    <row r="10" spans="1:24">
      <c r="A10" t="s">
        <v>14</v>
      </c>
      <c r="B10" s="20">
        <v>17054</v>
      </c>
      <c r="C10" s="20">
        <v>13382</v>
      </c>
      <c r="D10" s="20">
        <v>1490</v>
      </c>
      <c r="E10" s="20">
        <v>0</v>
      </c>
      <c r="F10" s="20">
        <v>0</v>
      </c>
      <c r="G10" s="20">
        <v>897</v>
      </c>
      <c r="H10" s="20">
        <v>74</v>
      </c>
      <c r="I10" s="20">
        <v>59590</v>
      </c>
      <c r="J10" s="20">
        <v>733</v>
      </c>
      <c r="K10" s="20">
        <v>840272</v>
      </c>
      <c r="L10" s="20">
        <v>14445</v>
      </c>
      <c r="M10" s="20">
        <v>813366</v>
      </c>
      <c r="N10" s="20">
        <v>29</v>
      </c>
      <c r="O10" s="20">
        <v>925771</v>
      </c>
      <c r="P10" s="20">
        <v>759</v>
      </c>
      <c r="Q10" s="20">
        <v>4307</v>
      </c>
      <c r="R10" s="20">
        <v>42</v>
      </c>
      <c r="S10" s="20">
        <v>1515285</v>
      </c>
      <c r="T10" s="20">
        <v>2069</v>
      </c>
      <c r="U10" s="20">
        <v>10503</v>
      </c>
      <c r="V10" s="20">
        <v>389</v>
      </c>
      <c r="W10" s="20">
        <v>506</v>
      </c>
      <c r="X10" s="20">
        <v>17</v>
      </c>
    </row>
    <row r="11" spans="1:24">
      <c r="A11" t="s">
        <v>22</v>
      </c>
      <c r="B11" s="20">
        <v>9834</v>
      </c>
      <c r="C11" s="20">
        <v>2522</v>
      </c>
      <c r="D11" s="20">
        <v>348</v>
      </c>
      <c r="E11" s="20">
        <v>3061</v>
      </c>
      <c r="F11" s="20">
        <v>82</v>
      </c>
      <c r="G11" s="20">
        <v>461</v>
      </c>
      <c r="H11" s="20">
        <v>29</v>
      </c>
      <c r="I11" s="20">
        <v>81754</v>
      </c>
      <c r="J11" s="20">
        <v>146</v>
      </c>
      <c r="K11" s="20">
        <v>263491</v>
      </c>
      <c r="L11" s="20">
        <v>8396</v>
      </c>
      <c r="M11" s="20">
        <v>4006270</v>
      </c>
      <c r="N11" s="20">
        <v>332</v>
      </c>
      <c r="O11" s="20">
        <v>855372</v>
      </c>
      <c r="P11" s="20">
        <v>568</v>
      </c>
      <c r="Q11" s="20">
        <v>18871</v>
      </c>
      <c r="R11" s="20">
        <v>151</v>
      </c>
      <c r="S11" s="20">
        <v>10845</v>
      </c>
      <c r="T11" s="20">
        <v>128</v>
      </c>
      <c r="U11" s="20">
        <v>310</v>
      </c>
      <c r="V11" s="20">
        <v>30</v>
      </c>
      <c r="W11" s="20">
        <v>83</v>
      </c>
      <c r="X11" s="20">
        <v>5</v>
      </c>
    </row>
    <row r="12" spans="1:24">
      <c r="A12" t="s">
        <v>24</v>
      </c>
      <c r="B12" s="20">
        <v>16924</v>
      </c>
      <c r="C12" s="20">
        <v>24157</v>
      </c>
      <c r="D12" s="20">
        <v>2830</v>
      </c>
      <c r="E12" s="20">
        <v>65</v>
      </c>
      <c r="F12" s="20">
        <v>4</v>
      </c>
      <c r="G12" s="20">
        <v>3708</v>
      </c>
      <c r="H12" s="20">
        <v>289</v>
      </c>
      <c r="I12" s="20">
        <v>206630</v>
      </c>
      <c r="J12" s="20">
        <v>305</v>
      </c>
      <c r="K12" s="20">
        <v>595569</v>
      </c>
      <c r="L12" s="20">
        <v>13309</v>
      </c>
      <c r="M12" s="20">
        <v>5527366</v>
      </c>
      <c r="N12" s="20">
        <v>305</v>
      </c>
      <c r="O12" s="20">
        <v>8701429</v>
      </c>
      <c r="P12" s="20">
        <v>1126</v>
      </c>
      <c r="Q12" s="20">
        <v>761801</v>
      </c>
      <c r="R12" s="20">
        <v>604</v>
      </c>
      <c r="S12" s="20">
        <v>260859</v>
      </c>
      <c r="T12" s="20">
        <v>1675</v>
      </c>
      <c r="U12" s="20">
        <v>7456</v>
      </c>
      <c r="V12" s="20">
        <v>402</v>
      </c>
      <c r="W12" s="20">
        <v>1432</v>
      </c>
      <c r="X12" s="20">
        <v>98</v>
      </c>
    </row>
    <row r="13" spans="1:24">
      <c r="A13" t="s">
        <v>20</v>
      </c>
      <c r="B13" s="20">
        <v>12614</v>
      </c>
      <c r="C13" s="20">
        <v>20866</v>
      </c>
      <c r="D13" s="20">
        <v>1543</v>
      </c>
      <c r="E13" s="20">
        <v>1634</v>
      </c>
      <c r="F13" s="20">
        <v>29</v>
      </c>
      <c r="G13" s="20">
        <v>8266</v>
      </c>
      <c r="H13" s="20">
        <v>815</v>
      </c>
      <c r="I13" s="20">
        <v>298112</v>
      </c>
      <c r="J13" s="20">
        <v>164</v>
      </c>
      <c r="K13" s="20">
        <v>428594</v>
      </c>
      <c r="L13" s="20">
        <v>10568</v>
      </c>
      <c r="M13" s="20">
        <v>25203705</v>
      </c>
      <c r="N13" s="20">
        <v>340</v>
      </c>
      <c r="O13" s="20">
        <v>6274153</v>
      </c>
      <c r="P13" s="20">
        <v>557</v>
      </c>
      <c r="Q13" s="20">
        <v>153433</v>
      </c>
      <c r="R13" s="20">
        <v>74</v>
      </c>
      <c r="S13" s="20">
        <v>166943</v>
      </c>
      <c r="T13" s="20">
        <v>172</v>
      </c>
      <c r="U13" s="20">
        <v>7176</v>
      </c>
      <c r="V13" s="20">
        <v>323</v>
      </c>
      <c r="W13" s="20">
        <v>1953</v>
      </c>
      <c r="X13" s="20">
        <v>87</v>
      </c>
    </row>
    <row r="14" spans="1:24">
      <c r="A14" t="s">
        <v>23</v>
      </c>
      <c r="B14" s="20">
        <v>4342</v>
      </c>
      <c r="C14" s="20">
        <v>1717</v>
      </c>
      <c r="D14" s="20">
        <v>181</v>
      </c>
      <c r="E14" s="20">
        <v>1</v>
      </c>
      <c r="F14" s="20">
        <v>1</v>
      </c>
      <c r="G14" s="20">
        <v>580</v>
      </c>
      <c r="H14" s="20">
        <v>73</v>
      </c>
      <c r="I14" s="20">
        <v>55392</v>
      </c>
      <c r="J14" s="20">
        <v>69</v>
      </c>
      <c r="K14" s="20">
        <v>106682</v>
      </c>
      <c r="L14" s="20">
        <v>3744</v>
      </c>
      <c r="M14" s="20">
        <v>496138</v>
      </c>
      <c r="N14" s="20">
        <v>13</v>
      </c>
      <c r="O14" s="20">
        <v>39617</v>
      </c>
      <c r="P14" s="20">
        <v>98</v>
      </c>
      <c r="Q14" s="20">
        <v>1497</v>
      </c>
      <c r="R14" s="20">
        <v>34</v>
      </c>
      <c r="S14" s="20">
        <v>12788</v>
      </c>
      <c r="T14" s="20">
        <v>57</v>
      </c>
      <c r="U14" s="20">
        <v>446</v>
      </c>
      <c r="V14" s="20">
        <v>29</v>
      </c>
      <c r="W14" s="20">
        <v>154</v>
      </c>
      <c r="X14" s="20">
        <v>11</v>
      </c>
    </row>
    <row r="15" spans="1:24">
      <c r="A15" t="s">
        <v>26</v>
      </c>
      <c r="B15" s="20">
        <v>10379</v>
      </c>
      <c r="C15" s="20">
        <v>11069</v>
      </c>
      <c r="D15" s="20">
        <v>981</v>
      </c>
      <c r="E15" s="20">
        <v>114</v>
      </c>
      <c r="F15" s="20">
        <v>3</v>
      </c>
      <c r="G15" s="20">
        <v>13742</v>
      </c>
      <c r="H15" s="20">
        <v>1074</v>
      </c>
      <c r="I15" s="20">
        <v>68258</v>
      </c>
      <c r="J15" s="20">
        <v>40</v>
      </c>
      <c r="K15" s="20">
        <v>278865</v>
      </c>
      <c r="L15" s="20">
        <v>8441</v>
      </c>
      <c r="M15" s="20">
        <v>2391528</v>
      </c>
      <c r="N15" s="20">
        <v>297</v>
      </c>
      <c r="O15" s="20">
        <v>5387097</v>
      </c>
      <c r="P15" s="20">
        <v>923</v>
      </c>
      <c r="Q15" s="20">
        <v>477000</v>
      </c>
      <c r="R15" s="20">
        <v>293</v>
      </c>
      <c r="S15" s="20">
        <v>62796</v>
      </c>
      <c r="T15" s="20">
        <v>372</v>
      </c>
      <c r="U15" s="20">
        <v>2760</v>
      </c>
      <c r="V15" s="20">
        <v>109</v>
      </c>
      <c r="W15" s="20">
        <v>497</v>
      </c>
      <c r="X15" s="20">
        <v>19</v>
      </c>
    </row>
    <row r="16" spans="1:24">
      <c r="A16" t="s">
        <v>25</v>
      </c>
      <c r="B16" s="20">
        <v>19758</v>
      </c>
      <c r="C16" s="20">
        <v>19054</v>
      </c>
      <c r="D16" s="20">
        <v>2053</v>
      </c>
      <c r="E16" s="20">
        <v>81</v>
      </c>
      <c r="F16" s="20">
        <v>2</v>
      </c>
      <c r="G16" s="20">
        <v>12566</v>
      </c>
      <c r="H16" s="20">
        <v>1066</v>
      </c>
      <c r="I16" s="20">
        <v>409215</v>
      </c>
      <c r="J16" s="20">
        <v>462</v>
      </c>
      <c r="K16" s="20">
        <v>822795</v>
      </c>
      <c r="L16" s="20">
        <v>17071</v>
      </c>
      <c r="M16" s="20">
        <v>22108008</v>
      </c>
      <c r="N16" s="20">
        <v>731</v>
      </c>
      <c r="O16" s="20">
        <v>1791927</v>
      </c>
      <c r="P16" s="20">
        <v>747</v>
      </c>
      <c r="Q16" s="20">
        <v>514374</v>
      </c>
      <c r="R16" s="20">
        <v>143</v>
      </c>
      <c r="S16" s="20">
        <v>48670</v>
      </c>
      <c r="T16" s="20">
        <v>445</v>
      </c>
      <c r="U16" s="20">
        <v>1876</v>
      </c>
      <c r="V16" s="20">
        <v>105</v>
      </c>
      <c r="W16" s="20">
        <v>459</v>
      </c>
      <c r="X16" s="20">
        <v>30</v>
      </c>
    </row>
    <row r="17" spans="1:24">
      <c r="A17" t="s">
        <v>21</v>
      </c>
      <c r="B17" s="20">
        <v>10271</v>
      </c>
      <c r="C17" s="20">
        <v>21495</v>
      </c>
      <c r="D17" s="20">
        <v>1699</v>
      </c>
      <c r="E17" s="20">
        <v>1</v>
      </c>
      <c r="F17" s="20">
        <v>1</v>
      </c>
      <c r="G17" s="20">
        <v>808</v>
      </c>
      <c r="H17" s="20">
        <v>90</v>
      </c>
      <c r="I17" s="20">
        <v>130287</v>
      </c>
      <c r="J17" s="20">
        <v>113</v>
      </c>
      <c r="K17" s="20">
        <v>443863</v>
      </c>
      <c r="L17" s="20">
        <v>8929</v>
      </c>
      <c r="M17" s="20">
        <v>4286099</v>
      </c>
      <c r="N17" s="20">
        <v>200</v>
      </c>
      <c r="O17" s="20">
        <v>391418</v>
      </c>
      <c r="P17" s="20">
        <v>324</v>
      </c>
      <c r="Q17" s="20">
        <v>346724</v>
      </c>
      <c r="R17" s="20">
        <v>60</v>
      </c>
      <c r="S17" s="20">
        <v>25508</v>
      </c>
      <c r="T17" s="20">
        <v>117</v>
      </c>
      <c r="U17" s="20">
        <v>915</v>
      </c>
      <c r="V17" s="20">
        <v>41</v>
      </c>
      <c r="W17" s="20">
        <v>184</v>
      </c>
      <c r="X17" s="20">
        <v>10</v>
      </c>
    </row>
    <row r="18" spans="1:24">
      <c r="A18" t="s">
        <v>19</v>
      </c>
      <c r="B18" s="20">
        <v>2162</v>
      </c>
      <c r="C18" s="20">
        <v>521</v>
      </c>
      <c r="D18" s="20">
        <v>57</v>
      </c>
      <c r="E18" s="20">
        <v>0</v>
      </c>
      <c r="F18" s="20">
        <v>0</v>
      </c>
      <c r="G18" s="20">
        <v>61</v>
      </c>
      <c r="H18" s="20">
        <v>11</v>
      </c>
      <c r="I18" s="20">
        <v>0</v>
      </c>
      <c r="J18" s="20">
        <v>0</v>
      </c>
      <c r="K18" s="20">
        <v>47280</v>
      </c>
      <c r="L18" s="20">
        <v>1879</v>
      </c>
      <c r="M18" s="20">
        <v>221</v>
      </c>
      <c r="N18" s="20">
        <v>11</v>
      </c>
      <c r="O18" s="20">
        <v>2050</v>
      </c>
      <c r="P18" s="20">
        <v>65</v>
      </c>
      <c r="Q18" s="20">
        <v>1323</v>
      </c>
      <c r="R18" s="20">
        <v>101</v>
      </c>
      <c r="S18" s="20">
        <v>6373</v>
      </c>
      <c r="T18" s="20">
        <v>200</v>
      </c>
      <c r="U18" s="20">
        <v>518</v>
      </c>
      <c r="V18" s="20">
        <v>29</v>
      </c>
      <c r="W18" s="20">
        <v>368</v>
      </c>
      <c r="X18" s="20">
        <v>8</v>
      </c>
    </row>
    <row r="19" spans="1:24">
      <c r="A19" t="s">
        <v>27</v>
      </c>
      <c r="B19" s="20">
        <v>34562</v>
      </c>
      <c r="C19" s="20">
        <v>118628</v>
      </c>
      <c r="D19" s="20">
        <v>10409</v>
      </c>
      <c r="E19" s="20">
        <v>34911</v>
      </c>
      <c r="F19" s="20">
        <v>871</v>
      </c>
      <c r="G19" s="20">
        <v>14879</v>
      </c>
      <c r="H19" s="20">
        <v>1300</v>
      </c>
      <c r="I19" s="20">
        <v>25721</v>
      </c>
      <c r="J19" s="20">
        <v>532</v>
      </c>
      <c r="K19" s="20">
        <v>1420724</v>
      </c>
      <c r="L19" s="20">
        <v>30311</v>
      </c>
      <c r="M19" s="20">
        <v>453318</v>
      </c>
      <c r="N19" s="20">
        <v>861</v>
      </c>
      <c r="O19" s="20">
        <v>472721</v>
      </c>
      <c r="P19" s="20">
        <v>3985</v>
      </c>
      <c r="Q19" s="20">
        <v>130512</v>
      </c>
      <c r="R19" s="20">
        <v>471</v>
      </c>
      <c r="S19" s="20">
        <v>23132</v>
      </c>
      <c r="T19" s="20">
        <v>974</v>
      </c>
      <c r="U19" s="20">
        <v>17784</v>
      </c>
      <c r="V19" s="20">
        <v>691</v>
      </c>
      <c r="W19" s="20">
        <v>696</v>
      </c>
      <c r="X19" s="20">
        <v>33</v>
      </c>
    </row>
    <row r="20" spans="1:24">
      <c r="A20" t="s">
        <v>34</v>
      </c>
      <c r="B20" s="20">
        <v>83466</v>
      </c>
      <c r="C20" s="20">
        <v>119478</v>
      </c>
      <c r="D20" s="20">
        <v>16994</v>
      </c>
      <c r="E20" s="20">
        <v>7301</v>
      </c>
      <c r="F20" s="20">
        <v>215</v>
      </c>
      <c r="G20" s="20">
        <v>19128</v>
      </c>
      <c r="H20" s="20">
        <v>3035</v>
      </c>
      <c r="I20" s="20">
        <v>155569</v>
      </c>
      <c r="J20" s="20">
        <v>2364</v>
      </c>
      <c r="K20" s="20">
        <v>2834592</v>
      </c>
      <c r="L20" s="20">
        <v>76213</v>
      </c>
      <c r="M20" s="20">
        <v>4898390</v>
      </c>
      <c r="N20" s="20">
        <v>361</v>
      </c>
      <c r="O20" s="20">
        <v>1285304</v>
      </c>
      <c r="P20" s="20">
        <v>2257</v>
      </c>
      <c r="Q20" s="20">
        <v>582574</v>
      </c>
      <c r="R20" s="20">
        <v>643</v>
      </c>
      <c r="S20" s="20">
        <v>300408</v>
      </c>
      <c r="T20" s="20">
        <v>1826</v>
      </c>
      <c r="U20" s="20">
        <v>38529</v>
      </c>
      <c r="V20" s="20">
        <v>1555</v>
      </c>
      <c r="W20" s="20">
        <v>1068</v>
      </c>
      <c r="X20" s="20">
        <v>57</v>
      </c>
    </row>
    <row r="21" spans="1:24">
      <c r="A21" t="s">
        <v>28</v>
      </c>
      <c r="B21" s="20">
        <v>190749</v>
      </c>
      <c r="C21" s="20">
        <v>534688</v>
      </c>
      <c r="D21" s="20">
        <v>67613</v>
      </c>
      <c r="E21" s="20">
        <v>157204</v>
      </c>
      <c r="F21" s="20">
        <v>5049</v>
      </c>
      <c r="G21" s="20">
        <v>79255</v>
      </c>
      <c r="H21" s="20">
        <v>12197</v>
      </c>
      <c r="I21" s="20">
        <v>268638</v>
      </c>
      <c r="J21" s="20">
        <v>6368</v>
      </c>
      <c r="K21" s="20">
        <v>5764413</v>
      </c>
      <c r="L21" s="20">
        <v>156786</v>
      </c>
      <c r="M21" s="20">
        <v>18628883</v>
      </c>
      <c r="N21" s="20">
        <v>4114</v>
      </c>
      <c r="O21" s="20">
        <v>1053188</v>
      </c>
      <c r="P21" s="20">
        <v>11039</v>
      </c>
      <c r="Q21" s="20">
        <v>324673</v>
      </c>
      <c r="R21" s="20">
        <v>2560</v>
      </c>
      <c r="S21" s="20">
        <v>555656</v>
      </c>
      <c r="T21" s="20">
        <v>6172</v>
      </c>
      <c r="U21" s="20">
        <v>121352</v>
      </c>
      <c r="V21" s="20">
        <v>4454</v>
      </c>
      <c r="W21" s="20">
        <v>3460</v>
      </c>
      <c r="X21" s="20">
        <v>153</v>
      </c>
    </row>
    <row r="22" spans="1:24">
      <c r="A22" t="s">
        <v>29</v>
      </c>
      <c r="B22" s="20">
        <v>156829</v>
      </c>
      <c r="C22" s="20">
        <v>517514</v>
      </c>
      <c r="D22" s="20">
        <v>85405</v>
      </c>
      <c r="E22" s="20">
        <v>5543</v>
      </c>
      <c r="F22" s="20">
        <v>151</v>
      </c>
      <c r="G22" s="20">
        <v>154916</v>
      </c>
      <c r="H22" s="20">
        <v>27034</v>
      </c>
      <c r="I22" s="20">
        <v>275032</v>
      </c>
      <c r="J22" s="20">
        <v>8701</v>
      </c>
      <c r="K22" s="20">
        <v>4759927</v>
      </c>
      <c r="L22" s="20">
        <v>115636</v>
      </c>
      <c r="M22" s="20">
        <v>8475411</v>
      </c>
      <c r="N22" s="20">
        <v>1210</v>
      </c>
      <c r="O22" s="20">
        <v>397104</v>
      </c>
      <c r="P22" s="20">
        <v>5763</v>
      </c>
      <c r="Q22" s="20">
        <v>47523</v>
      </c>
      <c r="R22" s="20">
        <v>857</v>
      </c>
      <c r="S22" s="20">
        <v>220499</v>
      </c>
      <c r="T22" s="20">
        <v>6923</v>
      </c>
      <c r="U22" s="20">
        <v>21172</v>
      </c>
      <c r="V22" s="20">
        <v>1177</v>
      </c>
      <c r="W22" s="20">
        <v>1556</v>
      </c>
      <c r="X22" s="20">
        <v>109</v>
      </c>
    </row>
    <row r="23" spans="1:24">
      <c r="A23" t="s">
        <v>33</v>
      </c>
      <c r="B23" s="20">
        <v>56782</v>
      </c>
      <c r="C23" s="20">
        <v>187429</v>
      </c>
      <c r="D23" s="20">
        <v>39409</v>
      </c>
      <c r="E23" s="20">
        <v>34</v>
      </c>
      <c r="F23" s="20">
        <v>12</v>
      </c>
      <c r="G23" s="20">
        <v>34751</v>
      </c>
      <c r="H23" s="20">
        <v>8210</v>
      </c>
      <c r="I23" s="20">
        <v>60827</v>
      </c>
      <c r="J23" s="20">
        <v>1554</v>
      </c>
      <c r="K23" s="20">
        <v>1729570</v>
      </c>
      <c r="L23" s="20">
        <v>41018</v>
      </c>
      <c r="M23" s="20">
        <v>261466</v>
      </c>
      <c r="N23" s="20">
        <v>342</v>
      </c>
      <c r="O23" s="20">
        <v>53635</v>
      </c>
      <c r="P23" s="20">
        <v>3058</v>
      </c>
      <c r="Q23" s="20">
        <v>7168</v>
      </c>
      <c r="R23" s="20">
        <v>180</v>
      </c>
      <c r="S23" s="20">
        <v>29879</v>
      </c>
      <c r="T23" s="20">
        <v>920</v>
      </c>
      <c r="U23" s="20">
        <v>2237</v>
      </c>
      <c r="V23" s="20">
        <v>146</v>
      </c>
      <c r="W23" s="20">
        <v>76</v>
      </c>
      <c r="X23" s="20">
        <v>3</v>
      </c>
    </row>
    <row r="24" spans="1:24">
      <c r="A24" t="s">
        <v>31</v>
      </c>
      <c r="B24" s="20">
        <v>150708</v>
      </c>
      <c r="C24" s="20">
        <v>530879</v>
      </c>
      <c r="D24" s="20">
        <v>104647</v>
      </c>
      <c r="E24" s="20">
        <v>5112</v>
      </c>
      <c r="F24" s="20">
        <v>204</v>
      </c>
      <c r="G24" s="20">
        <v>105899</v>
      </c>
      <c r="H24" s="20">
        <v>25186</v>
      </c>
      <c r="I24" s="20">
        <v>82938</v>
      </c>
      <c r="J24" s="20">
        <v>3661</v>
      </c>
      <c r="K24" s="20">
        <v>4014861</v>
      </c>
      <c r="L24" s="20">
        <v>98007</v>
      </c>
      <c r="M24" s="20">
        <v>1081481</v>
      </c>
      <c r="N24" s="20">
        <v>2050</v>
      </c>
      <c r="O24" s="20">
        <v>77535</v>
      </c>
      <c r="P24" s="20">
        <v>2767</v>
      </c>
      <c r="Q24" s="20">
        <v>32388</v>
      </c>
      <c r="R24" s="20">
        <v>2098</v>
      </c>
      <c r="S24" s="20">
        <v>59968</v>
      </c>
      <c r="T24" s="20">
        <v>2088</v>
      </c>
      <c r="U24" s="20">
        <v>5464</v>
      </c>
      <c r="V24" s="20">
        <v>328</v>
      </c>
      <c r="W24" s="20">
        <v>437</v>
      </c>
      <c r="X24" s="20">
        <v>24</v>
      </c>
    </row>
    <row r="25" spans="1:24">
      <c r="A25" t="s">
        <v>30</v>
      </c>
      <c r="B25" s="20">
        <v>169166</v>
      </c>
      <c r="C25" s="20">
        <v>582231</v>
      </c>
      <c r="D25" s="20">
        <v>105347</v>
      </c>
      <c r="E25" s="20">
        <v>706</v>
      </c>
      <c r="F25" s="20">
        <v>56</v>
      </c>
      <c r="G25" s="20">
        <v>152664</v>
      </c>
      <c r="H25" s="20">
        <v>32877</v>
      </c>
      <c r="I25" s="20">
        <v>142520</v>
      </c>
      <c r="J25" s="20">
        <v>7189</v>
      </c>
      <c r="K25" s="20">
        <v>4500145</v>
      </c>
      <c r="L25" s="20">
        <v>119417</v>
      </c>
      <c r="M25" s="20">
        <v>613891</v>
      </c>
      <c r="N25" s="20">
        <v>1850</v>
      </c>
      <c r="O25" s="20">
        <v>260279</v>
      </c>
      <c r="P25" s="20">
        <v>7823</v>
      </c>
      <c r="Q25" s="20">
        <v>54410</v>
      </c>
      <c r="R25" s="20">
        <v>969</v>
      </c>
      <c r="S25" s="20">
        <v>219780</v>
      </c>
      <c r="T25" s="20">
        <v>6724</v>
      </c>
      <c r="U25" s="20">
        <v>7059</v>
      </c>
      <c r="V25" s="20">
        <v>465</v>
      </c>
      <c r="W25" s="20">
        <v>650</v>
      </c>
      <c r="X25" s="20">
        <v>39</v>
      </c>
    </row>
    <row r="26" spans="1:24">
      <c r="A26" t="s">
        <v>35</v>
      </c>
      <c r="B26" s="20">
        <v>41845</v>
      </c>
      <c r="C26" s="20">
        <v>120685</v>
      </c>
      <c r="D26" s="20">
        <v>28703</v>
      </c>
      <c r="E26" s="20">
        <v>11</v>
      </c>
      <c r="F26" s="20">
        <v>4</v>
      </c>
      <c r="G26" s="20">
        <v>19243</v>
      </c>
      <c r="H26" s="20">
        <v>4935</v>
      </c>
      <c r="I26" s="20">
        <v>44403</v>
      </c>
      <c r="J26" s="20">
        <v>959</v>
      </c>
      <c r="K26" s="20">
        <v>1175476</v>
      </c>
      <c r="L26" s="20">
        <v>27643</v>
      </c>
      <c r="M26" s="20">
        <v>471366</v>
      </c>
      <c r="N26" s="20">
        <v>110</v>
      </c>
      <c r="O26" s="20">
        <v>76781</v>
      </c>
      <c r="P26" s="20">
        <v>2062</v>
      </c>
      <c r="Q26" s="20">
        <v>7462</v>
      </c>
      <c r="R26" s="20">
        <v>344</v>
      </c>
      <c r="S26" s="20">
        <v>42310</v>
      </c>
      <c r="T26" s="20">
        <v>211</v>
      </c>
      <c r="U26" s="20">
        <v>3900</v>
      </c>
      <c r="V26" s="20">
        <v>141</v>
      </c>
      <c r="W26" s="20">
        <v>51</v>
      </c>
      <c r="X26" s="20">
        <v>7</v>
      </c>
    </row>
    <row r="27" spans="1:24">
      <c r="A27" t="s">
        <v>32</v>
      </c>
      <c r="B27" s="20">
        <v>186337</v>
      </c>
      <c r="C27" s="20">
        <v>533676</v>
      </c>
      <c r="D27" s="20">
        <v>123035</v>
      </c>
      <c r="E27" s="20">
        <v>246</v>
      </c>
      <c r="F27" s="20">
        <v>21</v>
      </c>
      <c r="G27" s="20">
        <v>140239</v>
      </c>
      <c r="H27" s="20">
        <v>37452</v>
      </c>
      <c r="I27" s="20">
        <v>126628</v>
      </c>
      <c r="J27" s="20">
        <v>4348</v>
      </c>
      <c r="K27" s="20">
        <v>4769959</v>
      </c>
      <c r="L27" s="20">
        <v>111405</v>
      </c>
      <c r="M27" s="20">
        <v>2291622</v>
      </c>
      <c r="N27" s="20">
        <v>1654</v>
      </c>
      <c r="O27" s="20">
        <v>1306147</v>
      </c>
      <c r="P27" s="20">
        <v>6585</v>
      </c>
      <c r="Q27" s="20">
        <v>33738</v>
      </c>
      <c r="R27" s="20">
        <v>1284</v>
      </c>
      <c r="S27" s="20">
        <v>60473</v>
      </c>
      <c r="T27" s="20">
        <v>1432</v>
      </c>
      <c r="U27" s="20">
        <v>10414</v>
      </c>
      <c r="V27" s="20">
        <v>778</v>
      </c>
      <c r="W27" s="20">
        <v>546</v>
      </c>
      <c r="X27" s="20">
        <v>45</v>
      </c>
    </row>
    <row r="28" spans="1:24">
      <c r="A28" t="s">
        <v>44</v>
      </c>
      <c r="B28" s="20">
        <v>91751</v>
      </c>
      <c r="C28" s="20">
        <v>156447</v>
      </c>
      <c r="D28" s="20">
        <v>32062</v>
      </c>
      <c r="E28" s="20">
        <v>663</v>
      </c>
      <c r="F28" s="20">
        <v>51</v>
      </c>
      <c r="G28" s="20">
        <v>36867</v>
      </c>
      <c r="H28" s="20">
        <v>7756</v>
      </c>
      <c r="I28" s="20">
        <v>86978</v>
      </c>
      <c r="J28" s="20">
        <v>3732</v>
      </c>
      <c r="K28" s="20">
        <v>3084214</v>
      </c>
      <c r="L28" s="20">
        <v>79499</v>
      </c>
      <c r="M28" s="20">
        <v>80627</v>
      </c>
      <c r="N28" s="20">
        <v>1196</v>
      </c>
      <c r="O28" s="20">
        <v>104741</v>
      </c>
      <c r="P28" s="20">
        <v>5089</v>
      </c>
      <c r="Q28" s="20">
        <v>28041</v>
      </c>
      <c r="R28" s="20">
        <v>1149</v>
      </c>
      <c r="S28" s="20">
        <v>130914</v>
      </c>
      <c r="T28" s="20">
        <v>1978</v>
      </c>
      <c r="U28" s="20">
        <v>6834</v>
      </c>
      <c r="V28" s="20">
        <v>415</v>
      </c>
      <c r="W28" s="20">
        <v>132</v>
      </c>
      <c r="X28" s="20">
        <v>15</v>
      </c>
    </row>
    <row r="29" spans="1:24">
      <c r="A29" t="s">
        <v>38</v>
      </c>
      <c r="B29" s="20">
        <v>105104</v>
      </c>
      <c r="C29" s="20">
        <v>319447</v>
      </c>
      <c r="D29" s="20">
        <v>53951</v>
      </c>
      <c r="E29" s="20">
        <v>38356</v>
      </c>
      <c r="F29" s="20">
        <v>1140</v>
      </c>
      <c r="G29" s="20">
        <v>49839</v>
      </c>
      <c r="H29" s="20">
        <v>8430</v>
      </c>
      <c r="I29" s="20">
        <v>135845</v>
      </c>
      <c r="J29" s="20">
        <v>3995</v>
      </c>
      <c r="K29" s="20">
        <v>3722674</v>
      </c>
      <c r="L29" s="20">
        <v>75484</v>
      </c>
      <c r="M29" s="20">
        <v>1766996</v>
      </c>
      <c r="N29" s="20">
        <v>2086</v>
      </c>
      <c r="O29" s="20">
        <v>1180820</v>
      </c>
      <c r="P29" s="20">
        <v>4474</v>
      </c>
      <c r="Q29" s="20">
        <v>170305</v>
      </c>
      <c r="R29" s="20">
        <v>2402</v>
      </c>
      <c r="S29" s="20">
        <v>304759</v>
      </c>
      <c r="T29" s="20">
        <v>2302</v>
      </c>
      <c r="U29" s="20">
        <v>26459</v>
      </c>
      <c r="V29" s="20">
        <v>1150</v>
      </c>
      <c r="W29" s="20">
        <v>191</v>
      </c>
      <c r="X29" s="20">
        <v>36</v>
      </c>
    </row>
    <row r="30" spans="1:24">
      <c r="A30" t="s">
        <v>46</v>
      </c>
      <c r="B30" s="20">
        <v>70879</v>
      </c>
      <c r="C30" s="20">
        <v>153976</v>
      </c>
      <c r="D30" s="20">
        <v>30648</v>
      </c>
      <c r="E30" s="20">
        <v>12</v>
      </c>
      <c r="F30" s="20">
        <v>1</v>
      </c>
      <c r="G30" s="20">
        <v>78340</v>
      </c>
      <c r="H30" s="20">
        <v>14961</v>
      </c>
      <c r="I30" s="20">
        <v>111887</v>
      </c>
      <c r="J30" s="20">
        <v>3699</v>
      </c>
      <c r="K30" s="20">
        <v>2308263</v>
      </c>
      <c r="L30" s="20">
        <v>53047</v>
      </c>
      <c r="M30" s="20">
        <v>19072</v>
      </c>
      <c r="N30" s="20">
        <v>525</v>
      </c>
      <c r="O30" s="20">
        <v>301877</v>
      </c>
      <c r="P30" s="20">
        <v>3170</v>
      </c>
      <c r="Q30" s="20">
        <v>11797</v>
      </c>
      <c r="R30" s="20">
        <v>454</v>
      </c>
      <c r="S30" s="20">
        <v>10308</v>
      </c>
      <c r="T30" s="20">
        <v>301</v>
      </c>
      <c r="U30" s="20">
        <v>6571</v>
      </c>
      <c r="V30" s="20">
        <v>398</v>
      </c>
      <c r="W30" s="20">
        <v>140</v>
      </c>
      <c r="X30" s="20">
        <v>7</v>
      </c>
    </row>
    <row r="31" spans="1:24">
      <c r="A31" t="s">
        <v>36</v>
      </c>
      <c r="B31" s="20">
        <v>25375</v>
      </c>
      <c r="C31" s="20">
        <v>46538</v>
      </c>
      <c r="D31" s="20">
        <v>6403</v>
      </c>
      <c r="E31" s="20">
        <v>918</v>
      </c>
      <c r="F31" s="20">
        <v>6</v>
      </c>
      <c r="G31" s="20">
        <v>21229</v>
      </c>
      <c r="H31" s="20">
        <v>2775</v>
      </c>
      <c r="I31" s="20">
        <v>21364</v>
      </c>
      <c r="J31" s="20">
        <v>931</v>
      </c>
      <c r="K31" s="20">
        <v>1540587</v>
      </c>
      <c r="L31" s="20">
        <v>21410</v>
      </c>
      <c r="M31" s="20">
        <v>24831</v>
      </c>
      <c r="N31" s="20">
        <v>155</v>
      </c>
      <c r="O31" s="20">
        <v>57531</v>
      </c>
      <c r="P31" s="20">
        <v>888</v>
      </c>
      <c r="Q31" s="20">
        <v>18417</v>
      </c>
      <c r="R31" s="20">
        <v>170</v>
      </c>
      <c r="S31" s="20">
        <v>23523</v>
      </c>
      <c r="T31" s="20">
        <v>219</v>
      </c>
      <c r="U31" s="20">
        <v>4601</v>
      </c>
      <c r="V31" s="20">
        <v>205</v>
      </c>
      <c r="W31" s="20">
        <v>51</v>
      </c>
      <c r="X31" s="20">
        <v>3</v>
      </c>
    </row>
    <row r="32" spans="1:24">
      <c r="A32" t="s">
        <v>42</v>
      </c>
      <c r="B32" s="20">
        <v>99742</v>
      </c>
      <c r="C32" s="20">
        <v>346640</v>
      </c>
      <c r="D32" s="20">
        <v>63058</v>
      </c>
      <c r="E32" s="20">
        <v>8863</v>
      </c>
      <c r="F32" s="20">
        <v>282</v>
      </c>
      <c r="G32" s="20">
        <v>70863</v>
      </c>
      <c r="H32" s="20">
        <v>14161</v>
      </c>
      <c r="I32" s="20">
        <v>131722</v>
      </c>
      <c r="J32" s="20">
        <v>3699</v>
      </c>
      <c r="K32" s="20">
        <v>3399386</v>
      </c>
      <c r="L32" s="20">
        <v>71994</v>
      </c>
      <c r="M32" s="20">
        <v>700036</v>
      </c>
      <c r="N32" s="20">
        <v>1866</v>
      </c>
      <c r="O32" s="20">
        <v>457918</v>
      </c>
      <c r="P32" s="20">
        <v>4408</v>
      </c>
      <c r="Q32" s="20">
        <v>85894</v>
      </c>
      <c r="R32" s="20">
        <v>3374</v>
      </c>
      <c r="S32" s="20">
        <v>121173</v>
      </c>
      <c r="T32" s="20">
        <v>2511</v>
      </c>
      <c r="U32" s="20">
        <v>13056</v>
      </c>
      <c r="V32" s="20">
        <v>482</v>
      </c>
      <c r="W32" s="20">
        <v>324</v>
      </c>
      <c r="X32" s="20">
        <v>22</v>
      </c>
    </row>
    <row r="33" spans="1:24">
      <c r="A33" t="s">
        <v>47</v>
      </c>
      <c r="B33" s="20">
        <v>29180</v>
      </c>
      <c r="C33" s="20">
        <v>88359</v>
      </c>
      <c r="D33" s="20">
        <v>19986</v>
      </c>
      <c r="E33" s="20">
        <v>0</v>
      </c>
      <c r="F33" s="20">
        <v>0</v>
      </c>
      <c r="G33" s="20">
        <v>17410</v>
      </c>
      <c r="H33" s="20">
        <v>4371</v>
      </c>
      <c r="I33" s="20">
        <v>39423</v>
      </c>
      <c r="J33" s="20">
        <v>1741</v>
      </c>
      <c r="K33" s="20">
        <v>907550</v>
      </c>
      <c r="L33" s="20">
        <v>21655</v>
      </c>
      <c r="M33" s="20">
        <v>119155</v>
      </c>
      <c r="N33" s="20">
        <v>136</v>
      </c>
      <c r="O33" s="20">
        <v>16365</v>
      </c>
      <c r="P33" s="20">
        <v>735</v>
      </c>
      <c r="Q33" s="20">
        <v>2983</v>
      </c>
      <c r="R33" s="20">
        <v>116</v>
      </c>
      <c r="S33" s="20">
        <v>4437</v>
      </c>
      <c r="T33" s="20">
        <v>157</v>
      </c>
      <c r="U33" s="20">
        <v>2656</v>
      </c>
      <c r="V33" s="20">
        <v>168</v>
      </c>
      <c r="W33" s="20">
        <v>57</v>
      </c>
      <c r="X33" s="20">
        <v>6</v>
      </c>
    </row>
    <row r="34" spans="1:24">
      <c r="A34" t="s">
        <v>43</v>
      </c>
      <c r="B34" s="20">
        <v>132441</v>
      </c>
      <c r="C34" s="20">
        <v>397938</v>
      </c>
      <c r="D34" s="20">
        <v>86888</v>
      </c>
      <c r="E34" s="20">
        <v>743</v>
      </c>
      <c r="F34" s="20">
        <v>84</v>
      </c>
      <c r="G34" s="20">
        <v>76574</v>
      </c>
      <c r="H34" s="20">
        <v>20008</v>
      </c>
      <c r="I34" s="20">
        <v>136553</v>
      </c>
      <c r="J34" s="20">
        <v>4599</v>
      </c>
      <c r="K34" s="20">
        <v>3170289</v>
      </c>
      <c r="L34" s="20">
        <v>91257</v>
      </c>
      <c r="M34" s="20">
        <v>240929</v>
      </c>
      <c r="N34" s="20">
        <v>1332</v>
      </c>
      <c r="O34" s="20">
        <v>1008377</v>
      </c>
      <c r="P34" s="20">
        <v>11204</v>
      </c>
      <c r="Q34" s="20">
        <v>79813</v>
      </c>
      <c r="R34" s="20">
        <v>2246</v>
      </c>
      <c r="S34" s="20">
        <v>203706</v>
      </c>
      <c r="T34" s="20">
        <v>4041</v>
      </c>
      <c r="U34" s="20">
        <v>6509</v>
      </c>
      <c r="V34" s="20">
        <v>405</v>
      </c>
      <c r="W34" s="20">
        <v>612</v>
      </c>
      <c r="X34" s="20">
        <v>76</v>
      </c>
    </row>
    <row r="35" spans="1:24">
      <c r="A35" t="s">
        <v>40</v>
      </c>
      <c r="B35" s="20">
        <v>40591</v>
      </c>
      <c r="C35" s="20">
        <v>48823</v>
      </c>
      <c r="D35" s="20">
        <v>5786</v>
      </c>
      <c r="E35" s="20">
        <v>6850</v>
      </c>
      <c r="F35" s="20">
        <v>84</v>
      </c>
      <c r="G35" s="20">
        <v>14311</v>
      </c>
      <c r="H35" s="20">
        <v>1788</v>
      </c>
      <c r="I35" s="20">
        <v>69659</v>
      </c>
      <c r="J35" s="20">
        <v>1105</v>
      </c>
      <c r="K35" s="20">
        <v>1358945</v>
      </c>
      <c r="L35" s="20">
        <v>36691</v>
      </c>
      <c r="M35" s="20">
        <v>193768</v>
      </c>
      <c r="N35" s="20">
        <v>100</v>
      </c>
      <c r="O35" s="20">
        <v>62276</v>
      </c>
      <c r="P35" s="20">
        <v>1303</v>
      </c>
      <c r="Q35" s="20">
        <v>3832</v>
      </c>
      <c r="R35" s="20">
        <v>72</v>
      </c>
      <c r="S35" s="20">
        <v>12805</v>
      </c>
      <c r="T35" s="20">
        <v>126</v>
      </c>
      <c r="U35" s="20">
        <v>10356</v>
      </c>
      <c r="V35" s="20">
        <v>413</v>
      </c>
      <c r="W35" s="20">
        <v>391</v>
      </c>
      <c r="X35" s="20">
        <v>24</v>
      </c>
    </row>
    <row r="36" spans="1:24">
      <c r="A36" t="s">
        <v>45</v>
      </c>
      <c r="B36" s="20">
        <v>111713</v>
      </c>
      <c r="C36" s="20">
        <v>291837</v>
      </c>
      <c r="D36" s="20">
        <v>56753</v>
      </c>
      <c r="E36" s="20">
        <v>4732</v>
      </c>
      <c r="F36" s="20">
        <v>192</v>
      </c>
      <c r="G36" s="20">
        <v>99559</v>
      </c>
      <c r="H36" s="20">
        <v>19009</v>
      </c>
      <c r="I36" s="20">
        <v>93922</v>
      </c>
      <c r="J36" s="20">
        <v>4018</v>
      </c>
      <c r="K36" s="20">
        <v>2862568</v>
      </c>
      <c r="L36" s="20">
        <v>81925</v>
      </c>
      <c r="M36" s="20">
        <v>200819</v>
      </c>
      <c r="N36" s="20">
        <v>616</v>
      </c>
      <c r="O36" s="20">
        <v>182565</v>
      </c>
      <c r="P36" s="20">
        <v>2457</v>
      </c>
      <c r="Q36" s="20">
        <v>14624</v>
      </c>
      <c r="R36" s="20">
        <v>451</v>
      </c>
      <c r="S36" s="20">
        <v>35079</v>
      </c>
      <c r="T36" s="20">
        <v>769</v>
      </c>
      <c r="U36" s="20">
        <v>8143</v>
      </c>
      <c r="V36" s="20">
        <v>488</v>
      </c>
      <c r="W36" s="20">
        <v>174</v>
      </c>
      <c r="X36" s="20">
        <v>18</v>
      </c>
    </row>
    <row r="37" spans="1:24">
      <c r="A37" t="s">
        <v>41</v>
      </c>
      <c r="B37" s="20">
        <v>33223</v>
      </c>
      <c r="C37" s="20">
        <v>57637</v>
      </c>
      <c r="D37" s="20">
        <v>9517</v>
      </c>
      <c r="E37" s="20">
        <v>27</v>
      </c>
      <c r="F37" s="20">
        <v>4</v>
      </c>
      <c r="G37" s="20">
        <v>16185</v>
      </c>
      <c r="H37" s="20">
        <v>2705</v>
      </c>
      <c r="I37" s="20">
        <v>108914</v>
      </c>
      <c r="J37" s="20">
        <v>1159</v>
      </c>
      <c r="K37" s="20">
        <v>1152071</v>
      </c>
      <c r="L37" s="20">
        <v>28770</v>
      </c>
      <c r="M37" s="20">
        <v>12223</v>
      </c>
      <c r="N37" s="20">
        <v>189</v>
      </c>
      <c r="O37" s="20">
        <v>622926</v>
      </c>
      <c r="P37" s="20">
        <v>889</v>
      </c>
      <c r="Q37" s="20">
        <v>8107</v>
      </c>
      <c r="R37" s="20">
        <v>120</v>
      </c>
      <c r="S37" s="20">
        <v>29882</v>
      </c>
      <c r="T37" s="20">
        <v>333</v>
      </c>
      <c r="U37" s="20">
        <v>8837</v>
      </c>
      <c r="V37" s="20">
        <v>412</v>
      </c>
      <c r="W37" s="20">
        <v>452</v>
      </c>
      <c r="X37" s="20">
        <v>17</v>
      </c>
    </row>
    <row r="38" spans="1:24">
      <c r="A38" t="s">
        <v>37</v>
      </c>
      <c r="B38" s="20">
        <v>31561</v>
      </c>
      <c r="C38" s="20">
        <v>60229</v>
      </c>
      <c r="D38" s="20">
        <v>8747</v>
      </c>
      <c r="E38" s="20">
        <v>1796</v>
      </c>
      <c r="F38" s="20">
        <v>40</v>
      </c>
      <c r="G38" s="20">
        <v>18144</v>
      </c>
      <c r="H38" s="20">
        <v>3202</v>
      </c>
      <c r="I38" s="20">
        <v>44675</v>
      </c>
      <c r="J38" s="20">
        <v>1464</v>
      </c>
      <c r="K38" s="20">
        <v>1472213</v>
      </c>
      <c r="L38" s="20">
        <v>27432</v>
      </c>
      <c r="M38" s="20">
        <v>362182</v>
      </c>
      <c r="N38" s="20">
        <v>161</v>
      </c>
      <c r="O38" s="20">
        <v>59473</v>
      </c>
      <c r="P38" s="20">
        <v>470</v>
      </c>
      <c r="Q38" s="20">
        <v>5707</v>
      </c>
      <c r="R38" s="20">
        <v>82</v>
      </c>
      <c r="S38" s="20">
        <v>28479</v>
      </c>
      <c r="T38" s="20">
        <v>296</v>
      </c>
      <c r="U38" s="20">
        <v>10857</v>
      </c>
      <c r="V38" s="20">
        <v>484</v>
      </c>
      <c r="W38" s="20">
        <v>133</v>
      </c>
      <c r="X38" s="20">
        <v>8</v>
      </c>
    </row>
    <row r="39" spans="1:24">
      <c r="A39" t="s">
        <v>39</v>
      </c>
      <c r="B39" s="20">
        <v>108156</v>
      </c>
      <c r="C39" s="20">
        <v>187385</v>
      </c>
      <c r="D39" s="20">
        <v>29816</v>
      </c>
      <c r="E39" s="20">
        <v>7464</v>
      </c>
      <c r="F39" s="20">
        <v>222</v>
      </c>
      <c r="G39" s="20">
        <v>70010</v>
      </c>
      <c r="H39" s="20">
        <v>13375</v>
      </c>
      <c r="I39" s="20">
        <v>201329</v>
      </c>
      <c r="J39" s="20">
        <v>3521</v>
      </c>
      <c r="K39" s="20">
        <v>4620624</v>
      </c>
      <c r="L39" s="20">
        <v>94327</v>
      </c>
      <c r="M39" s="20">
        <v>310121</v>
      </c>
      <c r="N39" s="20">
        <v>1317</v>
      </c>
      <c r="O39" s="20">
        <v>278545</v>
      </c>
      <c r="P39" s="20">
        <v>4746</v>
      </c>
      <c r="Q39" s="20">
        <v>24893</v>
      </c>
      <c r="R39" s="20">
        <v>583</v>
      </c>
      <c r="S39" s="20">
        <v>66094</v>
      </c>
      <c r="T39" s="20">
        <v>1405</v>
      </c>
      <c r="U39" s="20">
        <v>20503</v>
      </c>
      <c r="V39" s="20">
        <v>961</v>
      </c>
      <c r="W39" s="20">
        <v>321</v>
      </c>
      <c r="X39" s="20">
        <v>28</v>
      </c>
    </row>
    <row r="40" spans="1:24">
      <c r="A40" t="s">
        <v>54</v>
      </c>
      <c r="B40" s="20">
        <v>75187</v>
      </c>
      <c r="C40" s="20">
        <v>53721</v>
      </c>
      <c r="D40" s="20">
        <v>6769</v>
      </c>
      <c r="E40" s="20">
        <v>4587</v>
      </c>
      <c r="F40" s="20">
        <v>155</v>
      </c>
      <c r="G40" s="20">
        <v>16391</v>
      </c>
      <c r="H40" s="20">
        <v>2027</v>
      </c>
      <c r="I40" s="20">
        <v>80108</v>
      </c>
      <c r="J40" s="20">
        <v>3580</v>
      </c>
      <c r="K40" s="20">
        <v>3717861</v>
      </c>
      <c r="L40" s="20">
        <v>71311</v>
      </c>
      <c r="M40" s="20">
        <v>419339</v>
      </c>
      <c r="N40" s="20">
        <v>261</v>
      </c>
      <c r="O40" s="20">
        <v>1436232</v>
      </c>
      <c r="P40" s="20">
        <v>2979</v>
      </c>
      <c r="Q40" s="20">
        <v>6863</v>
      </c>
      <c r="R40" s="20">
        <v>191</v>
      </c>
      <c r="S40" s="20">
        <v>69784</v>
      </c>
      <c r="T40" s="20">
        <v>994</v>
      </c>
      <c r="U40" s="20">
        <v>5249</v>
      </c>
      <c r="V40" s="20">
        <v>295</v>
      </c>
      <c r="W40" s="20">
        <v>427</v>
      </c>
      <c r="X40" s="20">
        <v>30</v>
      </c>
    </row>
    <row r="41" spans="1:24">
      <c r="A41" t="s">
        <v>48</v>
      </c>
      <c r="B41" s="20">
        <v>73007</v>
      </c>
      <c r="C41" s="20">
        <v>186187</v>
      </c>
      <c r="D41" s="20">
        <v>17064</v>
      </c>
      <c r="E41" s="20">
        <v>51242</v>
      </c>
      <c r="F41" s="20">
        <v>1164</v>
      </c>
      <c r="G41" s="20">
        <v>52483</v>
      </c>
      <c r="H41" s="20">
        <v>5573</v>
      </c>
      <c r="I41" s="20">
        <v>285394</v>
      </c>
      <c r="J41" s="20">
        <v>13581</v>
      </c>
      <c r="K41" s="20">
        <v>2773904</v>
      </c>
      <c r="L41" s="20">
        <v>61767</v>
      </c>
      <c r="M41" s="20">
        <v>1469749</v>
      </c>
      <c r="N41" s="20">
        <v>779</v>
      </c>
      <c r="O41" s="20">
        <v>3119257</v>
      </c>
      <c r="P41" s="20">
        <v>2058</v>
      </c>
      <c r="Q41" s="20">
        <v>5993</v>
      </c>
      <c r="R41" s="20">
        <v>176</v>
      </c>
      <c r="S41" s="20">
        <v>41112</v>
      </c>
      <c r="T41" s="20">
        <v>648</v>
      </c>
      <c r="U41" s="20">
        <v>7976</v>
      </c>
      <c r="V41" s="20">
        <v>553</v>
      </c>
      <c r="W41" s="20">
        <v>528</v>
      </c>
      <c r="X41" s="20">
        <v>65</v>
      </c>
    </row>
    <row r="42" spans="1:24">
      <c r="A42" t="s">
        <v>52</v>
      </c>
      <c r="B42" s="20">
        <v>47329</v>
      </c>
      <c r="C42" s="20">
        <v>62454</v>
      </c>
      <c r="D42" s="20">
        <v>9718</v>
      </c>
      <c r="E42" s="20">
        <v>64</v>
      </c>
      <c r="F42" s="20">
        <v>6</v>
      </c>
      <c r="G42" s="20">
        <v>9657</v>
      </c>
      <c r="H42" s="20">
        <v>1580</v>
      </c>
      <c r="I42" s="20">
        <v>62270</v>
      </c>
      <c r="J42" s="20">
        <v>5052</v>
      </c>
      <c r="K42" s="20">
        <v>1998589</v>
      </c>
      <c r="L42" s="20">
        <v>44442</v>
      </c>
      <c r="M42" s="20">
        <v>50663</v>
      </c>
      <c r="N42" s="20">
        <v>211</v>
      </c>
      <c r="O42" s="20">
        <v>102959</v>
      </c>
      <c r="P42" s="20">
        <v>1248</v>
      </c>
      <c r="Q42" s="20">
        <v>2010</v>
      </c>
      <c r="R42" s="20">
        <v>73</v>
      </c>
      <c r="S42" s="20">
        <v>36763</v>
      </c>
      <c r="T42" s="20">
        <v>298</v>
      </c>
      <c r="U42" s="20">
        <v>2913</v>
      </c>
      <c r="V42" s="20">
        <v>268</v>
      </c>
      <c r="W42" s="20">
        <v>153</v>
      </c>
      <c r="X42" s="20">
        <v>14</v>
      </c>
    </row>
    <row r="43" spans="1:24">
      <c r="A43" t="s">
        <v>53</v>
      </c>
      <c r="B43" s="20">
        <v>44790</v>
      </c>
      <c r="C43" s="20">
        <v>59905</v>
      </c>
      <c r="D43" s="20">
        <v>6333</v>
      </c>
      <c r="E43" s="20">
        <v>247</v>
      </c>
      <c r="F43" s="20">
        <v>17</v>
      </c>
      <c r="G43" s="20">
        <v>7674</v>
      </c>
      <c r="H43" s="20">
        <v>847</v>
      </c>
      <c r="I43" s="20">
        <v>18883</v>
      </c>
      <c r="J43" s="20">
        <v>283</v>
      </c>
      <c r="K43" s="20">
        <v>2164631</v>
      </c>
      <c r="L43" s="20">
        <v>43525</v>
      </c>
      <c r="M43" s="20">
        <v>111947</v>
      </c>
      <c r="N43" s="20">
        <v>190</v>
      </c>
      <c r="O43" s="20">
        <v>144054</v>
      </c>
      <c r="P43" s="20">
        <v>867</v>
      </c>
      <c r="Q43" s="20">
        <v>2298</v>
      </c>
      <c r="R43" s="20">
        <v>72</v>
      </c>
      <c r="S43" s="20">
        <v>39405</v>
      </c>
      <c r="T43" s="20">
        <v>267</v>
      </c>
      <c r="U43" s="20">
        <v>1859</v>
      </c>
      <c r="V43" s="20">
        <v>101</v>
      </c>
      <c r="W43" s="20">
        <v>412</v>
      </c>
      <c r="X43" s="20">
        <v>12</v>
      </c>
    </row>
    <row r="44" spans="1:24">
      <c r="A44" t="s">
        <v>51</v>
      </c>
      <c r="B44" s="20">
        <v>28079</v>
      </c>
      <c r="C44" s="20">
        <v>47524</v>
      </c>
      <c r="D44" s="20">
        <v>4441</v>
      </c>
      <c r="E44" s="20">
        <v>418</v>
      </c>
      <c r="F44" s="20">
        <v>23</v>
      </c>
      <c r="G44" s="20">
        <v>11165</v>
      </c>
      <c r="H44" s="20">
        <v>1102</v>
      </c>
      <c r="I44" s="20">
        <v>37785</v>
      </c>
      <c r="J44" s="20">
        <v>847</v>
      </c>
      <c r="K44" s="20">
        <v>1295184</v>
      </c>
      <c r="L44" s="20">
        <v>25225</v>
      </c>
      <c r="M44" s="20">
        <v>80398</v>
      </c>
      <c r="N44" s="20">
        <v>187</v>
      </c>
      <c r="O44" s="20">
        <v>165944</v>
      </c>
      <c r="P44" s="20">
        <v>760</v>
      </c>
      <c r="Q44" s="20">
        <v>2451</v>
      </c>
      <c r="R44" s="20">
        <v>62</v>
      </c>
      <c r="S44" s="20">
        <v>4454</v>
      </c>
      <c r="T44" s="20">
        <v>80</v>
      </c>
      <c r="U44" s="20">
        <v>1601</v>
      </c>
      <c r="V44" s="20">
        <v>75</v>
      </c>
      <c r="W44" s="20">
        <v>242</v>
      </c>
      <c r="X44" s="20">
        <v>7</v>
      </c>
    </row>
    <row r="45" spans="1:24">
      <c r="A45" t="s">
        <v>55</v>
      </c>
      <c r="B45" s="20">
        <v>22875</v>
      </c>
      <c r="C45" s="20">
        <v>87029</v>
      </c>
      <c r="D45" s="20">
        <v>8261</v>
      </c>
      <c r="E45" s="20">
        <v>4</v>
      </c>
      <c r="F45" s="20">
        <v>1</v>
      </c>
      <c r="G45" s="20">
        <v>43513</v>
      </c>
      <c r="H45" s="20">
        <v>5029</v>
      </c>
      <c r="I45" s="20">
        <v>48685</v>
      </c>
      <c r="J45" s="20">
        <v>9074</v>
      </c>
      <c r="K45" s="20">
        <v>869243</v>
      </c>
      <c r="L45" s="20">
        <v>19980</v>
      </c>
      <c r="M45" s="20">
        <v>3469</v>
      </c>
      <c r="N45" s="20">
        <v>154</v>
      </c>
      <c r="O45" s="20">
        <v>39878</v>
      </c>
      <c r="P45" s="20">
        <v>546</v>
      </c>
      <c r="Q45" s="20">
        <v>936</v>
      </c>
      <c r="R45" s="20">
        <v>24</v>
      </c>
      <c r="S45" s="20">
        <v>4260</v>
      </c>
      <c r="T45" s="20">
        <v>105</v>
      </c>
      <c r="U45" s="20">
        <v>3008</v>
      </c>
      <c r="V45" s="20">
        <v>281</v>
      </c>
      <c r="W45" s="20">
        <v>166</v>
      </c>
      <c r="X45" s="20">
        <v>15</v>
      </c>
    </row>
    <row r="46" spans="1:24">
      <c r="A46" t="s">
        <v>50</v>
      </c>
      <c r="B46" s="20">
        <v>52161</v>
      </c>
      <c r="C46" s="20">
        <v>154388</v>
      </c>
      <c r="D46" s="20">
        <v>15661</v>
      </c>
      <c r="E46" s="20">
        <v>2375</v>
      </c>
      <c r="F46" s="20">
        <v>51</v>
      </c>
      <c r="G46" s="20">
        <v>16522</v>
      </c>
      <c r="H46" s="20">
        <v>1683</v>
      </c>
      <c r="I46" s="20">
        <v>158713</v>
      </c>
      <c r="J46" s="20">
        <v>2379</v>
      </c>
      <c r="K46" s="20">
        <v>1626240</v>
      </c>
      <c r="L46" s="20">
        <v>43910</v>
      </c>
      <c r="M46" s="20">
        <v>2503371</v>
      </c>
      <c r="N46" s="20">
        <v>267</v>
      </c>
      <c r="O46" s="20">
        <v>977643</v>
      </c>
      <c r="P46" s="20">
        <v>1612</v>
      </c>
      <c r="Q46" s="20">
        <v>1291</v>
      </c>
      <c r="R46" s="20">
        <v>65</v>
      </c>
      <c r="S46" s="20">
        <v>22448</v>
      </c>
      <c r="T46" s="20">
        <v>310</v>
      </c>
      <c r="U46" s="20">
        <v>6500</v>
      </c>
      <c r="V46" s="20">
        <v>254</v>
      </c>
      <c r="W46" s="20">
        <v>678</v>
      </c>
      <c r="X46" s="20">
        <v>25</v>
      </c>
    </row>
    <row r="47" spans="1:24">
      <c r="A47" t="s">
        <v>49</v>
      </c>
      <c r="B47" s="20">
        <v>36828</v>
      </c>
      <c r="C47" s="20">
        <v>34557</v>
      </c>
      <c r="D47" s="20">
        <v>3395</v>
      </c>
      <c r="E47" s="20">
        <v>24641</v>
      </c>
      <c r="F47" s="20">
        <v>461</v>
      </c>
      <c r="G47" s="20">
        <v>6615</v>
      </c>
      <c r="H47" s="20">
        <v>561</v>
      </c>
      <c r="I47" s="20">
        <v>102476</v>
      </c>
      <c r="J47" s="20">
        <v>2475</v>
      </c>
      <c r="K47" s="20">
        <v>2034627</v>
      </c>
      <c r="L47" s="20">
        <v>35186</v>
      </c>
      <c r="M47" s="20">
        <v>1376060</v>
      </c>
      <c r="N47" s="20">
        <v>152</v>
      </c>
      <c r="O47" s="20">
        <v>164245</v>
      </c>
      <c r="P47" s="20">
        <v>803</v>
      </c>
      <c r="Q47" s="20">
        <v>3548</v>
      </c>
      <c r="R47" s="20">
        <v>42</v>
      </c>
      <c r="S47" s="20">
        <v>14043</v>
      </c>
      <c r="T47" s="20">
        <v>235</v>
      </c>
      <c r="U47" s="20">
        <v>1315</v>
      </c>
      <c r="V47" s="20">
        <v>51</v>
      </c>
      <c r="W47" s="20">
        <v>110</v>
      </c>
      <c r="X47" s="20">
        <v>4</v>
      </c>
    </row>
    <row r="48" spans="1:24">
      <c r="A48" t="s">
        <v>59</v>
      </c>
      <c r="B48" s="20">
        <v>36860</v>
      </c>
      <c r="C48" s="20">
        <v>31564</v>
      </c>
      <c r="D48" s="20">
        <v>2317</v>
      </c>
      <c r="E48" s="20">
        <v>211</v>
      </c>
      <c r="F48" s="20">
        <v>10</v>
      </c>
      <c r="G48" s="20">
        <v>11865</v>
      </c>
      <c r="H48" s="20">
        <v>945</v>
      </c>
      <c r="I48" s="20">
        <v>210799</v>
      </c>
      <c r="J48" s="20">
        <v>3105</v>
      </c>
      <c r="K48" s="20">
        <v>1680702</v>
      </c>
      <c r="L48" s="20">
        <v>33681</v>
      </c>
      <c r="M48" s="20">
        <v>1375155</v>
      </c>
      <c r="N48" s="20">
        <v>287</v>
      </c>
      <c r="O48" s="20">
        <v>478706</v>
      </c>
      <c r="P48" s="20">
        <v>1786</v>
      </c>
      <c r="Q48" s="20">
        <v>9321</v>
      </c>
      <c r="R48" s="20">
        <v>196</v>
      </c>
      <c r="S48" s="20">
        <v>190675</v>
      </c>
      <c r="T48" s="20">
        <v>860</v>
      </c>
      <c r="U48" s="20">
        <v>11414</v>
      </c>
      <c r="V48" s="20">
        <v>398</v>
      </c>
      <c r="W48" s="20">
        <v>1228</v>
      </c>
      <c r="X48" s="20">
        <v>28</v>
      </c>
    </row>
    <row r="49" spans="1:24">
      <c r="A49" t="s">
        <v>60</v>
      </c>
      <c r="B49" s="20">
        <v>36087</v>
      </c>
      <c r="C49" s="20">
        <v>271168</v>
      </c>
      <c r="D49" s="20">
        <v>17755</v>
      </c>
      <c r="E49" s="20">
        <v>13</v>
      </c>
      <c r="F49" s="20">
        <v>3</v>
      </c>
      <c r="G49" s="20">
        <v>29214</v>
      </c>
      <c r="H49" s="20">
        <v>2467</v>
      </c>
      <c r="I49" s="20">
        <v>75576</v>
      </c>
      <c r="J49" s="20">
        <v>2343</v>
      </c>
      <c r="K49" s="20">
        <v>1065988</v>
      </c>
      <c r="L49" s="20">
        <v>24344</v>
      </c>
      <c r="M49" s="20">
        <v>507825</v>
      </c>
      <c r="N49" s="20">
        <v>123</v>
      </c>
      <c r="O49" s="20">
        <v>34454</v>
      </c>
      <c r="P49" s="20">
        <v>536</v>
      </c>
      <c r="Q49" s="20">
        <v>1346</v>
      </c>
      <c r="R49" s="20">
        <v>102</v>
      </c>
      <c r="S49" s="20">
        <v>10387</v>
      </c>
      <c r="T49" s="20">
        <v>227</v>
      </c>
      <c r="U49" s="20">
        <v>17134</v>
      </c>
      <c r="V49" s="20">
        <v>576</v>
      </c>
      <c r="W49" s="20">
        <v>1385</v>
      </c>
      <c r="X49" s="20">
        <v>14</v>
      </c>
    </row>
    <row r="50" spans="1:24">
      <c r="A50" t="s">
        <v>57</v>
      </c>
      <c r="B50" s="20">
        <v>41238</v>
      </c>
      <c r="C50" s="20">
        <v>82497</v>
      </c>
      <c r="D50" s="20">
        <v>4700</v>
      </c>
      <c r="E50" s="20">
        <v>1160</v>
      </c>
      <c r="F50" s="20">
        <v>32</v>
      </c>
      <c r="G50" s="20">
        <v>10507</v>
      </c>
      <c r="H50" s="20">
        <v>929</v>
      </c>
      <c r="I50" s="20">
        <v>226110</v>
      </c>
      <c r="J50" s="20">
        <v>1157</v>
      </c>
      <c r="K50" s="20">
        <v>2049430</v>
      </c>
      <c r="L50" s="20">
        <v>36311</v>
      </c>
      <c r="M50" s="20">
        <v>6940971</v>
      </c>
      <c r="N50" s="20">
        <v>256</v>
      </c>
      <c r="O50" s="20">
        <v>499511</v>
      </c>
      <c r="P50" s="20">
        <v>3093</v>
      </c>
      <c r="Q50" s="20">
        <v>31978</v>
      </c>
      <c r="R50" s="20">
        <v>236</v>
      </c>
      <c r="S50" s="20">
        <v>709187</v>
      </c>
      <c r="T50" s="20">
        <v>2310</v>
      </c>
      <c r="U50" s="20">
        <v>36218</v>
      </c>
      <c r="V50" s="20">
        <v>1115</v>
      </c>
      <c r="W50" s="20">
        <v>5552</v>
      </c>
      <c r="X50" s="20">
        <v>155</v>
      </c>
    </row>
    <row r="51" spans="1:24">
      <c r="A51" t="s">
        <v>63</v>
      </c>
      <c r="B51" s="20">
        <v>28509</v>
      </c>
      <c r="C51" s="20">
        <v>17118</v>
      </c>
      <c r="D51" s="20">
        <v>1468</v>
      </c>
      <c r="E51" s="20">
        <v>460</v>
      </c>
      <c r="F51" s="20">
        <v>17</v>
      </c>
      <c r="G51" s="20">
        <v>9129</v>
      </c>
      <c r="H51" s="20">
        <v>742</v>
      </c>
      <c r="I51" s="20">
        <v>49428</v>
      </c>
      <c r="J51" s="20">
        <v>1035</v>
      </c>
      <c r="K51" s="20">
        <v>1452492</v>
      </c>
      <c r="L51" s="20">
        <v>26223</v>
      </c>
      <c r="M51" s="20">
        <v>1759045</v>
      </c>
      <c r="N51" s="20">
        <v>73</v>
      </c>
      <c r="O51" s="20">
        <v>940192</v>
      </c>
      <c r="P51" s="20">
        <v>2068</v>
      </c>
      <c r="Q51" s="20">
        <v>15173</v>
      </c>
      <c r="R51" s="20">
        <v>55</v>
      </c>
      <c r="S51" s="20">
        <v>824230</v>
      </c>
      <c r="T51" s="20">
        <v>1235</v>
      </c>
      <c r="U51" s="20">
        <v>10406</v>
      </c>
      <c r="V51" s="20">
        <v>376</v>
      </c>
      <c r="W51" s="20">
        <v>1349</v>
      </c>
      <c r="X51" s="20">
        <v>44</v>
      </c>
    </row>
    <row r="52" spans="1:24">
      <c r="A52" t="s">
        <v>62</v>
      </c>
      <c r="B52" s="20">
        <v>44272</v>
      </c>
      <c r="C52" s="20">
        <v>64385</v>
      </c>
      <c r="D52" s="20">
        <v>5913</v>
      </c>
      <c r="E52" s="20">
        <v>285</v>
      </c>
      <c r="F52" s="20">
        <v>10</v>
      </c>
      <c r="G52" s="20">
        <v>28269</v>
      </c>
      <c r="H52" s="20">
        <v>3014</v>
      </c>
      <c r="I52" s="20">
        <v>151481</v>
      </c>
      <c r="J52" s="20">
        <v>2674</v>
      </c>
      <c r="K52" s="20">
        <v>2165434</v>
      </c>
      <c r="L52" s="20">
        <v>38896</v>
      </c>
      <c r="M52" s="20">
        <v>993963</v>
      </c>
      <c r="N52" s="20">
        <v>240</v>
      </c>
      <c r="O52" s="20">
        <v>403056</v>
      </c>
      <c r="P52" s="20">
        <v>2823</v>
      </c>
      <c r="Q52" s="20">
        <v>15429</v>
      </c>
      <c r="R52" s="20">
        <v>161</v>
      </c>
      <c r="S52" s="20">
        <v>700436</v>
      </c>
      <c r="T52" s="20">
        <v>1103</v>
      </c>
      <c r="U52" s="20">
        <v>16753</v>
      </c>
      <c r="V52" s="20">
        <v>501</v>
      </c>
      <c r="W52" s="20">
        <v>1644</v>
      </c>
      <c r="X52" s="20">
        <v>64</v>
      </c>
    </row>
    <row r="53" spans="1:24">
      <c r="A53" t="s">
        <v>64</v>
      </c>
      <c r="B53" s="20">
        <v>52258</v>
      </c>
      <c r="C53" s="20">
        <v>85137</v>
      </c>
      <c r="D53" s="20">
        <v>6250</v>
      </c>
      <c r="E53" s="20">
        <v>1965</v>
      </c>
      <c r="F53" s="20">
        <v>66</v>
      </c>
      <c r="G53" s="20">
        <v>9644</v>
      </c>
      <c r="H53" s="20">
        <v>1001</v>
      </c>
      <c r="I53" s="20">
        <v>114865</v>
      </c>
      <c r="J53" s="20">
        <v>775</v>
      </c>
      <c r="K53" s="20">
        <v>2294881</v>
      </c>
      <c r="L53" s="20">
        <v>48858</v>
      </c>
      <c r="M53" s="20">
        <v>6707793</v>
      </c>
      <c r="N53" s="20">
        <v>252</v>
      </c>
      <c r="O53" s="20">
        <v>337098</v>
      </c>
      <c r="P53" s="20">
        <v>1558</v>
      </c>
      <c r="Q53" s="20">
        <v>749001</v>
      </c>
      <c r="R53" s="20">
        <v>245</v>
      </c>
      <c r="S53" s="20">
        <v>84022</v>
      </c>
      <c r="T53" s="20">
        <v>454</v>
      </c>
      <c r="U53" s="20">
        <v>53749</v>
      </c>
      <c r="V53" s="20">
        <v>1478</v>
      </c>
      <c r="W53" s="20">
        <v>7430</v>
      </c>
      <c r="X53" s="20">
        <v>205</v>
      </c>
    </row>
    <row r="54" spans="1:24">
      <c r="A54" t="s">
        <v>61</v>
      </c>
      <c r="B54" s="20">
        <v>36649</v>
      </c>
      <c r="C54" s="20">
        <v>139111</v>
      </c>
      <c r="D54" s="20">
        <v>10696</v>
      </c>
      <c r="E54" s="20">
        <v>2942</v>
      </c>
      <c r="F54" s="20">
        <v>108</v>
      </c>
      <c r="G54" s="20">
        <v>9702</v>
      </c>
      <c r="H54" s="20">
        <v>1025</v>
      </c>
      <c r="I54" s="20">
        <v>74617</v>
      </c>
      <c r="J54" s="20">
        <v>2321</v>
      </c>
      <c r="K54" s="20">
        <v>1281347</v>
      </c>
      <c r="L54" s="20">
        <v>30912</v>
      </c>
      <c r="M54" s="20">
        <v>108683</v>
      </c>
      <c r="N54" s="20">
        <v>108</v>
      </c>
      <c r="O54" s="20">
        <v>99562</v>
      </c>
      <c r="P54" s="20">
        <v>1580</v>
      </c>
      <c r="Q54" s="20">
        <v>3629</v>
      </c>
      <c r="R54" s="20">
        <v>63</v>
      </c>
      <c r="S54" s="20">
        <v>188873</v>
      </c>
      <c r="T54" s="20">
        <v>635</v>
      </c>
      <c r="U54" s="20">
        <v>12961</v>
      </c>
      <c r="V54" s="20">
        <v>356</v>
      </c>
      <c r="W54" s="20">
        <v>901</v>
      </c>
      <c r="X54" s="20">
        <v>37</v>
      </c>
    </row>
    <row r="55" spans="1:24">
      <c r="A55" t="s">
        <v>56</v>
      </c>
      <c r="B55" s="20">
        <v>30513</v>
      </c>
      <c r="C55" s="20">
        <v>48879</v>
      </c>
      <c r="D55" s="20">
        <v>3958</v>
      </c>
      <c r="E55" s="20">
        <v>2</v>
      </c>
      <c r="F55" s="20">
        <v>1</v>
      </c>
      <c r="G55" s="20">
        <v>25964</v>
      </c>
      <c r="H55" s="20">
        <v>2042</v>
      </c>
      <c r="I55" s="20">
        <v>58787</v>
      </c>
      <c r="J55" s="20">
        <v>1421</v>
      </c>
      <c r="K55" s="20">
        <v>1148369</v>
      </c>
      <c r="L55" s="20">
        <v>28389</v>
      </c>
      <c r="M55" s="20">
        <v>639088</v>
      </c>
      <c r="N55" s="20">
        <v>109</v>
      </c>
      <c r="O55" s="20">
        <v>2241532</v>
      </c>
      <c r="P55" s="20">
        <v>349</v>
      </c>
      <c r="Q55" s="20">
        <v>9188</v>
      </c>
      <c r="R55" s="20">
        <v>57</v>
      </c>
      <c r="S55" s="20">
        <v>131680</v>
      </c>
      <c r="T55" s="20">
        <v>137</v>
      </c>
      <c r="U55" s="20">
        <v>2820</v>
      </c>
      <c r="V55" s="20">
        <v>83</v>
      </c>
      <c r="W55" s="20">
        <v>226</v>
      </c>
      <c r="X55" s="20">
        <v>10</v>
      </c>
    </row>
    <row r="56" spans="1:24">
      <c r="A56" t="s">
        <v>58</v>
      </c>
      <c r="B56" s="20">
        <v>24522</v>
      </c>
      <c r="C56" s="20">
        <v>14466</v>
      </c>
      <c r="D56" s="20">
        <v>1090</v>
      </c>
      <c r="E56" s="20">
        <v>49</v>
      </c>
      <c r="F56" s="20">
        <v>3</v>
      </c>
      <c r="G56" s="20">
        <v>32092</v>
      </c>
      <c r="H56" s="20">
        <v>2886</v>
      </c>
      <c r="I56" s="20">
        <v>54125</v>
      </c>
      <c r="J56" s="20">
        <v>818</v>
      </c>
      <c r="K56" s="20">
        <v>1075330</v>
      </c>
      <c r="L56" s="20">
        <v>21733</v>
      </c>
      <c r="M56" s="20">
        <v>1362293</v>
      </c>
      <c r="N56" s="20">
        <v>111</v>
      </c>
      <c r="O56" s="20">
        <v>93367</v>
      </c>
      <c r="P56" s="20">
        <v>2263</v>
      </c>
      <c r="Q56" s="20">
        <v>12122</v>
      </c>
      <c r="R56" s="20">
        <v>132</v>
      </c>
      <c r="S56" s="20">
        <v>243340</v>
      </c>
      <c r="T56" s="20">
        <v>2379</v>
      </c>
      <c r="U56" s="20">
        <v>15860</v>
      </c>
      <c r="V56" s="20">
        <v>552</v>
      </c>
      <c r="W56" s="20">
        <v>2188</v>
      </c>
      <c r="X56" s="20">
        <v>59</v>
      </c>
    </row>
    <row r="57" spans="1:24">
      <c r="A57" t="s">
        <v>66</v>
      </c>
      <c r="B57" s="20">
        <v>35976</v>
      </c>
      <c r="C57" s="20">
        <v>329952</v>
      </c>
      <c r="D57" s="20">
        <v>14285</v>
      </c>
      <c r="E57" s="20">
        <v>33256</v>
      </c>
      <c r="F57" s="20">
        <v>1185</v>
      </c>
      <c r="G57" s="20">
        <v>11813</v>
      </c>
      <c r="H57" s="20">
        <v>958</v>
      </c>
      <c r="I57" s="20">
        <v>659712</v>
      </c>
      <c r="J57" s="20">
        <v>1551</v>
      </c>
      <c r="K57" s="20">
        <v>1004747</v>
      </c>
      <c r="L57" s="20">
        <v>24489</v>
      </c>
      <c r="M57" s="20">
        <v>33730492</v>
      </c>
      <c r="N57" s="20">
        <v>588</v>
      </c>
      <c r="O57" s="20">
        <v>534371</v>
      </c>
      <c r="P57" s="20">
        <v>1007</v>
      </c>
      <c r="Q57" s="20">
        <v>449954</v>
      </c>
      <c r="R57" s="20">
        <v>261</v>
      </c>
      <c r="S57" s="20">
        <v>267029</v>
      </c>
      <c r="T57" s="20">
        <v>658</v>
      </c>
      <c r="U57" s="20">
        <v>120589</v>
      </c>
      <c r="V57" s="20">
        <v>3303</v>
      </c>
      <c r="W57" s="20">
        <v>30650</v>
      </c>
      <c r="X57" s="20">
        <v>425</v>
      </c>
    </row>
    <row r="58" spans="1:24">
      <c r="A58" t="s">
        <v>68</v>
      </c>
      <c r="B58" s="20">
        <v>14375</v>
      </c>
      <c r="C58" s="20">
        <v>46327</v>
      </c>
      <c r="D58" s="20">
        <v>2331</v>
      </c>
      <c r="E58" s="20">
        <v>29720</v>
      </c>
      <c r="F58" s="20">
        <v>859</v>
      </c>
      <c r="G58" s="20">
        <v>472</v>
      </c>
      <c r="H58" s="20">
        <v>48</v>
      </c>
      <c r="I58" s="20">
        <v>74550</v>
      </c>
      <c r="J58" s="20">
        <v>68</v>
      </c>
      <c r="K58" s="20">
        <v>655273</v>
      </c>
      <c r="L58" s="20">
        <v>11273</v>
      </c>
      <c r="M58" s="20">
        <v>5186951</v>
      </c>
      <c r="N58" s="20">
        <v>185</v>
      </c>
      <c r="O58" s="20">
        <v>2204263</v>
      </c>
      <c r="P58" s="20">
        <v>568</v>
      </c>
      <c r="Q58" s="20">
        <v>1064098</v>
      </c>
      <c r="R58" s="20">
        <v>229</v>
      </c>
      <c r="S58" s="20">
        <v>957726</v>
      </c>
      <c r="T58" s="20">
        <v>640</v>
      </c>
      <c r="U58" s="20">
        <v>14987</v>
      </c>
      <c r="V58" s="20">
        <v>325</v>
      </c>
      <c r="W58" s="20">
        <v>3007</v>
      </c>
      <c r="X58" s="20">
        <v>68</v>
      </c>
    </row>
    <row r="59" spans="1:24">
      <c r="A59" t="s">
        <v>72</v>
      </c>
      <c r="B59" s="20">
        <v>24298</v>
      </c>
      <c r="C59" s="20">
        <v>174923</v>
      </c>
      <c r="D59" s="20">
        <v>15060</v>
      </c>
      <c r="E59" s="20">
        <v>33916</v>
      </c>
      <c r="F59" s="20">
        <v>854</v>
      </c>
      <c r="G59" s="20">
        <v>521</v>
      </c>
      <c r="H59" s="20">
        <v>107</v>
      </c>
      <c r="I59" s="20">
        <v>115294</v>
      </c>
      <c r="J59" s="20">
        <v>1547</v>
      </c>
      <c r="K59" s="20">
        <v>492518</v>
      </c>
      <c r="L59" s="20">
        <v>13557</v>
      </c>
      <c r="M59" s="20">
        <v>1460096</v>
      </c>
      <c r="N59" s="20">
        <v>153</v>
      </c>
      <c r="O59" s="20">
        <v>144705</v>
      </c>
      <c r="P59" s="20">
        <v>955</v>
      </c>
      <c r="Q59" s="20">
        <v>3503</v>
      </c>
      <c r="R59" s="20">
        <v>101</v>
      </c>
      <c r="S59" s="20">
        <v>51689</v>
      </c>
      <c r="T59" s="20">
        <v>404</v>
      </c>
      <c r="U59" s="20">
        <v>46053</v>
      </c>
      <c r="V59" s="20">
        <v>1145</v>
      </c>
      <c r="W59" s="20">
        <v>1235</v>
      </c>
      <c r="X59" s="20">
        <v>37</v>
      </c>
    </row>
    <row r="60" spans="1:24">
      <c r="A60" t="s">
        <v>71</v>
      </c>
      <c r="B60" s="20">
        <v>20014</v>
      </c>
      <c r="C60" s="20">
        <v>252143</v>
      </c>
      <c r="D60" s="20">
        <v>14314</v>
      </c>
      <c r="E60" s="20">
        <v>13793</v>
      </c>
      <c r="F60" s="20">
        <v>369</v>
      </c>
      <c r="G60" s="20">
        <v>933</v>
      </c>
      <c r="H60" s="20">
        <v>131</v>
      </c>
      <c r="I60" s="20">
        <v>121876</v>
      </c>
      <c r="J60" s="20">
        <v>1166</v>
      </c>
      <c r="K60" s="20">
        <v>422124</v>
      </c>
      <c r="L60" s="20">
        <v>10228</v>
      </c>
      <c r="M60" s="20">
        <v>1865637</v>
      </c>
      <c r="N60" s="20">
        <v>113</v>
      </c>
      <c r="O60" s="20">
        <v>263685</v>
      </c>
      <c r="P60" s="20">
        <v>639</v>
      </c>
      <c r="Q60" s="20">
        <v>69407</v>
      </c>
      <c r="R60" s="20">
        <v>164</v>
      </c>
      <c r="S60" s="20">
        <v>448837</v>
      </c>
      <c r="T60" s="20">
        <v>585</v>
      </c>
      <c r="U60" s="20">
        <v>37366</v>
      </c>
      <c r="V60" s="20">
        <v>850</v>
      </c>
      <c r="W60" s="20">
        <v>1275</v>
      </c>
      <c r="X60" s="20">
        <v>38</v>
      </c>
    </row>
    <row r="61" spans="1:24">
      <c r="A61" t="s">
        <v>65</v>
      </c>
      <c r="B61" s="20">
        <v>24289</v>
      </c>
      <c r="C61" s="20">
        <v>114436</v>
      </c>
      <c r="D61" s="20">
        <v>9265</v>
      </c>
      <c r="E61" s="20">
        <v>47346</v>
      </c>
      <c r="F61" s="20">
        <v>2218</v>
      </c>
      <c r="G61" s="20">
        <v>1072</v>
      </c>
      <c r="H61" s="20">
        <v>105</v>
      </c>
      <c r="I61" s="20">
        <v>1593637</v>
      </c>
      <c r="J61" s="20">
        <v>769</v>
      </c>
      <c r="K61" s="20">
        <v>668575</v>
      </c>
      <c r="L61" s="20">
        <v>16521</v>
      </c>
      <c r="M61" s="20">
        <v>11687064</v>
      </c>
      <c r="N61" s="20">
        <v>431</v>
      </c>
      <c r="O61" s="20">
        <v>927336</v>
      </c>
      <c r="P61" s="20">
        <v>848</v>
      </c>
      <c r="Q61" s="20">
        <v>370796</v>
      </c>
      <c r="R61" s="20">
        <v>125</v>
      </c>
      <c r="S61" s="20">
        <v>122827</v>
      </c>
      <c r="T61" s="20">
        <v>583</v>
      </c>
      <c r="U61" s="20">
        <v>23186</v>
      </c>
      <c r="V61" s="20">
        <v>812</v>
      </c>
      <c r="W61" s="20">
        <v>1362</v>
      </c>
      <c r="X61" s="20">
        <v>63</v>
      </c>
    </row>
    <row r="62" spans="1:24">
      <c r="A62" t="s">
        <v>70</v>
      </c>
      <c r="B62" s="20">
        <v>2016</v>
      </c>
      <c r="C62" s="20">
        <v>1281</v>
      </c>
      <c r="D62" s="20">
        <v>118</v>
      </c>
      <c r="E62" s="20">
        <v>0</v>
      </c>
      <c r="F62" s="20">
        <v>0</v>
      </c>
      <c r="G62" s="20">
        <v>14</v>
      </c>
      <c r="H62" s="20">
        <v>5</v>
      </c>
      <c r="I62" s="20">
        <v>574</v>
      </c>
      <c r="J62" s="20">
        <v>5</v>
      </c>
      <c r="K62" s="20">
        <v>30009</v>
      </c>
      <c r="L62" s="20">
        <v>1556</v>
      </c>
      <c r="M62" s="20">
        <v>194</v>
      </c>
      <c r="N62" s="20">
        <v>22</v>
      </c>
      <c r="O62" s="20">
        <v>39065</v>
      </c>
      <c r="P62" s="20">
        <v>328</v>
      </c>
      <c r="Q62" s="20">
        <v>122</v>
      </c>
      <c r="R62" s="20">
        <v>13</v>
      </c>
      <c r="S62" s="20">
        <v>3582</v>
      </c>
      <c r="T62" s="20">
        <v>165</v>
      </c>
      <c r="U62" s="20">
        <v>230</v>
      </c>
      <c r="V62" s="20">
        <v>13</v>
      </c>
      <c r="W62" s="20">
        <v>12</v>
      </c>
      <c r="X62" s="20">
        <v>1</v>
      </c>
    </row>
    <row r="63" spans="1:24">
      <c r="A63" t="s">
        <v>69</v>
      </c>
      <c r="B63" s="20">
        <v>2942</v>
      </c>
      <c r="C63" s="20">
        <v>860</v>
      </c>
      <c r="D63" s="20">
        <v>71</v>
      </c>
      <c r="E63" s="20">
        <v>0</v>
      </c>
      <c r="F63" s="20">
        <v>0</v>
      </c>
      <c r="G63" s="20">
        <v>38</v>
      </c>
      <c r="H63" s="20">
        <v>6</v>
      </c>
      <c r="I63" s="20">
        <v>22</v>
      </c>
      <c r="J63" s="20">
        <v>3</v>
      </c>
      <c r="K63" s="20">
        <v>64783</v>
      </c>
      <c r="L63" s="20">
        <v>2064</v>
      </c>
      <c r="M63" s="20">
        <v>30631</v>
      </c>
      <c r="N63" s="20">
        <v>18</v>
      </c>
      <c r="O63" s="20">
        <v>53563</v>
      </c>
      <c r="P63" s="20">
        <v>589</v>
      </c>
      <c r="Q63" s="20">
        <v>216</v>
      </c>
      <c r="R63" s="20">
        <v>8</v>
      </c>
      <c r="S63" s="20">
        <v>8558</v>
      </c>
      <c r="T63" s="20">
        <v>159</v>
      </c>
      <c r="U63" s="20">
        <v>472</v>
      </c>
      <c r="V63" s="20">
        <v>23</v>
      </c>
      <c r="W63" s="20">
        <v>19</v>
      </c>
      <c r="X63" s="20">
        <v>2</v>
      </c>
    </row>
    <row r="64" spans="1:24">
      <c r="A64" t="s">
        <v>67</v>
      </c>
      <c r="B64" s="20">
        <v>33599</v>
      </c>
      <c r="C64" s="20">
        <v>206856</v>
      </c>
      <c r="D64" s="20">
        <v>8617</v>
      </c>
      <c r="E64" s="20">
        <v>1400</v>
      </c>
      <c r="F64" s="20">
        <v>28</v>
      </c>
      <c r="G64" s="20">
        <v>5231</v>
      </c>
      <c r="H64" s="20">
        <v>526</v>
      </c>
      <c r="I64" s="20">
        <v>491742</v>
      </c>
      <c r="J64" s="20">
        <v>1671</v>
      </c>
      <c r="K64" s="20">
        <v>1222469</v>
      </c>
      <c r="L64" s="20">
        <v>25313</v>
      </c>
      <c r="M64" s="20">
        <v>11916406</v>
      </c>
      <c r="N64" s="20">
        <v>352</v>
      </c>
      <c r="O64" s="20">
        <v>3086767</v>
      </c>
      <c r="P64" s="20">
        <v>1226</v>
      </c>
      <c r="Q64" s="20">
        <v>181234</v>
      </c>
      <c r="R64" s="20">
        <v>322</v>
      </c>
      <c r="S64" s="20">
        <v>3282115</v>
      </c>
      <c r="T64" s="20">
        <v>1967</v>
      </c>
      <c r="U64" s="20">
        <v>54161</v>
      </c>
      <c r="V64" s="20">
        <v>1645</v>
      </c>
      <c r="W64" s="20">
        <v>6151</v>
      </c>
      <c r="X64" s="20">
        <v>166</v>
      </c>
    </row>
    <row r="65" spans="1:24">
      <c r="A65" t="s">
        <v>74</v>
      </c>
      <c r="B65" s="20">
        <v>16978</v>
      </c>
      <c r="C65" s="20">
        <v>66273</v>
      </c>
      <c r="D65" s="20">
        <v>9818</v>
      </c>
      <c r="E65" s="20">
        <v>0</v>
      </c>
      <c r="F65" s="20">
        <v>0</v>
      </c>
      <c r="G65" s="20">
        <v>756</v>
      </c>
      <c r="H65" s="20">
        <v>138</v>
      </c>
      <c r="I65" s="20">
        <v>103127</v>
      </c>
      <c r="J65" s="20">
        <v>676</v>
      </c>
      <c r="K65" s="20">
        <v>526593</v>
      </c>
      <c r="L65" s="20">
        <v>11679</v>
      </c>
      <c r="M65" s="20">
        <v>2043018</v>
      </c>
      <c r="N65" s="20">
        <v>319</v>
      </c>
      <c r="O65" s="20">
        <v>145135</v>
      </c>
      <c r="P65" s="20">
        <v>421</v>
      </c>
      <c r="Q65" s="20">
        <v>3779</v>
      </c>
      <c r="R65" s="20">
        <v>147</v>
      </c>
      <c r="S65" s="20">
        <v>12024</v>
      </c>
      <c r="T65" s="20">
        <v>283</v>
      </c>
      <c r="U65" s="20">
        <v>36378</v>
      </c>
      <c r="V65" s="20">
        <v>1781</v>
      </c>
      <c r="W65" s="20">
        <v>471</v>
      </c>
      <c r="X65" s="20">
        <v>25</v>
      </c>
    </row>
    <row r="66" spans="1:24">
      <c r="A66" t="s">
        <v>79</v>
      </c>
      <c r="B66" s="20">
        <v>24981</v>
      </c>
      <c r="C66" s="20">
        <v>46898</v>
      </c>
      <c r="D66" s="20">
        <v>7202</v>
      </c>
      <c r="E66" s="20">
        <v>1171</v>
      </c>
      <c r="F66" s="20">
        <v>31</v>
      </c>
      <c r="G66" s="20">
        <v>550</v>
      </c>
      <c r="H66" s="20">
        <v>123</v>
      </c>
      <c r="I66" s="20">
        <v>93327</v>
      </c>
      <c r="J66" s="20">
        <v>1620</v>
      </c>
      <c r="K66" s="20">
        <v>705432</v>
      </c>
      <c r="L66" s="20">
        <v>21102</v>
      </c>
      <c r="M66" s="20">
        <v>536792</v>
      </c>
      <c r="N66" s="20">
        <v>146</v>
      </c>
      <c r="O66" s="20">
        <v>451815</v>
      </c>
      <c r="P66" s="20">
        <v>1162</v>
      </c>
      <c r="Q66" s="20">
        <v>4940</v>
      </c>
      <c r="R66" s="20">
        <v>120</v>
      </c>
      <c r="S66" s="20">
        <v>46444</v>
      </c>
      <c r="T66" s="20">
        <v>415</v>
      </c>
      <c r="U66" s="20">
        <v>7239</v>
      </c>
      <c r="V66" s="20">
        <v>303</v>
      </c>
      <c r="W66" s="20">
        <v>176</v>
      </c>
      <c r="X66" s="20">
        <v>13</v>
      </c>
    </row>
    <row r="67" spans="1:24">
      <c r="A67" t="s">
        <v>80</v>
      </c>
      <c r="B67" s="20">
        <v>30569</v>
      </c>
      <c r="C67" s="20">
        <v>98267</v>
      </c>
      <c r="D67" s="20">
        <v>15254</v>
      </c>
      <c r="E67" s="20">
        <v>0</v>
      </c>
      <c r="F67" s="20">
        <v>0</v>
      </c>
      <c r="G67" s="20">
        <v>351</v>
      </c>
      <c r="H67" s="20">
        <v>102</v>
      </c>
      <c r="I67" s="20">
        <v>95440</v>
      </c>
      <c r="J67" s="20">
        <v>942</v>
      </c>
      <c r="K67" s="20">
        <v>814678</v>
      </c>
      <c r="L67" s="20">
        <v>22890</v>
      </c>
      <c r="M67" s="20">
        <v>1076476</v>
      </c>
      <c r="N67" s="20">
        <v>223</v>
      </c>
      <c r="O67" s="20">
        <v>649448</v>
      </c>
      <c r="P67" s="20">
        <v>870</v>
      </c>
      <c r="Q67" s="20">
        <v>6366</v>
      </c>
      <c r="R67" s="20">
        <v>199</v>
      </c>
      <c r="S67" s="20">
        <v>62329</v>
      </c>
      <c r="T67" s="20">
        <v>459</v>
      </c>
      <c r="U67" s="20">
        <v>18663</v>
      </c>
      <c r="V67" s="20">
        <v>1363</v>
      </c>
      <c r="W67" s="20">
        <v>135</v>
      </c>
      <c r="X67" s="20">
        <v>22</v>
      </c>
    </row>
    <row r="68" spans="1:24">
      <c r="A68" t="s">
        <v>73</v>
      </c>
      <c r="B68" s="20">
        <v>97610</v>
      </c>
      <c r="C68" s="20">
        <v>219739</v>
      </c>
      <c r="D68" s="20">
        <v>41311</v>
      </c>
      <c r="E68" s="20">
        <v>133</v>
      </c>
      <c r="F68" s="20">
        <v>11</v>
      </c>
      <c r="G68" s="20">
        <v>2402</v>
      </c>
      <c r="H68" s="20">
        <v>225</v>
      </c>
      <c r="I68" s="20">
        <v>363776</v>
      </c>
      <c r="J68" s="20">
        <v>5472</v>
      </c>
      <c r="K68" s="20">
        <v>2689582</v>
      </c>
      <c r="L68" s="20">
        <v>71876</v>
      </c>
      <c r="M68" s="20">
        <v>2673810</v>
      </c>
      <c r="N68" s="20">
        <v>808</v>
      </c>
      <c r="O68" s="20">
        <v>867977</v>
      </c>
      <c r="P68" s="20">
        <v>5679</v>
      </c>
      <c r="Q68" s="20">
        <v>22461</v>
      </c>
      <c r="R68" s="20">
        <v>473</v>
      </c>
      <c r="S68" s="20">
        <v>362823</v>
      </c>
      <c r="T68" s="20">
        <v>3387</v>
      </c>
      <c r="U68" s="20">
        <v>49014</v>
      </c>
      <c r="V68" s="20">
        <v>2281</v>
      </c>
      <c r="W68" s="20">
        <v>829</v>
      </c>
      <c r="X68" s="20">
        <v>58</v>
      </c>
    </row>
    <row r="69" spans="1:24">
      <c r="A69" t="s">
        <v>75</v>
      </c>
      <c r="B69" s="20">
        <v>9644</v>
      </c>
      <c r="C69" s="20">
        <v>10735</v>
      </c>
      <c r="D69" s="20">
        <v>1361</v>
      </c>
      <c r="E69" s="20">
        <v>0</v>
      </c>
      <c r="F69" s="20">
        <v>0</v>
      </c>
      <c r="G69" s="20">
        <v>2206</v>
      </c>
      <c r="H69" s="20">
        <v>180</v>
      </c>
      <c r="I69" s="20">
        <v>41841</v>
      </c>
      <c r="J69" s="20">
        <v>263</v>
      </c>
      <c r="K69" s="20">
        <v>303127</v>
      </c>
      <c r="L69" s="20">
        <v>8316</v>
      </c>
      <c r="M69" s="20">
        <v>456052</v>
      </c>
      <c r="N69" s="20">
        <v>100</v>
      </c>
      <c r="O69" s="20">
        <v>1125650</v>
      </c>
      <c r="P69" s="20">
        <v>496</v>
      </c>
      <c r="Q69" s="20">
        <v>2596</v>
      </c>
      <c r="R69" s="20">
        <v>81</v>
      </c>
      <c r="S69" s="20">
        <v>13125</v>
      </c>
      <c r="T69" s="20">
        <v>191</v>
      </c>
      <c r="U69" s="20">
        <v>12372</v>
      </c>
      <c r="V69" s="20">
        <v>558</v>
      </c>
      <c r="W69" s="20">
        <v>159</v>
      </c>
      <c r="X69" s="20">
        <v>14</v>
      </c>
    </row>
    <row r="70" spans="1:24">
      <c r="A70" t="s">
        <v>81</v>
      </c>
      <c r="B70" s="20">
        <v>59687</v>
      </c>
      <c r="C70" s="20">
        <v>163292</v>
      </c>
      <c r="D70" s="20">
        <v>31050</v>
      </c>
      <c r="E70" s="20">
        <v>4528</v>
      </c>
      <c r="F70" s="20">
        <v>149</v>
      </c>
      <c r="G70" s="20">
        <v>4452</v>
      </c>
      <c r="H70" s="20">
        <v>381</v>
      </c>
      <c r="I70" s="20">
        <v>456352</v>
      </c>
      <c r="J70" s="20">
        <v>4077</v>
      </c>
      <c r="K70" s="20">
        <v>2198520</v>
      </c>
      <c r="L70" s="20">
        <v>47901</v>
      </c>
      <c r="M70" s="20">
        <v>6800287</v>
      </c>
      <c r="N70" s="20">
        <v>936</v>
      </c>
      <c r="O70" s="20">
        <v>1369577</v>
      </c>
      <c r="P70" s="20">
        <v>2644</v>
      </c>
      <c r="Q70" s="20">
        <v>98492</v>
      </c>
      <c r="R70" s="20">
        <v>1294</v>
      </c>
      <c r="S70" s="20">
        <v>289370</v>
      </c>
      <c r="T70" s="20">
        <v>1844</v>
      </c>
      <c r="U70" s="20">
        <v>27212</v>
      </c>
      <c r="V70" s="20">
        <v>1808</v>
      </c>
      <c r="W70" s="20">
        <v>500</v>
      </c>
      <c r="X70" s="20">
        <v>38</v>
      </c>
    </row>
    <row r="71" spans="1:24">
      <c r="A71" t="s">
        <v>76</v>
      </c>
      <c r="B71" s="20">
        <v>3066</v>
      </c>
      <c r="C71" s="20">
        <v>2453</v>
      </c>
      <c r="D71" s="20">
        <v>302</v>
      </c>
      <c r="E71" s="20">
        <v>0</v>
      </c>
      <c r="F71" s="20">
        <v>0</v>
      </c>
      <c r="G71" s="20">
        <v>658</v>
      </c>
      <c r="H71" s="20">
        <v>94</v>
      </c>
      <c r="I71" s="20">
        <v>1053</v>
      </c>
      <c r="J71" s="20">
        <v>16</v>
      </c>
      <c r="K71" s="20">
        <v>86382</v>
      </c>
      <c r="L71" s="20">
        <v>2544</v>
      </c>
      <c r="M71" s="20">
        <v>45068</v>
      </c>
      <c r="N71" s="20">
        <v>6</v>
      </c>
      <c r="O71" s="20">
        <v>150287</v>
      </c>
      <c r="P71" s="20">
        <v>74</v>
      </c>
      <c r="Q71" s="20">
        <v>7661</v>
      </c>
      <c r="R71" s="20">
        <v>7</v>
      </c>
      <c r="S71" s="20">
        <v>4991</v>
      </c>
      <c r="T71" s="20">
        <v>32</v>
      </c>
      <c r="U71" s="20">
        <v>2513</v>
      </c>
      <c r="V71" s="20">
        <v>94</v>
      </c>
      <c r="W71" s="20">
        <v>73</v>
      </c>
      <c r="X71" s="20">
        <v>5</v>
      </c>
    </row>
    <row r="72" spans="1:24">
      <c r="A72" t="s">
        <v>78</v>
      </c>
      <c r="B72" s="20">
        <v>6814</v>
      </c>
      <c r="C72" s="20">
        <v>9596</v>
      </c>
      <c r="D72" s="20">
        <v>1129</v>
      </c>
      <c r="E72" s="20">
        <v>0</v>
      </c>
      <c r="F72" s="20">
        <v>0</v>
      </c>
      <c r="G72" s="20">
        <v>1652</v>
      </c>
      <c r="H72" s="20">
        <v>176</v>
      </c>
      <c r="I72" s="20">
        <v>14226</v>
      </c>
      <c r="J72" s="20">
        <v>157</v>
      </c>
      <c r="K72" s="20">
        <v>164497</v>
      </c>
      <c r="L72" s="20">
        <v>5849</v>
      </c>
      <c r="M72" s="20">
        <v>30820</v>
      </c>
      <c r="N72" s="20">
        <v>15</v>
      </c>
      <c r="O72" s="20">
        <v>169936</v>
      </c>
      <c r="P72" s="20">
        <v>614</v>
      </c>
      <c r="Q72" s="20">
        <v>145</v>
      </c>
      <c r="R72" s="20">
        <v>10</v>
      </c>
      <c r="S72" s="20">
        <v>7728</v>
      </c>
      <c r="T72" s="20">
        <v>94</v>
      </c>
      <c r="U72" s="20">
        <v>8101</v>
      </c>
      <c r="V72" s="20">
        <v>461</v>
      </c>
      <c r="W72" s="20">
        <v>149</v>
      </c>
      <c r="X72" s="20">
        <v>11</v>
      </c>
    </row>
    <row r="73" spans="1:24">
      <c r="A73" t="s">
        <v>77</v>
      </c>
      <c r="B73" s="20">
        <v>55841</v>
      </c>
      <c r="C73" s="20">
        <v>85783</v>
      </c>
      <c r="D73" s="20">
        <v>14705</v>
      </c>
      <c r="E73" s="20">
        <v>5</v>
      </c>
      <c r="F73" s="20">
        <v>1</v>
      </c>
      <c r="G73" s="20">
        <v>3648</v>
      </c>
      <c r="H73" s="20">
        <v>393</v>
      </c>
      <c r="I73" s="20">
        <v>190378</v>
      </c>
      <c r="J73" s="20">
        <v>1679</v>
      </c>
      <c r="K73" s="20">
        <v>1826030</v>
      </c>
      <c r="L73" s="20">
        <v>46736</v>
      </c>
      <c r="M73" s="20">
        <v>2033270</v>
      </c>
      <c r="N73" s="20">
        <v>424</v>
      </c>
      <c r="O73" s="20">
        <v>377838</v>
      </c>
      <c r="P73" s="20">
        <v>2356</v>
      </c>
      <c r="Q73" s="20">
        <v>10909</v>
      </c>
      <c r="R73" s="20">
        <v>192</v>
      </c>
      <c r="S73" s="20">
        <v>278828</v>
      </c>
      <c r="T73" s="20">
        <v>1980</v>
      </c>
      <c r="U73" s="20">
        <v>18668</v>
      </c>
      <c r="V73" s="20">
        <v>808</v>
      </c>
      <c r="W73" s="20">
        <v>476</v>
      </c>
      <c r="X73" s="20">
        <v>36</v>
      </c>
    </row>
    <row r="74" spans="1:24">
      <c r="A74" t="s">
        <v>86</v>
      </c>
      <c r="B74" s="20">
        <v>54186</v>
      </c>
      <c r="C74" s="20">
        <v>98075</v>
      </c>
      <c r="D74" s="20">
        <v>23035</v>
      </c>
      <c r="E74" s="20">
        <v>0</v>
      </c>
      <c r="F74" s="20">
        <v>0</v>
      </c>
      <c r="G74" s="20">
        <v>2323</v>
      </c>
      <c r="H74" s="20">
        <v>424</v>
      </c>
      <c r="I74" s="20">
        <v>7951</v>
      </c>
      <c r="J74" s="20">
        <v>120</v>
      </c>
      <c r="K74" s="20">
        <v>982540</v>
      </c>
      <c r="L74" s="20">
        <v>44457</v>
      </c>
      <c r="M74" s="20">
        <v>121505</v>
      </c>
      <c r="N74" s="20">
        <v>156</v>
      </c>
      <c r="O74" s="20">
        <v>42669</v>
      </c>
      <c r="P74" s="20">
        <v>820</v>
      </c>
      <c r="Q74" s="20">
        <v>6918</v>
      </c>
      <c r="R74" s="20">
        <v>267</v>
      </c>
      <c r="S74" s="20">
        <v>18930</v>
      </c>
      <c r="T74" s="20">
        <v>910</v>
      </c>
      <c r="U74" s="20">
        <v>50158</v>
      </c>
      <c r="V74" s="20">
        <v>9932</v>
      </c>
      <c r="W74" s="20">
        <v>3862</v>
      </c>
      <c r="X74" s="20">
        <v>640</v>
      </c>
    </row>
    <row r="75" spans="1:24">
      <c r="A75" t="s">
        <v>84</v>
      </c>
      <c r="B75" s="20">
        <v>38213</v>
      </c>
      <c r="C75" s="20">
        <v>66196</v>
      </c>
      <c r="D75" s="20">
        <v>18066</v>
      </c>
      <c r="E75" s="20">
        <v>4</v>
      </c>
      <c r="F75" s="20">
        <v>2</v>
      </c>
      <c r="G75" s="20">
        <v>1068</v>
      </c>
      <c r="H75" s="20">
        <v>211</v>
      </c>
      <c r="I75" s="20">
        <v>4865</v>
      </c>
      <c r="J75" s="20">
        <v>89</v>
      </c>
      <c r="K75" s="20">
        <v>773922</v>
      </c>
      <c r="L75" s="20">
        <v>31237</v>
      </c>
      <c r="M75" s="20">
        <v>234328</v>
      </c>
      <c r="N75" s="20">
        <v>122</v>
      </c>
      <c r="O75" s="20">
        <v>29544</v>
      </c>
      <c r="P75" s="20">
        <v>694</v>
      </c>
      <c r="Q75" s="20">
        <v>16152</v>
      </c>
      <c r="R75" s="20">
        <v>460</v>
      </c>
      <c r="S75" s="20">
        <v>46684</v>
      </c>
      <c r="T75" s="20">
        <v>1374</v>
      </c>
      <c r="U75" s="20">
        <v>50140</v>
      </c>
      <c r="V75" s="20">
        <v>9800</v>
      </c>
      <c r="W75" s="20">
        <v>17279</v>
      </c>
      <c r="X75" s="20">
        <v>3647</v>
      </c>
    </row>
    <row r="76" spans="1:24">
      <c r="A76" t="s">
        <v>85</v>
      </c>
      <c r="B76" s="20">
        <v>44673</v>
      </c>
      <c r="C76" s="20">
        <v>57264</v>
      </c>
      <c r="D76" s="20">
        <v>17151</v>
      </c>
      <c r="E76" s="20">
        <v>13</v>
      </c>
      <c r="F76" s="20">
        <v>1</v>
      </c>
      <c r="G76" s="20">
        <v>1679</v>
      </c>
      <c r="H76" s="20">
        <v>313</v>
      </c>
      <c r="I76" s="20">
        <v>5340</v>
      </c>
      <c r="J76" s="20">
        <v>106</v>
      </c>
      <c r="K76" s="20">
        <v>820150</v>
      </c>
      <c r="L76" s="20">
        <v>36868</v>
      </c>
      <c r="M76" s="20">
        <v>78945</v>
      </c>
      <c r="N76" s="20">
        <v>654</v>
      </c>
      <c r="O76" s="20">
        <v>75502</v>
      </c>
      <c r="P76" s="20">
        <v>490</v>
      </c>
      <c r="Q76" s="20">
        <v>14435</v>
      </c>
      <c r="R76" s="20">
        <v>828</v>
      </c>
      <c r="S76" s="20">
        <v>22917</v>
      </c>
      <c r="T76" s="20">
        <v>1181</v>
      </c>
      <c r="U76" s="20">
        <v>66409</v>
      </c>
      <c r="V76" s="20">
        <v>13238</v>
      </c>
      <c r="W76" s="20">
        <v>3942</v>
      </c>
      <c r="X76" s="20">
        <v>708</v>
      </c>
    </row>
    <row r="77" spans="1:24">
      <c r="A77" t="s">
        <v>82</v>
      </c>
      <c r="B77" s="20">
        <v>60252</v>
      </c>
      <c r="C77" s="20">
        <v>169650</v>
      </c>
      <c r="D77" s="20">
        <v>27240</v>
      </c>
      <c r="E77" s="20">
        <v>1369</v>
      </c>
      <c r="F77" s="20">
        <v>14</v>
      </c>
      <c r="G77" s="20">
        <v>6110</v>
      </c>
      <c r="H77" s="20">
        <v>343</v>
      </c>
      <c r="I77" s="20">
        <v>75559</v>
      </c>
      <c r="J77" s="20">
        <v>599</v>
      </c>
      <c r="K77" s="20">
        <v>1733174</v>
      </c>
      <c r="L77" s="20">
        <v>45548</v>
      </c>
      <c r="M77" s="20">
        <v>2943526</v>
      </c>
      <c r="N77" s="20">
        <v>825</v>
      </c>
      <c r="O77" s="20">
        <v>1985853</v>
      </c>
      <c r="P77" s="20">
        <v>2318</v>
      </c>
      <c r="Q77" s="20">
        <v>50245</v>
      </c>
      <c r="R77" s="20">
        <v>829</v>
      </c>
      <c r="S77" s="20">
        <v>366121</v>
      </c>
      <c r="T77" s="20">
        <v>1857</v>
      </c>
      <c r="U77" s="20">
        <v>58740</v>
      </c>
      <c r="V77" s="20">
        <v>5985</v>
      </c>
      <c r="W77" s="20">
        <v>2201</v>
      </c>
      <c r="X77" s="20">
        <v>225</v>
      </c>
    </row>
    <row r="78" spans="1:24">
      <c r="A78" t="s">
        <v>83</v>
      </c>
      <c r="B78" s="20">
        <v>23405</v>
      </c>
      <c r="C78" s="20">
        <v>35125</v>
      </c>
      <c r="D78" s="20">
        <v>8115</v>
      </c>
      <c r="E78" s="20">
        <v>0</v>
      </c>
      <c r="F78" s="20">
        <v>0</v>
      </c>
      <c r="G78" s="20">
        <v>151</v>
      </c>
      <c r="H78" s="20">
        <v>38</v>
      </c>
      <c r="I78" s="20">
        <v>12842</v>
      </c>
      <c r="J78" s="20">
        <v>69</v>
      </c>
      <c r="K78" s="20">
        <v>484340</v>
      </c>
      <c r="L78" s="20">
        <v>19414</v>
      </c>
      <c r="M78" s="20">
        <v>1009517</v>
      </c>
      <c r="N78" s="20">
        <v>73</v>
      </c>
      <c r="O78" s="20">
        <v>288345</v>
      </c>
      <c r="P78" s="20">
        <v>437</v>
      </c>
      <c r="Q78" s="20">
        <v>4632</v>
      </c>
      <c r="R78" s="20">
        <v>189</v>
      </c>
      <c r="S78" s="20">
        <v>20043</v>
      </c>
      <c r="T78" s="20">
        <v>672</v>
      </c>
      <c r="U78" s="20">
        <v>31328</v>
      </c>
      <c r="V78" s="20">
        <v>5141</v>
      </c>
      <c r="W78" s="20">
        <v>622</v>
      </c>
      <c r="X78" s="20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5"/>
  <cols>
    <col min="1" max="1" width="13.7109375" style="2" customWidth="1"/>
    <col min="2" max="2" width="10.7109375" style="2" customWidth="1"/>
    <col min="3" max="3" width="11.28515625" style="2" bestFit="1" customWidth="1"/>
    <col min="4" max="4" width="11.140625" style="2" bestFit="1" customWidth="1"/>
    <col min="5" max="5" width="10.140625" style="2" bestFit="1" customWidth="1"/>
    <col min="6" max="6" width="7.7109375" style="2" customWidth="1"/>
    <col min="7" max="7" width="11.28515625" style="2" bestFit="1" customWidth="1"/>
    <col min="8" max="8" width="10" style="2" bestFit="1" customWidth="1"/>
    <col min="9" max="9" width="12" style="2" bestFit="1" customWidth="1"/>
    <col min="10" max="10" width="9.85546875" style="2" bestFit="1" customWidth="1"/>
    <col min="11" max="11" width="13.28515625" style="2" bestFit="1" customWidth="1"/>
    <col min="12" max="12" width="11.28515625" style="2" bestFit="1" customWidth="1"/>
    <col min="13" max="13" width="12.85546875" style="2" bestFit="1" customWidth="1"/>
    <col min="14" max="14" width="7.7109375" style="2" customWidth="1"/>
    <col min="15" max="15" width="12.28515625" style="2" bestFit="1" customWidth="1"/>
    <col min="16" max="16" width="9.85546875" style="2" bestFit="1" customWidth="1"/>
    <col min="17" max="17" width="11.42578125" style="2" bestFit="1" customWidth="1"/>
    <col min="18" max="18" width="7.7109375" style="2" customWidth="1"/>
    <col min="19" max="19" width="12" style="2" bestFit="1" customWidth="1"/>
    <col min="20" max="20" width="7.7109375" style="2" customWidth="1"/>
    <col min="21" max="21" width="11.140625" style="2" bestFit="1" customWidth="1"/>
    <col min="22" max="22" width="7.7109375" style="2" customWidth="1"/>
    <col min="23" max="23" width="9.85546875" style="2" bestFit="1" customWidth="1"/>
    <col min="24" max="24" width="7.7109375" style="2" customWidth="1"/>
    <col min="25" max="16384" width="9" style="2"/>
  </cols>
  <sheetData>
    <row r="1" spans="1:25" ht="23.25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  <c r="X1" s="3"/>
    </row>
    <row r="2" spans="1:25" ht="20.100000000000001" customHeight="1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  <c r="Y2" s="3"/>
    </row>
    <row r="3" spans="1:25" ht="21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>
      <c r="A5" s="12" t="s">
        <v>0</v>
      </c>
      <c r="B5" s="13">
        <f>SUM(B6,B16,B26,B35,B48,B57,B67,B76,B86)</f>
        <v>3550323</v>
      </c>
      <c r="C5" s="13">
        <f t="shared" ref="C5:X5" si="0">SUM(C6,C16,C26,C35,C48,C57,C67,C76,C86)</f>
        <v>9398397</v>
      </c>
      <c r="D5" s="13">
        <f t="shared" si="0"/>
        <v>1414650</v>
      </c>
      <c r="E5" s="13">
        <f t="shared" si="0"/>
        <v>802854</v>
      </c>
      <c r="F5" s="13">
        <f t="shared" si="0"/>
        <v>23797</v>
      </c>
      <c r="G5" s="13">
        <f t="shared" si="0"/>
        <v>1745337</v>
      </c>
      <c r="H5" s="13">
        <f t="shared" si="0"/>
        <v>309476</v>
      </c>
      <c r="I5" s="13">
        <f t="shared" si="0"/>
        <v>10797435</v>
      </c>
      <c r="J5" s="13">
        <f t="shared" si="0"/>
        <v>148979</v>
      </c>
      <c r="K5" s="13">
        <f t="shared" ref="K5:L5" si="1">SUM(K6,K16,K26,K35,K48,K57,K67,K76,K86)</f>
        <v>117679531</v>
      </c>
      <c r="L5" s="13">
        <f t="shared" si="1"/>
        <v>2782875</v>
      </c>
      <c r="M5" s="13">
        <f t="shared" ref="M5:N5" si="2">SUM(M6,M16,M26,M35,M48,M57,M67,M76,M86)</f>
        <v>306061669</v>
      </c>
      <c r="N5" s="13">
        <f t="shared" si="2"/>
        <v>36265</v>
      </c>
      <c r="O5" s="13">
        <f t="shared" si="0"/>
        <v>65964021</v>
      </c>
      <c r="P5" s="13">
        <f t="shared" si="0"/>
        <v>152143</v>
      </c>
      <c r="Q5" s="13">
        <f t="shared" si="0"/>
        <v>8563210</v>
      </c>
      <c r="R5" s="13">
        <f t="shared" si="0"/>
        <v>31890</v>
      </c>
      <c r="S5" s="13">
        <f t="shared" ref="S5:T5" si="3">SUM(S6,S16,S26,S35,S48,S57,S67,S76,S86)</f>
        <v>17564077</v>
      </c>
      <c r="T5" s="13">
        <f t="shared" si="3"/>
        <v>85001</v>
      </c>
      <c r="U5" s="13">
        <f t="shared" si="0"/>
        <v>1517650</v>
      </c>
      <c r="V5" s="13">
        <f t="shared" si="0"/>
        <v>92441</v>
      </c>
      <c r="W5" s="13">
        <f t="shared" si="0"/>
        <v>130238</v>
      </c>
      <c r="X5" s="13">
        <f t="shared" si="0"/>
        <v>8613</v>
      </c>
    </row>
    <row r="6" spans="1:25" ht="18.75">
      <c r="A6" s="9" t="s">
        <v>1</v>
      </c>
      <c r="B6" s="8">
        <f>SUM(B7:B15)</f>
        <v>119287</v>
      </c>
      <c r="C6" s="8">
        <f t="shared" ref="C6:X6" si="4">SUM(C7:C15)</f>
        <v>200318</v>
      </c>
      <c r="D6" s="8">
        <f t="shared" si="4"/>
        <v>14192</v>
      </c>
      <c r="E6" s="8">
        <f t="shared" si="4"/>
        <v>259086</v>
      </c>
      <c r="F6" s="8">
        <f t="shared" si="4"/>
        <v>7136</v>
      </c>
      <c r="G6" s="8">
        <f t="shared" si="4"/>
        <v>36334</v>
      </c>
      <c r="H6" s="8">
        <f t="shared" si="4"/>
        <v>2782</v>
      </c>
      <c r="I6" s="8">
        <f t="shared" si="4"/>
        <v>849654</v>
      </c>
      <c r="J6" s="8">
        <f t="shared" si="4"/>
        <v>2756</v>
      </c>
      <c r="K6" s="8">
        <f t="shared" ref="K6:L6" si="5">SUM(K7:K15)</f>
        <v>4759624</v>
      </c>
      <c r="L6" s="8">
        <f t="shared" si="5"/>
        <v>94500</v>
      </c>
      <c r="M6" s="8">
        <f t="shared" ref="M6:N6" si="6">SUM(M7:M15)</f>
        <v>88465050</v>
      </c>
      <c r="N6" s="8">
        <f t="shared" si="6"/>
        <v>1376</v>
      </c>
      <c r="O6" s="8">
        <f t="shared" si="4"/>
        <v>6943829</v>
      </c>
      <c r="P6" s="8">
        <f t="shared" si="4"/>
        <v>10399</v>
      </c>
      <c r="Q6" s="8">
        <f t="shared" si="4"/>
        <v>1351688</v>
      </c>
      <c r="R6" s="8">
        <f t="shared" si="4"/>
        <v>1534</v>
      </c>
      <c r="S6" s="8">
        <f t="shared" ref="S6:T6" si="7">SUM(S7:S15)</f>
        <v>4476212</v>
      </c>
      <c r="T6" s="8">
        <f t="shared" si="7"/>
        <v>8010</v>
      </c>
      <c r="U6" s="8">
        <f t="shared" si="4"/>
        <v>201185</v>
      </c>
      <c r="V6" s="8">
        <f t="shared" si="4"/>
        <v>6675</v>
      </c>
      <c r="W6" s="8">
        <f t="shared" si="4"/>
        <v>14386</v>
      </c>
      <c r="X6" s="8">
        <f t="shared" si="4"/>
        <v>496</v>
      </c>
    </row>
    <row r="7" spans="1:25" ht="18.75">
      <c r="A7" s="5" t="s">
        <v>10</v>
      </c>
      <c r="B7" s="6">
        <f>VLOOKUP($A$7:$A$91,dt!$A$2:$R$78,2,FALSE)</f>
        <v>4687</v>
      </c>
      <c r="C7" s="6">
        <f>VLOOKUP($A$7:$A$91,dt!$A$2:$R$78,3,FALSE)</f>
        <v>5208</v>
      </c>
      <c r="D7" s="6">
        <f>VLOOKUP($A$7:$A$91,dt!$A$2:$R$78,4,FALSE)</f>
        <v>625</v>
      </c>
      <c r="E7" s="6">
        <f>VLOOKUP($A$7:$A$91,dt!$A$2:$R$78,5,FALSE)</f>
        <v>116</v>
      </c>
      <c r="F7" s="6">
        <f>VLOOKUP($A$7:$A$91,dt!$A$2:$R$78,6,FALSE)</f>
        <v>5</v>
      </c>
      <c r="G7" s="6">
        <f>VLOOKUP($A$7:$A$91,dt!$A$2:$R$78,7,FALSE)</f>
        <v>264</v>
      </c>
      <c r="H7" s="6">
        <f>VLOOKUP($A$7:$A$91,dt!$A$2:$R$78,8,FALSE)</f>
        <v>52</v>
      </c>
      <c r="I7" s="6">
        <f>VLOOKUP($A$7:$A$91,dt!$A$2:$R$78,9,FALSE)</f>
        <v>61</v>
      </c>
      <c r="J7" s="6">
        <f>VLOOKUP($A$7:$A$91,dt!$A$2:$R$78,10,FALSE)</f>
        <v>8</v>
      </c>
      <c r="K7" s="6">
        <f>VLOOKUP($A$7:$A$91,dt!$A$2:$R$78,11,FALSE)</f>
        <v>105261</v>
      </c>
      <c r="L7" s="6">
        <f>VLOOKUP($A$7:$A$91,dt!$A$2:$R$78,12,FALSE)</f>
        <v>3731</v>
      </c>
      <c r="M7" s="6">
        <f>VLOOKUP($A$7:$A$91,dt!$A$2:$R$78,13,FALSE)</f>
        <v>34263</v>
      </c>
      <c r="N7" s="6">
        <f>VLOOKUP($A$7:$A$91,dt!$A$2:$R$78,14,FALSE)</f>
        <v>210</v>
      </c>
      <c r="O7" s="6">
        <f>VLOOKUP($A$7:$A$91,dt!$A$2:$R$78,15,FALSE)</f>
        <v>8658</v>
      </c>
      <c r="P7" s="6">
        <f>VLOOKUP($A$7:$A$91,dt!$A$2:$R$78,16,FALSE)</f>
        <v>200</v>
      </c>
      <c r="Q7" s="6">
        <f>VLOOKUP($A$7:$A$91,dt!$A$2:$R$78,17,FALSE)</f>
        <v>13840</v>
      </c>
      <c r="R7" s="6">
        <f>VLOOKUP($A$7:$A$91,dt!$A$2:$R$78,18,FALSE)</f>
        <v>120</v>
      </c>
      <c r="S7" s="6">
        <f>VLOOKUP($A$7:$A$91,dt!$A$2:$X$78,19,FALSE)</f>
        <v>27384</v>
      </c>
      <c r="T7" s="6">
        <f>VLOOKUP($A$7:$A$91,dt!$A$2:$X$78,20,FALSE)</f>
        <v>130</v>
      </c>
      <c r="U7" s="6">
        <f>VLOOKUP($A$7:$A$91,dt!$A$2:$X$78,21,FALSE)</f>
        <v>10005</v>
      </c>
      <c r="V7" s="6">
        <f>VLOOKUP($A$7:$A$91,dt!$A$2:$X$78,22,FALSE)</f>
        <v>482</v>
      </c>
      <c r="W7" s="6">
        <f>VLOOKUP($A$7:$A$91,dt!$A$2:$X$78,23,FALSE)</f>
        <v>1294</v>
      </c>
      <c r="X7" s="6">
        <f>VLOOKUP($A$7:$A$91,dt!$A$2:$X$78,24,FALSE)</f>
        <v>83</v>
      </c>
    </row>
    <row r="8" spans="1:25" ht="18.75">
      <c r="A8" s="5" t="s">
        <v>11</v>
      </c>
      <c r="B8" s="6">
        <f>VLOOKUP($A$7:$A$91,dt!$A$2:$R$78,2,FALSE)</f>
        <v>4122</v>
      </c>
      <c r="C8" s="6">
        <f>VLOOKUP($A$7:$A$91,dt!$A$2:$R$78,3,FALSE)</f>
        <v>2215</v>
      </c>
      <c r="D8" s="6">
        <f>VLOOKUP($A$7:$A$91,dt!$A$2:$R$78,4,FALSE)</f>
        <v>324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188</v>
      </c>
      <c r="H8" s="6">
        <f>VLOOKUP($A$7:$A$91,dt!$A$2:$R$78,8,FALSE)</f>
        <v>37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104572</v>
      </c>
      <c r="L8" s="6">
        <f>VLOOKUP($A$7:$A$91,dt!$A$2:$R$78,12,FALSE)</f>
        <v>3570</v>
      </c>
      <c r="M8" s="6">
        <f>VLOOKUP($A$7:$A$91,dt!$A$2:$R$78,13,FALSE)</f>
        <v>18424</v>
      </c>
      <c r="N8" s="6">
        <f>VLOOKUP($A$7:$A$91,dt!$A$2:$R$78,14,FALSE)</f>
        <v>39</v>
      </c>
      <c r="O8" s="6">
        <f>VLOOKUP($A$7:$A$91,dt!$A$2:$R$78,15,FALSE)</f>
        <v>8146</v>
      </c>
      <c r="P8" s="6">
        <f>VLOOKUP($A$7:$A$91,dt!$A$2:$R$78,16,FALSE)</f>
        <v>283</v>
      </c>
      <c r="Q8" s="6">
        <f>VLOOKUP($A$7:$A$91,dt!$A$2:$R$78,17,FALSE)</f>
        <v>4314</v>
      </c>
      <c r="R8" s="6">
        <f>VLOOKUP($A$7:$A$91,dt!$A$2:$R$78,18,FALSE)</f>
        <v>76</v>
      </c>
      <c r="S8" s="6">
        <f>VLOOKUP($A$7:$A$91,dt!$A$2:$X$78,19,FALSE)</f>
        <v>140108</v>
      </c>
      <c r="T8" s="6">
        <f>VLOOKUP($A$7:$A$91,dt!$A$2:$X$78,20,FALSE)</f>
        <v>151</v>
      </c>
      <c r="U8" s="6">
        <f>VLOOKUP($A$7:$A$91,dt!$A$2:$X$78,21,FALSE)</f>
        <v>4065</v>
      </c>
      <c r="V8" s="6">
        <f>VLOOKUP($A$7:$A$91,dt!$A$2:$X$78,22,FALSE)</f>
        <v>263</v>
      </c>
      <c r="W8" s="6">
        <f>VLOOKUP($A$7:$A$91,dt!$A$2:$X$78,23,FALSE)</f>
        <v>323</v>
      </c>
      <c r="X8" s="6">
        <f>VLOOKUP($A$7:$A$91,dt!$A$2:$X$78,24,FALSE)</f>
        <v>24</v>
      </c>
    </row>
    <row r="9" spans="1:25" ht="18.75">
      <c r="A9" s="5" t="s">
        <v>12</v>
      </c>
      <c r="B9" s="6">
        <f>VLOOKUP($A$7:$A$91,dt!$A$2:$R$78,2,FALSE)</f>
        <v>6262</v>
      </c>
      <c r="C9" s="6">
        <f>VLOOKUP($A$7:$A$91,dt!$A$2:$R$78,3,FALSE)</f>
        <v>4871</v>
      </c>
      <c r="D9" s="6">
        <f>VLOOKUP($A$7:$A$91,dt!$A$2:$R$78,4,FALSE)</f>
        <v>284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919</v>
      </c>
      <c r="H9" s="6">
        <f>VLOOKUP($A$7:$A$91,dt!$A$2:$R$78,8,FALSE)</f>
        <v>74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276168</v>
      </c>
      <c r="L9" s="6">
        <f>VLOOKUP($A$7:$A$91,dt!$A$2:$R$78,12,FALSE)</f>
        <v>5036</v>
      </c>
      <c r="M9" s="6">
        <f>VLOOKUP($A$7:$A$91,dt!$A$2:$R$78,13,FALSE)</f>
        <v>153066</v>
      </c>
      <c r="N9" s="6">
        <f>VLOOKUP($A$7:$A$91,dt!$A$2:$R$78,14,FALSE)</f>
        <v>77</v>
      </c>
      <c r="O9" s="6">
        <f>VLOOKUP($A$7:$A$91,dt!$A$2:$R$78,15,FALSE)</f>
        <v>114131</v>
      </c>
      <c r="P9" s="6">
        <f>VLOOKUP($A$7:$A$91,dt!$A$2:$R$78,16,FALSE)</f>
        <v>1762</v>
      </c>
      <c r="Q9" s="6">
        <f>VLOOKUP($A$7:$A$91,dt!$A$2:$R$78,17,FALSE)</f>
        <v>61880</v>
      </c>
      <c r="R9" s="6">
        <f>VLOOKUP($A$7:$A$91,dt!$A$2:$R$78,18,FALSE)</f>
        <v>126</v>
      </c>
      <c r="S9" s="6">
        <f>VLOOKUP($A$7:$A$91,dt!$A$2:$X$78,19,FALSE)</f>
        <v>342510</v>
      </c>
      <c r="T9" s="6">
        <f>VLOOKUP($A$7:$A$91,dt!$A$2:$X$78,20,FALSE)</f>
        <v>540</v>
      </c>
      <c r="U9" s="6">
        <f>VLOOKUP($A$7:$A$91,dt!$A$2:$X$78,21,FALSE)</f>
        <v>3234</v>
      </c>
      <c r="V9" s="6">
        <f>VLOOKUP($A$7:$A$91,dt!$A$2:$X$78,22,FALSE)</f>
        <v>121</v>
      </c>
      <c r="W9" s="6">
        <f>VLOOKUP($A$7:$A$91,dt!$A$2:$X$78,23,FALSE)</f>
        <v>444</v>
      </c>
      <c r="X9" s="6">
        <f>VLOOKUP($A$7:$A$91,dt!$A$2:$X$78,24,FALSE)</f>
        <v>19</v>
      </c>
    </row>
    <row r="10" spans="1:25" ht="18.75">
      <c r="A10" s="5" t="s">
        <v>13</v>
      </c>
      <c r="B10" s="6">
        <f>VLOOKUP($A$7:$A$91,dt!$A$2:$R$78,2,FALSE)</f>
        <v>15088</v>
      </c>
      <c r="C10" s="6">
        <f>VLOOKUP($A$7:$A$91,dt!$A$2:$R$78,3,FALSE)</f>
        <v>10894</v>
      </c>
      <c r="D10" s="6">
        <f>VLOOKUP($A$7:$A$91,dt!$A$2:$R$78,4,FALSE)</f>
        <v>1107</v>
      </c>
      <c r="E10" s="6">
        <f>VLOOKUP($A$7:$A$91,dt!$A$2:$R$78,5,FALSE)</f>
        <v>18</v>
      </c>
      <c r="F10" s="6">
        <f>VLOOKUP($A$7:$A$91,dt!$A$2:$R$78,6,FALSE)</f>
        <v>4</v>
      </c>
      <c r="G10" s="6">
        <f>VLOOKUP($A$7:$A$91,dt!$A$2:$R$78,7,FALSE)</f>
        <v>1719</v>
      </c>
      <c r="H10" s="6">
        <f>VLOOKUP($A$7:$A$91,dt!$A$2:$R$78,8,FALSE)</f>
        <v>218</v>
      </c>
      <c r="I10" s="6">
        <f>VLOOKUP($A$7:$A$91,dt!$A$2:$R$78,9,FALSE)</f>
        <v>26322</v>
      </c>
      <c r="J10" s="6">
        <f>VLOOKUP($A$7:$A$91,dt!$A$2:$R$78,10,FALSE)</f>
        <v>33</v>
      </c>
      <c r="K10" s="6">
        <f>VLOOKUP($A$7:$A$91,dt!$A$2:$R$78,11,FALSE)</f>
        <v>605601</v>
      </c>
      <c r="L10" s="6">
        <f>VLOOKUP($A$7:$A$91,dt!$A$2:$R$78,12,FALSE)</f>
        <v>12747</v>
      </c>
      <c r="M10" s="6">
        <f>VLOOKUP($A$7:$A$91,dt!$A$2:$R$78,13,FALSE)</f>
        <v>2731557</v>
      </c>
      <c r="N10" s="6">
        <f>VLOOKUP($A$7:$A$91,dt!$A$2:$R$78,14,FALSE)</f>
        <v>129</v>
      </c>
      <c r="O10" s="6">
        <f>VLOOKUP($A$7:$A$91,dt!$A$2:$R$78,15,FALSE)</f>
        <v>3034677</v>
      </c>
      <c r="P10" s="6">
        <f>VLOOKUP($A$7:$A$91,dt!$A$2:$R$78,16,FALSE)</f>
        <v>1986</v>
      </c>
      <c r="Q10" s="6">
        <f>VLOOKUP($A$7:$A$91,dt!$A$2:$R$78,17,FALSE)</f>
        <v>110126</v>
      </c>
      <c r="R10" s="6">
        <f>VLOOKUP($A$7:$A$91,dt!$A$2:$R$78,18,FALSE)</f>
        <v>220</v>
      </c>
      <c r="S10" s="6">
        <f>VLOOKUP($A$7:$A$91,dt!$A$2:$X$78,19,FALSE)</f>
        <v>465012</v>
      </c>
      <c r="T10" s="6">
        <f>VLOOKUP($A$7:$A$91,dt!$A$2:$X$78,20,FALSE)</f>
        <v>1322</v>
      </c>
      <c r="U10" s="6">
        <f>VLOOKUP($A$7:$A$91,dt!$A$2:$X$78,21,FALSE)</f>
        <v>8094</v>
      </c>
      <c r="V10" s="6">
        <f>VLOOKUP($A$7:$A$91,dt!$A$2:$X$78,22,FALSE)</f>
        <v>390</v>
      </c>
      <c r="W10" s="6">
        <f>VLOOKUP($A$7:$A$91,dt!$A$2:$X$78,23,FALSE)</f>
        <v>382</v>
      </c>
      <c r="X10" s="6">
        <f>VLOOKUP($A$7:$A$91,dt!$A$2:$X$78,24,FALSE)</f>
        <v>21</v>
      </c>
    </row>
    <row r="11" spans="1:25" ht="18.75">
      <c r="A11" s="5" t="s">
        <v>14</v>
      </c>
      <c r="B11" s="6">
        <f>VLOOKUP($A$7:$A$91,dt!$A$2:$R$78,2,FALSE)</f>
        <v>17054</v>
      </c>
      <c r="C11" s="6">
        <f>VLOOKUP($A$7:$A$91,dt!$A$2:$R$78,3,FALSE)</f>
        <v>13382</v>
      </c>
      <c r="D11" s="6">
        <f>VLOOKUP($A$7:$A$91,dt!$A$2:$R$78,4,FALSE)</f>
        <v>1490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897</v>
      </c>
      <c r="H11" s="6">
        <f>VLOOKUP($A$7:$A$91,dt!$A$2:$R$78,8,FALSE)</f>
        <v>74</v>
      </c>
      <c r="I11" s="6">
        <f>VLOOKUP($A$7:$A$91,dt!$A$2:$R$78,9,FALSE)</f>
        <v>59590</v>
      </c>
      <c r="J11" s="6">
        <f>VLOOKUP($A$7:$A$91,dt!$A$2:$R$78,10,FALSE)</f>
        <v>733</v>
      </c>
      <c r="K11" s="6">
        <f>VLOOKUP($A$7:$A$91,dt!$A$2:$R$78,11,FALSE)</f>
        <v>840272</v>
      </c>
      <c r="L11" s="6">
        <f>VLOOKUP($A$7:$A$91,dt!$A$2:$R$78,12,FALSE)</f>
        <v>14445</v>
      </c>
      <c r="M11" s="6">
        <f>VLOOKUP($A$7:$A$91,dt!$A$2:$R$78,13,FALSE)</f>
        <v>813366</v>
      </c>
      <c r="N11" s="6">
        <f>VLOOKUP($A$7:$A$91,dt!$A$2:$R$78,14,FALSE)</f>
        <v>29</v>
      </c>
      <c r="O11" s="6">
        <f>VLOOKUP($A$7:$A$91,dt!$A$2:$R$78,15,FALSE)</f>
        <v>925771</v>
      </c>
      <c r="P11" s="6">
        <f>VLOOKUP($A$7:$A$91,dt!$A$2:$R$78,16,FALSE)</f>
        <v>759</v>
      </c>
      <c r="Q11" s="6">
        <f>VLOOKUP($A$7:$A$91,dt!$A$2:$R$78,17,FALSE)</f>
        <v>4307</v>
      </c>
      <c r="R11" s="6">
        <f>VLOOKUP($A$7:$A$91,dt!$A$2:$R$78,18,FALSE)</f>
        <v>42</v>
      </c>
      <c r="S11" s="6">
        <f>VLOOKUP($A$7:$A$91,dt!$A$2:$X$78,19,FALSE)</f>
        <v>1515285</v>
      </c>
      <c r="T11" s="6">
        <f>VLOOKUP($A$7:$A$91,dt!$A$2:$X$78,20,FALSE)</f>
        <v>2069</v>
      </c>
      <c r="U11" s="6">
        <f>VLOOKUP($A$7:$A$91,dt!$A$2:$X$78,21,FALSE)</f>
        <v>10503</v>
      </c>
      <c r="V11" s="6">
        <f>VLOOKUP($A$7:$A$91,dt!$A$2:$X$78,22,FALSE)</f>
        <v>389</v>
      </c>
      <c r="W11" s="6">
        <f>VLOOKUP($A$7:$A$91,dt!$A$2:$X$78,23,FALSE)</f>
        <v>506</v>
      </c>
      <c r="X11" s="6">
        <f>VLOOKUP($A$7:$A$91,dt!$A$2:$X$78,24,FALSE)</f>
        <v>17</v>
      </c>
    </row>
    <row r="12" spans="1:25" ht="18.75">
      <c r="A12" s="5" t="s">
        <v>15</v>
      </c>
      <c r="B12" s="6">
        <f>VLOOKUP($A$7:$A$91,dt!$A$2:$R$78,2,FALSE)</f>
        <v>27971</v>
      </c>
      <c r="C12" s="6">
        <f>VLOOKUP($A$7:$A$91,dt!$A$2:$R$78,3,FALSE)</f>
        <v>72451</v>
      </c>
      <c r="D12" s="6">
        <f>VLOOKUP($A$7:$A$91,dt!$A$2:$R$78,4,FALSE)</f>
        <v>4216</v>
      </c>
      <c r="E12" s="6">
        <f>VLOOKUP($A$7:$A$91,dt!$A$2:$R$78,5,FALSE)</f>
        <v>87614</v>
      </c>
      <c r="F12" s="6">
        <f>VLOOKUP($A$7:$A$91,dt!$A$2:$R$78,6,FALSE)</f>
        <v>2410</v>
      </c>
      <c r="G12" s="6">
        <f>VLOOKUP($A$7:$A$91,dt!$A$2:$R$78,7,FALSE)</f>
        <v>3877</v>
      </c>
      <c r="H12" s="6">
        <f>VLOOKUP($A$7:$A$91,dt!$A$2:$R$78,8,FALSE)</f>
        <v>280</v>
      </c>
      <c r="I12" s="6">
        <f>VLOOKUP($A$7:$A$91,dt!$A$2:$R$78,9,FALSE)</f>
        <v>514611</v>
      </c>
      <c r="J12" s="6">
        <f>VLOOKUP($A$7:$A$91,dt!$A$2:$R$78,10,FALSE)</f>
        <v>1058</v>
      </c>
      <c r="K12" s="6">
        <f>VLOOKUP($A$7:$A$91,dt!$A$2:$R$78,11,FALSE)</f>
        <v>936768</v>
      </c>
      <c r="L12" s="6">
        <f>VLOOKUP($A$7:$A$91,dt!$A$2:$R$78,12,FALSE)</f>
        <v>21555</v>
      </c>
      <c r="M12" s="6">
        <f>VLOOKUP($A$7:$A$91,dt!$A$2:$R$78,13,FALSE)</f>
        <v>58741248</v>
      </c>
      <c r="N12" s="6">
        <f>VLOOKUP($A$7:$A$91,dt!$A$2:$R$78,14,FALSE)</f>
        <v>410</v>
      </c>
      <c r="O12" s="6">
        <f>VLOOKUP($A$7:$A$91,dt!$A$2:$R$78,15,FALSE)</f>
        <v>777897</v>
      </c>
      <c r="P12" s="6">
        <f>VLOOKUP($A$7:$A$91,dt!$A$2:$R$78,16,FALSE)</f>
        <v>1321</v>
      </c>
      <c r="Q12" s="6">
        <f>VLOOKUP($A$7:$A$91,dt!$A$2:$R$78,17,FALSE)</f>
        <v>414851</v>
      </c>
      <c r="R12" s="6">
        <f>VLOOKUP($A$7:$A$91,dt!$A$2:$R$78,18,FALSE)</f>
        <v>249</v>
      </c>
      <c r="S12" s="6">
        <f>VLOOKUP($A$7:$A$91,dt!$A$2:$X$78,19,FALSE)</f>
        <v>589260</v>
      </c>
      <c r="T12" s="6">
        <f>VLOOKUP($A$7:$A$91,dt!$A$2:$X$78,20,FALSE)</f>
        <v>1030</v>
      </c>
      <c r="U12" s="6">
        <f>VLOOKUP($A$7:$A$91,dt!$A$2:$X$78,21,FALSE)</f>
        <v>76266</v>
      </c>
      <c r="V12" s="6">
        <f>VLOOKUP($A$7:$A$91,dt!$A$2:$X$78,22,FALSE)</f>
        <v>2438</v>
      </c>
      <c r="W12" s="6">
        <f>VLOOKUP($A$7:$A$91,dt!$A$2:$X$78,23,FALSE)</f>
        <v>4256</v>
      </c>
      <c r="X12" s="6">
        <f>VLOOKUP($A$7:$A$91,dt!$A$2:$X$78,24,FALSE)</f>
        <v>117</v>
      </c>
    </row>
    <row r="13" spans="1:25" ht="18.75">
      <c r="A13" s="5" t="s">
        <v>16</v>
      </c>
      <c r="B13" s="6">
        <f>VLOOKUP($A$7:$A$91,dt!$A$2:$R$78,2,FALSE)</f>
        <v>5189</v>
      </c>
      <c r="C13" s="6">
        <f>VLOOKUP($A$7:$A$91,dt!$A$2:$R$78,3,FALSE)</f>
        <v>2982</v>
      </c>
      <c r="D13" s="6">
        <f>VLOOKUP($A$7:$A$91,dt!$A$2:$R$78,4,FALSE)</f>
        <v>433</v>
      </c>
      <c r="E13" s="6">
        <f>VLOOKUP($A$7:$A$91,dt!$A$2:$R$78,5,FALSE)</f>
        <v>130</v>
      </c>
      <c r="F13" s="6">
        <f>VLOOKUP($A$7:$A$91,dt!$A$2:$R$78,6,FALSE)</f>
        <v>7</v>
      </c>
      <c r="G13" s="6">
        <f>VLOOKUP($A$7:$A$91,dt!$A$2:$R$78,7,FALSE)</f>
        <v>296</v>
      </c>
      <c r="H13" s="6">
        <f>VLOOKUP($A$7:$A$91,dt!$A$2:$R$78,8,FALSE)</f>
        <v>50</v>
      </c>
      <c r="I13" s="6">
        <f>VLOOKUP($A$7:$A$91,dt!$A$2:$R$78,9,FALSE)</f>
        <v>11198</v>
      </c>
      <c r="J13" s="6">
        <f>VLOOKUP($A$7:$A$91,dt!$A$2:$R$78,10,FALSE)</f>
        <v>168</v>
      </c>
      <c r="K13" s="6">
        <f>VLOOKUP($A$7:$A$91,dt!$A$2:$R$78,11,FALSE)</f>
        <v>220467</v>
      </c>
      <c r="L13" s="6">
        <f>VLOOKUP($A$7:$A$91,dt!$A$2:$R$78,12,FALSE)</f>
        <v>4172</v>
      </c>
      <c r="M13" s="6">
        <f>VLOOKUP($A$7:$A$91,dt!$A$2:$R$78,13,FALSE)</f>
        <v>1923378</v>
      </c>
      <c r="N13" s="6">
        <f>VLOOKUP($A$7:$A$91,dt!$A$2:$R$78,14,FALSE)</f>
        <v>64</v>
      </c>
      <c r="O13" s="6">
        <f>VLOOKUP($A$7:$A$91,dt!$A$2:$R$78,15,FALSE)</f>
        <v>51835</v>
      </c>
      <c r="P13" s="6">
        <f>VLOOKUP($A$7:$A$91,dt!$A$2:$R$78,16,FALSE)</f>
        <v>400</v>
      </c>
      <c r="Q13" s="6">
        <f>VLOOKUP($A$7:$A$91,dt!$A$2:$R$78,17,FALSE)</f>
        <v>4547</v>
      </c>
      <c r="R13" s="6">
        <f>VLOOKUP($A$7:$A$91,dt!$A$2:$R$78,18,FALSE)</f>
        <v>71</v>
      </c>
      <c r="S13" s="6">
        <f>VLOOKUP($A$7:$A$91,dt!$A$2:$X$78,19,FALSE)</f>
        <v>128401</v>
      </c>
      <c r="T13" s="6">
        <f>VLOOKUP($A$7:$A$91,dt!$A$2:$X$78,20,FALSE)</f>
        <v>396</v>
      </c>
      <c r="U13" s="6">
        <f>VLOOKUP($A$7:$A$91,dt!$A$2:$X$78,21,FALSE)</f>
        <v>19102</v>
      </c>
      <c r="V13" s="6">
        <f>VLOOKUP($A$7:$A$91,dt!$A$2:$X$78,22,FALSE)</f>
        <v>573</v>
      </c>
      <c r="W13" s="6">
        <f>VLOOKUP($A$7:$A$91,dt!$A$2:$X$78,23,FALSE)</f>
        <v>376</v>
      </c>
      <c r="X13" s="6">
        <f>VLOOKUP($A$7:$A$91,dt!$A$2:$X$78,24,FALSE)</f>
        <v>23</v>
      </c>
    </row>
    <row r="14" spans="1:25" ht="18.75">
      <c r="A14" s="5" t="s">
        <v>17</v>
      </c>
      <c r="B14" s="6">
        <f>VLOOKUP($A$7:$A$91,dt!$A$2:$R$78,2,FALSE)</f>
        <v>20716</v>
      </c>
      <c r="C14" s="6">
        <f>VLOOKUP($A$7:$A$91,dt!$A$2:$R$78,3,FALSE)</f>
        <v>57680</v>
      </c>
      <c r="D14" s="6">
        <f>VLOOKUP($A$7:$A$91,dt!$A$2:$R$78,4,FALSE)</f>
        <v>3554</v>
      </c>
      <c r="E14" s="6">
        <f>VLOOKUP($A$7:$A$91,dt!$A$2:$R$78,5,FALSE)</f>
        <v>1125</v>
      </c>
      <c r="F14" s="6">
        <f>VLOOKUP($A$7:$A$91,dt!$A$2:$R$78,6,FALSE)</f>
        <v>63</v>
      </c>
      <c r="G14" s="6">
        <f>VLOOKUP($A$7:$A$91,dt!$A$2:$R$78,7,FALSE)</f>
        <v>17836</v>
      </c>
      <c r="H14" s="6">
        <f>VLOOKUP($A$7:$A$91,dt!$A$2:$R$78,8,FALSE)</f>
        <v>1323</v>
      </c>
      <c r="I14" s="6">
        <f>VLOOKUP($A$7:$A$91,dt!$A$2:$R$78,9,FALSE)</f>
        <v>172713</v>
      </c>
      <c r="J14" s="6">
        <f>VLOOKUP($A$7:$A$91,dt!$A$2:$R$78,10,FALSE)</f>
        <v>630</v>
      </c>
      <c r="K14" s="6">
        <f>VLOOKUP($A$7:$A$91,dt!$A$2:$R$78,11,FALSE)</f>
        <v>1067847</v>
      </c>
      <c r="L14" s="6">
        <f>VLOOKUP($A$7:$A$91,dt!$A$2:$R$78,12,FALSE)</f>
        <v>16788</v>
      </c>
      <c r="M14" s="6">
        <f>VLOOKUP($A$7:$A$91,dt!$A$2:$R$78,13,FALSE)</f>
        <v>6322852</v>
      </c>
      <c r="N14" s="6">
        <f>VLOOKUP($A$7:$A$91,dt!$A$2:$R$78,14,FALSE)</f>
        <v>160</v>
      </c>
      <c r="O14" s="6">
        <f>VLOOKUP($A$7:$A$91,dt!$A$2:$R$78,15,FALSE)</f>
        <v>75782</v>
      </c>
      <c r="P14" s="6">
        <f>VLOOKUP($A$7:$A$91,dt!$A$2:$R$78,16,FALSE)</f>
        <v>2202</v>
      </c>
      <c r="Q14" s="6">
        <f>VLOOKUP($A$7:$A$91,dt!$A$2:$R$78,17,FALSE)</f>
        <v>68878</v>
      </c>
      <c r="R14" s="6">
        <f>VLOOKUP($A$7:$A$91,dt!$A$2:$R$78,18,FALSE)</f>
        <v>455</v>
      </c>
      <c r="S14" s="6">
        <f>VLOOKUP($A$7:$A$91,dt!$A$2:$X$78,19,FALSE)</f>
        <v>1056856</v>
      </c>
      <c r="T14" s="6">
        <f>VLOOKUP($A$7:$A$91,dt!$A$2:$X$78,20,FALSE)</f>
        <v>1745</v>
      </c>
      <c r="U14" s="6">
        <f>VLOOKUP($A$7:$A$91,dt!$A$2:$X$78,21,FALSE)</f>
        <v>42200</v>
      </c>
      <c r="V14" s="6">
        <f>VLOOKUP($A$7:$A$91,dt!$A$2:$X$78,22,FALSE)</f>
        <v>1167</v>
      </c>
      <c r="W14" s="6">
        <f>VLOOKUP($A$7:$A$91,dt!$A$2:$X$78,23,FALSE)</f>
        <v>4238</v>
      </c>
      <c r="X14" s="6">
        <f>VLOOKUP($A$7:$A$91,dt!$A$2:$X$78,24,FALSE)</f>
        <v>134</v>
      </c>
    </row>
    <row r="15" spans="1:25" ht="18.75">
      <c r="A15" s="5" t="s">
        <v>18</v>
      </c>
      <c r="B15" s="6">
        <f>VLOOKUP($A$7:$A$91,dt!$A$2:$R$78,2,FALSE)</f>
        <v>18198</v>
      </c>
      <c r="C15" s="6">
        <f>VLOOKUP($A$7:$A$91,dt!$A$2:$R$78,3,FALSE)</f>
        <v>30635</v>
      </c>
      <c r="D15" s="6">
        <f>VLOOKUP($A$7:$A$91,dt!$A$2:$R$78,4,FALSE)</f>
        <v>2159</v>
      </c>
      <c r="E15" s="6">
        <f>VLOOKUP($A$7:$A$91,dt!$A$2:$R$78,5,FALSE)</f>
        <v>170044</v>
      </c>
      <c r="F15" s="6">
        <f>VLOOKUP($A$7:$A$91,dt!$A$2:$R$78,6,FALSE)</f>
        <v>4645</v>
      </c>
      <c r="G15" s="6">
        <f>VLOOKUP($A$7:$A$91,dt!$A$2:$R$78,7,FALSE)</f>
        <v>10338</v>
      </c>
      <c r="H15" s="6">
        <f>VLOOKUP($A$7:$A$91,dt!$A$2:$R$78,8,FALSE)</f>
        <v>674</v>
      </c>
      <c r="I15" s="6">
        <f>VLOOKUP($A$7:$A$91,dt!$A$2:$R$78,9,FALSE)</f>
        <v>65157</v>
      </c>
      <c r="J15" s="6">
        <f>VLOOKUP($A$7:$A$91,dt!$A$2:$R$78,10,FALSE)</f>
        <v>125</v>
      </c>
      <c r="K15" s="6">
        <f>VLOOKUP($A$7:$A$91,dt!$A$2:$R$78,11,FALSE)</f>
        <v>602668</v>
      </c>
      <c r="L15" s="6">
        <f>VLOOKUP($A$7:$A$91,dt!$A$2:$R$78,12,FALSE)</f>
        <v>12456</v>
      </c>
      <c r="M15" s="6">
        <f>VLOOKUP($A$7:$A$91,dt!$A$2:$R$78,13,FALSE)</f>
        <v>17726896</v>
      </c>
      <c r="N15" s="6">
        <f>VLOOKUP($A$7:$A$91,dt!$A$2:$R$78,14,FALSE)</f>
        <v>258</v>
      </c>
      <c r="O15" s="6">
        <f>VLOOKUP($A$7:$A$91,dt!$A$2:$R$78,15,FALSE)</f>
        <v>1946932</v>
      </c>
      <c r="P15" s="6">
        <f>VLOOKUP($A$7:$A$91,dt!$A$2:$R$78,16,FALSE)</f>
        <v>1486</v>
      </c>
      <c r="Q15" s="6">
        <f>VLOOKUP($A$7:$A$91,dt!$A$2:$R$78,17,FALSE)</f>
        <v>668945</v>
      </c>
      <c r="R15" s="6">
        <f>VLOOKUP($A$7:$A$91,dt!$A$2:$R$78,18,FALSE)</f>
        <v>175</v>
      </c>
      <c r="S15" s="6">
        <f>VLOOKUP($A$7:$A$91,dt!$A$2:$X$78,19,FALSE)</f>
        <v>211396</v>
      </c>
      <c r="T15" s="6">
        <f>VLOOKUP($A$7:$A$91,dt!$A$2:$X$78,20,FALSE)</f>
        <v>627</v>
      </c>
      <c r="U15" s="6">
        <f>VLOOKUP($A$7:$A$91,dt!$A$2:$X$78,21,FALSE)</f>
        <v>27716</v>
      </c>
      <c r="V15" s="6">
        <f>VLOOKUP($A$7:$A$91,dt!$A$2:$X$78,22,FALSE)</f>
        <v>852</v>
      </c>
      <c r="W15" s="6">
        <f>VLOOKUP($A$7:$A$91,dt!$A$2:$X$78,23,FALSE)</f>
        <v>2567</v>
      </c>
      <c r="X15" s="6">
        <f>VLOOKUP($A$7:$A$91,dt!$A$2:$X$78,24,FALSE)</f>
        <v>58</v>
      </c>
    </row>
    <row r="16" spans="1:25" ht="18.75">
      <c r="A16" s="9" t="s">
        <v>2</v>
      </c>
      <c r="B16" s="8">
        <f t="shared" ref="B16:X16" si="8">SUM(B17:B25)</f>
        <v>120846</v>
      </c>
      <c r="C16" s="8">
        <f t="shared" si="8"/>
        <v>220029</v>
      </c>
      <c r="D16" s="8">
        <f t="shared" si="8"/>
        <v>20101</v>
      </c>
      <c r="E16" s="8">
        <f t="shared" si="8"/>
        <v>39868</v>
      </c>
      <c r="F16" s="8">
        <f t="shared" si="8"/>
        <v>993</v>
      </c>
      <c r="G16" s="8">
        <f t="shared" si="8"/>
        <v>55071</v>
      </c>
      <c r="H16" s="8">
        <f t="shared" si="8"/>
        <v>4747</v>
      </c>
      <c r="I16" s="8">
        <f t="shared" si="8"/>
        <v>1275369</v>
      </c>
      <c r="J16" s="8">
        <f t="shared" si="8"/>
        <v>1831</v>
      </c>
      <c r="K16" s="8">
        <f t="shared" ref="K16:L16" si="9">SUM(K17:K25)</f>
        <v>4407863</v>
      </c>
      <c r="L16" s="8">
        <f t="shared" si="9"/>
        <v>102648</v>
      </c>
      <c r="M16" s="8">
        <f t="shared" ref="M16:N16" si="10">SUM(M17:M25)</f>
        <v>64472653</v>
      </c>
      <c r="N16" s="8">
        <f t="shared" si="10"/>
        <v>3090</v>
      </c>
      <c r="O16" s="8">
        <f t="shared" si="8"/>
        <v>23915784</v>
      </c>
      <c r="P16" s="8">
        <f t="shared" si="8"/>
        <v>8393</v>
      </c>
      <c r="Q16" s="8">
        <f t="shared" si="8"/>
        <v>2405535</v>
      </c>
      <c r="R16" s="8">
        <f t="shared" si="8"/>
        <v>1931</v>
      </c>
      <c r="S16" s="8">
        <f t="shared" ref="S16:T16" si="11">SUM(S17:S25)</f>
        <v>617914</v>
      </c>
      <c r="T16" s="8">
        <f t="shared" si="11"/>
        <v>4140</v>
      </c>
      <c r="U16" s="8">
        <f t="shared" si="8"/>
        <v>39241</v>
      </c>
      <c r="V16" s="8">
        <f t="shared" si="8"/>
        <v>1759</v>
      </c>
      <c r="W16" s="8">
        <f t="shared" si="8"/>
        <v>5826</v>
      </c>
      <c r="X16" s="8">
        <f t="shared" si="8"/>
        <v>301</v>
      </c>
    </row>
    <row r="17" spans="1:24" ht="18.75">
      <c r="A17" s="5" t="s">
        <v>19</v>
      </c>
      <c r="B17" s="6">
        <f>VLOOKUP($A$7:$A$91,dt!$A$2:$R$78,2,FALSE)</f>
        <v>2162</v>
      </c>
      <c r="C17" s="6">
        <f>VLOOKUP($A$7:$A$91,dt!$A$2:$R$78,3,FALSE)</f>
        <v>521</v>
      </c>
      <c r="D17" s="6">
        <f>VLOOKUP($A$7:$A$91,dt!$A$2:$R$78,4,FALSE)</f>
        <v>57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61</v>
      </c>
      <c r="H17" s="6">
        <f>VLOOKUP($A$7:$A$91,dt!$A$2:$R$78,8,FALSE)</f>
        <v>11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47280</v>
      </c>
      <c r="L17" s="6">
        <f>VLOOKUP($A$7:$A$91,dt!$A$2:$R$78,12,FALSE)</f>
        <v>1879</v>
      </c>
      <c r="M17" s="6">
        <f>VLOOKUP($A$7:$A$91,dt!$A$2:$R$78,13,FALSE)</f>
        <v>221</v>
      </c>
      <c r="N17" s="6">
        <f>VLOOKUP($A$7:$A$91,dt!$A$2:$R$78,14,FALSE)</f>
        <v>11</v>
      </c>
      <c r="O17" s="6">
        <f>VLOOKUP($A$7:$A$91,dt!$A$2:$R$78,15,FALSE)</f>
        <v>2050</v>
      </c>
      <c r="P17" s="6">
        <f>VLOOKUP($A$7:$A$91,dt!$A$2:$R$78,16,FALSE)</f>
        <v>65</v>
      </c>
      <c r="Q17" s="6">
        <f>VLOOKUP($A$7:$A$91,dt!$A$2:$R$78,17,FALSE)</f>
        <v>1323</v>
      </c>
      <c r="R17" s="6">
        <f>VLOOKUP($A$7:$A$91,dt!$A$2:$R$78,18,FALSE)</f>
        <v>101</v>
      </c>
      <c r="S17" s="6">
        <f>VLOOKUP($A$7:$A$91,dt!$A$2:$X$78,19,FALSE)</f>
        <v>6373</v>
      </c>
      <c r="T17" s="6">
        <f>VLOOKUP($A$7:$A$91,dt!$A$2:$X$78,20,FALSE)</f>
        <v>200</v>
      </c>
      <c r="U17" s="6">
        <f>VLOOKUP($A$7:$A$91,dt!$A$2:$X$78,21,FALSE)</f>
        <v>518</v>
      </c>
      <c r="V17" s="6">
        <f>VLOOKUP($A$7:$A$91,dt!$A$2:$X$78,22,FALSE)</f>
        <v>29</v>
      </c>
      <c r="W17" s="6">
        <f>VLOOKUP($A$7:$A$91,dt!$A$2:$X$78,23,FALSE)</f>
        <v>368</v>
      </c>
      <c r="X17" s="6">
        <f>VLOOKUP($A$7:$A$91,dt!$A$2:$X$78,24,FALSE)</f>
        <v>8</v>
      </c>
    </row>
    <row r="18" spans="1:24" ht="18.75">
      <c r="A18" s="5" t="s">
        <v>20</v>
      </c>
      <c r="B18" s="6">
        <f>VLOOKUP($A$7:$A$91,dt!$A$2:$R$78,2,FALSE)</f>
        <v>12614</v>
      </c>
      <c r="C18" s="6">
        <f>VLOOKUP($A$7:$A$91,dt!$A$2:$R$78,3,FALSE)</f>
        <v>20866</v>
      </c>
      <c r="D18" s="6">
        <f>VLOOKUP($A$7:$A$91,dt!$A$2:$R$78,4,FALSE)</f>
        <v>1543</v>
      </c>
      <c r="E18" s="6">
        <f>VLOOKUP($A$7:$A$91,dt!$A$2:$R$78,5,FALSE)</f>
        <v>1634</v>
      </c>
      <c r="F18" s="6">
        <f>VLOOKUP($A$7:$A$91,dt!$A$2:$R$78,6,FALSE)</f>
        <v>29</v>
      </c>
      <c r="G18" s="6">
        <f>VLOOKUP($A$7:$A$91,dt!$A$2:$R$78,7,FALSE)</f>
        <v>8266</v>
      </c>
      <c r="H18" s="6">
        <f>VLOOKUP($A$7:$A$91,dt!$A$2:$R$78,8,FALSE)</f>
        <v>815</v>
      </c>
      <c r="I18" s="6">
        <f>VLOOKUP($A$7:$A$91,dt!$A$2:$R$78,9,FALSE)</f>
        <v>298112</v>
      </c>
      <c r="J18" s="6">
        <f>VLOOKUP($A$7:$A$91,dt!$A$2:$R$78,10,FALSE)</f>
        <v>164</v>
      </c>
      <c r="K18" s="6">
        <f>VLOOKUP($A$7:$A$91,dt!$A$2:$R$78,11,FALSE)</f>
        <v>428594</v>
      </c>
      <c r="L18" s="6">
        <f>VLOOKUP($A$7:$A$91,dt!$A$2:$R$78,12,FALSE)</f>
        <v>10568</v>
      </c>
      <c r="M18" s="6">
        <f>VLOOKUP($A$7:$A$91,dt!$A$2:$R$78,13,FALSE)</f>
        <v>25203705</v>
      </c>
      <c r="N18" s="6">
        <f>VLOOKUP($A$7:$A$91,dt!$A$2:$R$78,14,FALSE)</f>
        <v>340</v>
      </c>
      <c r="O18" s="6">
        <f>VLOOKUP($A$7:$A$91,dt!$A$2:$R$78,15,FALSE)</f>
        <v>6274153</v>
      </c>
      <c r="P18" s="6">
        <f>VLOOKUP($A$7:$A$91,dt!$A$2:$R$78,16,FALSE)</f>
        <v>557</v>
      </c>
      <c r="Q18" s="6">
        <f>VLOOKUP($A$7:$A$91,dt!$A$2:$R$78,17,FALSE)</f>
        <v>153433</v>
      </c>
      <c r="R18" s="6">
        <f>VLOOKUP($A$7:$A$91,dt!$A$2:$R$78,18,FALSE)</f>
        <v>74</v>
      </c>
      <c r="S18" s="6">
        <f>VLOOKUP($A$7:$A$91,dt!$A$2:$X$78,19,FALSE)</f>
        <v>166943</v>
      </c>
      <c r="T18" s="6">
        <f>VLOOKUP($A$7:$A$91,dt!$A$2:$X$78,20,FALSE)</f>
        <v>172</v>
      </c>
      <c r="U18" s="6">
        <f>VLOOKUP($A$7:$A$91,dt!$A$2:$X$78,21,FALSE)</f>
        <v>7176</v>
      </c>
      <c r="V18" s="6">
        <f>VLOOKUP($A$7:$A$91,dt!$A$2:$X$78,22,FALSE)</f>
        <v>323</v>
      </c>
      <c r="W18" s="6">
        <f>VLOOKUP($A$7:$A$91,dt!$A$2:$X$78,23,FALSE)</f>
        <v>1953</v>
      </c>
      <c r="X18" s="6">
        <f>VLOOKUP($A$7:$A$91,dt!$A$2:$X$78,24,FALSE)</f>
        <v>87</v>
      </c>
    </row>
    <row r="19" spans="1:24" ht="18.75">
      <c r="A19" s="5" t="s">
        <v>21</v>
      </c>
      <c r="B19" s="6">
        <f>VLOOKUP($A$7:$A$91,dt!$A$2:$R$78,2,FALSE)</f>
        <v>10271</v>
      </c>
      <c r="C19" s="6">
        <f>VLOOKUP($A$7:$A$91,dt!$A$2:$R$78,3,FALSE)</f>
        <v>21495</v>
      </c>
      <c r="D19" s="6">
        <f>VLOOKUP($A$7:$A$91,dt!$A$2:$R$78,4,FALSE)</f>
        <v>1699</v>
      </c>
      <c r="E19" s="6">
        <f>VLOOKUP($A$7:$A$91,dt!$A$2:$R$78,5,FALSE)</f>
        <v>1</v>
      </c>
      <c r="F19" s="6">
        <f>VLOOKUP($A$7:$A$91,dt!$A$2:$R$78,6,FALSE)</f>
        <v>1</v>
      </c>
      <c r="G19" s="6">
        <f>VLOOKUP($A$7:$A$91,dt!$A$2:$R$78,7,FALSE)</f>
        <v>808</v>
      </c>
      <c r="H19" s="6">
        <f>VLOOKUP($A$7:$A$91,dt!$A$2:$R$78,8,FALSE)</f>
        <v>90</v>
      </c>
      <c r="I19" s="6">
        <f>VLOOKUP($A$7:$A$91,dt!$A$2:$R$78,9,FALSE)</f>
        <v>130287</v>
      </c>
      <c r="J19" s="6">
        <f>VLOOKUP($A$7:$A$91,dt!$A$2:$R$78,10,FALSE)</f>
        <v>113</v>
      </c>
      <c r="K19" s="6">
        <f>VLOOKUP($A$7:$A$91,dt!$A$2:$R$78,11,FALSE)</f>
        <v>443863</v>
      </c>
      <c r="L19" s="6">
        <f>VLOOKUP($A$7:$A$91,dt!$A$2:$R$78,12,FALSE)</f>
        <v>8929</v>
      </c>
      <c r="M19" s="6">
        <f>VLOOKUP($A$7:$A$91,dt!$A$2:$R$78,13,FALSE)</f>
        <v>4286099</v>
      </c>
      <c r="N19" s="6">
        <f>VLOOKUP($A$7:$A$91,dt!$A$2:$R$78,14,FALSE)</f>
        <v>200</v>
      </c>
      <c r="O19" s="6">
        <f>VLOOKUP($A$7:$A$91,dt!$A$2:$R$78,15,FALSE)</f>
        <v>391418</v>
      </c>
      <c r="P19" s="6">
        <f>VLOOKUP($A$7:$A$91,dt!$A$2:$R$78,16,FALSE)</f>
        <v>324</v>
      </c>
      <c r="Q19" s="6">
        <f>VLOOKUP($A$7:$A$91,dt!$A$2:$R$78,17,FALSE)</f>
        <v>346724</v>
      </c>
      <c r="R19" s="6">
        <f>VLOOKUP($A$7:$A$91,dt!$A$2:$R$78,18,FALSE)</f>
        <v>60</v>
      </c>
      <c r="S19" s="6">
        <f>VLOOKUP($A$7:$A$91,dt!$A$2:$X$78,19,FALSE)</f>
        <v>25508</v>
      </c>
      <c r="T19" s="6">
        <f>VLOOKUP($A$7:$A$91,dt!$A$2:$X$78,20,FALSE)</f>
        <v>117</v>
      </c>
      <c r="U19" s="6">
        <f>VLOOKUP($A$7:$A$91,dt!$A$2:$X$78,21,FALSE)</f>
        <v>915</v>
      </c>
      <c r="V19" s="6">
        <f>VLOOKUP($A$7:$A$91,dt!$A$2:$X$78,22,FALSE)</f>
        <v>41</v>
      </c>
      <c r="W19" s="6">
        <f>VLOOKUP($A$7:$A$91,dt!$A$2:$X$78,23,FALSE)</f>
        <v>184</v>
      </c>
      <c r="X19" s="6">
        <f>VLOOKUP($A$7:$A$91,dt!$A$2:$X$78,24,FALSE)</f>
        <v>10</v>
      </c>
    </row>
    <row r="20" spans="1:24" ht="18.75">
      <c r="A20" s="5" t="s">
        <v>22</v>
      </c>
      <c r="B20" s="6">
        <f>VLOOKUP($A$7:$A$91,dt!$A$2:$R$78,2,FALSE)</f>
        <v>9834</v>
      </c>
      <c r="C20" s="6">
        <f>VLOOKUP($A$7:$A$91,dt!$A$2:$R$78,3,FALSE)</f>
        <v>2522</v>
      </c>
      <c r="D20" s="6">
        <f>VLOOKUP($A$7:$A$91,dt!$A$2:$R$78,4,FALSE)</f>
        <v>348</v>
      </c>
      <c r="E20" s="6">
        <f>VLOOKUP($A$7:$A$91,dt!$A$2:$R$78,5,FALSE)</f>
        <v>3061</v>
      </c>
      <c r="F20" s="6">
        <f>VLOOKUP($A$7:$A$91,dt!$A$2:$R$78,6,FALSE)</f>
        <v>82</v>
      </c>
      <c r="G20" s="6">
        <f>VLOOKUP($A$7:$A$91,dt!$A$2:$R$78,7,FALSE)</f>
        <v>461</v>
      </c>
      <c r="H20" s="6">
        <f>VLOOKUP($A$7:$A$91,dt!$A$2:$R$78,8,FALSE)</f>
        <v>29</v>
      </c>
      <c r="I20" s="6">
        <f>VLOOKUP($A$7:$A$91,dt!$A$2:$R$78,9,FALSE)</f>
        <v>81754</v>
      </c>
      <c r="J20" s="6">
        <f>VLOOKUP($A$7:$A$91,dt!$A$2:$R$78,10,FALSE)</f>
        <v>146</v>
      </c>
      <c r="K20" s="6">
        <f>VLOOKUP($A$7:$A$91,dt!$A$2:$R$78,11,FALSE)</f>
        <v>263491</v>
      </c>
      <c r="L20" s="6">
        <f>VLOOKUP($A$7:$A$91,dt!$A$2:$R$78,12,FALSE)</f>
        <v>8396</v>
      </c>
      <c r="M20" s="6">
        <f>VLOOKUP($A$7:$A$91,dt!$A$2:$R$78,13,FALSE)</f>
        <v>4006270</v>
      </c>
      <c r="N20" s="6">
        <f>VLOOKUP($A$7:$A$91,dt!$A$2:$R$78,14,FALSE)</f>
        <v>332</v>
      </c>
      <c r="O20" s="6">
        <f>VLOOKUP($A$7:$A$91,dt!$A$2:$R$78,15,FALSE)</f>
        <v>855372</v>
      </c>
      <c r="P20" s="6">
        <f>VLOOKUP($A$7:$A$91,dt!$A$2:$R$78,16,FALSE)</f>
        <v>568</v>
      </c>
      <c r="Q20" s="6">
        <f>VLOOKUP($A$7:$A$91,dt!$A$2:$R$78,17,FALSE)</f>
        <v>18871</v>
      </c>
      <c r="R20" s="6">
        <f>VLOOKUP($A$7:$A$91,dt!$A$2:$R$78,18,FALSE)</f>
        <v>151</v>
      </c>
      <c r="S20" s="6">
        <f>VLOOKUP($A$7:$A$91,dt!$A$2:$X$78,19,FALSE)</f>
        <v>10845</v>
      </c>
      <c r="T20" s="6">
        <f>VLOOKUP($A$7:$A$91,dt!$A$2:$X$78,20,FALSE)</f>
        <v>128</v>
      </c>
      <c r="U20" s="6">
        <f>VLOOKUP($A$7:$A$91,dt!$A$2:$X$78,21,FALSE)</f>
        <v>310</v>
      </c>
      <c r="V20" s="6">
        <f>VLOOKUP($A$7:$A$91,dt!$A$2:$X$78,22,FALSE)</f>
        <v>30</v>
      </c>
      <c r="W20" s="6">
        <f>VLOOKUP($A$7:$A$91,dt!$A$2:$X$78,23,FALSE)</f>
        <v>83</v>
      </c>
      <c r="X20" s="6">
        <f>VLOOKUP($A$7:$A$91,dt!$A$2:$X$78,24,FALSE)</f>
        <v>5</v>
      </c>
    </row>
    <row r="21" spans="1:24" ht="18.75">
      <c r="A21" s="5" t="s">
        <v>23</v>
      </c>
      <c r="B21" s="6">
        <f>VLOOKUP($A$7:$A$91,dt!$A$2:$R$78,2,FALSE)</f>
        <v>4342</v>
      </c>
      <c r="C21" s="6">
        <f>VLOOKUP($A$7:$A$91,dt!$A$2:$R$78,3,FALSE)</f>
        <v>1717</v>
      </c>
      <c r="D21" s="6">
        <f>VLOOKUP($A$7:$A$91,dt!$A$2:$R$78,4,FALSE)</f>
        <v>181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580</v>
      </c>
      <c r="H21" s="6">
        <f>VLOOKUP($A$7:$A$91,dt!$A$2:$R$78,8,FALSE)</f>
        <v>73</v>
      </c>
      <c r="I21" s="6">
        <f>VLOOKUP($A$7:$A$91,dt!$A$2:$R$78,9,FALSE)</f>
        <v>55392</v>
      </c>
      <c r="J21" s="6">
        <f>VLOOKUP($A$7:$A$91,dt!$A$2:$R$78,10,FALSE)</f>
        <v>69</v>
      </c>
      <c r="K21" s="6">
        <f>VLOOKUP($A$7:$A$91,dt!$A$2:$R$78,11,FALSE)</f>
        <v>106682</v>
      </c>
      <c r="L21" s="6">
        <f>VLOOKUP($A$7:$A$91,dt!$A$2:$R$78,12,FALSE)</f>
        <v>3744</v>
      </c>
      <c r="M21" s="6">
        <f>VLOOKUP($A$7:$A$91,dt!$A$2:$R$78,13,FALSE)</f>
        <v>496138</v>
      </c>
      <c r="N21" s="6">
        <f>VLOOKUP($A$7:$A$91,dt!$A$2:$R$78,14,FALSE)</f>
        <v>13</v>
      </c>
      <c r="O21" s="6">
        <f>VLOOKUP($A$7:$A$91,dt!$A$2:$R$78,15,FALSE)</f>
        <v>39617</v>
      </c>
      <c r="P21" s="6">
        <f>VLOOKUP($A$7:$A$91,dt!$A$2:$R$78,16,FALSE)</f>
        <v>98</v>
      </c>
      <c r="Q21" s="6">
        <f>VLOOKUP($A$7:$A$91,dt!$A$2:$R$78,17,FALSE)</f>
        <v>1497</v>
      </c>
      <c r="R21" s="6">
        <f>VLOOKUP($A$7:$A$91,dt!$A$2:$R$78,18,FALSE)</f>
        <v>34</v>
      </c>
      <c r="S21" s="6">
        <f>VLOOKUP($A$7:$A$91,dt!$A$2:$X$78,19,FALSE)</f>
        <v>12788</v>
      </c>
      <c r="T21" s="6">
        <f>VLOOKUP($A$7:$A$91,dt!$A$2:$X$78,20,FALSE)</f>
        <v>57</v>
      </c>
      <c r="U21" s="6">
        <f>VLOOKUP($A$7:$A$91,dt!$A$2:$X$78,21,FALSE)</f>
        <v>446</v>
      </c>
      <c r="V21" s="6">
        <f>VLOOKUP($A$7:$A$91,dt!$A$2:$X$78,22,FALSE)</f>
        <v>29</v>
      </c>
      <c r="W21" s="6">
        <f>VLOOKUP($A$7:$A$91,dt!$A$2:$X$78,23,FALSE)</f>
        <v>154</v>
      </c>
      <c r="X21" s="6">
        <f>VLOOKUP($A$7:$A$91,dt!$A$2:$X$78,24,FALSE)</f>
        <v>11</v>
      </c>
    </row>
    <row r="22" spans="1:24" ht="18.75">
      <c r="A22" s="5" t="s">
        <v>24</v>
      </c>
      <c r="B22" s="6">
        <f>VLOOKUP($A$7:$A$91,dt!$A$2:$R$78,2,FALSE)</f>
        <v>16924</v>
      </c>
      <c r="C22" s="6">
        <f>VLOOKUP($A$7:$A$91,dt!$A$2:$R$78,3,FALSE)</f>
        <v>24157</v>
      </c>
      <c r="D22" s="6">
        <f>VLOOKUP($A$7:$A$91,dt!$A$2:$R$78,4,FALSE)</f>
        <v>2830</v>
      </c>
      <c r="E22" s="6">
        <f>VLOOKUP($A$7:$A$91,dt!$A$2:$R$78,5,FALSE)</f>
        <v>65</v>
      </c>
      <c r="F22" s="6">
        <f>VLOOKUP($A$7:$A$91,dt!$A$2:$R$78,6,FALSE)</f>
        <v>4</v>
      </c>
      <c r="G22" s="6">
        <f>VLOOKUP($A$7:$A$91,dt!$A$2:$R$78,7,FALSE)</f>
        <v>3708</v>
      </c>
      <c r="H22" s="6">
        <f>VLOOKUP($A$7:$A$91,dt!$A$2:$R$78,8,FALSE)</f>
        <v>289</v>
      </c>
      <c r="I22" s="6">
        <f>VLOOKUP($A$7:$A$91,dt!$A$2:$R$78,9,FALSE)</f>
        <v>206630</v>
      </c>
      <c r="J22" s="6">
        <f>VLOOKUP($A$7:$A$91,dt!$A$2:$R$78,10,FALSE)</f>
        <v>305</v>
      </c>
      <c r="K22" s="6">
        <f>VLOOKUP($A$7:$A$91,dt!$A$2:$R$78,11,FALSE)</f>
        <v>595569</v>
      </c>
      <c r="L22" s="6">
        <f>VLOOKUP($A$7:$A$91,dt!$A$2:$R$78,12,FALSE)</f>
        <v>13309</v>
      </c>
      <c r="M22" s="6">
        <f>VLOOKUP($A$7:$A$91,dt!$A$2:$R$78,13,FALSE)</f>
        <v>5527366</v>
      </c>
      <c r="N22" s="6">
        <f>VLOOKUP($A$7:$A$91,dt!$A$2:$R$78,14,FALSE)</f>
        <v>305</v>
      </c>
      <c r="O22" s="6">
        <f>VLOOKUP($A$7:$A$91,dt!$A$2:$R$78,15,FALSE)</f>
        <v>8701429</v>
      </c>
      <c r="P22" s="6">
        <f>VLOOKUP($A$7:$A$91,dt!$A$2:$R$78,16,FALSE)</f>
        <v>1126</v>
      </c>
      <c r="Q22" s="6">
        <f>VLOOKUP($A$7:$A$91,dt!$A$2:$R$78,17,FALSE)</f>
        <v>761801</v>
      </c>
      <c r="R22" s="6">
        <f>VLOOKUP($A$7:$A$91,dt!$A$2:$R$78,18,FALSE)</f>
        <v>604</v>
      </c>
      <c r="S22" s="6">
        <f>VLOOKUP($A$7:$A$91,dt!$A$2:$X$78,19,FALSE)</f>
        <v>260859</v>
      </c>
      <c r="T22" s="6">
        <f>VLOOKUP($A$7:$A$91,dt!$A$2:$X$78,20,FALSE)</f>
        <v>1675</v>
      </c>
      <c r="U22" s="6">
        <f>VLOOKUP($A$7:$A$91,dt!$A$2:$X$78,21,FALSE)</f>
        <v>7456</v>
      </c>
      <c r="V22" s="6">
        <f>VLOOKUP($A$7:$A$91,dt!$A$2:$X$78,22,FALSE)</f>
        <v>402</v>
      </c>
      <c r="W22" s="6">
        <f>VLOOKUP($A$7:$A$91,dt!$A$2:$X$78,23,FALSE)</f>
        <v>1432</v>
      </c>
      <c r="X22" s="6">
        <f>VLOOKUP($A$7:$A$91,dt!$A$2:$X$78,24,FALSE)</f>
        <v>98</v>
      </c>
    </row>
    <row r="23" spans="1:24" ht="18.75">
      <c r="A23" s="5" t="s">
        <v>25</v>
      </c>
      <c r="B23" s="6">
        <f>VLOOKUP($A$7:$A$91,dt!$A$2:$R$78,2,FALSE)</f>
        <v>19758</v>
      </c>
      <c r="C23" s="6">
        <f>VLOOKUP($A$7:$A$91,dt!$A$2:$R$78,3,FALSE)</f>
        <v>19054</v>
      </c>
      <c r="D23" s="6">
        <f>VLOOKUP($A$7:$A$91,dt!$A$2:$R$78,4,FALSE)</f>
        <v>2053</v>
      </c>
      <c r="E23" s="6">
        <f>VLOOKUP($A$7:$A$91,dt!$A$2:$R$78,5,FALSE)</f>
        <v>81</v>
      </c>
      <c r="F23" s="6">
        <f>VLOOKUP($A$7:$A$91,dt!$A$2:$R$78,6,FALSE)</f>
        <v>2</v>
      </c>
      <c r="G23" s="6">
        <f>VLOOKUP($A$7:$A$91,dt!$A$2:$R$78,7,FALSE)</f>
        <v>12566</v>
      </c>
      <c r="H23" s="6">
        <f>VLOOKUP($A$7:$A$91,dt!$A$2:$R$78,8,FALSE)</f>
        <v>1066</v>
      </c>
      <c r="I23" s="6">
        <f>VLOOKUP($A$7:$A$91,dt!$A$2:$R$78,9,FALSE)</f>
        <v>409215</v>
      </c>
      <c r="J23" s="6">
        <f>VLOOKUP($A$7:$A$91,dt!$A$2:$R$78,10,FALSE)</f>
        <v>462</v>
      </c>
      <c r="K23" s="6">
        <f>VLOOKUP($A$7:$A$91,dt!$A$2:$R$78,11,FALSE)</f>
        <v>822795</v>
      </c>
      <c r="L23" s="6">
        <f>VLOOKUP($A$7:$A$91,dt!$A$2:$R$78,12,FALSE)</f>
        <v>17071</v>
      </c>
      <c r="M23" s="6">
        <f>VLOOKUP($A$7:$A$91,dt!$A$2:$R$78,13,FALSE)</f>
        <v>22108008</v>
      </c>
      <c r="N23" s="6">
        <f>VLOOKUP($A$7:$A$91,dt!$A$2:$R$78,14,FALSE)</f>
        <v>731</v>
      </c>
      <c r="O23" s="6">
        <f>VLOOKUP($A$7:$A$91,dt!$A$2:$R$78,15,FALSE)</f>
        <v>1791927</v>
      </c>
      <c r="P23" s="6">
        <f>VLOOKUP($A$7:$A$91,dt!$A$2:$R$78,16,FALSE)</f>
        <v>747</v>
      </c>
      <c r="Q23" s="6">
        <f>VLOOKUP($A$7:$A$91,dt!$A$2:$R$78,17,FALSE)</f>
        <v>514374</v>
      </c>
      <c r="R23" s="6">
        <f>VLOOKUP($A$7:$A$91,dt!$A$2:$R$78,18,FALSE)</f>
        <v>143</v>
      </c>
      <c r="S23" s="6">
        <f>VLOOKUP($A$7:$A$91,dt!$A$2:$X$78,19,FALSE)</f>
        <v>48670</v>
      </c>
      <c r="T23" s="6">
        <f>VLOOKUP($A$7:$A$91,dt!$A$2:$X$78,20,FALSE)</f>
        <v>445</v>
      </c>
      <c r="U23" s="6">
        <f>VLOOKUP($A$7:$A$91,dt!$A$2:$X$78,21,FALSE)</f>
        <v>1876</v>
      </c>
      <c r="V23" s="6">
        <f>VLOOKUP($A$7:$A$91,dt!$A$2:$X$78,22,FALSE)</f>
        <v>105</v>
      </c>
      <c r="W23" s="6">
        <f>VLOOKUP($A$7:$A$91,dt!$A$2:$X$78,23,FALSE)</f>
        <v>459</v>
      </c>
      <c r="X23" s="6">
        <f>VLOOKUP($A$7:$A$91,dt!$A$2:$X$78,24,FALSE)</f>
        <v>30</v>
      </c>
    </row>
    <row r="24" spans="1:24" ht="18.75">
      <c r="A24" s="5" t="s">
        <v>26</v>
      </c>
      <c r="B24" s="6">
        <f>VLOOKUP($A$7:$A$91,dt!$A$2:$R$78,2,FALSE)</f>
        <v>10379</v>
      </c>
      <c r="C24" s="6">
        <f>VLOOKUP($A$7:$A$91,dt!$A$2:$R$78,3,FALSE)</f>
        <v>11069</v>
      </c>
      <c r="D24" s="6">
        <f>VLOOKUP($A$7:$A$91,dt!$A$2:$R$78,4,FALSE)</f>
        <v>981</v>
      </c>
      <c r="E24" s="6">
        <f>VLOOKUP($A$7:$A$91,dt!$A$2:$R$78,5,FALSE)</f>
        <v>114</v>
      </c>
      <c r="F24" s="6">
        <f>VLOOKUP($A$7:$A$91,dt!$A$2:$R$78,6,FALSE)</f>
        <v>3</v>
      </c>
      <c r="G24" s="6">
        <f>VLOOKUP($A$7:$A$91,dt!$A$2:$R$78,7,FALSE)</f>
        <v>13742</v>
      </c>
      <c r="H24" s="6">
        <f>VLOOKUP($A$7:$A$91,dt!$A$2:$R$78,8,FALSE)</f>
        <v>1074</v>
      </c>
      <c r="I24" s="6">
        <f>VLOOKUP($A$7:$A$91,dt!$A$2:$R$78,9,FALSE)</f>
        <v>68258</v>
      </c>
      <c r="J24" s="6">
        <f>VLOOKUP($A$7:$A$91,dt!$A$2:$R$78,10,FALSE)</f>
        <v>40</v>
      </c>
      <c r="K24" s="6">
        <f>VLOOKUP($A$7:$A$91,dt!$A$2:$R$78,11,FALSE)</f>
        <v>278865</v>
      </c>
      <c r="L24" s="6">
        <f>VLOOKUP($A$7:$A$91,dt!$A$2:$R$78,12,FALSE)</f>
        <v>8441</v>
      </c>
      <c r="M24" s="6">
        <f>VLOOKUP($A$7:$A$91,dt!$A$2:$R$78,13,FALSE)</f>
        <v>2391528</v>
      </c>
      <c r="N24" s="6">
        <f>VLOOKUP($A$7:$A$91,dt!$A$2:$R$78,14,FALSE)</f>
        <v>297</v>
      </c>
      <c r="O24" s="6">
        <f>VLOOKUP($A$7:$A$91,dt!$A$2:$R$78,15,FALSE)</f>
        <v>5387097</v>
      </c>
      <c r="P24" s="6">
        <f>VLOOKUP($A$7:$A$91,dt!$A$2:$R$78,16,FALSE)</f>
        <v>923</v>
      </c>
      <c r="Q24" s="6">
        <f>VLOOKUP($A$7:$A$91,dt!$A$2:$R$78,17,FALSE)</f>
        <v>477000</v>
      </c>
      <c r="R24" s="6">
        <f>VLOOKUP($A$7:$A$91,dt!$A$2:$R$78,18,FALSE)</f>
        <v>293</v>
      </c>
      <c r="S24" s="6">
        <f>VLOOKUP($A$7:$A$91,dt!$A$2:$X$78,19,FALSE)</f>
        <v>62796</v>
      </c>
      <c r="T24" s="6">
        <f>VLOOKUP($A$7:$A$91,dt!$A$2:$X$78,20,FALSE)</f>
        <v>372</v>
      </c>
      <c r="U24" s="6">
        <f>VLOOKUP($A$7:$A$91,dt!$A$2:$X$78,21,FALSE)</f>
        <v>2760</v>
      </c>
      <c r="V24" s="6">
        <f>VLOOKUP($A$7:$A$91,dt!$A$2:$X$78,22,FALSE)</f>
        <v>109</v>
      </c>
      <c r="W24" s="6">
        <f>VLOOKUP($A$7:$A$91,dt!$A$2:$X$78,23,FALSE)</f>
        <v>497</v>
      </c>
      <c r="X24" s="6">
        <f>VLOOKUP($A$7:$A$91,dt!$A$2:$X$78,24,FALSE)</f>
        <v>19</v>
      </c>
    </row>
    <row r="25" spans="1:24" ht="18.75">
      <c r="A25" s="5" t="s">
        <v>27</v>
      </c>
      <c r="B25" s="6">
        <f>VLOOKUP($A$7:$A$91,dt!$A$2:$R$78,2,FALSE)</f>
        <v>34562</v>
      </c>
      <c r="C25" s="6">
        <f>VLOOKUP($A$7:$A$91,dt!$A$2:$R$78,3,FALSE)</f>
        <v>118628</v>
      </c>
      <c r="D25" s="6">
        <f>VLOOKUP($A$7:$A$91,dt!$A$2:$R$78,4,FALSE)</f>
        <v>10409</v>
      </c>
      <c r="E25" s="6">
        <f>VLOOKUP($A$7:$A$91,dt!$A$2:$R$78,5,FALSE)</f>
        <v>34911</v>
      </c>
      <c r="F25" s="6">
        <f>VLOOKUP($A$7:$A$91,dt!$A$2:$R$78,6,FALSE)</f>
        <v>871</v>
      </c>
      <c r="G25" s="6">
        <f>VLOOKUP($A$7:$A$91,dt!$A$2:$R$78,7,FALSE)</f>
        <v>14879</v>
      </c>
      <c r="H25" s="6">
        <f>VLOOKUP($A$7:$A$91,dt!$A$2:$R$78,8,FALSE)</f>
        <v>1300</v>
      </c>
      <c r="I25" s="6">
        <f>VLOOKUP($A$7:$A$91,dt!$A$2:$R$78,9,FALSE)</f>
        <v>25721</v>
      </c>
      <c r="J25" s="6">
        <f>VLOOKUP($A$7:$A$91,dt!$A$2:$R$78,10,FALSE)</f>
        <v>532</v>
      </c>
      <c r="K25" s="6">
        <f>VLOOKUP($A$7:$A$91,dt!$A$2:$R$78,11,FALSE)</f>
        <v>1420724</v>
      </c>
      <c r="L25" s="6">
        <f>VLOOKUP($A$7:$A$91,dt!$A$2:$R$78,12,FALSE)</f>
        <v>30311</v>
      </c>
      <c r="M25" s="6">
        <f>VLOOKUP($A$7:$A$91,dt!$A$2:$R$78,13,FALSE)</f>
        <v>453318</v>
      </c>
      <c r="N25" s="6">
        <f>VLOOKUP($A$7:$A$91,dt!$A$2:$R$78,14,FALSE)</f>
        <v>861</v>
      </c>
      <c r="O25" s="6">
        <f>VLOOKUP($A$7:$A$91,dt!$A$2:$R$78,15,FALSE)</f>
        <v>472721</v>
      </c>
      <c r="P25" s="6">
        <f>VLOOKUP($A$7:$A$91,dt!$A$2:$R$78,16,FALSE)</f>
        <v>3985</v>
      </c>
      <c r="Q25" s="6">
        <f>VLOOKUP($A$7:$A$91,dt!$A$2:$R$78,17,FALSE)</f>
        <v>130512</v>
      </c>
      <c r="R25" s="6">
        <f>VLOOKUP($A$7:$A$91,dt!$A$2:$R$78,18,FALSE)</f>
        <v>471</v>
      </c>
      <c r="S25" s="6">
        <f>VLOOKUP($A$7:$A$91,dt!$A$2:$X$78,19,FALSE)</f>
        <v>23132</v>
      </c>
      <c r="T25" s="6">
        <f>VLOOKUP($A$7:$A$91,dt!$A$2:$X$78,20,FALSE)</f>
        <v>974</v>
      </c>
      <c r="U25" s="6">
        <f>VLOOKUP($A$7:$A$91,dt!$A$2:$X$78,21,FALSE)</f>
        <v>17784</v>
      </c>
      <c r="V25" s="6">
        <f>VLOOKUP($A$7:$A$91,dt!$A$2:$X$78,22,FALSE)</f>
        <v>691</v>
      </c>
      <c r="W25" s="6">
        <f>VLOOKUP($A$7:$A$91,dt!$A$2:$X$78,23,FALSE)</f>
        <v>696</v>
      </c>
      <c r="X25" s="6">
        <f>VLOOKUP($A$7:$A$91,dt!$A$2:$X$78,24,FALSE)</f>
        <v>33</v>
      </c>
    </row>
    <row r="26" spans="1:24" ht="18.75">
      <c r="A26" s="9" t="s">
        <v>3</v>
      </c>
      <c r="B26" s="8">
        <f>SUM(B27:B34)</f>
        <v>1035882</v>
      </c>
      <c r="C26" s="8">
        <f t="shared" ref="C26:X26" si="12">SUM(C27:C34)</f>
        <v>3126580</v>
      </c>
      <c r="D26" s="8">
        <f t="shared" si="12"/>
        <v>571153</v>
      </c>
      <c r="E26" s="8">
        <f t="shared" si="12"/>
        <v>176157</v>
      </c>
      <c r="F26" s="8">
        <f t="shared" si="12"/>
        <v>5712</v>
      </c>
      <c r="G26" s="8">
        <f t="shared" si="12"/>
        <v>706095</v>
      </c>
      <c r="H26" s="8">
        <f t="shared" si="12"/>
        <v>150926</v>
      </c>
      <c r="I26" s="8">
        <f t="shared" si="12"/>
        <v>1156555</v>
      </c>
      <c r="J26" s="8">
        <f t="shared" si="12"/>
        <v>35144</v>
      </c>
      <c r="K26" s="8">
        <f t="shared" ref="K26:L26" si="13">SUM(K27:K34)</f>
        <v>29548943</v>
      </c>
      <c r="L26" s="8">
        <f t="shared" si="13"/>
        <v>746125</v>
      </c>
      <c r="M26" s="8">
        <f t="shared" ref="M26:N26" si="14">SUM(M27:M34)</f>
        <v>36722510</v>
      </c>
      <c r="N26" s="8">
        <f t="shared" si="14"/>
        <v>11691</v>
      </c>
      <c r="O26" s="8">
        <f t="shared" si="12"/>
        <v>4509973</v>
      </c>
      <c r="P26" s="8">
        <f t="shared" si="12"/>
        <v>41354</v>
      </c>
      <c r="Q26" s="8">
        <f t="shared" si="12"/>
        <v>1089936</v>
      </c>
      <c r="R26" s="8">
        <f t="shared" si="12"/>
        <v>8935</v>
      </c>
      <c r="S26" s="8">
        <f t="shared" ref="S26:T26" si="15">SUM(S27:S34)</f>
        <v>1488973</v>
      </c>
      <c r="T26" s="8">
        <f t="shared" si="15"/>
        <v>26296</v>
      </c>
      <c r="U26" s="8">
        <f t="shared" si="12"/>
        <v>210127</v>
      </c>
      <c r="V26" s="8">
        <f t="shared" si="12"/>
        <v>9044</v>
      </c>
      <c r="W26" s="8">
        <f t="shared" si="12"/>
        <v>7844</v>
      </c>
      <c r="X26" s="8">
        <f t="shared" si="12"/>
        <v>437</v>
      </c>
    </row>
    <row r="27" spans="1:24" ht="18.75">
      <c r="A27" s="5" t="s">
        <v>28</v>
      </c>
      <c r="B27" s="6">
        <f>VLOOKUP($A$7:$A$91,dt!$A$2:$R$78,2,FALSE)</f>
        <v>190749</v>
      </c>
      <c r="C27" s="6">
        <f>VLOOKUP($A$7:$A$91,dt!$A$2:$R$78,3,FALSE)</f>
        <v>534688</v>
      </c>
      <c r="D27" s="6">
        <f>VLOOKUP($A$7:$A$91,dt!$A$2:$R$78,4,FALSE)</f>
        <v>67613</v>
      </c>
      <c r="E27" s="6">
        <f>VLOOKUP($A$7:$A$91,dt!$A$2:$R$78,5,FALSE)</f>
        <v>157204</v>
      </c>
      <c r="F27" s="6">
        <f>VLOOKUP($A$7:$A$91,dt!$A$2:$R$78,6,FALSE)</f>
        <v>5049</v>
      </c>
      <c r="G27" s="6">
        <f>VLOOKUP($A$7:$A$91,dt!$A$2:$R$78,7,FALSE)</f>
        <v>79255</v>
      </c>
      <c r="H27" s="6">
        <f>VLOOKUP($A$7:$A$91,dt!$A$2:$R$78,8,FALSE)</f>
        <v>12197</v>
      </c>
      <c r="I27" s="6">
        <f>VLOOKUP($A$7:$A$91,dt!$A$2:$R$78,9,FALSE)</f>
        <v>268638</v>
      </c>
      <c r="J27" s="6">
        <f>VLOOKUP($A$7:$A$91,dt!$A$2:$R$78,10,FALSE)</f>
        <v>6368</v>
      </c>
      <c r="K27" s="6">
        <f>VLOOKUP($A$7:$A$91,dt!$A$2:$R$78,11,FALSE)</f>
        <v>5764413</v>
      </c>
      <c r="L27" s="6">
        <f>VLOOKUP($A$7:$A$91,dt!$A$2:$R$78,12,FALSE)</f>
        <v>156786</v>
      </c>
      <c r="M27" s="6">
        <f>VLOOKUP($A$7:$A$91,dt!$A$2:$R$78,13,FALSE)</f>
        <v>18628883</v>
      </c>
      <c r="N27" s="6">
        <f>VLOOKUP($A$7:$A$91,dt!$A$2:$R$78,14,FALSE)</f>
        <v>4114</v>
      </c>
      <c r="O27" s="6">
        <f>VLOOKUP($A$7:$A$91,dt!$A$2:$R$78,15,FALSE)</f>
        <v>1053188</v>
      </c>
      <c r="P27" s="6">
        <f>VLOOKUP($A$7:$A$91,dt!$A$2:$R$78,16,FALSE)</f>
        <v>11039</v>
      </c>
      <c r="Q27" s="6">
        <f>VLOOKUP($A$7:$A$91,dt!$A$2:$R$78,17,FALSE)</f>
        <v>324673</v>
      </c>
      <c r="R27" s="6">
        <f>VLOOKUP($A$7:$A$91,dt!$A$2:$R$78,18,FALSE)</f>
        <v>2560</v>
      </c>
      <c r="S27" s="6">
        <f>VLOOKUP($A$7:$A$91,dt!$A$2:$X$78,19,FALSE)</f>
        <v>555656</v>
      </c>
      <c r="T27" s="6">
        <f>VLOOKUP($A$7:$A$91,dt!$A$2:$X$78,20,FALSE)</f>
        <v>6172</v>
      </c>
      <c r="U27" s="6">
        <f>VLOOKUP($A$7:$A$91,dt!$A$2:$X$78,21,FALSE)</f>
        <v>121352</v>
      </c>
      <c r="V27" s="6">
        <f>VLOOKUP($A$7:$A$91,dt!$A$2:$X$78,22,FALSE)</f>
        <v>4454</v>
      </c>
      <c r="W27" s="6">
        <f>VLOOKUP($A$7:$A$91,dt!$A$2:$X$78,23,FALSE)</f>
        <v>3460</v>
      </c>
      <c r="X27" s="6">
        <f>VLOOKUP($A$7:$A$91,dt!$A$2:$X$78,24,FALSE)</f>
        <v>153</v>
      </c>
    </row>
    <row r="28" spans="1:24" ht="18.75">
      <c r="A28" s="5" t="s">
        <v>29</v>
      </c>
      <c r="B28" s="6">
        <f>VLOOKUP($A$7:$A$91,dt!$A$2:$R$78,2,FALSE)</f>
        <v>156829</v>
      </c>
      <c r="C28" s="6">
        <f>VLOOKUP($A$7:$A$91,dt!$A$2:$R$78,3,FALSE)</f>
        <v>517514</v>
      </c>
      <c r="D28" s="6">
        <f>VLOOKUP($A$7:$A$91,dt!$A$2:$R$78,4,FALSE)</f>
        <v>85405</v>
      </c>
      <c r="E28" s="6">
        <f>VLOOKUP($A$7:$A$91,dt!$A$2:$R$78,5,FALSE)</f>
        <v>5543</v>
      </c>
      <c r="F28" s="6">
        <f>VLOOKUP($A$7:$A$91,dt!$A$2:$R$78,6,FALSE)</f>
        <v>151</v>
      </c>
      <c r="G28" s="6">
        <f>VLOOKUP($A$7:$A$91,dt!$A$2:$R$78,7,FALSE)</f>
        <v>154916</v>
      </c>
      <c r="H28" s="6">
        <f>VLOOKUP($A$7:$A$91,dt!$A$2:$R$78,8,FALSE)</f>
        <v>27034</v>
      </c>
      <c r="I28" s="6">
        <f>VLOOKUP($A$7:$A$91,dt!$A$2:$R$78,9,FALSE)</f>
        <v>275032</v>
      </c>
      <c r="J28" s="6">
        <f>VLOOKUP($A$7:$A$91,dt!$A$2:$R$78,10,FALSE)</f>
        <v>8701</v>
      </c>
      <c r="K28" s="6">
        <f>VLOOKUP($A$7:$A$91,dt!$A$2:$R$78,11,FALSE)</f>
        <v>4759927</v>
      </c>
      <c r="L28" s="6">
        <f>VLOOKUP($A$7:$A$91,dt!$A$2:$R$78,12,FALSE)</f>
        <v>115636</v>
      </c>
      <c r="M28" s="6">
        <f>VLOOKUP($A$7:$A$91,dt!$A$2:$R$78,13,FALSE)</f>
        <v>8475411</v>
      </c>
      <c r="N28" s="6">
        <f>VLOOKUP($A$7:$A$91,dt!$A$2:$R$78,14,FALSE)</f>
        <v>1210</v>
      </c>
      <c r="O28" s="6">
        <f>VLOOKUP($A$7:$A$91,dt!$A$2:$R$78,15,FALSE)</f>
        <v>397104</v>
      </c>
      <c r="P28" s="6">
        <f>VLOOKUP($A$7:$A$91,dt!$A$2:$R$78,16,FALSE)</f>
        <v>5763</v>
      </c>
      <c r="Q28" s="6">
        <f>VLOOKUP($A$7:$A$91,dt!$A$2:$R$78,17,FALSE)</f>
        <v>47523</v>
      </c>
      <c r="R28" s="6">
        <f>VLOOKUP($A$7:$A$91,dt!$A$2:$R$78,18,FALSE)</f>
        <v>857</v>
      </c>
      <c r="S28" s="6">
        <f>VLOOKUP($A$7:$A$91,dt!$A$2:$X$78,19,FALSE)</f>
        <v>220499</v>
      </c>
      <c r="T28" s="6">
        <f>VLOOKUP($A$7:$A$91,dt!$A$2:$X$78,20,FALSE)</f>
        <v>6923</v>
      </c>
      <c r="U28" s="6">
        <f>VLOOKUP($A$7:$A$91,dt!$A$2:$X$78,21,FALSE)</f>
        <v>21172</v>
      </c>
      <c r="V28" s="6">
        <f>VLOOKUP($A$7:$A$91,dt!$A$2:$X$78,22,FALSE)</f>
        <v>1177</v>
      </c>
      <c r="W28" s="6">
        <f>VLOOKUP($A$7:$A$91,dt!$A$2:$X$78,23,FALSE)</f>
        <v>1556</v>
      </c>
      <c r="X28" s="6">
        <f>VLOOKUP($A$7:$A$91,dt!$A$2:$X$78,24,FALSE)</f>
        <v>109</v>
      </c>
    </row>
    <row r="29" spans="1:24" ht="18.75">
      <c r="A29" s="5" t="s">
        <v>30</v>
      </c>
      <c r="B29" s="6">
        <f>VLOOKUP($A$7:$A$91,dt!$A$2:$R$78,2,FALSE)</f>
        <v>169166</v>
      </c>
      <c r="C29" s="6">
        <f>VLOOKUP($A$7:$A$91,dt!$A$2:$R$78,3,FALSE)</f>
        <v>582231</v>
      </c>
      <c r="D29" s="6">
        <f>VLOOKUP($A$7:$A$91,dt!$A$2:$R$78,4,FALSE)</f>
        <v>105347</v>
      </c>
      <c r="E29" s="6">
        <f>VLOOKUP($A$7:$A$91,dt!$A$2:$R$78,5,FALSE)</f>
        <v>706</v>
      </c>
      <c r="F29" s="6">
        <f>VLOOKUP($A$7:$A$91,dt!$A$2:$R$78,6,FALSE)</f>
        <v>56</v>
      </c>
      <c r="G29" s="6">
        <f>VLOOKUP($A$7:$A$91,dt!$A$2:$R$78,7,FALSE)</f>
        <v>152664</v>
      </c>
      <c r="H29" s="6">
        <f>VLOOKUP($A$7:$A$91,dt!$A$2:$R$78,8,FALSE)</f>
        <v>32877</v>
      </c>
      <c r="I29" s="6">
        <f>VLOOKUP($A$7:$A$91,dt!$A$2:$R$78,9,FALSE)</f>
        <v>142520</v>
      </c>
      <c r="J29" s="6">
        <f>VLOOKUP($A$7:$A$91,dt!$A$2:$R$78,10,FALSE)</f>
        <v>7189</v>
      </c>
      <c r="K29" s="6">
        <f>VLOOKUP($A$7:$A$91,dt!$A$2:$R$78,11,FALSE)</f>
        <v>4500145</v>
      </c>
      <c r="L29" s="6">
        <f>VLOOKUP($A$7:$A$91,dt!$A$2:$R$78,12,FALSE)</f>
        <v>119417</v>
      </c>
      <c r="M29" s="6">
        <f>VLOOKUP($A$7:$A$91,dt!$A$2:$R$78,13,FALSE)</f>
        <v>613891</v>
      </c>
      <c r="N29" s="6">
        <f>VLOOKUP($A$7:$A$91,dt!$A$2:$R$78,14,FALSE)</f>
        <v>1850</v>
      </c>
      <c r="O29" s="6">
        <f>VLOOKUP($A$7:$A$91,dt!$A$2:$R$78,15,FALSE)</f>
        <v>260279</v>
      </c>
      <c r="P29" s="6">
        <f>VLOOKUP($A$7:$A$91,dt!$A$2:$R$78,16,FALSE)</f>
        <v>7823</v>
      </c>
      <c r="Q29" s="6">
        <f>VLOOKUP($A$7:$A$91,dt!$A$2:$R$78,17,FALSE)</f>
        <v>54410</v>
      </c>
      <c r="R29" s="6">
        <f>VLOOKUP($A$7:$A$91,dt!$A$2:$R$78,18,FALSE)</f>
        <v>969</v>
      </c>
      <c r="S29" s="6">
        <f>VLOOKUP($A$7:$A$91,dt!$A$2:$X$78,19,FALSE)</f>
        <v>219780</v>
      </c>
      <c r="T29" s="6">
        <f>VLOOKUP($A$7:$A$91,dt!$A$2:$X$78,20,FALSE)</f>
        <v>6724</v>
      </c>
      <c r="U29" s="6">
        <f>VLOOKUP($A$7:$A$91,dt!$A$2:$X$78,21,FALSE)</f>
        <v>7059</v>
      </c>
      <c r="V29" s="6">
        <f>VLOOKUP($A$7:$A$91,dt!$A$2:$X$78,22,FALSE)</f>
        <v>465</v>
      </c>
      <c r="W29" s="6">
        <f>VLOOKUP($A$7:$A$91,dt!$A$2:$X$78,23,FALSE)</f>
        <v>650</v>
      </c>
      <c r="X29" s="6">
        <f>VLOOKUP($A$7:$A$91,dt!$A$2:$X$78,24,FALSE)</f>
        <v>39</v>
      </c>
    </row>
    <row r="30" spans="1:24" ht="18.75">
      <c r="A30" s="5" t="s">
        <v>31</v>
      </c>
      <c r="B30" s="6">
        <f>VLOOKUP($A$7:$A$91,dt!$A$2:$R$78,2,FALSE)</f>
        <v>150708</v>
      </c>
      <c r="C30" s="6">
        <f>VLOOKUP($A$7:$A$91,dt!$A$2:$R$78,3,FALSE)</f>
        <v>530879</v>
      </c>
      <c r="D30" s="6">
        <f>VLOOKUP($A$7:$A$91,dt!$A$2:$R$78,4,FALSE)</f>
        <v>104647</v>
      </c>
      <c r="E30" s="6">
        <f>VLOOKUP($A$7:$A$91,dt!$A$2:$R$78,5,FALSE)</f>
        <v>5112</v>
      </c>
      <c r="F30" s="6">
        <f>VLOOKUP($A$7:$A$91,dt!$A$2:$R$78,6,FALSE)</f>
        <v>204</v>
      </c>
      <c r="G30" s="6">
        <f>VLOOKUP($A$7:$A$91,dt!$A$2:$R$78,7,FALSE)</f>
        <v>105899</v>
      </c>
      <c r="H30" s="6">
        <f>VLOOKUP($A$7:$A$91,dt!$A$2:$R$78,8,FALSE)</f>
        <v>25186</v>
      </c>
      <c r="I30" s="6">
        <f>VLOOKUP($A$7:$A$91,dt!$A$2:$R$78,9,FALSE)</f>
        <v>82938</v>
      </c>
      <c r="J30" s="6">
        <f>VLOOKUP($A$7:$A$91,dt!$A$2:$R$78,10,FALSE)</f>
        <v>3661</v>
      </c>
      <c r="K30" s="6">
        <f>VLOOKUP($A$7:$A$91,dt!$A$2:$R$78,11,FALSE)</f>
        <v>4014861</v>
      </c>
      <c r="L30" s="6">
        <f>VLOOKUP($A$7:$A$91,dt!$A$2:$R$78,12,FALSE)</f>
        <v>98007</v>
      </c>
      <c r="M30" s="6">
        <f>VLOOKUP($A$7:$A$91,dt!$A$2:$R$78,13,FALSE)</f>
        <v>1081481</v>
      </c>
      <c r="N30" s="6">
        <f>VLOOKUP($A$7:$A$91,dt!$A$2:$R$78,14,FALSE)</f>
        <v>2050</v>
      </c>
      <c r="O30" s="6">
        <f>VLOOKUP($A$7:$A$91,dt!$A$2:$R$78,15,FALSE)</f>
        <v>77535</v>
      </c>
      <c r="P30" s="6">
        <f>VLOOKUP($A$7:$A$91,dt!$A$2:$R$78,16,FALSE)</f>
        <v>2767</v>
      </c>
      <c r="Q30" s="6">
        <f>VLOOKUP($A$7:$A$91,dt!$A$2:$R$78,17,FALSE)</f>
        <v>32388</v>
      </c>
      <c r="R30" s="6">
        <f>VLOOKUP($A$7:$A$91,dt!$A$2:$R$78,18,FALSE)</f>
        <v>2098</v>
      </c>
      <c r="S30" s="6">
        <f>VLOOKUP($A$7:$A$91,dt!$A$2:$X$78,19,FALSE)</f>
        <v>59968</v>
      </c>
      <c r="T30" s="6">
        <f>VLOOKUP($A$7:$A$91,dt!$A$2:$X$78,20,FALSE)</f>
        <v>2088</v>
      </c>
      <c r="U30" s="6">
        <f>VLOOKUP($A$7:$A$91,dt!$A$2:$X$78,21,FALSE)</f>
        <v>5464</v>
      </c>
      <c r="V30" s="6">
        <f>VLOOKUP($A$7:$A$91,dt!$A$2:$X$78,22,FALSE)</f>
        <v>328</v>
      </c>
      <c r="W30" s="6">
        <f>VLOOKUP($A$7:$A$91,dt!$A$2:$X$78,23,FALSE)</f>
        <v>437</v>
      </c>
      <c r="X30" s="6">
        <f>VLOOKUP($A$7:$A$91,dt!$A$2:$X$78,24,FALSE)</f>
        <v>24</v>
      </c>
    </row>
    <row r="31" spans="1:24" ht="18.75">
      <c r="A31" s="5" t="s">
        <v>32</v>
      </c>
      <c r="B31" s="6">
        <f>VLOOKUP($A$7:$A$91,dt!$A$2:$R$78,2,FALSE)</f>
        <v>186337</v>
      </c>
      <c r="C31" s="6">
        <f>VLOOKUP($A$7:$A$91,dt!$A$2:$R$78,3,FALSE)</f>
        <v>533676</v>
      </c>
      <c r="D31" s="6">
        <f>VLOOKUP($A$7:$A$91,dt!$A$2:$R$78,4,FALSE)</f>
        <v>123035</v>
      </c>
      <c r="E31" s="6">
        <f>VLOOKUP($A$7:$A$91,dt!$A$2:$R$78,5,FALSE)</f>
        <v>246</v>
      </c>
      <c r="F31" s="6">
        <f>VLOOKUP($A$7:$A$91,dt!$A$2:$R$78,6,FALSE)</f>
        <v>21</v>
      </c>
      <c r="G31" s="6">
        <f>VLOOKUP($A$7:$A$91,dt!$A$2:$R$78,7,FALSE)</f>
        <v>140239</v>
      </c>
      <c r="H31" s="6">
        <f>VLOOKUP($A$7:$A$91,dt!$A$2:$R$78,8,FALSE)</f>
        <v>37452</v>
      </c>
      <c r="I31" s="6">
        <f>VLOOKUP($A$7:$A$91,dt!$A$2:$R$78,9,FALSE)</f>
        <v>126628</v>
      </c>
      <c r="J31" s="6">
        <f>VLOOKUP($A$7:$A$91,dt!$A$2:$R$78,10,FALSE)</f>
        <v>4348</v>
      </c>
      <c r="K31" s="6">
        <f>VLOOKUP($A$7:$A$91,dt!$A$2:$R$78,11,FALSE)</f>
        <v>4769959</v>
      </c>
      <c r="L31" s="6">
        <f>VLOOKUP($A$7:$A$91,dt!$A$2:$R$78,12,FALSE)</f>
        <v>111405</v>
      </c>
      <c r="M31" s="6">
        <f>VLOOKUP($A$7:$A$91,dt!$A$2:$R$78,13,FALSE)</f>
        <v>2291622</v>
      </c>
      <c r="N31" s="6">
        <f>VLOOKUP($A$7:$A$91,dt!$A$2:$R$78,14,FALSE)</f>
        <v>1654</v>
      </c>
      <c r="O31" s="6">
        <f>VLOOKUP($A$7:$A$91,dt!$A$2:$R$78,15,FALSE)</f>
        <v>1306147</v>
      </c>
      <c r="P31" s="6">
        <f>VLOOKUP($A$7:$A$91,dt!$A$2:$R$78,16,FALSE)</f>
        <v>6585</v>
      </c>
      <c r="Q31" s="6">
        <f>VLOOKUP($A$7:$A$91,dt!$A$2:$R$78,17,FALSE)</f>
        <v>33738</v>
      </c>
      <c r="R31" s="6">
        <f>VLOOKUP($A$7:$A$91,dt!$A$2:$R$78,18,FALSE)</f>
        <v>1284</v>
      </c>
      <c r="S31" s="6">
        <f>VLOOKUP($A$7:$A$91,dt!$A$2:$X$78,19,FALSE)</f>
        <v>60473</v>
      </c>
      <c r="T31" s="6">
        <f>VLOOKUP($A$7:$A$91,dt!$A$2:$X$78,20,FALSE)</f>
        <v>1432</v>
      </c>
      <c r="U31" s="6">
        <f>VLOOKUP($A$7:$A$91,dt!$A$2:$X$78,21,FALSE)</f>
        <v>10414</v>
      </c>
      <c r="V31" s="6">
        <f>VLOOKUP($A$7:$A$91,dt!$A$2:$X$78,22,FALSE)</f>
        <v>778</v>
      </c>
      <c r="W31" s="6">
        <f>VLOOKUP($A$7:$A$91,dt!$A$2:$X$78,23,FALSE)</f>
        <v>546</v>
      </c>
      <c r="X31" s="6">
        <f>VLOOKUP($A$7:$A$91,dt!$A$2:$X$78,24,FALSE)</f>
        <v>45</v>
      </c>
    </row>
    <row r="32" spans="1:24" ht="18.75">
      <c r="A32" s="5" t="s">
        <v>33</v>
      </c>
      <c r="B32" s="6">
        <f>VLOOKUP($A$7:$A$91,dt!$A$2:$R$78,2,FALSE)</f>
        <v>56782</v>
      </c>
      <c r="C32" s="6">
        <f>VLOOKUP($A$7:$A$91,dt!$A$2:$R$78,3,FALSE)</f>
        <v>187429</v>
      </c>
      <c r="D32" s="6">
        <f>VLOOKUP($A$7:$A$91,dt!$A$2:$R$78,4,FALSE)</f>
        <v>39409</v>
      </c>
      <c r="E32" s="6">
        <f>VLOOKUP($A$7:$A$91,dt!$A$2:$R$78,5,FALSE)</f>
        <v>34</v>
      </c>
      <c r="F32" s="6">
        <f>VLOOKUP($A$7:$A$91,dt!$A$2:$R$78,6,FALSE)</f>
        <v>12</v>
      </c>
      <c r="G32" s="6">
        <f>VLOOKUP($A$7:$A$91,dt!$A$2:$R$78,7,FALSE)</f>
        <v>34751</v>
      </c>
      <c r="H32" s="6">
        <f>VLOOKUP($A$7:$A$91,dt!$A$2:$R$78,8,FALSE)</f>
        <v>8210</v>
      </c>
      <c r="I32" s="6">
        <f>VLOOKUP($A$7:$A$91,dt!$A$2:$R$78,9,FALSE)</f>
        <v>60827</v>
      </c>
      <c r="J32" s="6">
        <f>VLOOKUP($A$7:$A$91,dt!$A$2:$R$78,10,FALSE)</f>
        <v>1554</v>
      </c>
      <c r="K32" s="6">
        <f>VLOOKUP($A$7:$A$91,dt!$A$2:$R$78,11,FALSE)</f>
        <v>1729570</v>
      </c>
      <c r="L32" s="6">
        <f>VLOOKUP($A$7:$A$91,dt!$A$2:$R$78,12,FALSE)</f>
        <v>41018</v>
      </c>
      <c r="M32" s="6">
        <f>VLOOKUP($A$7:$A$91,dt!$A$2:$R$78,13,FALSE)</f>
        <v>261466</v>
      </c>
      <c r="N32" s="6">
        <f>VLOOKUP($A$7:$A$91,dt!$A$2:$R$78,14,FALSE)</f>
        <v>342</v>
      </c>
      <c r="O32" s="6">
        <f>VLOOKUP($A$7:$A$91,dt!$A$2:$R$78,15,FALSE)</f>
        <v>53635</v>
      </c>
      <c r="P32" s="6">
        <f>VLOOKUP($A$7:$A$91,dt!$A$2:$R$78,16,FALSE)</f>
        <v>3058</v>
      </c>
      <c r="Q32" s="6">
        <f>VLOOKUP($A$7:$A$91,dt!$A$2:$R$78,17,FALSE)</f>
        <v>7168</v>
      </c>
      <c r="R32" s="6">
        <f>VLOOKUP($A$7:$A$91,dt!$A$2:$R$78,18,FALSE)</f>
        <v>180</v>
      </c>
      <c r="S32" s="6">
        <f>VLOOKUP($A$7:$A$91,dt!$A$2:$X$78,19,FALSE)</f>
        <v>29879</v>
      </c>
      <c r="T32" s="6">
        <f>VLOOKUP($A$7:$A$91,dt!$A$2:$X$78,20,FALSE)</f>
        <v>920</v>
      </c>
      <c r="U32" s="6">
        <f>VLOOKUP($A$7:$A$91,dt!$A$2:$X$78,21,FALSE)</f>
        <v>2237</v>
      </c>
      <c r="V32" s="6">
        <f>VLOOKUP($A$7:$A$91,dt!$A$2:$X$78,22,FALSE)</f>
        <v>146</v>
      </c>
      <c r="W32" s="6">
        <f>VLOOKUP($A$7:$A$91,dt!$A$2:$X$78,23,FALSE)</f>
        <v>76</v>
      </c>
      <c r="X32" s="6">
        <f>VLOOKUP($A$7:$A$91,dt!$A$2:$X$78,24,FALSE)</f>
        <v>3</v>
      </c>
    </row>
    <row r="33" spans="1:24" ht="18.75">
      <c r="A33" s="5" t="s">
        <v>34</v>
      </c>
      <c r="B33" s="6">
        <f>VLOOKUP($A$7:$A$91,dt!$A$2:$R$78,2,FALSE)</f>
        <v>83466</v>
      </c>
      <c r="C33" s="6">
        <f>VLOOKUP($A$7:$A$91,dt!$A$2:$R$78,3,FALSE)</f>
        <v>119478</v>
      </c>
      <c r="D33" s="6">
        <f>VLOOKUP($A$7:$A$91,dt!$A$2:$R$78,4,FALSE)</f>
        <v>16994</v>
      </c>
      <c r="E33" s="6">
        <f>VLOOKUP($A$7:$A$91,dt!$A$2:$R$78,5,FALSE)</f>
        <v>7301</v>
      </c>
      <c r="F33" s="6">
        <f>VLOOKUP($A$7:$A$91,dt!$A$2:$R$78,6,FALSE)</f>
        <v>215</v>
      </c>
      <c r="G33" s="6">
        <f>VLOOKUP($A$7:$A$91,dt!$A$2:$R$78,7,FALSE)</f>
        <v>19128</v>
      </c>
      <c r="H33" s="6">
        <f>VLOOKUP($A$7:$A$91,dt!$A$2:$R$78,8,FALSE)</f>
        <v>3035</v>
      </c>
      <c r="I33" s="6">
        <f>VLOOKUP($A$7:$A$91,dt!$A$2:$R$78,9,FALSE)</f>
        <v>155569</v>
      </c>
      <c r="J33" s="6">
        <f>VLOOKUP($A$7:$A$91,dt!$A$2:$R$78,10,FALSE)</f>
        <v>2364</v>
      </c>
      <c r="K33" s="6">
        <f>VLOOKUP($A$7:$A$91,dt!$A$2:$R$78,11,FALSE)</f>
        <v>2834592</v>
      </c>
      <c r="L33" s="6">
        <f>VLOOKUP($A$7:$A$91,dt!$A$2:$R$78,12,FALSE)</f>
        <v>76213</v>
      </c>
      <c r="M33" s="6">
        <f>VLOOKUP($A$7:$A$91,dt!$A$2:$R$78,13,FALSE)</f>
        <v>4898390</v>
      </c>
      <c r="N33" s="6">
        <f>VLOOKUP($A$7:$A$91,dt!$A$2:$R$78,14,FALSE)</f>
        <v>361</v>
      </c>
      <c r="O33" s="6">
        <f>VLOOKUP($A$7:$A$91,dt!$A$2:$R$78,15,FALSE)</f>
        <v>1285304</v>
      </c>
      <c r="P33" s="6">
        <f>VLOOKUP($A$7:$A$91,dt!$A$2:$R$78,16,FALSE)</f>
        <v>2257</v>
      </c>
      <c r="Q33" s="6">
        <f>VLOOKUP($A$7:$A$91,dt!$A$2:$R$78,17,FALSE)</f>
        <v>582574</v>
      </c>
      <c r="R33" s="6">
        <f>VLOOKUP($A$7:$A$91,dt!$A$2:$R$78,18,FALSE)</f>
        <v>643</v>
      </c>
      <c r="S33" s="6">
        <f>VLOOKUP($A$7:$A$91,dt!$A$2:$X$78,19,FALSE)</f>
        <v>300408</v>
      </c>
      <c r="T33" s="6">
        <f>VLOOKUP($A$7:$A$91,dt!$A$2:$X$78,20,FALSE)</f>
        <v>1826</v>
      </c>
      <c r="U33" s="6">
        <f>VLOOKUP($A$7:$A$91,dt!$A$2:$X$78,21,FALSE)</f>
        <v>38529</v>
      </c>
      <c r="V33" s="6">
        <f>VLOOKUP($A$7:$A$91,dt!$A$2:$X$78,22,FALSE)</f>
        <v>1555</v>
      </c>
      <c r="W33" s="6">
        <f>VLOOKUP($A$7:$A$91,dt!$A$2:$X$78,23,FALSE)</f>
        <v>1068</v>
      </c>
      <c r="X33" s="6">
        <f>VLOOKUP($A$7:$A$91,dt!$A$2:$X$78,24,FALSE)</f>
        <v>57</v>
      </c>
    </row>
    <row r="34" spans="1:24" ht="18.75">
      <c r="A34" s="5" t="s">
        <v>35</v>
      </c>
      <c r="B34" s="6">
        <f>VLOOKUP($A$7:$A$91,dt!$A$2:$R$78,2,FALSE)</f>
        <v>41845</v>
      </c>
      <c r="C34" s="6">
        <f>VLOOKUP($A$7:$A$91,dt!$A$2:$R$78,3,FALSE)</f>
        <v>120685</v>
      </c>
      <c r="D34" s="6">
        <f>VLOOKUP($A$7:$A$91,dt!$A$2:$R$78,4,FALSE)</f>
        <v>28703</v>
      </c>
      <c r="E34" s="6">
        <f>VLOOKUP($A$7:$A$91,dt!$A$2:$R$78,5,FALSE)</f>
        <v>11</v>
      </c>
      <c r="F34" s="6">
        <f>VLOOKUP($A$7:$A$91,dt!$A$2:$R$78,6,FALSE)</f>
        <v>4</v>
      </c>
      <c r="G34" s="6">
        <f>VLOOKUP($A$7:$A$91,dt!$A$2:$R$78,7,FALSE)</f>
        <v>19243</v>
      </c>
      <c r="H34" s="6">
        <f>VLOOKUP($A$7:$A$91,dt!$A$2:$R$78,8,FALSE)</f>
        <v>4935</v>
      </c>
      <c r="I34" s="6">
        <f>VLOOKUP($A$7:$A$91,dt!$A$2:$R$78,9,FALSE)</f>
        <v>44403</v>
      </c>
      <c r="J34" s="6">
        <f>VLOOKUP($A$7:$A$91,dt!$A$2:$R$78,10,FALSE)</f>
        <v>959</v>
      </c>
      <c r="K34" s="6">
        <f>VLOOKUP($A$7:$A$91,dt!$A$2:$R$78,11,FALSE)</f>
        <v>1175476</v>
      </c>
      <c r="L34" s="6">
        <f>VLOOKUP($A$7:$A$91,dt!$A$2:$R$78,12,FALSE)</f>
        <v>27643</v>
      </c>
      <c r="M34" s="6">
        <f>VLOOKUP($A$7:$A$91,dt!$A$2:$R$78,13,FALSE)</f>
        <v>471366</v>
      </c>
      <c r="N34" s="6">
        <f>VLOOKUP($A$7:$A$91,dt!$A$2:$R$78,14,FALSE)</f>
        <v>110</v>
      </c>
      <c r="O34" s="6">
        <f>VLOOKUP($A$7:$A$91,dt!$A$2:$R$78,15,FALSE)</f>
        <v>76781</v>
      </c>
      <c r="P34" s="6">
        <f>VLOOKUP($A$7:$A$91,dt!$A$2:$R$78,16,FALSE)</f>
        <v>2062</v>
      </c>
      <c r="Q34" s="6">
        <f>VLOOKUP($A$7:$A$91,dt!$A$2:$R$78,17,FALSE)</f>
        <v>7462</v>
      </c>
      <c r="R34" s="6">
        <f>VLOOKUP($A$7:$A$91,dt!$A$2:$R$78,18,FALSE)</f>
        <v>344</v>
      </c>
      <c r="S34" s="6">
        <f>VLOOKUP($A$7:$A$91,dt!$A$2:$X$78,19,FALSE)</f>
        <v>42310</v>
      </c>
      <c r="T34" s="6">
        <f>VLOOKUP($A$7:$A$91,dt!$A$2:$X$78,20,FALSE)</f>
        <v>211</v>
      </c>
      <c r="U34" s="6">
        <f>VLOOKUP($A$7:$A$91,dt!$A$2:$X$78,21,FALSE)</f>
        <v>3900</v>
      </c>
      <c r="V34" s="6">
        <f>VLOOKUP($A$7:$A$91,dt!$A$2:$X$78,22,FALSE)</f>
        <v>141</v>
      </c>
      <c r="W34" s="6">
        <f>VLOOKUP($A$7:$A$91,dt!$A$2:$X$78,23,FALSE)</f>
        <v>51</v>
      </c>
      <c r="X34" s="6">
        <f>VLOOKUP($A$7:$A$91,dt!$A$2:$X$78,24,FALSE)</f>
        <v>7</v>
      </c>
    </row>
    <row r="35" spans="1:24" ht="18.75">
      <c r="A35" s="9" t="s">
        <v>4</v>
      </c>
      <c r="B35" s="8">
        <f>SUM(B36:B47)</f>
        <v>879716</v>
      </c>
      <c r="C35" s="8">
        <f t="shared" ref="C35:X35" si="16">SUM(C36:C47)</f>
        <v>2155256</v>
      </c>
      <c r="D35" s="8">
        <f t="shared" si="16"/>
        <v>403615</v>
      </c>
      <c r="E35" s="8">
        <f t="shared" si="16"/>
        <v>70424</v>
      </c>
      <c r="F35" s="8">
        <f t="shared" si="16"/>
        <v>2106</v>
      </c>
      <c r="G35" s="8">
        <f t="shared" si="16"/>
        <v>569331</v>
      </c>
      <c r="H35" s="8">
        <f t="shared" si="16"/>
        <v>112541</v>
      </c>
      <c r="I35" s="8">
        <f t="shared" si="16"/>
        <v>1182271</v>
      </c>
      <c r="J35" s="8">
        <f t="shared" si="16"/>
        <v>33663</v>
      </c>
      <c r="K35" s="8">
        <f t="shared" ref="K35:L35" si="17">SUM(K36:K47)</f>
        <v>29599384</v>
      </c>
      <c r="L35" s="8">
        <f t="shared" si="17"/>
        <v>683491</v>
      </c>
      <c r="M35" s="8">
        <f t="shared" ref="M35:N35" si="18">SUM(M36:M47)</f>
        <v>4030759</v>
      </c>
      <c r="N35" s="8">
        <f t="shared" si="18"/>
        <v>9679</v>
      </c>
      <c r="O35" s="8">
        <f t="shared" si="16"/>
        <v>4333414</v>
      </c>
      <c r="P35" s="8">
        <f t="shared" si="16"/>
        <v>39833</v>
      </c>
      <c r="Q35" s="8">
        <f t="shared" si="16"/>
        <v>454413</v>
      </c>
      <c r="R35" s="8">
        <f t="shared" si="16"/>
        <v>11219</v>
      </c>
      <c r="S35" s="8">
        <f t="shared" ref="S35:T35" si="19">SUM(S36:S47)</f>
        <v>971159</v>
      </c>
      <c r="T35" s="8">
        <f t="shared" si="19"/>
        <v>14438</v>
      </c>
      <c r="U35" s="8">
        <f t="shared" si="16"/>
        <v>125382</v>
      </c>
      <c r="V35" s="8">
        <f t="shared" si="16"/>
        <v>5981</v>
      </c>
      <c r="W35" s="8">
        <f t="shared" si="16"/>
        <v>2978</v>
      </c>
      <c r="X35" s="8">
        <f t="shared" si="16"/>
        <v>260</v>
      </c>
    </row>
    <row r="36" spans="1:24" ht="18.75">
      <c r="A36" s="5" t="s">
        <v>36</v>
      </c>
      <c r="B36" s="6">
        <f>VLOOKUP($A$7:$A$91,dt!$A$2:$R$78,2,FALSE)</f>
        <v>25375</v>
      </c>
      <c r="C36" s="6">
        <f>VLOOKUP($A$7:$A$91,dt!$A$2:$R$78,3,FALSE)</f>
        <v>46538</v>
      </c>
      <c r="D36" s="6">
        <f>VLOOKUP($A$7:$A$91,dt!$A$2:$R$78,4,FALSE)</f>
        <v>6403</v>
      </c>
      <c r="E36" s="6">
        <f>VLOOKUP($A$7:$A$91,dt!$A$2:$R$78,5,FALSE)</f>
        <v>918</v>
      </c>
      <c r="F36" s="6">
        <f>VLOOKUP($A$7:$A$91,dt!$A$2:$R$78,6,FALSE)</f>
        <v>6</v>
      </c>
      <c r="G36" s="6">
        <f>VLOOKUP($A$7:$A$91,dt!$A$2:$R$78,7,FALSE)</f>
        <v>21229</v>
      </c>
      <c r="H36" s="6">
        <f>VLOOKUP($A$7:$A$91,dt!$A$2:$R$78,8,FALSE)</f>
        <v>2775</v>
      </c>
      <c r="I36" s="6">
        <f>VLOOKUP($A$7:$A$91,dt!$A$2:$R$78,9,FALSE)</f>
        <v>21364</v>
      </c>
      <c r="J36" s="6">
        <f>VLOOKUP($A$7:$A$91,dt!$A$2:$R$78,10,FALSE)</f>
        <v>931</v>
      </c>
      <c r="K36" s="6">
        <f>VLOOKUP($A$7:$A$91,dt!$A$2:$R$78,11,FALSE)</f>
        <v>1540587</v>
      </c>
      <c r="L36" s="6">
        <f>VLOOKUP($A$7:$A$91,dt!$A$2:$R$78,12,FALSE)</f>
        <v>21410</v>
      </c>
      <c r="M36" s="6">
        <f>VLOOKUP($A$7:$A$91,dt!$A$2:$R$78,13,FALSE)</f>
        <v>24831</v>
      </c>
      <c r="N36" s="6">
        <f>VLOOKUP($A$7:$A$91,dt!$A$2:$R$78,14,FALSE)</f>
        <v>155</v>
      </c>
      <c r="O36" s="6">
        <f>VLOOKUP($A$7:$A$91,dt!$A$2:$R$78,15,FALSE)</f>
        <v>57531</v>
      </c>
      <c r="P36" s="6">
        <f>VLOOKUP($A$7:$A$91,dt!$A$2:$R$78,16,FALSE)</f>
        <v>888</v>
      </c>
      <c r="Q36" s="6">
        <f>VLOOKUP($A$7:$A$91,dt!$A$2:$R$78,17,FALSE)</f>
        <v>18417</v>
      </c>
      <c r="R36" s="6">
        <f>VLOOKUP($A$7:$A$91,dt!$A$2:$R$78,18,FALSE)</f>
        <v>170</v>
      </c>
      <c r="S36" s="6">
        <f>VLOOKUP($A$7:$A$91,dt!$A$2:$X$78,19,FALSE)</f>
        <v>23523</v>
      </c>
      <c r="T36" s="6">
        <f>VLOOKUP($A$7:$A$91,dt!$A$2:$X$78,20,FALSE)</f>
        <v>219</v>
      </c>
      <c r="U36" s="6">
        <f>VLOOKUP($A$7:$A$91,dt!$A$2:$X$78,21,FALSE)</f>
        <v>4601</v>
      </c>
      <c r="V36" s="6">
        <f>VLOOKUP($A$7:$A$91,dt!$A$2:$X$78,22,FALSE)</f>
        <v>205</v>
      </c>
      <c r="W36" s="6">
        <f>VLOOKUP($A$7:$A$91,dt!$A$2:$X$78,23,FALSE)</f>
        <v>51</v>
      </c>
      <c r="X36" s="6">
        <f>VLOOKUP($A$7:$A$91,dt!$A$2:$X$78,24,FALSE)</f>
        <v>3</v>
      </c>
    </row>
    <row r="37" spans="1:24" ht="18.75">
      <c r="A37" s="5" t="s">
        <v>37</v>
      </c>
      <c r="B37" s="6">
        <f>VLOOKUP($A$7:$A$91,dt!$A$2:$R$78,2,FALSE)</f>
        <v>31561</v>
      </c>
      <c r="C37" s="6">
        <f>VLOOKUP($A$7:$A$91,dt!$A$2:$R$78,3,FALSE)</f>
        <v>60229</v>
      </c>
      <c r="D37" s="6">
        <f>VLOOKUP($A$7:$A$91,dt!$A$2:$R$78,4,FALSE)</f>
        <v>8747</v>
      </c>
      <c r="E37" s="6">
        <f>VLOOKUP($A$7:$A$91,dt!$A$2:$R$78,5,FALSE)</f>
        <v>1796</v>
      </c>
      <c r="F37" s="6">
        <f>VLOOKUP($A$7:$A$91,dt!$A$2:$R$78,6,FALSE)</f>
        <v>40</v>
      </c>
      <c r="G37" s="6">
        <f>VLOOKUP($A$7:$A$91,dt!$A$2:$R$78,7,FALSE)</f>
        <v>18144</v>
      </c>
      <c r="H37" s="6">
        <f>VLOOKUP($A$7:$A$91,dt!$A$2:$R$78,8,FALSE)</f>
        <v>3202</v>
      </c>
      <c r="I37" s="6">
        <f>VLOOKUP($A$7:$A$91,dt!$A$2:$R$78,9,FALSE)</f>
        <v>44675</v>
      </c>
      <c r="J37" s="6">
        <f>VLOOKUP($A$7:$A$91,dt!$A$2:$R$78,10,FALSE)</f>
        <v>1464</v>
      </c>
      <c r="K37" s="6">
        <f>VLOOKUP($A$7:$A$91,dt!$A$2:$R$78,11,FALSE)</f>
        <v>1472213</v>
      </c>
      <c r="L37" s="6">
        <f>VLOOKUP($A$7:$A$91,dt!$A$2:$R$78,12,FALSE)</f>
        <v>27432</v>
      </c>
      <c r="M37" s="6">
        <f>VLOOKUP($A$7:$A$91,dt!$A$2:$R$78,13,FALSE)</f>
        <v>362182</v>
      </c>
      <c r="N37" s="6">
        <f>VLOOKUP($A$7:$A$91,dt!$A$2:$R$78,14,FALSE)</f>
        <v>161</v>
      </c>
      <c r="O37" s="6">
        <f>VLOOKUP($A$7:$A$91,dt!$A$2:$R$78,15,FALSE)</f>
        <v>59473</v>
      </c>
      <c r="P37" s="6">
        <f>VLOOKUP($A$7:$A$91,dt!$A$2:$R$78,16,FALSE)</f>
        <v>470</v>
      </c>
      <c r="Q37" s="6">
        <f>VLOOKUP($A$7:$A$91,dt!$A$2:$R$78,17,FALSE)</f>
        <v>5707</v>
      </c>
      <c r="R37" s="6">
        <f>VLOOKUP($A$7:$A$91,dt!$A$2:$R$78,18,FALSE)</f>
        <v>82</v>
      </c>
      <c r="S37" s="6">
        <f>VLOOKUP($A$7:$A$91,dt!$A$2:$X$78,19,FALSE)</f>
        <v>28479</v>
      </c>
      <c r="T37" s="6">
        <f>VLOOKUP($A$7:$A$91,dt!$A$2:$X$78,20,FALSE)</f>
        <v>296</v>
      </c>
      <c r="U37" s="6">
        <f>VLOOKUP($A$7:$A$91,dt!$A$2:$X$78,21,FALSE)</f>
        <v>10857</v>
      </c>
      <c r="V37" s="6">
        <f>VLOOKUP($A$7:$A$91,dt!$A$2:$X$78,22,FALSE)</f>
        <v>484</v>
      </c>
      <c r="W37" s="6">
        <f>VLOOKUP($A$7:$A$91,dt!$A$2:$X$78,23,FALSE)</f>
        <v>133</v>
      </c>
      <c r="X37" s="6">
        <f>VLOOKUP($A$7:$A$91,dt!$A$2:$X$78,24,FALSE)</f>
        <v>8</v>
      </c>
    </row>
    <row r="38" spans="1:24" ht="18.75">
      <c r="A38" s="5" t="s">
        <v>38</v>
      </c>
      <c r="B38" s="6">
        <f>VLOOKUP($A$7:$A$91,dt!$A$2:$R$78,2,FALSE)</f>
        <v>105104</v>
      </c>
      <c r="C38" s="6">
        <f>VLOOKUP($A$7:$A$91,dt!$A$2:$R$78,3,FALSE)</f>
        <v>319447</v>
      </c>
      <c r="D38" s="6">
        <f>VLOOKUP($A$7:$A$91,dt!$A$2:$R$78,4,FALSE)</f>
        <v>53951</v>
      </c>
      <c r="E38" s="6">
        <f>VLOOKUP($A$7:$A$91,dt!$A$2:$R$78,5,FALSE)</f>
        <v>38356</v>
      </c>
      <c r="F38" s="6">
        <f>VLOOKUP($A$7:$A$91,dt!$A$2:$R$78,6,FALSE)</f>
        <v>1140</v>
      </c>
      <c r="G38" s="6">
        <f>VLOOKUP($A$7:$A$91,dt!$A$2:$R$78,7,FALSE)</f>
        <v>49839</v>
      </c>
      <c r="H38" s="6">
        <f>VLOOKUP($A$7:$A$91,dt!$A$2:$R$78,8,FALSE)</f>
        <v>8430</v>
      </c>
      <c r="I38" s="6">
        <f>VLOOKUP($A$7:$A$91,dt!$A$2:$R$78,9,FALSE)</f>
        <v>135845</v>
      </c>
      <c r="J38" s="6">
        <f>VLOOKUP($A$7:$A$91,dt!$A$2:$R$78,10,FALSE)</f>
        <v>3995</v>
      </c>
      <c r="K38" s="6">
        <f>VLOOKUP($A$7:$A$91,dt!$A$2:$R$78,11,FALSE)</f>
        <v>3722674</v>
      </c>
      <c r="L38" s="6">
        <f>VLOOKUP($A$7:$A$91,dt!$A$2:$R$78,12,FALSE)</f>
        <v>75484</v>
      </c>
      <c r="M38" s="6">
        <f>VLOOKUP($A$7:$A$91,dt!$A$2:$R$78,13,FALSE)</f>
        <v>1766996</v>
      </c>
      <c r="N38" s="6">
        <f>VLOOKUP($A$7:$A$91,dt!$A$2:$R$78,14,FALSE)</f>
        <v>2086</v>
      </c>
      <c r="O38" s="6">
        <f>VLOOKUP($A$7:$A$91,dt!$A$2:$R$78,15,FALSE)</f>
        <v>1180820</v>
      </c>
      <c r="P38" s="6">
        <f>VLOOKUP($A$7:$A$91,dt!$A$2:$R$78,16,FALSE)</f>
        <v>4474</v>
      </c>
      <c r="Q38" s="6">
        <f>VLOOKUP($A$7:$A$91,dt!$A$2:$R$78,17,FALSE)</f>
        <v>170305</v>
      </c>
      <c r="R38" s="6">
        <f>VLOOKUP($A$7:$A$91,dt!$A$2:$R$78,18,FALSE)</f>
        <v>2402</v>
      </c>
      <c r="S38" s="6">
        <f>VLOOKUP($A$7:$A$91,dt!$A$2:$X$78,19,FALSE)</f>
        <v>304759</v>
      </c>
      <c r="T38" s="6">
        <f>VLOOKUP($A$7:$A$91,dt!$A$2:$X$78,20,FALSE)</f>
        <v>2302</v>
      </c>
      <c r="U38" s="6">
        <f>VLOOKUP($A$7:$A$91,dt!$A$2:$X$78,21,FALSE)</f>
        <v>26459</v>
      </c>
      <c r="V38" s="6">
        <f>VLOOKUP($A$7:$A$91,dt!$A$2:$X$78,22,FALSE)</f>
        <v>1150</v>
      </c>
      <c r="W38" s="6">
        <f>VLOOKUP($A$7:$A$91,dt!$A$2:$X$78,23,FALSE)</f>
        <v>191</v>
      </c>
      <c r="X38" s="6">
        <f>VLOOKUP($A$7:$A$91,dt!$A$2:$X$78,24,FALSE)</f>
        <v>36</v>
      </c>
    </row>
    <row r="39" spans="1:24" ht="18.75">
      <c r="A39" s="5" t="s">
        <v>39</v>
      </c>
      <c r="B39" s="6">
        <f>VLOOKUP($A$7:$A$91,dt!$A$2:$R$78,2,FALSE)</f>
        <v>108156</v>
      </c>
      <c r="C39" s="6">
        <f>VLOOKUP($A$7:$A$91,dt!$A$2:$R$78,3,FALSE)</f>
        <v>187385</v>
      </c>
      <c r="D39" s="6">
        <f>VLOOKUP($A$7:$A$91,dt!$A$2:$R$78,4,FALSE)</f>
        <v>29816</v>
      </c>
      <c r="E39" s="6">
        <f>VLOOKUP($A$7:$A$91,dt!$A$2:$R$78,5,FALSE)</f>
        <v>7464</v>
      </c>
      <c r="F39" s="6">
        <f>VLOOKUP($A$7:$A$91,dt!$A$2:$R$78,6,FALSE)</f>
        <v>222</v>
      </c>
      <c r="G39" s="6">
        <f>VLOOKUP($A$7:$A$91,dt!$A$2:$R$78,7,FALSE)</f>
        <v>70010</v>
      </c>
      <c r="H39" s="6">
        <f>VLOOKUP($A$7:$A$91,dt!$A$2:$R$78,8,FALSE)</f>
        <v>13375</v>
      </c>
      <c r="I39" s="6">
        <f>VLOOKUP($A$7:$A$91,dt!$A$2:$R$78,9,FALSE)</f>
        <v>201329</v>
      </c>
      <c r="J39" s="6">
        <f>VLOOKUP($A$7:$A$91,dt!$A$2:$R$78,10,FALSE)</f>
        <v>3521</v>
      </c>
      <c r="K39" s="6">
        <f>VLOOKUP($A$7:$A$91,dt!$A$2:$R$78,11,FALSE)</f>
        <v>4620624</v>
      </c>
      <c r="L39" s="6">
        <f>VLOOKUP($A$7:$A$91,dt!$A$2:$R$78,12,FALSE)</f>
        <v>94327</v>
      </c>
      <c r="M39" s="6">
        <f>VLOOKUP($A$7:$A$91,dt!$A$2:$R$78,13,FALSE)</f>
        <v>310121</v>
      </c>
      <c r="N39" s="6">
        <f>VLOOKUP($A$7:$A$91,dt!$A$2:$R$78,14,FALSE)</f>
        <v>1317</v>
      </c>
      <c r="O39" s="6">
        <f>VLOOKUP($A$7:$A$91,dt!$A$2:$R$78,15,FALSE)</f>
        <v>278545</v>
      </c>
      <c r="P39" s="6">
        <f>VLOOKUP($A$7:$A$91,dt!$A$2:$R$78,16,FALSE)</f>
        <v>4746</v>
      </c>
      <c r="Q39" s="6">
        <f>VLOOKUP($A$7:$A$91,dt!$A$2:$R$78,17,FALSE)</f>
        <v>24893</v>
      </c>
      <c r="R39" s="6">
        <f>VLOOKUP($A$7:$A$91,dt!$A$2:$R$78,18,FALSE)</f>
        <v>583</v>
      </c>
      <c r="S39" s="6">
        <f>VLOOKUP($A$7:$A$91,dt!$A$2:$X$78,19,FALSE)</f>
        <v>66094</v>
      </c>
      <c r="T39" s="6">
        <f>VLOOKUP($A$7:$A$91,dt!$A$2:$X$78,20,FALSE)</f>
        <v>1405</v>
      </c>
      <c r="U39" s="6">
        <f>VLOOKUP($A$7:$A$91,dt!$A$2:$X$78,21,FALSE)</f>
        <v>20503</v>
      </c>
      <c r="V39" s="6">
        <f>VLOOKUP($A$7:$A$91,dt!$A$2:$X$78,22,FALSE)</f>
        <v>961</v>
      </c>
      <c r="W39" s="6">
        <f>VLOOKUP($A$7:$A$91,dt!$A$2:$X$78,23,FALSE)</f>
        <v>321</v>
      </c>
      <c r="X39" s="6">
        <f>VLOOKUP($A$7:$A$91,dt!$A$2:$X$78,24,FALSE)</f>
        <v>28</v>
      </c>
    </row>
    <row r="40" spans="1:24" ht="18.75">
      <c r="A40" s="5" t="s">
        <v>40</v>
      </c>
      <c r="B40" s="6">
        <f>VLOOKUP($A$7:$A$91,dt!$A$2:$R$78,2,FALSE)</f>
        <v>40591</v>
      </c>
      <c r="C40" s="6">
        <f>VLOOKUP($A$7:$A$91,dt!$A$2:$R$78,3,FALSE)</f>
        <v>48823</v>
      </c>
      <c r="D40" s="6">
        <f>VLOOKUP($A$7:$A$91,dt!$A$2:$R$78,4,FALSE)</f>
        <v>5786</v>
      </c>
      <c r="E40" s="6">
        <f>VLOOKUP($A$7:$A$91,dt!$A$2:$R$78,5,FALSE)</f>
        <v>6850</v>
      </c>
      <c r="F40" s="6">
        <f>VLOOKUP($A$7:$A$91,dt!$A$2:$R$78,6,FALSE)</f>
        <v>84</v>
      </c>
      <c r="G40" s="6">
        <f>VLOOKUP($A$7:$A$91,dt!$A$2:$R$78,7,FALSE)</f>
        <v>14311</v>
      </c>
      <c r="H40" s="6">
        <f>VLOOKUP($A$7:$A$91,dt!$A$2:$R$78,8,FALSE)</f>
        <v>1788</v>
      </c>
      <c r="I40" s="6">
        <f>VLOOKUP($A$7:$A$91,dt!$A$2:$R$78,9,FALSE)</f>
        <v>69659</v>
      </c>
      <c r="J40" s="6">
        <f>VLOOKUP($A$7:$A$91,dt!$A$2:$R$78,10,FALSE)</f>
        <v>1105</v>
      </c>
      <c r="K40" s="6">
        <f>VLOOKUP($A$7:$A$91,dt!$A$2:$R$78,11,FALSE)</f>
        <v>1358945</v>
      </c>
      <c r="L40" s="6">
        <f>VLOOKUP($A$7:$A$91,dt!$A$2:$R$78,12,FALSE)</f>
        <v>36691</v>
      </c>
      <c r="M40" s="6">
        <f>VLOOKUP($A$7:$A$91,dt!$A$2:$R$78,13,FALSE)</f>
        <v>193768</v>
      </c>
      <c r="N40" s="6">
        <f>VLOOKUP($A$7:$A$91,dt!$A$2:$R$78,14,FALSE)</f>
        <v>100</v>
      </c>
      <c r="O40" s="6">
        <f>VLOOKUP($A$7:$A$91,dt!$A$2:$R$78,15,FALSE)</f>
        <v>62276</v>
      </c>
      <c r="P40" s="6">
        <f>VLOOKUP($A$7:$A$91,dt!$A$2:$R$78,16,FALSE)</f>
        <v>1303</v>
      </c>
      <c r="Q40" s="6">
        <f>VLOOKUP($A$7:$A$91,dt!$A$2:$R$78,17,FALSE)</f>
        <v>3832</v>
      </c>
      <c r="R40" s="6">
        <f>VLOOKUP($A$7:$A$91,dt!$A$2:$R$78,18,FALSE)</f>
        <v>72</v>
      </c>
      <c r="S40" s="6">
        <f>VLOOKUP($A$7:$A$91,dt!$A$2:$X$78,19,FALSE)</f>
        <v>12805</v>
      </c>
      <c r="T40" s="6">
        <f>VLOOKUP($A$7:$A$91,dt!$A$2:$X$78,20,FALSE)</f>
        <v>126</v>
      </c>
      <c r="U40" s="6">
        <f>VLOOKUP($A$7:$A$91,dt!$A$2:$X$78,21,FALSE)</f>
        <v>10356</v>
      </c>
      <c r="V40" s="6">
        <f>VLOOKUP($A$7:$A$91,dt!$A$2:$X$78,22,FALSE)</f>
        <v>413</v>
      </c>
      <c r="W40" s="6">
        <f>VLOOKUP($A$7:$A$91,dt!$A$2:$X$78,23,FALSE)</f>
        <v>391</v>
      </c>
      <c r="X40" s="6">
        <f>VLOOKUP($A$7:$A$91,dt!$A$2:$X$78,24,FALSE)</f>
        <v>24</v>
      </c>
    </row>
    <row r="41" spans="1:24" ht="18.75">
      <c r="A41" s="5" t="s">
        <v>41</v>
      </c>
      <c r="B41" s="6">
        <f>VLOOKUP($A$7:$A$91,dt!$A$2:$R$78,2,FALSE)</f>
        <v>33223</v>
      </c>
      <c r="C41" s="6">
        <f>VLOOKUP($A$7:$A$91,dt!$A$2:$R$78,3,FALSE)</f>
        <v>57637</v>
      </c>
      <c r="D41" s="6">
        <f>VLOOKUP($A$7:$A$91,dt!$A$2:$R$78,4,FALSE)</f>
        <v>9517</v>
      </c>
      <c r="E41" s="6">
        <f>VLOOKUP($A$7:$A$91,dt!$A$2:$R$78,5,FALSE)</f>
        <v>27</v>
      </c>
      <c r="F41" s="6">
        <f>VLOOKUP($A$7:$A$91,dt!$A$2:$R$78,6,FALSE)</f>
        <v>4</v>
      </c>
      <c r="G41" s="6">
        <f>VLOOKUP($A$7:$A$91,dt!$A$2:$R$78,7,FALSE)</f>
        <v>16185</v>
      </c>
      <c r="H41" s="6">
        <f>VLOOKUP($A$7:$A$91,dt!$A$2:$R$78,8,FALSE)</f>
        <v>2705</v>
      </c>
      <c r="I41" s="6">
        <f>VLOOKUP($A$7:$A$91,dt!$A$2:$R$78,9,FALSE)</f>
        <v>108914</v>
      </c>
      <c r="J41" s="6">
        <f>VLOOKUP($A$7:$A$91,dt!$A$2:$R$78,10,FALSE)</f>
        <v>1159</v>
      </c>
      <c r="K41" s="6">
        <f>VLOOKUP($A$7:$A$91,dt!$A$2:$R$78,11,FALSE)</f>
        <v>1152071</v>
      </c>
      <c r="L41" s="6">
        <f>VLOOKUP($A$7:$A$91,dt!$A$2:$R$78,12,FALSE)</f>
        <v>28770</v>
      </c>
      <c r="M41" s="6">
        <f>VLOOKUP($A$7:$A$91,dt!$A$2:$R$78,13,FALSE)</f>
        <v>12223</v>
      </c>
      <c r="N41" s="6">
        <f>VLOOKUP($A$7:$A$91,dt!$A$2:$R$78,14,FALSE)</f>
        <v>189</v>
      </c>
      <c r="O41" s="6">
        <f>VLOOKUP($A$7:$A$91,dt!$A$2:$R$78,15,FALSE)</f>
        <v>622926</v>
      </c>
      <c r="P41" s="6">
        <f>VLOOKUP($A$7:$A$91,dt!$A$2:$R$78,16,FALSE)</f>
        <v>889</v>
      </c>
      <c r="Q41" s="6">
        <f>VLOOKUP($A$7:$A$91,dt!$A$2:$R$78,17,FALSE)</f>
        <v>8107</v>
      </c>
      <c r="R41" s="6">
        <f>VLOOKUP($A$7:$A$91,dt!$A$2:$R$78,18,FALSE)</f>
        <v>120</v>
      </c>
      <c r="S41" s="6">
        <f>VLOOKUP($A$7:$A$91,dt!$A$2:$X$78,19,FALSE)</f>
        <v>29882</v>
      </c>
      <c r="T41" s="6">
        <f>VLOOKUP($A$7:$A$91,dt!$A$2:$X$78,20,FALSE)</f>
        <v>333</v>
      </c>
      <c r="U41" s="6">
        <f>VLOOKUP($A$7:$A$91,dt!$A$2:$X$78,21,FALSE)</f>
        <v>8837</v>
      </c>
      <c r="V41" s="6">
        <f>VLOOKUP($A$7:$A$91,dt!$A$2:$X$78,22,FALSE)</f>
        <v>412</v>
      </c>
      <c r="W41" s="6">
        <f>VLOOKUP($A$7:$A$91,dt!$A$2:$X$78,23,FALSE)</f>
        <v>452</v>
      </c>
      <c r="X41" s="6">
        <f>VLOOKUP($A$7:$A$91,dt!$A$2:$X$78,24,FALSE)</f>
        <v>17</v>
      </c>
    </row>
    <row r="42" spans="1:24" ht="18.75">
      <c r="A42" s="5" t="s">
        <v>42</v>
      </c>
      <c r="B42" s="6">
        <f>VLOOKUP($A$7:$A$91,dt!$A$2:$R$78,2,FALSE)</f>
        <v>99742</v>
      </c>
      <c r="C42" s="6">
        <f>VLOOKUP($A$7:$A$91,dt!$A$2:$R$78,3,FALSE)</f>
        <v>346640</v>
      </c>
      <c r="D42" s="6">
        <f>VLOOKUP($A$7:$A$91,dt!$A$2:$R$78,4,FALSE)</f>
        <v>63058</v>
      </c>
      <c r="E42" s="6">
        <f>VLOOKUP($A$7:$A$91,dt!$A$2:$R$78,5,FALSE)</f>
        <v>8863</v>
      </c>
      <c r="F42" s="6">
        <f>VLOOKUP($A$7:$A$91,dt!$A$2:$R$78,6,FALSE)</f>
        <v>282</v>
      </c>
      <c r="G42" s="6">
        <f>VLOOKUP($A$7:$A$91,dt!$A$2:$R$78,7,FALSE)</f>
        <v>70863</v>
      </c>
      <c r="H42" s="6">
        <f>VLOOKUP($A$7:$A$91,dt!$A$2:$R$78,8,FALSE)</f>
        <v>14161</v>
      </c>
      <c r="I42" s="6">
        <f>VLOOKUP($A$7:$A$91,dt!$A$2:$R$78,9,FALSE)</f>
        <v>131722</v>
      </c>
      <c r="J42" s="6">
        <f>VLOOKUP($A$7:$A$91,dt!$A$2:$R$78,10,FALSE)</f>
        <v>3699</v>
      </c>
      <c r="K42" s="6">
        <f>VLOOKUP($A$7:$A$91,dt!$A$2:$R$78,11,FALSE)</f>
        <v>3399386</v>
      </c>
      <c r="L42" s="6">
        <f>VLOOKUP($A$7:$A$91,dt!$A$2:$R$78,12,FALSE)</f>
        <v>71994</v>
      </c>
      <c r="M42" s="6">
        <f>VLOOKUP($A$7:$A$91,dt!$A$2:$R$78,13,FALSE)</f>
        <v>700036</v>
      </c>
      <c r="N42" s="6">
        <f>VLOOKUP($A$7:$A$91,dt!$A$2:$R$78,14,FALSE)</f>
        <v>1866</v>
      </c>
      <c r="O42" s="6">
        <f>VLOOKUP($A$7:$A$91,dt!$A$2:$R$78,15,FALSE)</f>
        <v>457918</v>
      </c>
      <c r="P42" s="6">
        <f>VLOOKUP($A$7:$A$91,dt!$A$2:$R$78,16,FALSE)</f>
        <v>4408</v>
      </c>
      <c r="Q42" s="6">
        <f>VLOOKUP($A$7:$A$91,dt!$A$2:$R$78,17,FALSE)</f>
        <v>85894</v>
      </c>
      <c r="R42" s="6">
        <f>VLOOKUP($A$7:$A$91,dt!$A$2:$R$78,18,FALSE)</f>
        <v>3374</v>
      </c>
      <c r="S42" s="6">
        <f>VLOOKUP($A$7:$A$91,dt!$A$2:$X$78,19,FALSE)</f>
        <v>121173</v>
      </c>
      <c r="T42" s="6">
        <f>VLOOKUP($A$7:$A$91,dt!$A$2:$X$78,20,FALSE)</f>
        <v>2511</v>
      </c>
      <c r="U42" s="6">
        <f>VLOOKUP($A$7:$A$91,dt!$A$2:$X$78,21,FALSE)</f>
        <v>13056</v>
      </c>
      <c r="V42" s="6">
        <f>VLOOKUP($A$7:$A$91,dt!$A$2:$X$78,22,FALSE)</f>
        <v>482</v>
      </c>
      <c r="W42" s="6">
        <f>VLOOKUP($A$7:$A$91,dt!$A$2:$X$78,23,FALSE)</f>
        <v>324</v>
      </c>
      <c r="X42" s="6">
        <f>VLOOKUP($A$7:$A$91,dt!$A$2:$X$78,24,FALSE)</f>
        <v>22</v>
      </c>
    </row>
    <row r="43" spans="1:24" ht="18.75">
      <c r="A43" s="5" t="s">
        <v>43</v>
      </c>
      <c r="B43" s="6">
        <f>VLOOKUP($A$7:$A$91,dt!$A$2:$R$78,2,FALSE)</f>
        <v>132441</v>
      </c>
      <c r="C43" s="6">
        <f>VLOOKUP($A$7:$A$91,dt!$A$2:$R$78,3,FALSE)</f>
        <v>397938</v>
      </c>
      <c r="D43" s="6">
        <f>VLOOKUP($A$7:$A$91,dt!$A$2:$R$78,4,FALSE)</f>
        <v>86888</v>
      </c>
      <c r="E43" s="6">
        <f>VLOOKUP($A$7:$A$91,dt!$A$2:$R$78,5,FALSE)</f>
        <v>743</v>
      </c>
      <c r="F43" s="6">
        <f>VLOOKUP($A$7:$A$91,dt!$A$2:$R$78,6,FALSE)</f>
        <v>84</v>
      </c>
      <c r="G43" s="6">
        <f>VLOOKUP($A$7:$A$91,dt!$A$2:$R$78,7,FALSE)</f>
        <v>76574</v>
      </c>
      <c r="H43" s="6">
        <f>VLOOKUP($A$7:$A$91,dt!$A$2:$R$78,8,FALSE)</f>
        <v>20008</v>
      </c>
      <c r="I43" s="6">
        <f>VLOOKUP($A$7:$A$91,dt!$A$2:$R$78,9,FALSE)</f>
        <v>136553</v>
      </c>
      <c r="J43" s="6">
        <f>VLOOKUP($A$7:$A$91,dt!$A$2:$R$78,10,FALSE)</f>
        <v>4599</v>
      </c>
      <c r="K43" s="6">
        <f>VLOOKUP($A$7:$A$91,dt!$A$2:$R$78,11,FALSE)</f>
        <v>3170289</v>
      </c>
      <c r="L43" s="6">
        <f>VLOOKUP($A$7:$A$91,dt!$A$2:$R$78,12,FALSE)</f>
        <v>91257</v>
      </c>
      <c r="M43" s="6">
        <f>VLOOKUP($A$7:$A$91,dt!$A$2:$R$78,13,FALSE)</f>
        <v>240929</v>
      </c>
      <c r="N43" s="6">
        <f>VLOOKUP($A$7:$A$91,dt!$A$2:$R$78,14,FALSE)</f>
        <v>1332</v>
      </c>
      <c r="O43" s="6">
        <f>VLOOKUP($A$7:$A$91,dt!$A$2:$R$78,15,FALSE)</f>
        <v>1008377</v>
      </c>
      <c r="P43" s="6">
        <f>VLOOKUP($A$7:$A$91,dt!$A$2:$R$78,16,FALSE)</f>
        <v>11204</v>
      </c>
      <c r="Q43" s="6">
        <f>VLOOKUP($A$7:$A$91,dt!$A$2:$R$78,17,FALSE)</f>
        <v>79813</v>
      </c>
      <c r="R43" s="6">
        <f>VLOOKUP($A$7:$A$91,dt!$A$2:$R$78,18,FALSE)</f>
        <v>2246</v>
      </c>
      <c r="S43" s="6">
        <f>VLOOKUP($A$7:$A$91,dt!$A$2:$X$78,19,FALSE)</f>
        <v>203706</v>
      </c>
      <c r="T43" s="6">
        <f>VLOOKUP($A$7:$A$91,dt!$A$2:$X$78,20,FALSE)</f>
        <v>4041</v>
      </c>
      <c r="U43" s="6">
        <f>VLOOKUP($A$7:$A$91,dt!$A$2:$X$78,21,FALSE)</f>
        <v>6509</v>
      </c>
      <c r="V43" s="6">
        <f>VLOOKUP($A$7:$A$91,dt!$A$2:$X$78,22,FALSE)</f>
        <v>405</v>
      </c>
      <c r="W43" s="6">
        <f>VLOOKUP($A$7:$A$91,dt!$A$2:$X$78,23,FALSE)</f>
        <v>612</v>
      </c>
      <c r="X43" s="6">
        <f>VLOOKUP($A$7:$A$91,dt!$A$2:$X$78,24,FALSE)</f>
        <v>76</v>
      </c>
    </row>
    <row r="44" spans="1:24" ht="18.75">
      <c r="A44" s="5" t="s">
        <v>44</v>
      </c>
      <c r="B44" s="6">
        <f>VLOOKUP($A$7:$A$91,dt!$A$2:$R$78,2,FALSE)</f>
        <v>91751</v>
      </c>
      <c r="C44" s="6">
        <f>VLOOKUP($A$7:$A$91,dt!$A$2:$R$78,3,FALSE)</f>
        <v>156447</v>
      </c>
      <c r="D44" s="6">
        <f>VLOOKUP($A$7:$A$91,dt!$A$2:$R$78,4,FALSE)</f>
        <v>32062</v>
      </c>
      <c r="E44" s="6">
        <f>VLOOKUP($A$7:$A$91,dt!$A$2:$R$78,5,FALSE)</f>
        <v>663</v>
      </c>
      <c r="F44" s="6">
        <f>VLOOKUP($A$7:$A$91,dt!$A$2:$R$78,6,FALSE)</f>
        <v>51</v>
      </c>
      <c r="G44" s="6">
        <f>VLOOKUP($A$7:$A$91,dt!$A$2:$R$78,7,FALSE)</f>
        <v>36867</v>
      </c>
      <c r="H44" s="6">
        <f>VLOOKUP($A$7:$A$91,dt!$A$2:$R$78,8,FALSE)</f>
        <v>7756</v>
      </c>
      <c r="I44" s="6">
        <f>VLOOKUP($A$7:$A$91,dt!$A$2:$R$78,9,FALSE)</f>
        <v>86978</v>
      </c>
      <c r="J44" s="6">
        <f>VLOOKUP($A$7:$A$91,dt!$A$2:$R$78,10,FALSE)</f>
        <v>3732</v>
      </c>
      <c r="K44" s="6">
        <f>VLOOKUP($A$7:$A$91,dt!$A$2:$R$78,11,FALSE)</f>
        <v>3084214</v>
      </c>
      <c r="L44" s="6">
        <f>VLOOKUP($A$7:$A$91,dt!$A$2:$R$78,12,FALSE)</f>
        <v>79499</v>
      </c>
      <c r="M44" s="6">
        <f>VLOOKUP($A$7:$A$91,dt!$A$2:$R$78,13,FALSE)</f>
        <v>80627</v>
      </c>
      <c r="N44" s="6">
        <f>VLOOKUP($A$7:$A$91,dt!$A$2:$R$78,14,FALSE)</f>
        <v>1196</v>
      </c>
      <c r="O44" s="6">
        <f>VLOOKUP($A$7:$A$91,dt!$A$2:$R$78,15,FALSE)</f>
        <v>104741</v>
      </c>
      <c r="P44" s="6">
        <f>VLOOKUP($A$7:$A$91,dt!$A$2:$R$78,16,FALSE)</f>
        <v>5089</v>
      </c>
      <c r="Q44" s="6">
        <f>VLOOKUP($A$7:$A$91,dt!$A$2:$R$78,17,FALSE)</f>
        <v>28041</v>
      </c>
      <c r="R44" s="6">
        <f>VLOOKUP($A$7:$A$91,dt!$A$2:$R$78,18,FALSE)</f>
        <v>1149</v>
      </c>
      <c r="S44" s="6">
        <f>VLOOKUP($A$7:$A$91,dt!$A$2:$X$78,19,FALSE)</f>
        <v>130914</v>
      </c>
      <c r="T44" s="6">
        <f>VLOOKUP($A$7:$A$91,dt!$A$2:$X$78,20,FALSE)</f>
        <v>1978</v>
      </c>
      <c r="U44" s="6">
        <f>VLOOKUP($A$7:$A$91,dt!$A$2:$X$78,21,FALSE)</f>
        <v>6834</v>
      </c>
      <c r="V44" s="6">
        <f>VLOOKUP($A$7:$A$91,dt!$A$2:$X$78,22,FALSE)</f>
        <v>415</v>
      </c>
      <c r="W44" s="6">
        <f>VLOOKUP($A$7:$A$91,dt!$A$2:$X$78,23,FALSE)</f>
        <v>132</v>
      </c>
      <c r="X44" s="6">
        <f>VLOOKUP($A$7:$A$91,dt!$A$2:$X$78,24,FALSE)</f>
        <v>15</v>
      </c>
    </row>
    <row r="45" spans="1:24" ht="18.75">
      <c r="A45" s="5" t="s">
        <v>45</v>
      </c>
      <c r="B45" s="6">
        <f>VLOOKUP($A$7:$A$91,dt!$A$2:$R$78,2,FALSE)</f>
        <v>111713</v>
      </c>
      <c r="C45" s="6">
        <f>VLOOKUP($A$7:$A$91,dt!$A$2:$R$78,3,FALSE)</f>
        <v>291837</v>
      </c>
      <c r="D45" s="6">
        <f>VLOOKUP($A$7:$A$91,dt!$A$2:$R$78,4,FALSE)</f>
        <v>56753</v>
      </c>
      <c r="E45" s="6">
        <f>VLOOKUP($A$7:$A$91,dt!$A$2:$R$78,5,FALSE)</f>
        <v>4732</v>
      </c>
      <c r="F45" s="6">
        <f>VLOOKUP($A$7:$A$91,dt!$A$2:$R$78,6,FALSE)</f>
        <v>192</v>
      </c>
      <c r="G45" s="6">
        <f>VLOOKUP($A$7:$A$91,dt!$A$2:$R$78,7,FALSE)</f>
        <v>99559</v>
      </c>
      <c r="H45" s="6">
        <f>VLOOKUP($A$7:$A$91,dt!$A$2:$R$78,8,FALSE)</f>
        <v>19009</v>
      </c>
      <c r="I45" s="6">
        <f>VLOOKUP($A$7:$A$91,dt!$A$2:$R$78,9,FALSE)</f>
        <v>93922</v>
      </c>
      <c r="J45" s="6">
        <f>VLOOKUP($A$7:$A$91,dt!$A$2:$R$78,10,FALSE)</f>
        <v>4018</v>
      </c>
      <c r="K45" s="6">
        <f>VLOOKUP($A$7:$A$91,dt!$A$2:$R$78,11,FALSE)</f>
        <v>2862568</v>
      </c>
      <c r="L45" s="6">
        <f>VLOOKUP($A$7:$A$91,dt!$A$2:$R$78,12,FALSE)</f>
        <v>81925</v>
      </c>
      <c r="M45" s="6">
        <f>VLOOKUP($A$7:$A$91,dt!$A$2:$R$78,13,FALSE)</f>
        <v>200819</v>
      </c>
      <c r="N45" s="6">
        <f>VLOOKUP($A$7:$A$91,dt!$A$2:$R$78,14,FALSE)</f>
        <v>616</v>
      </c>
      <c r="O45" s="6">
        <f>VLOOKUP($A$7:$A$91,dt!$A$2:$R$78,15,FALSE)</f>
        <v>182565</v>
      </c>
      <c r="P45" s="6">
        <f>VLOOKUP($A$7:$A$91,dt!$A$2:$R$78,16,FALSE)</f>
        <v>2457</v>
      </c>
      <c r="Q45" s="6">
        <f>VLOOKUP($A$7:$A$91,dt!$A$2:$R$78,17,FALSE)</f>
        <v>14624</v>
      </c>
      <c r="R45" s="6">
        <f>VLOOKUP($A$7:$A$91,dt!$A$2:$R$78,18,FALSE)</f>
        <v>451</v>
      </c>
      <c r="S45" s="6">
        <f>VLOOKUP($A$7:$A$91,dt!$A$2:$X$78,19,FALSE)</f>
        <v>35079</v>
      </c>
      <c r="T45" s="6">
        <f>VLOOKUP($A$7:$A$91,dt!$A$2:$X$78,20,FALSE)</f>
        <v>769</v>
      </c>
      <c r="U45" s="6">
        <f>VLOOKUP($A$7:$A$91,dt!$A$2:$X$78,21,FALSE)</f>
        <v>8143</v>
      </c>
      <c r="V45" s="6">
        <f>VLOOKUP($A$7:$A$91,dt!$A$2:$X$78,22,FALSE)</f>
        <v>488</v>
      </c>
      <c r="W45" s="6">
        <f>VLOOKUP($A$7:$A$91,dt!$A$2:$X$78,23,FALSE)</f>
        <v>174</v>
      </c>
      <c r="X45" s="6">
        <f>VLOOKUP($A$7:$A$91,dt!$A$2:$X$78,24,FALSE)</f>
        <v>18</v>
      </c>
    </row>
    <row r="46" spans="1:24" ht="18.75">
      <c r="A46" s="5" t="s">
        <v>46</v>
      </c>
      <c r="B46" s="6">
        <f>VLOOKUP($A$7:$A$91,dt!$A$2:$R$78,2,FALSE)</f>
        <v>70879</v>
      </c>
      <c r="C46" s="6">
        <f>VLOOKUP($A$7:$A$91,dt!$A$2:$R$78,3,FALSE)</f>
        <v>153976</v>
      </c>
      <c r="D46" s="6">
        <f>VLOOKUP($A$7:$A$91,dt!$A$2:$R$78,4,FALSE)</f>
        <v>30648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78340</v>
      </c>
      <c r="H46" s="6">
        <f>VLOOKUP($A$7:$A$91,dt!$A$2:$R$78,8,FALSE)</f>
        <v>14961</v>
      </c>
      <c r="I46" s="6">
        <f>VLOOKUP($A$7:$A$91,dt!$A$2:$R$78,9,FALSE)</f>
        <v>111887</v>
      </c>
      <c r="J46" s="6">
        <f>VLOOKUP($A$7:$A$91,dt!$A$2:$R$78,10,FALSE)</f>
        <v>3699</v>
      </c>
      <c r="K46" s="6">
        <f>VLOOKUP($A$7:$A$91,dt!$A$2:$R$78,11,FALSE)</f>
        <v>2308263</v>
      </c>
      <c r="L46" s="6">
        <f>VLOOKUP($A$7:$A$91,dt!$A$2:$R$78,12,FALSE)</f>
        <v>53047</v>
      </c>
      <c r="M46" s="6">
        <f>VLOOKUP($A$7:$A$91,dt!$A$2:$R$78,13,FALSE)</f>
        <v>19072</v>
      </c>
      <c r="N46" s="6">
        <f>VLOOKUP($A$7:$A$91,dt!$A$2:$R$78,14,FALSE)</f>
        <v>525</v>
      </c>
      <c r="O46" s="6">
        <f>VLOOKUP($A$7:$A$91,dt!$A$2:$R$78,15,FALSE)</f>
        <v>301877</v>
      </c>
      <c r="P46" s="6">
        <f>VLOOKUP($A$7:$A$91,dt!$A$2:$R$78,16,FALSE)</f>
        <v>3170</v>
      </c>
      <c r="Q46" s="6">
        <f>VLOOKUP($A$7:$A$91,dt!$A$2:$R$78,17,FALSE)</f>
        <v>11797</v>
      </c>
      <c r="R46" s="6">
        <f>VLOOKUP($A$7:$A$91,dt!$A$2:$R$78,18,FALSE)</f>
        <v>454</v>
      </c>
      <c r="S46" s="6">
        <f>VLOOKUP($A$7:$A$91,dt!$A$2:$X$78,19,FALSE)</f>
        <v>10308</v>
      </c>
      <c r="T46" s="6">
        <f>VLOOKUP($A$7:$A$91,dt!$A$2:$X$78,20,FALSE)</f>
        <v>301</v>
      </c>
      <c r="U46" s="6">
        <f>VLOOKUP($A$7:$A$91,dt!$A$2:$X$78,21,FALSE)</f>
        <v>6571</v>
      </c>
      <c r="V46" s="6">
        <f>VLOOKUP($A$7:$A$91,dt!$A$2:$X$78,22,FALSE)</f>
        <v>398</v>
      </c>
      <c r="W46" s="6">
        <f>VLOOKUP($A$7:$A$91,dt!$A$2:$X$78,23,FALSE)</f>
        <v>140</v>
      </c>
      <c r="X46" s="6">
        <f>VLOOKUP($A$7:$A$91,dt!$A$2:$X$78,24,FALSE)</f>
        <v>7</v>
      </c>
    </row>
    <row r="47" spans="1:24" ht="18.75">
      <c r="A47" s="5" t="s">
        <v>47</v>
      </c>
      <c r="B47" s="6">
        <f>VLOOKUP($A$7:$A$91,dt!$A$2:$R$78,2,FALSE)</f>
        <v>29180</v>
      </c>
      <c r="C47" s="6">
        <f>VLOOKUP($A$7:$A$91,dt!$A$2:$R$78,3,FALSE)</f>
        <v>88359</v>
      </c>
      <c r="D47" s="6">
        <f>VLOOKUP($A$7:$A$91,dt!$A$2:$R$78,4,FALSE)</f>
        <v>19986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17410</v>
      </c>
      <c r="H47" s="6">
        <f>VLOOKUP($A$7:$A$91,dt!$A$2:$R$78,8,FALSE)</f>
        <v>4371</v>
      </c>
      <c r="I47" s="6">
        <f>VLOOKUP($A$7:$A$91,dt!$A$2:$R$78,9,FALSE)</f>
        <v>39423</v>
      </c>
      <c r="J47" s="6">
        <f>VLOOKUP($A$7:$A$91,dt!$A$2:$R$78,10,FALSE)</f>
        <v>1741</v>
      </c>
      <c r="K47" s="6">
        <f>VLOOKUP($A$7:$A$91,dt!$A$2:$R$78,11,FALSE)</f>
        <v>907550</v>
      </c>
      <c r="L47" s="6">
        <f>VLOOKUP($A$7:$A$91,dt!$A$2:$R$78,12,FALSE)</f>
        <v>21655</v>
      </c>
      <c r="M47" s="6">
        <f>VLOOKUP($A$7:$A$91,dt!$A$2:$R$78,13,FALSE)</f>
        <v>119155</v>
      </c>
      <c r="N47" s="6">
        <f>VLOOKUP($A$7:$A$91,dt!$A$2:$R$78,14,FALSE)</f>
        <v>136</v>
      </c>
      <c r="O47" s="6">
        <f>VLOOKUP($A$7:$A$91,dt!$A$2:$R$78,15,FALSE)</f>
        <v>16365</v>
      </c>
      <c r="P47" s="6">
        <f>VLOOKUP($A$7:$A$91,dt!$A$2:$R$78,16,FALSE)</f>
        <v>735</v>
      </c>
      <c r="Q47" s="6">
        <f>VLOOKUP($A$7:$A$91,dt!$A$2:$R$78,17,FALSE)</f>
        <v>2983</v>
      </c>
      <c r="R47" s="6">
        <f>VLOOKUP($A$7:$A$91,dt!$A$2:$R$78,18,FALSE)</f>
        <v>116</v>
      </c>
      <c r="S47" s="6">
        <f>VLOOKUP($A$7:$A$91,dt!$A$2:$X$78,19,FALSE)</f>
        <v>4437</v>
      </c>
      <c r="T47" s="6">
        <f>VLOOKUP($A$7:$A$91,dt!$A$2:$X$78,20,FALSE)</f>
        <v>157</v>
      </c>
      <c r="U47" s="6">
        <f>VLOOKUP($A$7:$A$91,dt!$A$2:$X$78,21,FALSE)</f>
        <v>2656</v>
      </c>
      <c r="V47" s="6">
        <f>VLOOKUP($A$7:$A$91,dt!$A$2:$X$78,22,FALSE)</f>
        <v>168</v>
      </c>
      <c r="W47" s="6">
        <f>VLOOKUP($A$7:$A$91,dt!$A$2:$X$78,23,FALSE)</f>
        <v>57</v>
      </c>
      <c r="X47" s="6">
        <f>VLOOKUP($A$7:$A$91,dt!$A$2:$X$78,24,FALSE)</f>
        <v>6</v>
      </c>
    </row>
    <row r="48" spans="1:24" ht="18.75">
      <c r="A48" s="9" t="s">
        <v>5</v>
      </c>
      <c r="B48" s="8">
        <f>SUM(B49:B56)</f>
        <v>380256</v>
      </c>
      <c r="C48" s="8">
        <f t="shared" ref="C48:X48" si="20">SUM(C49:C56)</f>
        <v>685765</v>
      </c>
      <c r="D48" s="8">
        <f t="shared" si="20"/>
        <v>71642</v>
      </c>
      <c r="E48" s="8">
        <f t="shared" si="20"/>
        <v>83578</v>
      </c>
      <c r="F48" s="8">
        <f t="shared" si="20"/>
        <v>1878</v>
      </c>
      <c r="G48" s="8">
        <f t="shared" si="20"/>
        <v>164020</v>
      </c>
      <c r="H48" s="8">
        <f t="shared" si="20"/>
        <v>18402</v>
      </c>
      <c r="I48" s="8">
        <f t="shared" si="20"/>
        <v>794314</v>
      </c>
      <c r="J48" s="8">
        <f t="shared" si="20"/>
        <v>37271</v>
      </c>
      <c r="K48" s="8">
        <f t="shared" ref="K48:L48" si="21">SUM(K49:K56)</f>
        <v>16480279</v>
      </c>
      <c r="L48" s="8">
        <f t="shared" si="21"/>
        <v>345346</v>
      </c>
      <c r="M48" s="8">
        <f t="shared" ref="M48:N48" si="22">SUM(M49:M56)</f>
        <v>6014996</v>
      </c>
      <c r="N48" s="8">
        <f t="shared" si="22"/>
        <v>2201</v>
      </c>
      <c r="O48" s="8">
        <f t="shared" si="20"/>
        <v>6150212</v>
      </c>
      <c r="P48" s="8">
        <f t="shared" si="20"/>
        <v>10873</v>
      </c>
      <c r="Q48" s="8">
        <f t="shared" si="20"/>
        <v>25390</v>
      </c>
      <c r="R48" s="8">
        <f t="shared" si="20"/>
        <v>705</v>
      </c>
      <c r="S48" s="8">
        <f t="shared" ref="S48:T48" si="23">SUM(S49:S56)</f>
        <v>232269</v>
      </c>
      <c r="T48" s="8">
        <f t="shared" si="23"/>
        <v>2937</v>
      </c>
      <c r="U48" s="8">
        <f t="shared" si="20"/>
        <v>30421</v>
      </c>
      <c r="V48" s="8">
        <f t="shared" si="20"/>
        <v>1878</v>
      </c>
      <c r="W48" s="8">
        <f t="shared" si="20"/>
        <v>2716</v>
      </c>
      <c r="X48" s="8">
        <f t="shared" si="20"/>
        <v>172</v>
      </c>
    </row>
    <row r="49" spans="1:24" ht="18.75">
      <c r="A49" s="5" t="s">
        <v>48</v>
      </c>
      <c r="B49" s="6">
        <f>VLOOKUP($A$7:$A$91,dt!$A$2:$R$78,2,FALSE)</f>
        <v>73007</v>
      </c>
      <c r="C49" s="6">
        <f>VLOOKUP($A$7:$A$91,dt!$A$2:$R$78,3,FALSE)</f>
        <v>186187</v>
      </c>
      <c r="D49" s="6">
        <f>VLOOKUP($A$7:$A$91,dt!$A$2:$R$78,4,FALSE)</f>
        <v>17064</v>
      </c>
      <c r="E49" s="6">
        <f>VLOOKUP($A$7:$A$91,dt!$A$2:$R$78,5,FALSE)</f>
        <v>51242</v>
      </c>
      <c r="F49" s="6">
        <f>VLOOKUP($A$7:$A$91,dt!$A$2:$R$78,6,FALSE)</f>
        <v>1164</v>
      </c>
      <c r="G49" s="6">
        <f>VLOOKUP($A$7:$A$91,dt!$A$2:$R$78,7,FALSE)</f>
        <v>52483</v>
      </c>
      <c r="H49" s="6">
        <f>VLOOKUP($A$7:$A$91,dt!$A$2:$R$78,8,FALSE)</f>
        <v>5573</v>
      </c>
      <c r="I49" s="6">
        <f>VLOOKUP($A$7:$A$91,dt!$A$2:$R$78,9,FALSE)</f>
        <v>285394</v>
      </c>
      <c r="J49" s="6">
        <f>VLOOKUP($A$7:$A$91,dt!$A$2:$R$78,10,FALSE)</f>
        <v>13581</v>
      </c>
      <c r="K49" s="6">
        <f>VLOOKUP($A$7:$A$91,dt!$A$2:$R$78,11,FALSE)</f>
        <v>2773904</v>
      </c>
      <c r="L49" s="6">
        <f>VLOOKUP($A$7:$A$91,dt!$A$2:$R$78,12,FALSE)</f>
        <v>61767</v>
      </c>
      <c r="M49" s="6">
        <f>VLOOKUP($A$7:$A$91,dt!$A$2:$R$78,13,FALSE)</f>
        <v>1469749</v>
      </c>
      <c r="N49" s="6">
        <f>VLOOKUP($A$7:$A$91,dt!$A$2:$R$78,14,FALSE)</f>
        <v>779</v>
      </c>
      <c r="O49" s="6">
        <f>VLOOKUP($A$7:$A$91,dt!$A$2:$R$78,15,FALSE)</f>
        <v>3119257</v>
      </c>
      <c r="P49" s="6">
        <f>VLOOKUP($A$7:$A$91,dt!$A$2:$R$78,16,FALSE)</f>
        <v>2058</v>
      </c>
      <c r="Q49" s="6">
        <f>VLOOKUP($A$7:$A$91,dt!$A$2:$R$78,17,FALSE)</f>
        <v>5993</v>
      </c>
      <c r="R49" s="6">
        <f>VLOOKUP($A$7:$A$91,dt!$A$2:$R$78,18,FALSE)</f>
        <v>176</v>
      </c>
      <c r="S49" s="6">
        <f>VLOOKUP($A$7:$A$91,dt!$A$2:$X$78,19,FALSE)</f>
        <v>41112</v>
      </c>
      <c r="T49" s="6">
        <f>VLOOKUP($A$7:$A$91,dt!$A$2:$X$78,20,FALSE)</f>
        <v>648</v>
      </c>
      <c r="U49" s="6">
        <f>VLOOKUP($A$7:$A$91,dt!$A$2:$X$78,21,FALSE)</f>
        <v>7976</v>
      </c>
      <c r="V49" s="6">
        <f>VLOOKUP($A$7:$A$91,dt!$A$2:$X$78,22,FALSE)</f>
        <v>553</v>
      </c>
      <c r="W49" s="6">
        <f>VLOOKUP($A$7:$A$91,dt!$A$2:$X$78,23,FALSE)</f>
        <v>528</v>
      </c>
      <c r="X49" s="6">
        <f>VLOOKUP($A$7:$A$91,dt!$A$2:$X$78,24,FALSE)</f>
        <v>65</v>
      </c>
    </row>
    <row r="50" spans="1:24" ht="18.75">
      <c r="A50" s="5" t="s">
        <v>49</v>
      </c>
      <c r="B50" s="6">
        <f>VLOOKUP($A$7:$A$91,dt!$A$2:$R$78,2,FALSE)</f>
        <v>36828</v>
      </c>
      <c r="C50" s="6">
        <f>VLOOKUP($A$7:$A$91,dt!$A$2:$R$78,3,FALSE)</f>
        <v>34557</v>
      </c>
      <c r="D50" s="6">
        <f>VLOOKUP($A$7:$A$91,dt!$A$2:$R$78,4,FALSE)</f>
        <v>3395</v>
      </c>
      <c r="E50" s="6">
        <f>VLOOKUP($A$7:$A$91,dt!$A$2:$R$78,5,FALSE)</f>
        <v>24641</v>
      </c>
      <c r="F50" s="6">
        <f>VLOOKUP($A$7:$A$91,dt!$A$2:$R$78,6,FALSE)</f>
        <v>461</v>
      </c>
      <c r="G50" s="6">
        <f>VLOOKUP($A$7:$A$91,dt!$A$2:$R$78,7,FALSE)</f>
        <v>6615</v>
      </c>
      <c r="H50" s="6">
        <f>VLOOKUP($A$7:$A$91,dt!$A$2:$R$78,8,FALSE)</f>
        <v>561</v>
      </c>
      <c r="I50" s="6">
        <f>VLOOKUP($A$7:$A$91,dt!$A$2:$R$78,9,FALSE)</f>
        <v>102476</v>
      </c>
      <c r="J50" s="6">
        <f>VLOOKUP($A$7:$A$91,dt!$A$2:$R$78,10,FALSE)</f>
        <v>2475</v>
      </c>
      <c r="K50" s="6">
        <f>VLOOKUP($A$7:$A$91,dt!$A$2:$R$78,11,FALSE)</f>
        <v>2034627</v>
      </c>
      <c r="L50" s="6">
        <f>VLOOKUP($A$7:$A$91,dt!$A$2:$R$78,12,FALSE)</f>
        <v>35186</v>
      </c>
      <c r="M50" s="6">
        <f>VLOOKUP($A$7:$A$91,dt!$A$2:$R$78,13,FALSE)</f>
        <v>1376060</v>
      </c>
      <c r="N50" s="6">
        <f>VLOOKUP($A$7:$A$91,dt!$A$2:$R$78,14,FALSE)</f>
        <v>152</v>
      </c>
      <c r="O50" s="6">
        <f>VLOOKUP($A$7:$A$91,dt!$A$2:$R$78,15,FALSE)</f>
        <v>164245</v>
      </c>
      <c r="P50" s="6">
        <f>VLOOKUP($A$7:$A$91,dt!$A$2:$R$78,16,FALSE)</f>
        <v>803</v>
      </c>
      <c r="Q50" s="6">
        <f>VLOOKUP($A$7:$A$91,dt!$A$2:$R$78,17,FALSE)</f>
        <v>3548</v>
      </c>
      <c r="R50" s="6">
        <f>VLOOKUP($A$7:$A$91,dt!$A$2:$R$78,18,FALSE)</f>
        <v>42</v>
      </c>
      <c r="S50" s="6">
        <f>VLOOKUP($A$7:$A$91,dt!$A$2:$X$78,19,FALSE)</f>
        <v>14043</v>
      </c>
      <c r="T50" s="6">
        <f>VLOOKUP($A$7:$A$91,dt!$A$2:$X$78,20,FALSE)</f>
        <v>235</v>
      </c>
      <c r="U50" s="6">
        <f>VLOOKUP($A$7:$A$91,dt!$A$2:$X$78,21,FALSE)</f>
        <v>1315</v>
      </c>
      <c r="V50" s="6">
        <f>VLOOKUP($A$7:$A$91,dt!$A$2:$X$78,22,FALSE)</f>
        <v>51</v>
      </c>
      <c r="W50" s="6">
        <f>VLOOKUP($A$7:$A$91,dt!$A$2:$X$78,23,FALSE)</f>
        <v>110</v>
      </c>
      <c r="X50" s="6">
        <f>VLOOKUP($A$7:$A$91,dt!$A$2:$X$78,24,FALSE)</f>
        <v>4</v>
      </c>
    </row>
    <row r="51" spans="1:24" ht="18.75">
      <c r="A51" s="5" t="s">
        <v>50</v>
      </c>
      <c r="B51" s="6">
        <f>VLOOKUP($A$7:$A$91,dt!$A$2:$R$78,2,FALSE)</f>
        <v>52161</v>
      </c>
      <c r="C51" s="6">
        <f>VLOOKUP($A$7:$A$91,dt!$A$2:$R$78,3,FALSE)</f>
        <v>154388</v>
      </c>
      <c r="D51" s="6">
        <f>VLOOKUP($A$7:$A$91,dt!$A$2:$R$78,4,FALSE)</f>
        <v>15661</v>
      </c>
      <c r="E51" s="6">
        <f>VLOOKUP($A$7:$A$91,dt!$A$2:$R$78,5,FALSE)</f>
        <v>2375</v>
      </c>
      <c r="F51" s="6">
        <f>VLOOKUP($A$7:$A$91,dt!$A$2:$R$78,6,FALSE)</f>
        <v>51</v>
      </c>
      <c r="G51" s="6">
        <f>VLOOKUP($A$7:$A$91,dt!$A$2:$R$78,7,FALSE)</f>
        <v>16522</v>
      </c>
      <c r="H51" s="6">
        <f>VLOOKUP($A$7:$A$91,dt!$A$2:$R$78,8,FALSE)</f>
        <v>1683</v>
      </c>
      <c r="I51" s="6">
        <f>VLOOKUP($A$7:$A$91,dt!$A$2:$R$78,9,FALSE)</f>
        <v>158713</v>
      </c>
      <c r="J51" s="6">
        <f>VLOOKUP($A$7:$A$91,dt!$A$2:$R$78,10,FALSE)</f>
        <v>2379</v>
      </c>
      <c r="K51" s="6">
        <f>VLOOKUP($A$7:$A$91,dt!$A$2:$R$78,11,FALSE)</f>
        <v>1626240</v>
      </c>
      <c r="L51" s="6">
        <f>VLOOKUP($A$7:$A$91,dt!$A$2:$R$78,12,FALSE)</f>
        <v>43910</v>
      </c>
      <c r="M51" s="6">
        <f>VLOOKUP($A$7:$A$91,dt!$A$2:$R$78,13,FALSE)</f>
        <v>2503371</v>
      </c>
      <c r="N51" s="6">
        <f>VLOOKUP($A$7:$A$91,dt!$A$2:$R$78,14,FALSE)</f>
        <v>267</v>
      </c>
      <c r="O51" s="6">
        <f>VLOOKUP($A$7:$A$91,dt!$A$2:$R$78,15,FALSE)</f>
        <v>977643</v>
      </c>
      <c r="P51" s="6">
        <f>VLOOKUP($A$7:$A$91,dt!$A$2:$R$78,16,FALSE)</f>
        <v>1612</v>
      </c>
      <c r="Q51" s="6">
        <f>VLOOKUP($A$7:$A$91,dt!$A$2:$R$78,17,FALSE)</f>
        <v>1291</v>
      </c>
      <c r="R51" s="6">
        <f>VLOOKUP($A$7:$A$91,dt!$A$2:$R$78,18,FALSE)</f>
        <v>65</v>
      </c>
      <c r="S51" s="6">
        <f>VLOOKUP($A$7:$A$91,dt!$A$2:$X$78,19,FALSE)</f>
        <v>22448</v>
      </c>
      <c r="T51" s="6">
        <f>VLOOKUP($A$7:$A$91,dt!$A$2:$X$78,20,FALSE)</f>
        <v>310</v>
      </c>
      <c r="U51" s="6">
        <f>VLOOKUP($A$7:$A$91,dt!$A$2:$X$78,21,FALSE)</f>
        <v>6500</v>
      </c>
      <c r="V51" s="6">
        <f>VLOOKUP($A$7:$A$91,dt!$A$2:$X$78,22,FALSE)</f>
        <v>254</v>
      </c>
      <c r="W51" s="6">
        <f>VLOOKUP($A$7:$A$91,dt!$A$2:$X$78,23,FALSE)</f>
        <v>678</v>
      </c>
      <c r="X51" s="6">
        <f>VLOOKUP($A$7:$A$91,dt!$A$2:$X$78,24,FALSE)</f>
        <v>25</v>
      </c>
    </row>
    <row r="52" spans="1:24" ht="18.75">
      <c r="A52" s="5" t="s">
        <v>51</v>
      </c>
      <c r="B52" s="6">
        <f>VLOOKUP($A$7:$A$91,dt!$A$2:$R$78,2,FALSE)</f>
        <v>28079</v>
      </c>
      <c r="C52" s="6">
        <f>VLOOKUP($A$7:$A$91,dt!$A$2:$R$78,3,FALSE)</f>
        <v>47524</v>
      </c>
      <c r="D52" s="6">
        <f>VLOOKUP($A$7:$A$91,dt!$A$2:$R$78,4,FALSE)</f>
        <v>4441</v>
      </c>
      <c r="E52" s="6">
        <f>VLOOKUP($A$7:$A$91,dt!$A$2:$R$78,5,FALSE)</f>
        <v>418</v>
      </c>
      <c r="F52" s="6">
        <f>VLOOKUP($A$7:$A$91,dt!$A$2:$R$78,6,FALSE)</f>
        <v>23</v>
      </c>
      <c r="G52" s="6">
        <f>VLOOKUP($A$7:$A$91,dt!$A$2:$R$78,7,FALSE)</f>
        <v>11165</v>
      </c>
      <c r="H52" s="6">
        <f>VLOOKUP($A$7:$A$91,dt!$A$2:$R$78,8,FALSE)</f>
        <v>1102</v>
      </c>
      <c r="I52" s="6">
        <f>VLOOKUP($A$7:$A$91,dt!$A$2:$R$78,9,FALSE)</f>
        <v>37785</v>
      </c>
      <c r="J52" s="6">
        <f>VLOOKUP($A$7:$A$91,dt!$A$2:$R$78,10,FALSE)</f>
        <v>847</v>
      </c>
      <c r="K52" s="6">
        <f>VLOOKUP($A$7:$A$91,dt!$A$2:$R$78,11,FALSE)</f>
        <v>1295184</v>
      </c>
      <c r="L52" s="6">
        <f>VLOOKUP($A$7:$A$91,dt!$A$2:$R$78,12,FALSE)</f>
        <v>25225</v>
      </c>
      <c r="M52" s="6">
        <f>VLOOKUP($A$7:$A$91,dt!$A$2:$R$78,13,FALSE)</f>
        <v>80398</v>
      </c>
      <c r="N52" s="6">
        <f>VLOOKUP($A$7:$A$91,dt!$A$2:$R$78,14,FALSE)</f>
        <v>187</v>
      </c>
      <c r="O52" s="6">
        <f>VLOOKUP($A$7:$A$91,dt!$A$2:$R$78,15,FALSE)</f>
        <v>165944</v>
      </c>
      <c r="P52" s="6">
        <f>VLOOKUP($A$7:$A$91,dt!$A$2:$R$78,16,FALSE)</f>
        <v>760</v>
      </c>
      <c r="Q52" s="6">
        <f>VLOOKUP($A$7:$A$91,dt!$A$2:$R$78,17,FALSE)</f>
        <v>2451</v>
      </c>
      <c r="R52" s="6">
        <f>VLOOKUP($A$7:$A$91,dt!$A$2:$R$78,18,FALSE)</f>
        <v>62</v>
      </c>
      <c r="S52" s="6">
        <f>VLOOKUP($A$7:$A$91,dt!$A$2:$X$78,19,FALSE)</f>
        <v>4454</v>
      </c>
      <c r="T52" s="6">
        <f>VLOOKUP($A$7:$A$91,dt!$A$2:$X$78,20,FALSE)</f>
        <v>80</v>
      </c>
      <c r="U52" s="6">
        <f>VLOOKUP($A$7:$A$91,dt!$A$2:$X$78,21,FALSE)</f>
        <v>1601</v>
      </c>
      <c r="V52" s="6">
        <f>VLOOKUP($A$7:$A$91,dt!$A$2:$X$78,22,FALSE)</f>
        <v>75</v>
      </c>
      <c r="W52" s="6">
        <f>VLOOKUP($A$7:$A$91,dt!$A$2:$X$78,23,FALSE)</f>
        <v>242</v>
      </c>
      <c r="X52" s="6">
        <f>VLOOKUP($A$7:$A$91,dt!$A$2:$X$78,24,FALSE)</f>
        <v>7</v>
      </c>
    </row>
    <row r="53" spans="1:24" ht="18.75">
      <c r="A53" s="5" t="s">
        <v>52</v>
      </c>
      <c r="B53" s="6">
        <f>VLOOKUP($A$7:$A$91,dt!$A$2:$R$78,2,FALSE)</f>
        <v>47329</v>
      </c>
      <c r="C53" s="6">
        <f>VLOOKUP($A$7:$A$91,dt!$A$2:$R$78,3,FALSE)</f>
        <v>62454</v>
      </c>
      <c r="D53" s="6">
        <f>VLOOKUP($A$7:$A$91,dt!$A$2:$R$78,4,FALSE)</f>
        <v>9718</v>
      </c>
      <c r="E53" s="6">
        <f>VLOOKUP($A$7:$A$91,dt!$A$2:$R$78,5,FALSE)</f>
        <v>64</v>
      </c>
      <c r="F53" s="6">
        <f>VLOOKUP($A$7:$A$91,dt!$A$2:$R$78,6,FALSE)</f>
        <v>6</v>
      </c>
      <c r="G53" s="6">
        <f>VLOOKUP($A$7:$A$91,dt!$A$2:$R$78,7,FALSE)</f>
        <v>9657</v>
      </c>
      <c r="H53" s="6">
        <f>VLOOKUP($A$7:$A$91,dt!$A$2:$R$78,8,FALSE)</f>
        <v>1580</v>
      </c>
      <c r="I53" s="6">
        <f>VLOOKUP($A$7:$A$91,dt!$A$2:$R$78,9,FALSE)</f>
        <v>62270</v>
      </c>
      <c r="J53" s="6">
        <f>VLOOKUP($A$7:$A$91,dt!$A$2:$R$78,10,FALSE)</f>
        <v>5052</v>
      </c>
      <c r="K53" s="6">
        <f>VLOOKUP($A$7:$A$91,dt!$A$2:$R$78,11,FALSE)</f>
        <v>1998589</v>
      </c>
      <c r="L53" s="6">
        <f>VLOOKUP($A$7:$A$91,dt!$A$2:$R$78,12,FALSE)</f>
        <v>44442</v>
      </c>
      <c r="M53" s="6">
        <f>VLOOKUP($A$7:$A$91,dt!$A$2:$R$78,13,FALSE)</f>
        <v>50663</v>
      </c>
      <c r="N53" s="6">
        <f>VLOOKUP($A$7:$A$91,dt!$A$2:$R$78,14,FALSE)</f>
        <v>211</v>
      </c>
      <c r="O53" s="6">
        <f>VLOOKUP($A$7:$A$91,dt!$A$2:$R$78,15,FALSE)</f>
        <v>102959</v>
      </c>
      <c r="P53" s="6">
        <f>VLOOKUP($A$7:$A$91,dt!$A$2:$R$78,16,FALSE)</f>
        <v>1248</v>
      </c>
      <c r="Q53" s="6">
        <f>VLOOKUP($A$7:$A$91,dt!$A$2:$R$78,17,FALSE)</f>
        <v>2010</v>
      </c>
      <c r="R53" s="6">
        <f>VLOOKUP($A$7:$A$91,dt!$A$2:$R$78,18,FALSE)</f>
        <v>73</v>
      </c>
      <c r="S53" s="6">
        <f>VLOOKUP($A$7:$A$91,dt!$A$2:$X$78,19,FALSE)</f>
        <v>36763</v>
      </c>
      <c r="T53" s="6">
        <f>VLOOKUP($A$7:$A$91,dt!$A$2:$X$78,20,FALSE)</f>
        <v>298</v>
      </c>
      <c r="U53" s="6">
        <f>VLOOKUP($A$7:$A$91,dt!$A$2:$X$78,21,FALSE)</f>
        <v>2913</v>
      </c>
      <c r="V53" s="6">
        <f>VLOOKUP($A$7:$A$91,dt!$A$2:$X$78,22,FALSE)</f>
        <v>268</v>
      </c>
      <c r="W53" s="6">
        <f>VLOOKUP($A$7:$A$91,dt!$A$2:$X$78,23,FALSE)</f>
        <v>153</v>
      </c>
      <c r="X53" s="6">
        <f>VLOOKUP($A$7:$A$91,dt!$A$2:$X$78,24,FALSE)</f>
        <v>14</v>
      </c>
    </row>
    <row r="54" spans="1:24" ht="18.75">
      <c r="A54" s="5" t="s">
        <v>53</v>
      </c>
      <c r="B54" s="6">
        <f>VLOOKUP($A$7:$A$91,dt!$A$2:$R$78,2,FALSE)</f>
        <v>44790</v>
      </c>
      <c r="C54" s="6">
        <f>VLOOKUP($A$7:$A$91,dt!$A$2:$R$78,3,FALSE)</f>
        <v>59905</v>
      </c>
      <c r="D54" s="6">
        <f>VLOOKUP($A$7:$A$91,dt!$A$2:$R$78,4,FALSE)</f>
        <v>6333</v>
      </c>
      <c r="E54" s="6">
        <f>VLOOKUP($A$7:$A$91,dt!$A$2:$R$78,5,FALSE)</f>
        <v>247</v>
      </c>
      <c r="F54" s="6">
        <f>VLOOKUP($A$7:$A$91,dt!$A$2:$R$78,6,FALSE)</f>
        <v>17</v>
      </c>
      <c r="G54" s="6">
        <f>VLOOKUP($A$7:$A$91,dt!$A$2:$R$78,7,FALSE)</f>
        <v>7674</v>
      </c>
      <c r="H54" s="6">
        <f>VLOOKUP($A$7:$A$91,dt!$A$2:$R$78,8,FALSE)</f>
        <v>847</v>
      </c>
      <c r="I54" s="6">
        <f>VLOOKUP($A$7:$A$91,dt!$A$2:$R$78,9,FALSE)</f>
        <v>18883</v>
      </c>
      <c r="J54" s="6">
        <f>VLOOKUP($A$7:$A$91,dt!$A$2:$R$78,10,FALSE)</f>
        <v>283</v>
      </c>
      <c r="K54" s="6">
        <f>VLOOKUP($A$7:$A$91,dt!$A$2:$R$78,11,FALSE)</f>
        <v>2164631</v>
      </c>
      <c r="L54" s="6">
        <f>VLOOKUP($A$7:$A$91,dt!$A$2:$R$78,12,FALSE)</f>
        <v>43525</v>
      </c>
      <c r="M54" s="6">
        <f>VLOOKUP($A$7:$A$91,dt!$A$2:$R$78,13,FALSE)</f>
        <v>111947</v>
      </c>
      <c r="N54" s="6">
        <f>VLOOKUP($A$7:$A$91,dt!$A$2:$R$78,14,FALSE)</f>
        <v>190</v>
      </c>
      <c r="O54" s="6">
        <f>VLOOKUP($A$7:$A$91,dt!$A$2:$R$78,15,FALSE)</f>
        <v>144054</v>
      </c>
      <c r="P54" s="6">
        <f>VLOOKUP($A$7:$A$91,dt!$A$2:$R$78,16,FALSE)</f>
        <v>867</v>
      </c>
      <c r="Q54" s="6">
        <f>VLOOKUP($A$7:$A$91,dt!$A$2:$R$78,17,FALSE)</f>
        <v>2298</v>
      </c>
      <c r="R54" s="6">
        <f>VLOOKUP($A$7:$A$91,dt!$A$2:$R$78,18,FALSE)</f>
        <v>72</v>
      </c>
      <c r="S54" s="6">
        <f>VLOOKUP($A$7:$A$91,dt!$A$2:$X$78,19,FALSE)</f>
        <v>39405</v>
      </c>
      <c r="T54" s="6">
        <f>VLOOKUP($A$7:$A$91,dt!$A$2:$X$78,20,FALSE)</f>
        <v>267</v>
      </c>
      <c r="U54" s="6">
        <f>VLOOKUP($A$7:$A$91,dt!$A$2:$X$78,21,FALSE)</f>
        <v>1859</v>
      </c>
      <c r="V54" s="6">
        <f>VLOOKUP($A$7:$A$91,dt!$A$2:$X$78,22,FALSE)</f>
        <v>101</v>
      </c>
      <c r="W54" s="6">
        <f>VLOOKUP($A$7:$A$91,dt!$A$2:$X$78,23,FALSE)</f>
        <v>412</v>
      </c>
      <c r="X54" s="6">
        <f>VLOOKUP($A$7:$A$91,dt!$A$2:$X$78,24,FALSE)</f>
        <v>12</v>
      </c>
    </row>
    <row r="55" spans="1:24" ht="18.75">
      <c r="A55" s="5" t="s">
        <v>54</v>
      </c>
      <c r="B55" s="6">
        <f>VLOOKUP($A$7:$A$91,dt!$A$2:$R$78,2,FALSE)</f>
        <v>75187</v>
      </c>
      <c r="C55" s="6">
        <f>VLOOKUP($A$7:$A$91,dt!$A$2:$R$78,3,FALSE)</f>
        <v>53721</v>
      </c>
      <c r="D55" s="6">
        <f>VLOOKUP($A$7:$A$91,dt!$A$2:$R$78,4,FALSE)</f>
        <v>6769</v>
      </c>
      <c r="E55" s="6">
        <f>VLOOKUP($A$7:$A$91,dt!$A$2:$R$78,5,FALSE)</f>
        <v>4587</v>
      </c>
      <c r="F55" s="6">
        <f>VLOOKUP($A$7:$A$91,dt!$A$2:$R$78,6,FALSE)</f>
        <v>155</v>
      </c>
      <c r="G55" s="6">
        <f>VLOOKUP($A$7:$A$91,dt!$A$2:$R$78,7,FALSE)</f>
        <v>16391</v>
      </c>
      <c r="H55" s="6">
        <f>VLOOKUP($A$7:$A$91,dt!$A$2:$R$78,8,FALSE)</f>
        <v>2027</v>
      </c>
      <c r="I55" s="6">
        <f>VLOOKUP($A$7:$A$91,dt!$A$2:$R$78,9,FALSE)</f>
        <v>80108</v>
      </c>
      <c r="J55" s="6">
        <f>VLOOKUP($A$7:$A$91,dt!$A$2:$R$78,10,FALSE)</f>
        <v>3580</v>
      </c>
      <c r="K55" s="6">
        <f>VLOOKUP($A$7:$A$91,dt!$A$2:$R$78,11,FALSE)</f>
        <v>3717861</v>
      </c>
      <c r="L55" s="6">
        <f>VLOOKUP($A$7:$A$91,dt!$A$2:$R$78,12,FALSE)</f>
        <v>71311</v>
      </c>
      <c r="M55" s="6">
        <f>VLOOKUP($A$7:$A$91,dt!$A$2:$R$78,13,FALSE)</f>
        <v>419339</v>
      </c>
      <c r="N55" s="6">
        <f>VLOOKUP($A$7:$A$91,dt!$A$2:$R$78,14,FALSE)</f>
        <v>261</v>
      </c>
      <c r="O55" s="6">
        <f>VLOOKUP($A$7:$A$91,dt!$A$2:$R$78,15,FALSE)</f>
        <v>1436232</v>
      </c>
      <c r="P55" s="6">
        <f>VLOOKUP($A$7:$A$91,dt!$A$2:$R$78,16,FALSE)</f>
        <v>2979</v>
      </c>
      <c r="Q55" s="6">
        <f>VLOOKUP($A$7:$A$91,dt!$A$2:$R$78,17,FALSE)</f>
        <v>6863</v>
      </c>
      <c r="R55" s="6">
        <f>VLOOKUP($A$7:$A$91,dt!$A$2:$R$78,18,FALSE)</f>
        <v>191</v>
      </c>
      <c r="S55" s="6">
        <f>VLOOKUP($A$7:$A$91,dt!$A$2:$X$78,19,FALSE)</f>
        <v>69784</v>
      </c>
      <c r="T55" s="6">
        <f>VLOOKUP($A$7:$A$91,dt!$A$2:$X$78,20,FALSE)</f>
        <v>994</v>
      </c>
      <c r="U55" s="6">
        <f>VLOOKUP($A$7:$A$91,dt!$A$2:$X$78,21,FALSE)</f>
        <v>5249</v>
      </c>
      <c r="V55" s="6">
        <f>VLOOKUP($A$7:$A$91,dt!$A$2:$X$78,22,FALSE)</f>
        <v>295</v>
      </c>
      <c r="W55" s="6">
        <f>VLOOKUP($A$7:$A$91,dt!$A$2:$X$78,23,FALSE)</f>
        <v>427</v>
      </c>
      <c r="X55" s="6">
        <f>VLOOKUP($A$7:$A$91,dt!$A$2:$X$78,24,FALSE)</f>
        <v>30</v>
      </c>
    </row>
    <row r="56" spans="1:24" ht="18.75">
      <c r="A56" s="5" t="s">
        <v>55</v>
      </c>
      <c r="B56" s="6">
        <f>VLOOKUP($A$7:$A$91,dt!$A$2:$R$78,2,FALSE)</f>
        <v>22875</v>
      </c>
      <c r="C56" s="6">
        <f>VLOOKUP($A$7:$A$91,dt!$A$2:$R$78,3,FALSE)</f>
        <v>87029</v>
      </c>
      <c r="D56" s="6">
        <f>VLOOKUP($A$7:$A$91,dt!$A$2:$R$78,4,FALSE)</f>
        <v>8261</v>
      </c>
      <c r="E56" s="6">
        <f>VLOOKUP($A$7:$A$91,dt!$A$2:$R$78,5,FALSE)</f>
        <v>4</v>
      </c>
      <c r="F56" s="6">
        <f>VLOOKUP($A$7:$A$91,dt!$A$2:$R$78,6,FALSE)</f>
        <v>1</v>
      </c>
      <c r="G56" s="6">
        <f>VLOOKUP($A$7:$A$91,dt!$A$2:$R$78,7,FALSE)</f>
        <v>43513</v>
      </c>
      <c r="H56" s="6">
        <f>VLOOKUP($A$7:$A$91,dt!$A$2:$R$78,8,FALSE)</f>
        <v>5029</v>
      </c>
      <c r="I56" s="6">
        <f>VLOOKUP($A$7:$A$91,dt!$A$2:$R$78,9,FALSE)</f>
        <v>48685</v>
      </c>
      <c r="J56" s="6">
        <f>VLOOKUP($A$7:$A$91,dt!$A$2:$R$78,10,FALSE)</f>
        <v>9074</v>
      </c>
      <c r="K56" s="6">
        <f>VLOOKUP($A$7:$A$91,dt!$A$2:$R$78,11,FALSE)</f>
        <v>869243</v>
      </c>
      <c r="L56" s="6">
        <f>VLOOKUP($A$7:$A$91,dt!$A$2:$R$78,12,FALSE)</f>
        <v>19980</v>
      </c>
      <c r="M56" s="6">
        <f>VLOOKUP($A$7:$A$91,dt!$A$2:$R$78,13,FALSE)</f>
        <v>3469</v>
      </c>
      <c r="N56" s="6">
        <f>VLOOKUP($A$7:$A$91,dt!$A$2:$R$78,14,FALSE)</f>
        <v>154</v>
      </c>
      <c r="O56" s="6">
        <f>VLOOKUP($A$7:$A$91,dt!$A$2:$R$78,15,FALSE)</f>
        <v>39878</v>
      </c>
      <c r="P56" s="6">
        <f>VLOOKUP($A$7:$A$91,dt!$A$2:$R$78,16,FALSE)</f>
        <v>546</v>
      </c>
      <c r="Q56" s="6">
        <f>VLOOKUP($A$7:$A$91,dt!$A$2:$R$78,17,FALSE)</f>
        <v>936</v>
      </c>
      <c r="R56" s="6">
        <f>VLOOKUP($A$7:$A$91,dt!$A$2:$R$78,18,FALSE)</f>
        <v>24</v>
      </c>
      <c r="S56" s="6">
        <f>VLOOKUP($A$7:$A$91,dt!$A$2:$X$78,19,FALSE)</f>
        <v>4260</v>
      </c>
      <c r="T56" s="6">
        <f>VLOOKUP($A$7:$A$91,dt!$A$2:$X$78,20,FALSE)</f>
        <v>105</v>
      </c>
      <c r="U56" s="6">
        <f>VLOOKUP($A$7:$A$91,dt!$A$2:$X$78,21,FALSE)</f>
        <v>3008</v>
      </c>
      <c r="V56" s="6">
        <f>VLOOKUP($A$7:$A$91,dt!$A$2:$X$78,22,FALSE)</f>
        <v>281</v>
      </c>
      <c r="W56" s="6">
        <f>VLOOKUP($A$7:$A$91,dt!$A$2:$X$78,23,FALSE)</f>
        <v>166</v>
      </c>
      <c r="X56" s="6">
        <f>VLOOKUP($A$7:$A$91,dt!$A$2:$X$78,24,FALSE)</f>
        <v>15</v>
      </c>
    </row>
    <row r="57" spans="1:24" ht="18.75">
      <c r="A57" s="9" t="s">
        <v>6</v>
      </c>
      <c r="B57" s="8">
        <f>SUM(B58:B66)</f>
        <v>330908</v>
      </c>
      <c r="C57" s="8">
        <f t="shared" ref="C57:X57" si="24">SUM(C58:C66)</f>
        <v>754325</v>
      </c>
      <c r="D57" s="8">
        <f t="shared" si="24"/>
        <v>54147</v>
      </c>
      <c r="E57" s="8">
        <f t="shared" si="24"/>
        <v>7087</v>
      </c>
      <c r="F57" s="8">
        <f t="shared" si="24"/>
        <v>250</v>
      </c>
      <c r="G57" s="8">
        <f t="shared" si="24"/>
        <v>166386</v>
      </c>
      <c r="H57" s="8">
        <f t="shared" si="24"/>
        <v>15051</v>
      </c>
      <c r="I57" s="8">
        <f t="shared" si="24"/>
        <v>1015788</v>
      </c>
      <c r="J57" s="8">
        <f t="shared" si="24"/>
        <v>15649</v>
      </c>
      <c r="K57" s="8">
        <f t="shared" ref="K57:L57" si="25">SUM(K58:K66)</f>
        <v>14213973</v>
      </c>
      <c r="L57" s="8">
        <f t="shared" si="25"/>
        <v>289347</v>
      </c>
      <c r="M57" s="8">
        <f t="shared" ref="M57:N57" si="26">SUM(M58:M66)</f>
        <v>20394816</v>
      </c>
      <c r="N57" s="8">
        <f t="shared" si="26"/>
        <v>1559</v>
      </c>
      <c r="O57" s="8">
        <f t="shared" si="24"/>
        <v>5127478</v>
      </c>
      <c r="P57" s="8">
        <f t="shared" si="24"/>
        <v>16056</v>
      </c>
      <c r="Q57" s="8">
        <f t="shared" si="24"/>
        <v>847187</v>
      </c>
      <c r="R57" s="8">
        <f t="shared" si="24"/>
        <v>1247</v>
      </c>
      <c r="S57" s="8">
        <f t="shared" ref="S57:T57" si="27">SUM(S58:S66)</f>
        <v>3082830</v>
      </c>
      <c r="T57" s="8">
        <f t="shared" si="27"/>
        <v>9340</v>
      </c>
      <c r="U57" s="8">
        <f t="shared" si="24"/>
        <v>177315</v>
      </c>
      <c r="V57" s="8">
        <f t="shared" si="24"/>
        <v>5435</v>
      </c>
      <c r="W57" s="8">
        <f t="shared" si="24"/>
        <v>21903</v>
      </c>
      <c r="X57" s="8">
        <f t="shared" si="24"/>
        <v>616</v>
      </c>
    </row>
    <row r="58" spans="1:24" ht="18.75">
      <c r="A58" s="5" t="s">
        <v>56</v>
      </c>
      <c r="B58" s="6">
        <f>VLOOKUP($A$7:$A$91,dt!$A$2:$R$78,2,FALSE)</f>
        <v>30513</v>
      </c>
      <c r="C58" s="6">
        <f>VLOOKUP($A$7:$A$91,dt!$A$2:$R$78,3,FALSE)</f>
        <v>48879</v>
      </c>
      <c r="D58" s="6">
        <f>VLOOKUP($A$7:$A$91,dt!$A$2:$R$78,4,FALSE)</f>
        <v>3958</v>
      </c>
      <c r="E58" s="6">
        <f>VLOOKUP($A$7:$A$91,dt!$A$2:$R$78,5,FALSE)</f>
        <v>2</v>
      </c>
      <c r="F58" s="6">
        <f>VLOOKUP($A$7:$A$91,dt!$A$2:$R$78,6,FALSE)</f>
        <v>1</v>
      </c>
      <c r="G58" s="6">
        <f>VLOOKUP($A$7:$A$91,dt!$A$2:$R$78,7,FALSE)</f>
        <v>25964</v>
      </c>
      <c r="H58" s="6">
        <f>VLOOKUP($A$7:$A$91,dt!$A$2:$R$78,8,FALSE)</f>
        <v>2042</v>
      </c>
      <c r="I58" s="6">
        <f>VLOOKUP($A$7:$A$91,dt!$A$2:$R$78,9,FALSE)</f>
        <v>58787</v>
      </c>
      <c r="J58" s="6">
        <f>VLOOKUP($A$7:$A$91,dt!$A$2:$R$78,10,FALSE)</f>
        <v>1421</v>
      </c>
      <c r="K58" s="6">
        <f>VLOOKUP($A$7:$A$91,dt!$A$2:$R$78,11,FALSE)</f>
        <v>1148369</v>
      </c>
      <c r="L58" s="6">
        <f>VLOOKUP($A$7:$A$91,dt!$A$2:$R$78,12,FALSE)</f>
        <v>28389</v>
      </c>
      <c r="M58" s="6">
        <f>VLOOKUP($A$7:$A$91,dt!$A$2:$R$78,13,FALSE)</f>
        <v>639088</v>
      </c>
      <c r="N58" s="6">
        <f>VLOOKUP($A$7:$A$91,dt!$A$2:$R$78,14,FALSE)</f>
        <v>109</v>
      </c>
      <c r="O58" s="6">
        <f>VLOOKUP($A$7:$A$91,dt!$A$2:$R$78,15,FALSE)</f>
        <v>2241532</v>
      </c>
      <c r="P58" s="6">
        <f>VLOOKUP($A$7:$A$91,dt!$A$2:$R$78,16,FALSE)</f>
        <v>349</v>
      </c>
      <c r="Q58" s="6">
        <f>VLOOKUP($A$7:$A$91,dt!$A$2:$R$78,17,FALSE)</f>
        <v>9188</v>
      </c>
      <c r="R58" s="6">
        <f>VLOOKUP($A$7:$A$91,dt!$A$2:$R$78,18,FALSE)</f>
        <v>57</v>
      </c>
      <c r="S58" s="6">
        <f>VLOOKUP($A$7:$A$91,dt!$A$2:$X$78,19,FALSE)</f>
        <v>131680</v>
      </c>
      <c r="T58" s="6">
        <f>VLOOKUP($A$7:$A$91,dt!$A$2:$X$78,20,FALSE)</f>
        <v>137</v>
      </c>
      <c r="U58" s="6">
        <f>VLOOKUP($A$7:$A$91,dt!$A$2:$X$78,21,FALSE)</f>
        <v>2820</v>
      </c>
      <c r="V58" s="6">
        <f>VLOOKUP($A$7:$A$91,dt!$A$2:$X$78,22,FALSE)</f>
        <v>83</v>
      </c>
      <c r="W58" s="6">
        <f>VLOOKUP($A$7:$A$91,dt!$A$2:$X$78,23,FALSE)</f>
        <v>226</v>
      </c>
      <c r="X58" s="6">
        <f>VLOOKUP($A$7:$A$91,dt!$A$2:$X$78,24,FALSE)</f>
        <v>10</v>
      </c>
    </row>
    <row r="59" spans="1:24" ht="18.75">
      <c r="A59" s="5" t="s">
        <v>57</v>
      </c>
      <c r="B59" s="6">
        <f>VLOOKUP($A$7:$A$91,dt!$A$2:$R$78,2,FALSE)</f>
        <v>41238</v>
      </c>
      <c r="C59" s="6">
        <f>VLOOKUP($A$7:$A$91,dt!$A$2:$R$78,3,FALSE)</f>
        <v>82497</v>
      </c>
      <c r="D59" s="6">
        <f>VLOOKUP($A$7:$A$91,dt!$A$2:$R$78,4,FALSE)</f>
        <v>4700</v>
      </c>
      <c r="E59" s="6">
        <f>VLOOKUP($A$7:$A$91,dt!$A$2:$R$78,5,FALSE)</f>
        <v>1160</v>
      </c>
      <c r="F59" s="6">
        <f>VLOOKUP($A$7:$A$91,dt!$A$2:$R$78,6,FALSE)</f>
        <v>32</v>
      </c>
      <c r="G59" s="6">
        <f>VLOOKUP($A$7:$A$91,dt!$A$2:$R$78,7,FALSE)</f>
        <v>10507</v>
      </c>
      <c r="H59" s="6">
        <f>VLOOKUP($A$7:$A$91,dt!$A$2:$R$78,8,FALSE)</f>
        <v>929</v>
      </c>
      <c r="I59" s="6">
        <f>VLOOKUP($A$7:$A$91,dt!$A$2:$R$78,9,FALSE)</f>
        <v>226110</v>
      </c>
      <c r="J59" s="6">
        <f>VLOOKUP($A$7:$A$91,dt!$A$2:$R$78,10,FALSE)</f>
        <v>1157</v>
      </c>
      <c r="K59" s="6">
        <f>VLOOKUP($A$7:$A$91,dt!$A$2:$R$78,11,FALSE)</f>
        <v>2049430</v>
      </c>
      <c r="L59" s="6">
        <f>VLOOKUP($A$7:$A$91,dt!$A$2:$R$78,12,FALSE)</f>
        <v>36311</v>
      </c>
      <c r="M59" s="6">
        <f>VLOOKUP($A$7:$A$91,dt!$A$2:$R$78,13,FALSE)</f>
        <v>6940971</v>
      </c>
      <c r="N59" s="6">
        <f>VLOOKUP($A$7:$A$91,dt!$A$2:$R$78,14,FALSE)</f>
        <v>256</v>
      </c>
      <c r="O59" s="6">
        <f>VLOOKUP($A$7:$A$91,dt!$A$2:$R$78,15,FALSE)</f>
        <v>499511</v>
      </c>
      <c r="P59" s="6">
        <f>VLOOKUP($A$7:$A$91,dt!$A$2:$R$78,16,FALSE)</f>
        <v>3093</v>
      </c>
      <c r="Q59" s="6">
        <f>VLOOKUP($A$7:$A$91,dt!$A$2:$R$78,17,FALSE)</f>
        <v>31978</v>
      </c>
      <c r="R59" s="6">
        <f>VLOOKUP($A$7:$A$91,dt!$A$2:$R$78,18,FALSE)</f>
        <v>236</v>
      </c>
      <c r="S59" s="6">
        <f>VLOOKUP($A$7:$A$91,dt!$A$2:$X$78,19,FALSE)</f>
        <v>709187</v>
      </c>
      <c r="T59" s="6">
        <f>VLOOKUP($A$7:$A$91,dt!$A$2:$X$78,20,FALSE)</f>
        <v>2310</v>
      </c>
      <c r="U59" s="6">
        <f>VLOOKUP($A$7:$A$91,dt!$A$2:$X$78,21,FALSE)</f>
        <v>36218</v>
      </c>
      <c r="V59" s="6">
        <f>VLOOKUP($A$7:$A$91,dt!$A$2:$X$78,22,FALSE)</f>
        <v>1115</v>
      </c>
      <c r="W59" s="6">
        <f>VLOOKUP($A$7:$A$91,dt!$A$2:$X$78,23,FALSE)</f>
        <v>5552</v>
      </c>
      <c r="X59" s="6">
        <f>VLOOKUP($A$7:$A$91,dt!$A$2:$X$78,24,FALSE)</f>
        <v>155</v>
      </c>
    </row>
    <row r="60" spans="1:24" ht="18.75">
      <c r="A60" s="5" t="s">
        <v>58</v>
      </c>
      <c r="B60" s="6">
        <f>VLOOKUP($A$7:$A$91,dt!$A$2:$R$78,2,FALSE)</f>
        <v>24522</v>
      </c>
      <c r="C60" s="6">
        <f>VLOOKUP($A$7:$A$91,dt!$A$2:$R$78,3,FALSE)</f>
        <v>14466</v>
      </c>
      <c r="D60" s="6">
        <f>VLOOKUP($A$7:$A$91,dt!$A$2:$R$78,4,FALSE)</f>
        <v>1090</v>
      </c>
      <c r="E60" s="6">
        <f>VLOOKUP($A$7:$A$91,dt!$A$2:$R$78,5,FALSE)</f>
        <v>49</v>
      </c>
      <c r="F60" s="6">
        <f>VLOOKUP($A$7:$A$91,dt!$A$2:$R$78,6,FALSE)</f>
        <v>3</v>
      </c>
      <c r="G60" s="6">
        <f>VLOOKUP($A$7:$A$91,dt!$A$2:$R$78,7,FALSE)</f>
        <v>32092</v>
      </c>
      <c r="H60" s="6">
        <f>VLOOKUP($A$7:$A$91,dt!$A$2:$R$78,8,FALSE)</f>
        <v>2886</v>
      </c>
      <c r="I60" s="6">
        <f>VLOOKUP($A$7:$A$91,dt!$A$2:$R$78,9,FALSE)</f>
        <v>54125</v>
      </c>
      <c r="J60" s="6">
        <f>VLOOKUP($A$7:$A$91,dt!$A$2:$R$78,10,FALSE)</f>
        <v>818</v>
      </c>
      <c r="K60" s="6">
        <f>VLOOKUP($A$7:$A$91,dt!$A$2:$R$78,11,FALSE)</f>
        <v>1075330</v>
      </c>
      <c r="L60" s="6">
        <f>VLOOKUP($A$7:$A$91,dt!$A$2:$R$78,12,FALSE)</f>
        <v>21733</v>
      </c>
      <c r="M60" s="6">
        <f>VLOOKUP($A$7:$A$91,dt!$A$2:$R$78,13,FALSE)</f>
        <v>1362293</v>
      </c>
      <c r="N60" s="6">
        <f>VLOOKUP($A$7:$A$91,dt!$A$2:$R$78,14,FALSE)</f>
        <v>111</v>
      </c>
      <c r="O60" s="6">
        <f>VLOOKUP($A$7:$A$91,dt!$A$2:$R$78,15,FALSE)</f>
        <v>93367</v>
      </c>
      <c r="P60" s="6">
        <f>VLOOKUP($A$7:$A$91,dt!$A$2:$R$78,16,FALSE)</f>
        <v>2263</v>
      </c>
      <c r="Q60" s="6">
        <f>VLOOKUP($A$7:$A$91,dt!$A$2:$R$78,17,FALSE)</f>
        <v>12122</v>
      </c>
      <c r="R60" s="6">
        <f>VLOOKUP($A$7:$A$91,dt!$A$2:$R$78,18,FALSE)</f>
        <v>132</v>
      </c>
      <c r="S60" s="6">
        <f>VLOOKUP($A$7:$A$91,dt!$A$2:$X$78,19,FALSE)</f>
        <v>243340</v>
      </c>
      <c r="T60" s="6">
        <f>VLOOKUP($A$7:$A$91,dt!$A$2:$X$78,20,FALSE)</f>
        <v>2379</v>
      </c>
      <c r="U60" s="6">
        <f>VLOOKUP($A$7:$A$91,dt!$A$2:$X$78,21,FALSE)</f>
        <v>15860</v>
      </c>
      <c r="V60" s="6">
        <f>VLOOKUP($A$7:$A$91,dt!$A$2:$X$78,22,FALSE)</f>
        <v>552</v>
      </c>
      <c r="W60" s="6">
        <f>VLOOKUP($A$7:$A$91,dt!$A$2:$X$78,23,FALSE)</f>
        <v>2188</v>
      </c>
      <c r="X60" s="6">
        <f>VLOOKUP($A$7:$A$91,dt!$A$2:$X$78,24,FALSE)</f>
        <v>59</v>
      </c>
    </row>
    <row r="61" spans="1:24" ht="18.75">
      <c r="A61" s="5" t="s">
        <v>59</v>
      </c>
      <c r="B61" s="6">
        <f>VLOOKUP($A$7:$A$91,dt!$A$2:$R$78,2,FALSE)</f>
        <v>36860</v>
      </c>
      <c r="C61" s="6">
        <f>VLOOKUP($A$7:$A$91,dt!$A$2:$R$78,3,FALSE)</f>
        <v>31564</v>
      </c>
      <c r="D61" s="6">
        <f>VLOOKUP($A$7:$A$91,dt!$A$2:$R$78,4,FALSE)</f>
        <v>2317</v>
      </c>
      <c r="E61" s="6">
        <f>VLOOKUP($A$7:$A$91,dt!$A$2:$R$78,5,FALSE)</f>
        <v>211</v>
      </c>
      <c r="F61" s="6">
        <f>VLOOKUP($A$7:$A$91,dt!$A$2:$R$78,6,FALSE)</f>
        <v>10</v>
      </c>
      <c r="G61" s="6">
        <f>VLOOKUP($A$7:$A$91,dt!$A$2:$R$78,7,FALSE)</f>
        <v>11865</v>
      </c>
      <c r="H61" s="6">
        <f>VLOOKUP($A$7:$A$91,dt!$A$2:$R$78,8,FALSE)</f>
        <v>945</v>
      </c>
      <c r="I61" s="6">
        <f>VLOOKUP($A$7:$A$91,dt!$A$2:$R$78,9,FALSE)</f>
        <v>210799</v>
      </c>
      <c r="J61" s="6">
        <f>VLOOKUP($A$7:$A$91,dt!$A$2:$R$78,10,FALSE)</f>
        <v>3105</v>
      </c>
      <c r="K61" s="6">
        <f>VLOOKUP($A$7:$A$91,dt!$A$2:$R$78,11,FALSE)</f>
        <v>1680702</v>
      </c>
      <c r="L61" s="6">
        <f>VLOOKUP($A$7:$A$91,dt!$A$2:$R$78,12,FALSE)</f>
        <v>33681</v>
      </c>
      <c r="M61" s="6">
        <f>VLOOKUP($A$7:$A$91,dt!$A$2:$R$78,13,FALSE)</f>
        <v>1375155</v>
      </c>
      <c r="N61" s="6">
        <f>VLOOKUP($A$7:$A$91,dt!$A$2:$R$78,14,FALSE)</f>
        <v>287</v>
      </c>
      <c r="O61" s="6">
        <f>VLOOKUP($A$7:$A$91,dt!$A$2:$R$78,15,FALSE)</f>
        <v>478706</v>
      </c>
      <c r="P61" s="6">
        <f>VLOOKUP($A$7:$A$91,dt!$A$2:$R$78,16,FALSE)</f>
        <v>1786</v>
      </c>
      <c r="Q61" s="6">
        <f>VLOOKUP($A$7:$A$91,dt!$A$2:$R$78,17,FALSE)</f>
        <v>9321</v>
      </c>
      <c r="R61" s="6">
        <f>VLOOKUP($A$7:$A$91,dt!$A$2:$R$78,18,FALSE)</f>
        <v>196</v>
      </c>
      <c r="S61" s="6">
        <f>VLOOKUP($A$7:$A$91,dt!$A$2:$X$78,19,FALSE)</f>
        <v>190675</v>
      </c>
      <c r="T61" s="6">
        <f>VLOOKUP($A$7:$A$91,dt!$A$2:$X$78,20,FALSE)</f>
        <v>860</v>
      </c>
      <c r="U61" s="6">
        <f>VLOOKUP($A$7:$A$91,dt!$A$2:$X$78,21,FALSE)</f>
        <v>11414</v>
      </c>
      <c r="V61" s="6">
        <f>VLOOKUP($A$7:$A$91,dt!$A$2:$X$78,22,FALSE)</f>
        <v>398</v>
      </c>
      <c r="W61" s="6">
        <f>VLOOKUP($A$7:$A$91,dt!$A$2:$X$78,23,FALSE)</f>
        <v>1228</v>
      </c>
      <c r="X61" s="6">
        <f>VLOOKUP($A$7:$A$91,dt!$A$2:$X$78,24,FALSE)</f>
        <v>28</v>
      </c>
    </row>
    <row r="62" spans="1:24" ht="18.75">
      <c r="A62" s="5" t="s">
        <v>60</v>
      </c>
      <c r="B62" s="6">
        <f>VLOOKUP($A$7:$A$91,dt!$A$2:$R$78,2,FALSE)</f>
        <v>36087</v>
      </c>
      <c r="C62" s="6">
        <f>VLOOKUP($A$7:$A$91,dt!$A$2:$R$78,3,FALSE)</f>
        <v>271168</v>
      </c>
      <c r="D62" s="6">
        <f>VLOOKUP($A$7:$A$91,dt!$A$2:$R$78,4,FALSE)</f>
        <v>17755</v>
      </c>
      <c r="E62" s="6">
        <f>VLOOKUP($A$7:$A$91,dt!$A$2:$R$78,5,FALSE)</f>
        <v>13</v>
      </c>
      <c r="F62" s="6">
        <f>VLOOKUP($A$7:$A$91,dt!$A$2:$R$78,6,FALSE)</f>
        <v>3</v>
      </c>
      <c r="G62" s="6">
        <f>VLOOKUP($A$7:$A$91,dt!$A$2:$R$78,7,FALSE)</f>
        <v>29214</v>
      </c>
      <c r="H62" s="6">
        <f>VLOOKUP($A$7:$A$91,dt!$A$2:$R$78,8,FALSE)</f>
        <v>2467</v>
      </c>
      <c r="I62" s="6">
        <f>VLOOKUP($A$7:$A$91,dt!$A$2:$R$78,9,FALSE)</f>
        <v>75576</v>
      </c>
      <c r="J62" s="6">
        <f>VLOOKUP($A$7:$A$91,dt!$A$2:$R$78,10,FALSE)</f>
        <v>2343</v>
      </c>
      <c r="K62" s="6">
        <f>VLOOKUP($A$7:$A$91,dt!$A$2:$R$78,11,FALSE)</f>
        <v>1065988</v>
      </c>
      <c r="L62" s="6">
        <f>VLOOKUP($A$7:$A$91,dt!$A$2:$R$78,12,FALSE)</f>
        <v>24344</v>
      </c>
      <c r="M62" s="6">
        <f>VLOOKUP($A$7:$A$91,dt!$A$2:$R$78,13,FALSE)</f>
        <v>507825</v>
      </c>
      <c r="N62" s="6">
        <f>VLOOKUP($A$7:$A$91,dt!$A$2:$R$78,14,FALSE)</f>
        <v>123</v>
      </c>
      <c r="O62" s="6">
        <f>VLOOKUP($A$7:$A$91,dt!$A$2:$R$78,15,FALSE)</f>
        <v>34454</v>
      </c>
      <c r="P62" s="6">
        <f>VLOOKUP($A$7:$A$91,dt!$A$2:$R$78,16,FALSE)</f>
        <v>536</v>
      </c>
      <c r="Q62" s="6">
        <f>VLOOKUP($A$7:$A$91,dt!$A$2:$R$78,17,FALSE)</f>
        <v>1346</v>
      </c>
      <c r="R62" s="6">
        <f>VLOOKUP($A$7:$A$91,dt!$A$2:$R$78,18,FALSE)</f>
        <v>102</v>
      </c>
      <c r="S62" s="6">
        <f>VLOOKUP($A$7:$A$91,dt!$A$2:$X$78,19,FALSE)</f>
        <v>10387</v>
      </c>
      <c r="T62" s="6">
        <f>VLOOKUP($A$7:$A$91,dt!$A$2:$X$78,20,FALSE)</f>
        <v>227</v>
      </c>
      <c r="U62" s="6">
        <f>VLOOKUP($A$7:$A$91,dt!$A$2:$X$78,21,FALSE)</f>
        <v>17134</v>
      </c>
      <c r="V62" s="6">
        <f>VLOOKUP($A$7:$A$91,dt!$A$2:$X$78,22,FALSE)</f>
        <v>576</v>
      </c>
      <c r="W62" s="6">
        <f>VLOOKUP($A$7:$A$91,dt!$A$2:$X$78,23,FALSE)</f>
        <v>1385</v>
      </c>
      <c r="X62" s="6">
        <f>VLOOKUP($A$7:$A$91,dt!$A$2:$X$78,24,FALSE)</f>
        <v>14</v>
      </c>
    </row>
    <row r="63" spans="1:24" ht="18.75">
      <c r="A63" s="5" t="s">
        <v>61</v>
      </c>
      <c r="B63" s="6">
        <f>VLOOKUP($A$7:$A$91,dt!$A$2:$R$78,2,FALSE)</f>
        <v>36649</v>
      </c>
      <c r="C63" s="6">
        <f>VLOOKUP($A$7:$A$91,dt!$A$2:$R$78,3,FALSE)</f>
        <v>139111</v>
      </c>
      <c r="D63" s="6">
        <f>VLOOKUP($A$7:$A$91,dt!$A$2:$R$78,4,FALSE)</f>
        <v>10696</v>
      </c>
      <c r="E63" s="6">
        <f>VLOOKUP($A$7:$A$91,dt!$A$2:$R$78,5,FALSE)</f>
        <v>2942</v>
      </c>
      <c r="F63" s="6">
        <f>VLOOKUP($A$7:$A$91,dt!$A$2:$R$78,6,FALSE)</f>
        <v>108</v>
      </c>
      <c r="G63" s="6">
        <f>VLOOKUP($A$7:$A$91,dt!$A$2:$R$78,7,FALSE)</f>
        <v>9702</v>
      </c>
      <c r="H63" s="6">
        <f>VLOOKUP($A$7:$A$91,dt!$A$2:$R$78,8,FALSE)</f>
        <v>1025</v>
      </c>
      <c r="I63" s="6">
        <f>VLOOKUP($A$7:$A$91,dt!$A$2:$R$78,9,FALSE)</f>
        <v>74617</v>
      </c>
      <c r="J63" s="6">
        <f>VLOOKUP($A$7:$A$91,dt!$A$2:$R$78,10,FALSE)</f>
        <v>2321</v>
      </c>
      <c r="K63" s="6">
        <f>VLOOKUP($A$7:$A$91,dt!$A$2:$R$78,11,FALSE)</f>
        <v>1281347</v>
      </c>
      <c r="L63" s="6">
        <f>VLOOKUP($A$7:$A$91,dt!$A$2:$R$78,12,FALSE)</f>
        <v>30912</v>
      </c>
      <c r="M63" s="6">
        <f>VLOOKUP($A$7:$A$91,dt!$A$2:$R$78,13,FALSE)</f>
        <v>108683</v>
      </c>
      <c r="N63" s="6">
        <f>VLOOKUP($A$7:$A$91,dt!$A$2:$R$78,14,FALSE)</f>
        <v>108</v>
      </c>
      <c r="O63" s="6">
        <f>VLOOKUP($A$7:$A$91,dt!$A$2:$R$78,15,FALSE)</f>
        <v>99562</v>
      </c>
      <c r="P63" s="6">
        <f>VLOOKUP($A$7:$A$91,dt!$A$2:$R$78,16,FALSE)</f>
        <v>1580</v>
      </c>
      <c r="Q63" s="6">
        <f>VLOOKUP($A$7:$A$91,dt!$A$2:$R$78,17,FALSE)</f>
        <v>3629</v>
      </c>
      <c r="R63" s="6">
        <f>VLOOKUP($A$7:$A$91,dt!$A$2:$R$78,18,FALSE)</f>
        <v>63</v>
      </c>
      <c r="S63" s="6">
        <f>VLOOKUP($A$7:$A$91,dt!$A$2:$X$78,19,FALSE)</f>
        <v>188873</v>
      </c>
      <c r="T63" s="6">
        <f>VLOOKUP($A$7:$A$91,dt!$A$2:$X$78,20,FALSE)</f>
        <v>635</v>
      </c>
      <c r="U63" s="6">
        <f>VLOOKUP($A$7:$A$91,dt!$A$2:$X$78,21,FALSE)</f>
        <v>12961</v>
      </c>
      <c r="V63" s="6">
        <f>VLOOKUP($A$7:$A$91,dt!$A$2:$X$78,22,FALSE)</f>
        <v>356</v>
      </c>
      <c r="W63" s="6">
        <f>VLOOKUP($A$7:$A$91,dt!$A$2:$X$78,23,FALSE)</f>
        <v>901</v>
      </c>
      <c r="X63" s="6">
        <f>VLOOKUP($A$7:$A$91,dt!$A$2:$X$78,24,FALSE)</f>
        <v>37</v>
      </c>
    </row>
    <row r="64" spans="1:24" ht="18.75">
      <c r="A64" s="5" t="s">
        <v>62</v>
      </c>
      <c r="B64" s="6">
        <f>VLOOKUP($A$7:$A$91,dt!$A$2:$R$78,2,FALSE)</f>
        <v>44272</v>
      </c>
      <c r="C64" s="6">
        <f>VLOOKUP($A$7:$A$91,dt!$A$2:$R$78,3,FALSE)</f>
        <v>64385</v>
      </c>
      <c r="D64" s="6">
        <f>VLOOKUP($A$7:$A$91,dt!$A$2:$R$78,4,FALSE)</f>
        <v>5913</v>
      </c>
      <c r="E64" s="6">
        <f>VLOOKUP($A$7:$A$91,dt!$A$2:$R$78,5,FALSE)</f>
        <v>285</v>
      </c>
      <c r="F64" s="6">
        <f>VLOOKUP($A$7:$A$91,dt!$A$2:$R$78,6,FALSE)</f>
        <v>10</v>
      </c>
      <c r="G64" s="6">
        <f>VLOOKUP($A$7:$A$91,dt!$A$2:$R$78,7,FALSE)</f>
        <v>28269</v>
      </c>
      <c r="H64" s="6">
        <f>VLOOKUP($A$7:$A$91,dt!$A$2:$R$78,8,FALSE)</f>
        <v>3014</v>
      </c>
      <c r="I64" s="6">
        <f>VLOOKUP($A$7:$A$91,dt!$A$2:$R$78,9,FALSE)</f>
        <v>151481</v>
      </c>
      <c r="J64" s="6">
        <f>VLOOKUP($A$7:$A$91,dt!$A$2:$R$78,10,FALSE)</f>
        <v>2674</v>
      </c>
      <c r="K64" s="6">
        <f>VLOOKUP($A$7:$A$91,dt!$A$2:$R$78,11,FALSE)</f>
        <v>2165434</v>
      </c>
      <c r="L64" s="6">
        <f>VLOOKUP($A$7:$A$91,dt!$A$2:$R$78,12,FALSE)</f>
        <v>38896</v>
      </c>
      <c r="M64" s="6">
        <f>VLOOKUP($A$7:$A$91,dt!$A$2:$R$78,13,FALSE)</f>
        <v>993963</v>
      </c>
      <c r="N64" s="6">
        <f>VLOOKUP($A$7:$A$91,dt!$A$2:$R$78,14,FALSE)</f>
        <v>240</v>
      </c>
      <c r="O64" s="6">
        <f>VLOOKUP($A$7:$A$91,dt!$A$2:$R$78,15,FALSE)</f>
        <v>403056</v>
      </c>
      <c r="P64" s="6">
        <f>VLOOKUP($A$7:$A$91,dt!$A$2:$R$78,16,FALSE)</f>
        <v>2823</v>
      </c>
      <c r="Q64" s="6">
        <f>VLOOKUP($A$7:$A$91,dt!$A$2:$R$78,17,FALSE)</f>
        <v>15429</v>
      </c>
      <c r="R64" s="6">
        <f>VLOOKUP($A$7:$A$91,dt!$A$2:$R$78,18,FALSE)</f>
        <v>161</v>
      </c>
      <c r="S64" s="6">
        <f>VLOOKUP($A$7:$A$91,dt!$A$2:$X$78,19,FALSE)</f>
        <v>700436</v>
      </c>
      <c r="T64" s="6">
        <f>VLOOKUP($A$7:$A$91,dt!$A$2:$X$78,20,FALSE)</f>
        <v>1103</v>
      </c>
      <c r="U64" s="6">
        <f>VLOOKUP($A$7:$A$91,dt!$A$2:$X$78,21,FALSE)</f>
        <v>16753</v>
      </c>
      <c r="V64" s="6">
        <f>VLOOKUP($A$7:$A$91,dt!$A$2:$X$78,22,FALSE)</f>
        <v>501</v>
      </c>
      <c r="W64" s="6">
        <f>VLOOKUP($A$7:$A$91,dt!$A$2:$X$78,23,FALSE)</f>
        <v>1644</v>
      </c>
      <c r="X64" s="6">
        <f>VLOOKUP($A$7:$A$91,dt!$A$2:$X$78,24,FALSE)</f>
        <v>64</v>
      </c>
    </row>
    <row r="65" spans="1:24" ht="18.75">
      <c r="A65" s="5" t="s">
        <v>63</v>
      </c>
      <c r="B65" s="6">
        <f>VLOOKUP($A$7:$A$91,dt!$A$2:$R$78,2,FALSE)</f>
        <v>28509</v>
      </c>
      <c r="C65" s="6">
        <f>VLOOKUP($A$7:$A$91,dt!$A$2:$R$78,3,FALSE)</f>
        <v>17118</v>
      </c>
      <c r="D65" s="6">
        <f>VLOOKUP($A$7:$A$91,dt!$A$2:$R$78,4,FALSE)</f>
        <v>1468</v>
      </c>
      <c r="E65" s="6">
        <f>VLOOKUP($A$7:$A$91,dt!$A$2:$R$78,5,FALSE)</f>
        <v>460</v>
      </c>
      <c r="F65" s="6">
        <f>VLOOKUP($A$7:$A$91,dt!$A$2:$R$78,6,FALSE)</f>
        <v>17</v>
      </c>
      <c r="G65" s="6">
        <f>VLOOKUP($A$7:$A$91,dt!$A$2:$R$78,7,FALSE)</f>
        <v>9129</v>
      </c>
      <c r="H65" s="6">
        <f>VLOOKUP($A$7:$A$91,dt!$A$2:$R$78,8,FALSE)</f>
        <v>742</v>
      </c>
      <c r="I65" s="6">
        <f>VLOOKUP($A$7:$A$91,dt!$A$2:$R$78,9,FALSE)</f>
        <v>49428</v>
      </c>
      <c r="J65" s="6">
        <f>VLOOKUP($A$7:$A$91,dt!$A$2:$R$78,10,FALSE)</f>
        <v>1035</v>
      </c>
      <c r="K65" s="6">
        <f>VLOOKUP($A$7:$A$91,dt!$A$2:$R$78,11,FALSE)</f>
        <v>1452492</v>
      </c>
      <c r="L65" s="6">
        <f>VLOOKUP($A$7:$A$91,dt!$A$2:$R$78,12,FALSE)</f>
        <v>26223</v>
      </c>
      <c r="M65" s="6">
        <f>VLOOKUP($A$7:$A$91,dt!$A$2:$R$78,13,FALSE)</f>
        <v>1759045</v>
      </c>
      <c r="N65" s="6">
        <f>VLOOKUP($A$7:$A$91,dt!$A$2:$R$78,14,FALSE)</f>
        <v>73</v>
      </c>
      <c r="O65" s="6">
        <f>VLOOKUP($A$7:$A$91,dt!$A$2:$R$78,15,FALSE)</f>
        <v>940192</v>
      </c>
      <c r="P65" s="6">
        <f>VLOOKUP($A$7:$A$91,dt!$A$2:$R$78,16,FALSE)</f>
        <v>2068</v>
      </c>
      <c r="Q65" s="6">
        <f>VLOOKUP($A$7:$A$91,dt!$A$2:$R$78,17,FALSE)</f>
        <v>15173</v>
      </c>
      <c r="R65" s="6">
        <f>VLOOKUP($A$7:$A$91,dt!$A$2:$R$78,18,FALSE)</f>
        <v>55</v>
      </c>
      <c r="S65" s="6">
        <f>VLOOKUP($A$7:$A$91,dt!$A$2:$X$78,19,FALSE)</f>
        <v>824230</v>
      </c>
      <c r="T65" s="6">
        <f>VLOOKUP($A$7:$A$91,dt!$A$2:$X$78,20,FALSE)</f>
        <v>1235</v>
      </c>
      <c r="U65" s="6">
        <f>VLOOKUP($A$7:$A$91,dt!$A$2:$X$78,21,FALSE)</f>
        <v>10406</v>
      </c>
      <c r="V65" s="6">
        <f>VLOOKUP($A$7:$A$91,dt!$A$2:$X$78,22,FALSE)</f>
        <v>376</v>
      </c>
      <c r="W65" s="6">
        <f>VLOOKUP($A$7:$A$91,dt!$A$2:$X$78,23,FALSE)</f>
        <v>1349</v>
      </c>
      <c r="X65" s="6">
        <f>VLOOKUP($A$7:$A$91,dt!$A$2:$X$78,24,FALSE)</f>
        <v>44</v>
      </c>
    </row>
    <row r="66" spans="1:24" ht="18.75">
      <c r="A66" s="5" t="s">
        <v>64</v>
      </c>
      <c r="B66" s="6">
        <f>VLOOKUP($A$7:$A$91,dt!$A$2:$R$78,2,FALSE)</f>
        <v>52258</v>
      </c>
      <c r="C66" s="6">
        <f>VLOOKUP($A$7:$A$91,dt!$A$2:$R$78,3,FALSE)</f>
        <v>85137</v>
      </c>
      <c r="D66" s="6">
        <f>VLOOKUP($A$7:$A$91,dt!$A$2:$R$78,4,FALSE)</f>
        <v>6250</v>
      </c>
      <c r="E66" s="6">
        <f>VLOOKUP($A$7:$A$91,dt!$A$2:$R$78,5,FALSE)</f>
        <v>1965</v>
      </c>
      <c r="F66" s="6">
        <f>VLOOKUP($A$7:$A$91,dt!$A$2:$R$78,6,FALSE)</f>
        <v>66</v>
      </c>
      <c r="G66" s="6">
        <f>VLOOKUP($A$7:$A$91,dt!$A$2:$R$78,7,FALSE)</f>
        <v>9644</v>
      </c>
      <c r="H66" s="6">
        <f>VLOOKUP($A$7:$A$91,dt!$A$2:$R$78,8,FALSE)</f>
        <v>1001</v>
      </c>
      <c r="I66" s="6">
        <f>VLOOKUP($A$7:$A$91,dt!$A$2:$R$78,9,FALSE)</f>
        <v>114865</v>
      </c>
      <c r="J66" s="6">
        <f>VLOOKUP($A$7:$A$91,dt!$A$2:$R$78,10,FALSE)</f>
        <v>775</v>
      </c>
      <c r="K66" s="6">
        <f>VLOOKUP($A$7:$A$91,dt!$A$2:$R$78,11,FALSE)</f>
        <v>2294881</v>
      </c>
      <c r="L66" s="6">
        <f>VLOOKUP($A$7:$A$91,dt!$A$2:$R$78,12,FALSE)</f>
        <v>48858</v>
      </c>
      <c r="M66" s="6">
        <f>VLOOKUP($A$7:$A$91,dt!$A$2:$R$78,13,FALSE)</f>
        <v>6707793</v>
      </c>
      <c r="N66" s="6">
        <f>VLOOKUP($A$7:$A$91,dt!$A$2:$R$78,14,FALSE)</f>
        <v>252</v>
      </c>
      <c r="O66" s="6">
        <f>VLOOKUP($A$7:$A$91,dt!$A$2:$R$78,15,FALSE)</f>
        <v>337098</v>
      </c>
      <c r="P66" s="6">
        <f>VLOOKUP($A$7:$A$91,dt!$A$2:$R$78,16,FALSE)</f>
        <v>1558</v>
      </c>
      <c r="Q66" s="6">
        <f>VLOOKUP($A$7:$A$91,dt!$A$2:$R$78,17,FALSE)</f>
        <v>749001</v>
      </c>
      <c r="R66" s="6">
        <f>VLOOKUP($A$7:$A$91,dt!$A$2:$R$78,18,FALSE)</f>
        <v>245</v>
      </c>
      <c r="S66" s="6">
        <f>VLOOKUP($A$7:$A$91,dt!$A$2:$X$78,19,FALSE)</f>
        <v>84022</v>
      </c>
      <c r="T66" s="6">
        <f>VLOOKUP($A$7:$A$91,dt!$A$2:$X$78,20,FALSE)</f>
        <v>454</v>
      </c>
      <c r="U66" s="6">
        <f>VLOOKUP($A$7:$A$91,dt!$A$2:$X$78,21,FALSE)</f>
        <v>53749</v>
      </c>
      <c r="V66" s="6">
        <f>VLOOKUP($A$7:$A$91,dt!$A$2:$X$78,22,FALSE)</f>
        <v>1478</v>
      </c>
      <c r="W66" s="6">
        <f>VLOOKUP($A$7:$A$91,dt!$A$2:$X$78,23,FALSE)</f>
        <v>7430</v>
      </c>
      <c r="X66" s="6">
        <f>VLOOKUP($A$7:$A$91,dt!$A$2:$X$78,24,FALSE)</f>
        <v>205</v>
      </c>
    </row>
    <row r="67" spans="1:24" ht="18.75">
      <c r="A67" s="9" t="s">
        <v>7</v>
      </c>
      <c r="B67" s="8">
        <f>SUM(B68:B75)</f>
        <v>157509</v>
      </c>
      <c r="C67" s="8">
        <f t="shared" ref="C67:X67" si="28">SUM(C68:C75)</f>
        <v>1126778</v>
      </c>
      <c r="D67" s="8">
        <f t="shared" si="28"/>
        <v>64061</v>
      </c>
      <c r="E67" s="8">
        <f t="shared" si="28"/>
        <v>159431</v>
      </c>
      <c r="F67" s="8">
        <f t="shared" si="28"/>
        <v>5513</v>
      </c>
      <c r="G67" s="8">
        <f t="shared" si="28"/>
        <v>20094</v>
      </c>
      <c r="H67" s="8">
        <f t="shared" si="28"/>
        <v>1886</v>
      </c>
      <c r="I67" s="8">
        <f t="shared" si="28"/>
        <v>3057407</v>
      </c>
      <c r="J67" s="8">
        <f t="shared" si="28"/>
        <v>6780</v>
      </c>
      <c r="K67" s="8">
        <f t="shared" ref="K67:L67" si="29">SUM(K68:K75)</f>
        <v>4560498</v>
      </c>
      <c r="L67" s="8">
        <f t="shared" si="29"/>
        <v>105001</v>
      </c>
      <c r="M67" s="8">
        <f t="shared" ref="M67:N67" si="30">SUM(M68:M75)</f>
        <v>65877471</v>
      </c>
      <c r="N67" s="8">
        <f t="shared" si="30"/>
        <v>1862</v>
      </c>
      <c r="O67" s="8">
        <f t="shared" si="28"/>
        <v>7253755</v>
      </c>
      <c r="P67" s="8">
        <f t="shared" si="28"/>
        <v>6160</v>
      </c>
      <c r="Q67" s="8">
        <f t="shared" si="28"/>
        <v>2139330</v>
      </c>
      <c r="R67" s="8">
        <f t="shared" si="28"/>
        <v>1223</v>
      </c>
      <c r="S67" s="8">
        <f t="shared" ref="S67:T67" si="31">SUM(S68:S75)</f>
        <v>5142363</v>
      </c>
      <c r="T67" s="8">
        <f t="shared" si="31"/>
        <v>5161</v>
      </c>
      <c r="U67" s="8">
        <f t="shared" si="28"/>
        <v>297044</v>
      </c>
      <c r="V67" s="8">
        <f t="shared" si="28"/>
        <v>8116</v>
      </c>
      <c r="W67" s="8">
        <f t="shared" si="28"/>
        <v>43711</v>
      </c>
      <c r="X67" s="8">
        <f t="shared" si="28"/>
        <v>800</v>
      </c>
    </row>
    <row r="68" spans="1:24" ht="18.75">
      <c r="A68" s="5" t="s">
        <v>65</v>
      </c>
      <c r="B68" s="6">
        <f>VLOOKUP($A$7:$A$91,dt!$A$2:$R$78,2,FALSE)</f>
        <v>24289</v>
      </c>
      <c r="C68" s="6">
        <f>VLOOKUP($A$7:$A$91,dt!$A$2:$R$78,3,FALSE)</f>
        <v>114436</v>
      </c>
      <c r="D68" s="6">
        <f>VLOOKUP($A$7:$A$91,dt!$A$2:$R$78,4,FALSE)</f>
        <v>9265</v>
      </c>
      <c r="E68" s="6">
        <f>VLOOKUP($A$7:$A$91,dt!$A$2:$R$78,5,FALSE)</f>
        <v>47346</v>
      </c>
      <c r="F68" s="6">
        <f>VLOOKUP($A$7:$A$91,dt!$A$2:$R$78,6,FALSE)</f>
        <v>2218</v>
      </c>
      <c r="G68" s="6">
        <f>VLOOKUP($A$7:$A$91,dt!$A$2:$R$78,7,FALSE)</f>
        <v>1072</v>
      </c>
      <c r="H68" s="6">
        <f>VLOOKUP($A$7:$A$91,dt!$A$2:$R$78,8,FALSE)</f>
        <v>105</v>
      </c>
      <c r="I68" s="6">
        <f>VLOOKUP($A$7:$A$91,dt!$A$2:$R$78,9,FALSE)</f>
        <v>1593637</v>
      </c>
      <c r="J68" s="6">
        <f>VLOOKUP($A$7:$A$91,dt!$A$2:$R$78,10,FALSE)</f>
        <v>769</v>
      </c>
      <c r="K68" s="6">
        <f>VLOOKUP($A$7:$A$91,dt!$A$2:$R$78,11,FALSE)</f>
        <v>668575</v>
      </c>
      <c r="L68" s="6">
        <f>VLOOKUP($A$7:$A$91,dt!$A$2:$R$78,12,FALSE)</f>
        <v>16521</v>
      </c>
      <c r="M68" s="6">
        <f>VLOOKUP($A$7:$A$91,dt!$A$2:$R$78,13,FALSE)</f>
        <v>11687064</v>
      </c>
      <c r="N68" s="6">
        <f>VLOOKUP($A$7:$A$91,dt!$A$2:$R$78,14,FALSE)</f>
        <v>431</v>
      </c>
      <c r="O68" s="6">
        <f>VLOOKUP($A$7:$A$91,dt!$A$2:$R$78,15,FALSE)</f>
        <v>927336</v>
      </c>
      <c r="P68" s="6">
        <f>VLOOKUP($A$7:$A$91,dt!$A$2:$R$78,16,FALSE)</f>
        <v>848</v>
      </c>
      <c r="Q68" s="6">
        <f>VLOOKUP($A$7:$A$91,dt!$A$2:$R$78,17,FALSE)</f>
        <v>370796</v>
      </c>
      <c r="R68" s="6">
        <f>VLOOKUP($A$7:$A$91,dt!$A$2:$R$78,18,FALSE)</f>
        <v>125</v>
      </c>
      <c r="S68" s="6">
        <f>VLOOKUP($A$7:$A$91,dt!$A$2:$X$78,19,FALSE)</f>
        <v>122827</v>
      </c>
      <c r="T68" s="6">
        <f>VLOOKUP($A$7:$A$91,dt!$A$2:$X$78,20,FALSE)</f>
        <v>583</v>
      </c>
      <c r="U68" s="6">
        <f>VLOOKUP($A$7:$A$91,dt!$A$2:$X$78,21,FALSE)</f>
        <v>23186</v>
      </c>
      <c r="V68" s="6">
        <f>VLOOKUP($A$7:$A$91,dt!$A$2:$X$78,22,FALSE)</f>
        <v>812</v>
      </c>
      <c r="W68" s="6">
        <f>VLOOKUP($A$7:$A$91,dt!$A$2:$X$78,23,FALSE)</f>
        <v>1362</v>
      </c>
      <c r="X68" s="6">
        <f>VLOOKUP($A$7:$A$91,dt!$A$2:$X$78,24,FALSE)</f>
        <v>63</v>
      </c>
    </row>
    <row r="69" spans="1:24" ht="18.75">
      <c r="A69" s="5" t="s">
        <v>66</v>
      </c>
      <c r="B69" s="6">
        <f>VLOOKUP($A$7:$A$91,dt!$A$2:$R$78,2,FALSE)</f>
        <v>35976</v>
      </c>
      <c r="C69" s="6">
        <f>VLOOKUP($A$7:$A$91,dt!$A$2:$R$78,3,FALSE)</f>
        <v>329952</v>
      </c>
      <c r="D69" s="6">
        <f>VLOOKUP($A$7:$A$91,dt!$A$2:$R$78,4,FALSE)</f>
        <v>14285</v>
      </c>
      <c r="E69" s="6">
        <f>VLOOKUP($A$7:$A$91,dt!$A$2:$R$78,5,FALSE)</f>
        <v>33256</v>
      </c>
      <c r="F69" s="6">
        <f>VLOOKUP($A$7:$A$91,dt!$A$2:$R$78,6,FALSE)</f>
        <v>1185</v>
      </c>
      <c r="G69" s="6">
        <f>VLOOKUP($A$7:$A$91,dt!$A$2:$R$78,7,FALSE)</f>
        <v>11813</v>
      </c>
      <c r="H69" s="6">
        <f>VLOOKUP($A$7:$A$91,dt!$A$2:$R$78,8,FALSE)</f>
        <v>958</v>
      </c>
      <c r="I69" s="6">
        <f>VLOOKUP($A$7:$A$91,dt!$A$2:$R$78,9,FALSE)</f>
        <v>659712</v>
      </c>
      <c r="J69" s="6">
        <f>VLOOKUP($A$7:$A$91,dt!$A$2:$R$78,10,FALSE)</f>
        <v>1551</v>
      </c>
      <c r="K69" s="6">
        <f>VLOOKUP($A$7:$A$91,dt!$A$2:$R$78,11,FALSE)</f>
        <v>1004747</v>
      </c>
      <c r="L69" s="6">
        <f>VLOOKUP($A$7:$A$91,dt!$A$2:$R$78,12,FALSE)</f>
        <v>24489</v>
      </c>
      <c r="M69" s="6">
        <f>VLOOKUP($A$7:$A$91,dt!$A$2:$R$78,13,FALSE)</f>
        <v>33730492</v>
      </c>
      <c r="N69" s="6">
        <f>VLOOKUP($A$7:$A$91,dt!$A$2:$R$78,14,FALSE)</f>
        <v>588</v>
      </c>
      <c r="O69" s="6">
        <f>VLOOKUP($A$7:$A$91,dt!$A$2:$R$78,15,FALSE)</f>
        <v>534371</v>
      </c>
      <c r="P69" s="6">
        <f>VLOOKUP($A$7:$A$91,dt!$A$2:$R$78,16,FALSE)</f>
        <v>1007</v>
      </c>
      <c r="Q69" s="6">
        <f>VLOOKUP($A$7:$A$91,dt!$A$2:$R$78,17,FALSE)</f>
        <v>449954</v>
      </c>
      <c r="R69" s="6">
        <f>VLOOKUP($A$7:$A$91,dt!$A$2:$R$78,18,FALSE)</f>
        <v>261</v>
      </c>
      <c r="S69" s="6">
        <f>VLOOKUP($A$7:$A$91,dt!$A$2:$X$78,19,FALSE)</f>
        <v>267029</v>
      </c>
      <c r="T69" s="6">
        <f>VLOOKUP($A$7:$A$91,dt!$A$2:$X$78,20,FALSE)</f>
        <v>658</v>
      </c>
      <c r="U69" s="6">
        <f>VLOOKUP($A$7:$A$91,dt!$A$2:$X$78,21,FALSE)</f>
        <v>120589</v>
      </c>
      <c r="V69" s="6">
        <f>VLOOKUP($A$7:$A$91,dt!$A$2:$X$78,22,FALSE)</f>
        <v>3303</v>
      </c>
      <c r="W69" s="6">
        <f>VLOOKUP($A$7:$A$91,dt!$A$2:$X$78,23,FALSE)</f>
        <v>30650</v>
      </c>
      <c r="X69" s="6">
        <f>VLOOKUP($A$7:$A$91,dt!$A$2:$X$78,24,FALSE)</f>
        <v>425</v>
      </c>
    </row>
    <row r="70" spans="1:24" ht="18.75">
      <c r="A70" s="5" t="s">
        <v>67</v>
      </c>
      <c r="B70" s="6">
        <f>VLOOKUP($A$7:$A$91,dt!$A$2:$R$78,2,FALSE)</f>
        <v>33599</v>
      </c>
      <c r="C70" s="6">
        <f>VLOOKUP($A$7:$A$91,dt!$A$2:$R$78,3,FALSE)</f>
        <v>206856</v>
      </c>
      <c r="D70" s="6">
        <f>VLOOKUP($A$7:$A$91,dt!$A$2:$R$78,4,FALSE)</f>
        <v>8617</v>
      </c>
      <c r="E70" s="6">
        <f>VLOOKUP($A$7:$A$91,dt!$A$2:$R$78,5,FALSE)</f>
        <v>1400</v>
      </c>
      <c r="F70" s="6">
        <f>VLOOKUP($A$7:$A$91,dt!$A$2:$R$78,6,FALSE)</f>
        <v>28</v>
      </c>
      <c r="G70" s="6">
        <f>VLOOKUP($A$7:$A$91,dt!$A$2:$R$78,7,FALSE)</f>
        <v>5231</v>
      </c>
      <c r="H70" s="6">
        <f>VLOOKUP($A$7:$A$91,dt!$A$2:$R$78,8,FALSE)</f>
        <v>526</v>
      </c>
      <c r="I70" s="6">
        <f>VLOOKUP($A$7:$A$91,dt!$A$2:$R$78,9,FALSE)</f>
        <v>491742</v>
      </c>
      <c r="J70" s="6">
        <f>VLOOKUP($A$7:$A$91,dt!$A$2:$R$78,10,FALSE)</f>
        <v>1671</v>
      </c>
      <c r="K70" s="6">
        <f>VLOOKUP($A$7:$A$91,dt!$A$2:$R$78,11,FALSE)</f>
        <v>1222469</v>
      </c>
      <c r="L70" s="6">
        <f>VLOOKUP($A$7:$A$91,dt!$A$2:$R$78,12,FALSE)</f>
        <v>25313</v>
      </c>
      <c r="M70" s="6">
        <f>VLOOKUP($A$7:$A$91,dt!$A$2:$R$78,13,FALSE)</f>
        <v>11916406</v>
      </c>
      <c r="N70" s="6">
        <f>VLOOKUP($A$7:$A$91,dt!$A$2:$R$78,14,FALSE)</f>
        <v>352</v>
      </c>
      <c r="O70" s="6">
        <f>VLOOKUP($A$7:$A$91,dt!$A$2:$R$78,15,FALSE)</f>
        <v>3086767</v>
      </c>
      <c r="P70" s="6">
        <f>VLOOKUP($A$7:$A$91,dt!$A$2:$R$78,16,FALSE)</f>
        <v>1226</v>
      </c>
      <c r="Q70" s="6">
        <f>VLOOKUP($A$7:$A$91,dt!$A$2:$R$78,17,FALSE)</f>
        <v>181234</v>
      </c>
      <c r="R70" s="6">
        <f>VLOOKUP($A$7:$A$91,dt!$A$2:$R$78,18,FALSE)</f>
        <v>322</v>
      </c>
      <c r="S70" s="6">
        <f>VLOOKUP($A$7:$A$91,dt!$A$2:$X$78,19,FALSE)</f>
        <v>3282115</v>
      </c>
      <c r="T70" s="6">
        <f>VLOOKUP($A$7:$A$91,dt!$A$2:$X$78,20,FALSE)</f>
        <v>1967</v>
      </c>
      <c r="U70" s="6">
        <f>VLOOKUP($A$7:$A$91,dt!$A$2:$X$78,21,FALSE)</f>
        <v>54161</v>
      </c>
      <c r="V70" s="6">
        <f>VLOOKUP($A$7:$A$91,dt!$A$2:$X$78,22,FALSE)</f>
        <v>1645</v>
      </c>
      <c r="W70" s="6">
        <f>VLOOKUP($A$7:$A$91,dt!$A$2:$X$78,23,FALSE)</f>
        <v>6151</v>
      </c>
      <c r="X70" s="6">
        <f>VLOOKUP($A$7:$A$91,dt!$A$2:$X$78,24,FALSE)</f>
        <v>166</v>
      </c>
    </row>
    <row r="71" spans="1:24" ht="18.75">
      <c r="A71" s="5" t="s">
        <v>68</v>
      </c>
      <c r="B71" s="6">
        <f>VLOOKUP($A$7:$A$91,dt!$A$2:$R$78,2,FALSE)</f>
        <v>14375</v>
      </c>
      <c r="C71" s="6">
        <f>VLOOKUP($A$7:$A$91,dt!$A$2:$R$78,3,FALSE)</f>
        <v>46327</v>
      </c>
      <c r="D71" s="6">
        <f>VLOOKUP($A$7:$A$91,dt!$A$2:$R$78,4,FALSE)</f>
        <v>2331</v>
      </c>
      <c r="E71" s="6">
        <f>VLOOKUP($A$7:$A$91,dt!$A$2:$R$78,5,FALSE)</f>
        <v>29720</v>
      </c>
      <c r="F71" s="6">
        <f>VLOOKUP($A$7:$A$91,dt!$A$2:$R$78,6,FALSE)</f>
        <v>859</v>
      </c>
      <c r="G71" s="6">
        <f>VLOOKUP($A$7:$A$91,dt!$A$2:$R$78,7,FALSE)</f>
        <v>472</v>
      </c>
      <c r="H71" s="6">
        <f>VLOOKUP($A$7:$A$91,dt!$A$2:$R$78,8,FALSE)</f>
        <v>48</v>
      </c>
      <c r="I71" s="6">
        <f>VLOOKUP($A$7:$A$91,dt!$A$2:$R$78,9,FALSE)</f>
        <v>74550</v>
      </c>
      <c r="J71" s="6">
        <f>VLOOKUP($A$7:$A$91,dt!$A$2:$R$78,10,FALSE)</f>
        <v>68</v>
      </c>
      <c r="K71" s="6">
        <f>VLOOKUP($A$7:$A$91,dt!$A$2:$R$78,11,FALSE)</f>
        <v>655273</v>
      </c>
      <c r="L71" s="6">
        <f>VLOOKUP($A$7:$A$91,dt!$A$2:$R$78,12,FALSE)</f>
        <v>11273</v>
      </c>
      <c r="M71" s="6">
        <f>VLOOKUP($A$7:$A$91,dt!$A$2:$R$78,13,FALSE)</f>
        <v>5186951</v>
      </c>
      <c r="N71" s="6">
        <f>VLOOKUP($A$7:$A$91,dt!$A$2:$R$78,14,FALSE)</f>
        <v>185</v>
      </c>
      <c r="O71" s="6">
        <f>VLOOKUP($A$7:$A$91,dt!$A$2:$R$78,15,FALSE)</f>
        <v>2204263</v>
      </c>
      <c r="P71" s="6">
        <f>VLOOKUP($A$7:$A$91,dt!$A$2:$R$78,16,FALSE)</f>
        <v>568</v>
      </c>
      <c r="Q71" s="6">
        <f>VLOOKUP($A$7:$A$91,dt!$A$2:$R$78,17,FALSE)</f>
        <v>1064098</v>
      </c>
      <c r="R71" s="6">
        <f>VLOOKUP($A$7:$A$91,dt!$A$2:$R$78,18,FALSE)</f>
        <v>229</v>
      </c>
      <c r="S71" s="6">
        <f>VLOOKUP($A$7:$A$91,dt!$A$2:$X$78,19,FALSE)</f>
        <v>957726</v>
      </c>
      <c r="T71" s="6">
        <f>VLOOKUP($A$7:$A$91,dt!$A$2:$X$78,20,FALSE)</f>
        <v>640</v>
      </c>
      <c r="U71" s="6">
        <f>VLOOKUP($A$7:$A$91,dt!$A$2:$X$78,21,FALSE)</f>
        <v>14987</v>
      </c>
      <c r="V71" s="6">
        <f>VLOOKUP($A$7:$A$91,dt!$A$2:$X$78,22,FALSE)</f>
        <v>325</v>
      </c>
      <c r="W71" s="6">
        <f>VLOOKUP($A$7:$A$91,dt!$A$2:$X$78,23,FALSE)</f>
        <v>3007</v>
      </c>
      <c r="X71" s="6">
        <f>VLOOKUP($A$7:$A$91,dt!$A$2:$X$78,24,FALSE)</f>
        <v>68</v>
      </c>
    </row>
    <row r="72" spans="1:24" ht="18.75">
      <c r="A72" s="5" t="s">
        <v>69</v>
      </c>
      <c r="B72" s="6">
        <f>VLOOKUP($A$7:$A$91,dt!$A$2:$R$78,2,FALSE)</f>
        <v>2942</v>
      </c>
      <c r="C72" s="6">
        <f>VLOOKUP($A$7:$A$91,dt!$A$2:$R$78,3,FALSE)</f>
        <v>860</v>
      </c>
      <c r="D72" s="6">
        <f>VLOOKUP($A$7:$A$91,dt!$A$2:$R$78,4,FALSE)</f>
        <v>71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38</v>
      </c>
      <c r="H72" s="6">
        <f>VLOOKUP($A$7:$A$91,dt!$A$2:$R$78,8,FALSE)</f>
        <v>6</v>
      </c>
      <c r="I72" s="6">
        <f>VLOOKUP($A$7:$A$91,dt!$A$2:$R$78,9,FALSE)</f>
        <v>22</v>
      </c>
      <c r="J72" s="6">
        <f>VLOOKUP($A$7:$A$91,dt!$A$2:$R$78,10,FALSE)</f>
        <v>3</v>
      </c>
      <c r="K72" s="6">
        <f>VLOOKUP($A$7:$A$91,dt!$A$2:$R$78,11,FALSE)</f>
        <v>64783</v>
      </c>
      <c r="L72" s="6">
        <f>VLOOKUP($A$7:$A$91,dt!$A$2:$R$78,12,FALSE)</f>
        <v>2064</v>
      </c>
      <c r="M72" s="6">
        <f>VLOOKUP($A$7:$A$91,dt!$A$2:$R$78,13,FALSE)</f>
        <v>30631</v>
      </c>
      <c r="N72" s="6">
        <f>VLOOKUP($A$7:$A$91,dt!$A$2:$R$78,14,FALSE)</f>
        <v>18</v>
      </c>
      <c r="O72" s="6">
        <f>VLOOKUP($A$7:$A$91,dt!$A$2:$R$78,15,FALSE)</f>
        <v>53563</v>
      </c>
      <c r="P72" s="6">
        <f>VLOOKUP($A$7:$A$91,dt!$A$2:$R$78,16,FALSE)</f>
        <v>589</v>
      </c>
      <c r="Q72" s="6">
        <f>VLOOKUP($A$7:$A$91,dt!$A$2:$R$78,17,FALSE)</f>
        <v>216</v>
      </c>
      <c r="R72" s="6">
        <f>VLOOKUP($A$7:$A$91,dt!$A$2:$R$78,18,FALSE)</f>
        <v>8</v>
      </c>
      <c r="S72" s="6">
        <f>VLOOKUP($A$7:$A$91,dt!$A$2:$X$78,19,FALSE)</f>
        <v>8558</v>
      </c>
      <c r="T72" s="6">
        <f>VLOOKUP($A$7:$A$91,dt!$A$2:$X$78,20,FALSE)</f>
        <v>159</v>
      </c>
      <c r="U72" s="6">
        <f>VLOOKUP($A$7:$A$91,dt!$A$2:$X$78,21,FALSE)</f>
        <v>472</v>
      </c>
      <c r="V72" s="6">
        <f>VLOOKUP($A$7:$A$91,dt!$A$2:$X$78,22,FALSE)</f>
        <v>23</v>
      </c>
      <c r="W72" s="6">
        <f>VLOOKUP($A$7:$A$91,dt!$A$2:$X$78,23,FALSE)</f>
        <v>19</v>
      </c>
      <c r="X72" s="6">
        <f>VLOOKUP($A$7:$A$91,dt!$A$2:$X$78,24,FALSE)</f>
        <v>2</v>
      </c>
    </row>
    <row r="73" spans="1:24" ht="18.75">
      <c r="A73" s="5" t="s">
        <v>70</v>
      </c>
      <c r="B73" s="6">
        <f>VLOOKUP($A$7:$A$91,dt!$A$2:$R$78,2,FALSE)</f>
        <v>2016</v>
      </c>
      <c r="C73" s="6">
        <f>VLOOKUP($A$7:$A$91,dt!$A$2:$R$78,3,FALSE)</f>
        <v>1281</v>
      </c>
      <c r="D73" s="6">
        <f>VLOOKUP($A$7:$A$91,dt!$A$2:$R$78,4,FALSE)</f>
        <v>118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14</v>
      </c>
      <c r="H73" s="6">
        <f>VLOOKUP($A$7:$A$91,dt!$A$2:$R$78,8,FALSE)</f>
        <v>5</v>
      </c>
      <c r="I73" s="6">
        <f>VLOOKUP($A$7:$A$91,dt!$A$2:$R$78,9,FALSE)</f>
        <v>574</v>
      </c>
      <c r="J73" s="6">
        <f>VLOOKUP($A$7:$A$91,dt!$A$2:$R$78,10,FALSE)</f>
        <v>5</v>
      </c>
      <c r="K73" s="6">
        <f>VLOOKUP($A$7:$A$91,dt!$A$2:$R$78,11,FALSE)</f>
        <v>30009</v>
      </c>
      <c r="L73" s="6">
        <f>VLOOKUP($A$7:$A$91,dt!$A$2:$R$78,12,FALSE)</f>
        <v>1556</v>
      </c>
      <c r="M73" s="6">
        <f>VLOOKUP($A$7:$A$91,dt!$A$2:$R$78,13,FALSE)</f>
        <v>194</v>
      </c>
      <c r="N73" s="6">
        <f>VLOOKUP($A$7:$A$91,dt!$A$2:$R$78,14,FALSE)</f>
        <v>22</v>
      </c>
      <c r="O73" s="6">
        <f>VLOOKUP($A$7:$A$91,dt!$A$2:$R$78,15,FALSE)</f>
        <v>39065</v>
      </c>
      <c r="P73" s="6">
        <f>VLOOKUP($A$7:$A$91,dt!$A$2:$R$78,16,FALSE)</f>
        <v>328</v>
      </c>
      <c r="Q73" s="6">
        <f>VLOOKUP($A$7:$A$91,dt!$A$2:$R$78,17,FALSE)</f>
        <v>122</v>
      </c>
      <c r="R73" s="6">
        <f>VLOOKUP($A$7:$A$91,dt!$A$2:$R$78,18,FALSE)</f>
        <v>13</v>
      </c>
      <c r="S73" s="6">
        <f>VLOOKUP($A$7:$A$91,dt!$A$2:$X$78,19,FALSE)</f>
        <v>3582</v>
      </c>
      <c r="T73" s="6">
        <f>VLOOKUP($A$7:$A$91,dt!$A$2:$X$78,20,FALSE)</f>
        <v>165</v>
      </c>
      <c r="U73" s="6">
        <f>VLOOKUP($A$7:$A$91,dt!$A$2:$X$78,21,FALSE)</f>
        <v>230</v>
      </c>
      <c r="V73" s="6">
        <f>VLOOKUP($A$7:$A$91,dt!$A$2:$X$78,22,FALSE)</f>
        <v>13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18.75">
      <c r="A74" s="5" t="s">
        <v>71</v>
      </c>
      <c r="B74" s="6">
        <f>VLOOKUP($A$7:$A$91,dt!$A$2:$R$78,2,FALSE)</f>
        <v>20014</v>
      </c>
      <c r="C74" s="6">
        <f>VLOOKUP($A$7:$A$91,dt!$A$2:$R$78,3,FALSE)</f>
        <v>252143</v>
      </c>
      <c r="D74" s="6">
        <f>VLOOKUP($A$7:$A$91,dt!$A$2:$R$78,4,FALSE)</f>
        <v>14314</v>
      </c>
      <c r="E74" s="6">
        <f>VLOOKUP($A$7:$A$91,dt!$A$2:$R$78,5,FALSE)</f>
        <v>13793</v>
      </c>
      <c r="F74" s="6">
        <f>VLOOKUP($A$7:$A$91,dt!$A$2:$R$78,6,FALSE)</f>
        <v>369</v>
      </c>
      <c r="G74" s="6">
        <f>VLOOKUP($A$7:$A$91,dt!$A$2:$R$78,7,FALSE)</f>
        <v>933</v>
      </c>
      <c r="H74" s="6">
        <f>VLOOKUP($A$7:$A$91,dt!$A$2:$R$78,8,FALSE)</f>
        <v>131</v>
      </c>
      <c r="I74" s="6">
        <f>VLOOKUP($A$7:$A$91,dt!$A$2:$R$78,9,FALSE)</f>
        <v>121876</v>
      </c>
      <c r="J74" s="6">
        <f>VLOOKUP($A$7:$A$91,dt!$A$2:$R$78,10,FALSE)</f>
        <v>1166</v>
      </c>
      <c r="K74" s="6">
        <f>VLOOKUP($A$7:$A$91,dt!$A$2:$R$78,11,FALSE)</f>
        <v>422124</v>
      </c>
      <c r="L74" s="6">
        <f>VLOOKUP($A$7:$A$91,dt!$A$2:$R$78,12,FALSE)</f>
        <v>10228</v>
      </c>
      <c r="M74" s="6">
        <f>VLOOKUP($A$7:$A$91,dt!$A$2:$R$78,13,FALSE)</f>
        <v>1865637</v>
      </c>
      <c r="N74" s="6">
        <f>VLOOKUP($A$7:$A$91,dt!$A$2:$R$78,14,FALSE)</f>
        <v>113</v>
      </c>
      <c r="O74" s="6">
        <f>VLOOKUP($A$7:$A$91,dt!$A$2:$R$78,15,FALSE)</f>
        <v>263685</v>
      </c>
      <c r="P74" s="6">
        <f>VLOOKUP($A$7:$A$91,dt!$A$2:$R$78,16,FALSE)</f>
        <v>639</v>
      </c>
      <c r="Q74" s="6">
        <f>VLOOKUP($A$7:$A$91,dt!$A$2:$R$78,17,FALSE)</f>
        <v>69407</v>
      </c>
      <c r="R74" s="6">
        <f>VLOOKUP($A$7:$A$91,dt!$A$2:$R$78,18,FALSE)</f>
        <v>164</v>
      </c>
      <c r="S74" s="6">
        <f>VLOOKUP($A$7:$A$91,dt!$A$2:$X$78,19,FALSE)</f>
        <v>448837</v>
      </c>
      <c r="T74" s="6">
        <f>VLOOKUP($A$7:$A$91,dt!$A$2:$X$78,20,FALSE)</f>
        <v>585</v>
      </c>
      <c r="U74" s="6">
        <f>VLOOKUP($A$7:$A$91,dt!$A$2:$X$78,21,FALSE)</f>
        <v>37366</v>
      </c>
      <c r="V74" s="6">
        <f>VLOOKUP($A$7:$A$91,dt!$A$2:$X$78,22,FALSE)</f>
        <v>850</v>
      </c>
      <c r="W74" s="6">
        <f>VLOOKUP($A$7:$A$91,dt!$A$2:$X$78,23,FALSE)</f>
        <v>1275</v>
      </c>
      <c r="X74" s="6">
        <f>VLOOKUP($A$7:$A$91,dt!$A$2:$X$78,24,FALSE)</f>
        <v>38</v>
      </c>
    </row>
    <row r="75" spans="1:24" ht="18.75">
      <c r="A75" s="5" t="s">
        <v>72</v>
      </c>
      <c r="B75" s="6">
        <f>VLOOKUP($A$7:$A$91,dt!$A$2:$R$78,2,FALSE)</f>
        <v>24298</v>
      </c>
      <c r="C75" s="6">
        <f>VLOOKUP($A$7:$A$91,dt!$A$2:$R$78,3,FALSE)</f>
        <v>174923</v>
      </c>
      <c r="D75" s="6">
        <f>VLOOKUP($A$7:$A$91,dt!$A$2:$R$78,4,FALSE)</f>
        <v>15060</v>
      </c>
      <c r="E75" s="6">
        <f>VLOOKUP($A$7:$A$91,dt!$A$2:$R$78,5,FALSE)</f>
        <v>33916</v>
      </c>
      <c r="F75" s="6">
        <f>VLOOKUP($A$7:$A$91,dt!$A$2:$R$78,6,FALSE)</f>
        <v>854</v>
      </c>
      <c r="G75" s="6">
        <f>VLOOKUP($A$7:$A$91,dt!$A$2:$R$78,7,FALSE)</f>
        <v>521</v>
      </c>
      <c r="H75" s="6">
        <f>VLOOKUP($A$7:$A$91,dt!$A$2:$R$78,8,FALSE)</f>
        <v>107</v>
      </c>
      <c r="I75" s="6">
        <f>VLOOKUP($A$7:$A$91,dt!$A$2:$R$78,9,FALSE)</f>
        <v>115294</v>
      </c>
      <c r="J75" s="6">
        <f>VLOOKUP($A$7:$A$91,dt!$A$2:$R$78,10,FALSE)</f>
        <v>1547</v>
      </c>
      <c r="K75" s="6">
        <f>VLOOKUP($A$7:$A$91,dt!$A$2:$R$78,11,FALSE)</f>
        <v>492518</v>
      </c>
      <c r="L75" s="6">
        <f>VLOOKUP($A$7:$A$91,dt!$A$2:$R$78,12,FALSE)</f>
        <v>13557</v>
      </c>
      <c r="M75" s="6">
        <f>VLOOKUP($A$7:$A$91,dt!$A$2:$R$78,13,FALSE)</f>
        <v>1460096</v>
      </c>
      <c r="N75" s="6">
        <f>VLOOKUP($A$7:$A$91,dt!$A$2:$R$78,14,FALSE)</f>
        <v>153</v>
      </c>
      <c r="O75" s="6">
        <f>VLOOKUP($A$7:$A$91,dt!$A$2:$R$78,15,FALSE)</f>
        <v>144705</v>
      </c>
      <c r="P75" s="6">
        <f>VLOOKUP($A$7:$A$91,dt!$A$2:$R$78,16,FALSE)</f>
        <v>955</v>
      </c>
      <c r="Q75" s="6">
        <f>VLOOKUP($A$7:$A$91,dt!$A$2:$R$78,17,FALSE)</f>
        <v>3503</v>
      </c>
      <c r="R75" s="6">
        <f>VLOOKUP($A$7:$A$91,dt!$A$2:$R$78,18,FALSE)</f>
        <v>101</v>
      </c>
      <c r="S75" s="6">
        <f>VLOOKUP($A$7:$A$91,dt!$A$2:$X$78,19,FALSE)</f>
        <v>51689</v>
      </c>
      <c r="T75" s="6">
        <f>VLOOKUP($A$7:$A$91,dt!$A$2:$X$78,20,FALSE)</f>
        <v>404</v>
      </c>
      <c r="U75" s="6">
        <f>VLOOKUP($A$7:$A$91,dt!$A$2:$X$78,21,FALSE)</f>
        <v>46053</v>
      </c>
      <c r="V75" s="6">
        <f>VLOOKUP($A$7:$A$91,dt!$A$2:$X$78,22,FALSE)</f>
        <v>1145</v>
      </c>
      <c r="W75" s="6">
        <f>VLOOKUP($A$7:$A$91,dt!$A$2:$X$78,23,FALSE)</f>
        <v>1235</v>
      </c>
      <c r="X75" s="6">
        <f>VLOOKUP($A$7:$A$91,dt!$A$2:$X$78,24,FALSE)</f>
        <v>37</v>
      </c>
    </row>
    <row r="76" spans="1:24" ht="18.75">
      <c r="A76" s="9" t="s">
        <v>8</v>
      </c>
      <c r="B76" s="8">
        <f>SUM(B77:B85)</f>
        <v>305190</v>
      </c>
      <c r="C76" s="8">
        <f t="shared" ref="C76:X76" si="32">SUM(C77:C85)</f>
        <v>703036</v>
      </c>
      <c r="D76" s="8">
        <f t="shared" si="32"/>
        <v>122132</v>
      </c>
      <c r="E76" s="8">
        <f t="shared" si="32"/>
        <v>5837</v>
      </c>
      <c r="F76" s="8">
        <f t="shared" si="32"/>
        <v>192</v>
      </c>
      <c r="G76" s="8">
        <f t="shared" si="32"/>
        <v>16675</v>
      </c>
      <c r="H76" s="8">
        <f t="shared" si="32"/>
        <v>1812</v>
      </c>
      <c r="I76" s="8">
        <f t="shared" si="32"/>
        <v>1359520</v>
      </c>
      <c r="J76" s="8">
        <f t="shared" si="32"/>
        <v>14902</v>
      </c>
      <c r="K76" s="8">
        <f t="shared" ref="K76:L76" si="33">SUM(K77:K85)</f>
        <v>9314841</v>
      </c>
      <c r="L76" s="8">
        <f t="shared" si="33"/>
        <v>238893</v>
      </c>
      <c r="M76" s="8">
        <f t="shared" ref="M76:N76" si="34">SUM(M77:M85)</f>
        <v>15695593</v>
      </c>
      <c r="N76" s="8">
        <f t="shared" si="34"/>
        <v>2977</v>
      </c>
      <c r="O76" s="8">
        <f t="shared" si="32"/>
        <v>5307663</v>
      </c>
      <c r="P76" s="8">
        <f t="shared" si="32"/>
        <v>14316</v>
      </c>
      <c r="Q76" s="8">
        <f t="shared" si="32"/>
        <v>157349</v>
      </c>
      <c r="R76" s="8">
        <f t="shared" si="32"/>
        <v>2523</v>
      </c>
      <c r="S76" s="8">
        <f t="shared" ref="S76:T76" si="35">SUM(S77:S85)</f>
        <v>1077662</v>
      </c>
      <c r="T76" s="8">
        <f t="shared" si="35"/>
        <v>8685</v>
      </c>
      <c r="U76" s="8">
        <f t="shared" si="32"/>
        <v>180160</v>
      </c>
      <c r="V76" s="8">
        <f t="shared" si="32"/>
        <v>9457</v>
      </c>
      <c r="W76" s="8">
        <f t="shared" si="32"/>
        <v>2968</v>
      </c>
      <c r="X76" s="8">
        <f t="shared" si="32"/>
        <v>222</v>
      </c>
    </row>
    <row r="77" spans="1:24" ht="18.75">
      <c r="A77" s="5" t="s">
        <v>73</v>
      </c>
      <c r="B77" s="6">
        <f>VLOOKUP($A$7:$A$91,dt!$A$2:$R$78,2,FALSE)</f>
        <v>97610</v>
      </c>
      <c r="C77" s="6">
        <f>VLOOKUP($A$7:$A$91,dt!$A$2:$R$78,3,FALSE)</f>
        <v>219739</v>
      </c>
      <c r="D77" s="6">
        <f>VLOOKUP($A$7:$A$91,dt!$A$2:$R$78,4,FALSE)</f>
        <v>41311</v>
      </c>
      <c r="E77" s="6">
        <f>VLOOKUP($A$7:$A$91,dt!$A$2:$R$78,5,FALSE)</f>
        <v>133</v>
      </c>
      <c r="F77" s="6">
        <f>VLOOKUP($A$7:$A$91,dt!$A$2:$R$78,6,FALSE)</f>
        <v>11</v>
      </c>
      <c r="G77" s="6">
        <f>VLOOKUP($A$7:$A$91,dt!$A$2:$R$78,7,FALSE)</f>
        <v>2402</v>
      </c>
      <c r="H77" s="6">
        <f>VLOOKUP($A$7:$A$91,dt!$A$2:$R$78,8,FALSE)</f>
        <v>225</v>
      </c>
      <c r="I77" s="6">
        <f>VLOOKUP($A$7:$A$91,dt!$A$2:$R$78,9,FALSE)</f>
        <v>363776</v>
      </c>
      <c r="J77" s="6">
        <f>VLOOKUP($A$7:$A$91,dt!$A$2:$R$78,10,FALSE)</f>
        <v>5472</v>
      </c>
      <c r="K77" s="6">
        <f>VLOOKUP($A$7:$A$91,dt!$A$2:$R$78,11,FALSE)</f>
        <v>2689582</v>
      </c>
      <c r="L77" s="6">
        <f>VLOOKUP($A$7:$A$91,dt!$A$2:$R$78,12,FALSE)</f>
        <v>71876</v>
      </c>
      <c r="M77" s="6">
        <f>VLOOKUP($A$7:$A$91,dt!$A$2:$R$78,13,FALSE)</f>
        <v>2673810</v>
      </c>
      <c r="N77" s="6">
        <f>VLOOKUP($A$7:$A$91,dt!$A$2:$R$78,14,FALSE)</f>
        <v>808</v>
      </c>
      <c r="O77" s="6">
        <f>VLOOKUP($A$7:$A$91,dt!$A$2:$R$78,15,FALSE)</f>
        <v>867977</v>
      </c>
      <c r="P77" s="6">
        <f>VLOOKUP($A$7:$A$91,dt!$A$2:$R$78,16,FALSE)</f>
        <v>5679</v>
      </c>
      <c r="Q77" s="6">
        <f>VLOOKUP($A$7:$A$91,dt!$A$2:$R$78,17,FALSE)</f>
        <v>22461</v>
      </c>
      <c r="R77" s="6">
        <f>VLOOKUP($A$7:$A$91,dt!$A$2:$R$78,18,FALSE)</f>
        <v>473</v>
      </c>
      <c r="S77" s="6">
        <f>VLOOKUP($A$7:$A$91,dt!$A$2:$X$78,19,FALSE)</f>
        <v>362823</v>
      </c>
      <c r="T77" s="6">
        <f>VLOOKUP($A$7:$A$91,dt!$A$2:$X$78,20,FALSE)</f>
        <v>3387</v>
      </c>
      <c r="U77" s="6">
        <f>VLOOKUP($A$7:$A$91,dt!$A$2:$X$78,21,FALSE)</f>
        <v>49014</v>
      </c>
      <c r="V77" s="6">
        <f>VLOOKUP($A$7:$A$91,dt!$A$2:$X$78,22,FALSE)</f>
        <v>2281</v>
      </c>
      <c r="W77" s="6">
        <f>VLOOKUP($A$7:$A$91,dt!$A$2:$X$78,23,FALSE)</f>
        <v>829</v>
      </c>
      <c r="X77" s="6">
        <f>VLOOKUP($A$7:$A$91,dt!$A$2:$X$78,24,FALSE)</f>
        <v>58</v>
      </c>
    </row>
    <row r="78" spans="1:24" ht="18.75">
      <c r="A78" s="5" t="s">
        <v>74</v>
      </c>
      <c r="B78" s="6">
        <f>VLOOKUP($A$7:$A$91,dt!$A$2:$R$78,2,FALSE)</f>
        <v>16978</v>
      </c>
      <c r="C78" s="6">
        <f>VLOOKUP($A$7:$A$91,dt!$A$2:$R$78,3,FALSE)</f>
        <v>66273</v>
      </c>
      <c r="D78" s="6">
        <f>VLOOKUP($A$7:$A$91,dt!$A$2:$R$78,4,FALSE)</f>
        <v>9818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756</v>
      </c>
      <c r="H78" s="6">
        <f>VLOOKUP($A$7:$A$91,dt!$A$2:$R$78,8,FALSE)</f>
        <v>138</v>
      </c>
      <c r="I78" s="6">
        <f>VLOOKUP($A$7:$A$91,dt!$A$2:$R$78,9,FALSE)</f>
        <v>103127</v>
      </c>
      <c r="J78" s="6">
        <f>VLOOKUP($A$7:$A$91,dt!$A$2:$R$78,10,FALSE)</f>
        <v>676</v>
      </c>
      <c r="K78" s="6">
        <f>VLOOKUP($A$7:$A$91,dt!$A$2:$R$78,11,FALSE)</f>
        <v>526593</v>
      </c>
      <c r="L78" s="6">
        <f>VLOOKUP($A$7:$A$91,dt!$A$2:$R$78,12,FALSE)</f>
        <v>11679</v>
      </c>
      <c r="M78" s="6">
        <f>VLOOKUP($A$7:$A$91,dt!$A$2:$R$78,13,FALSE)</f>
        <v>2043018</v>
      </c>
      <c r="N78" s="6">
        <f>VLOOKUP($A$7:$A$91,dt!$A$2:$R$78,14,FALSE)</f>
        <v>319</v>
      </c>
      <c r="O78" s="6">
        <f>VLOOKUP($A$7:$A$91,dt!$A$2:$R$78,15,FALSE)</f>
        <v>145135</v>
      </c>
      <c r="P78" s="6">
        <f>VLOOKUP($A$7:$A$91,dt!$A$2:$R$78,16,FALSE)</f>
        <v>421</v>
      </c>
      <c r="Q78" s="6">
        <f>VLOOKUP($A$7:$A$91,dt!$A$2:$R$78,17,FALSE)</f>
        <v>3779</v>
      </c>
      <c r="R78" s="6">
        <f>VLOOKUP($A$7:$A$91,dt!$A$2:$R$78,18,FALSE)</f>
        <v>147</v>
      </c>
      <c r="S78" s="6">
        <f>VLOOKUP($A$7:$A$91,dt!$A$2:$X$78,19,FALSE)</f>
        <v>12024</v>
      </c>
      <c r="T78" s="6">
        <f>VLOOKUP($A$7:$A$91,dt!$A$2:$X$78,20,FALSE)</f>
        <v>283</v>
      </c>
      <c r="U78" s="6">
        <f>VLOOKUP($A$7:$A$91,dt!$A$2:$X$78,21,FALSE)</f>
        <v>36378</v>
      </c>
      <c r="V78" s="6">
        <f>VLOOKUP($A$7:$A$91,dt!$A$2:$X$78,22,FALSE)</f>
        <v>1781</v>
      </c>
      <c r="W78" s="6">
        <f>VLOOKUP($A$7:$A$91,dt!$A$2:$X$78,23,FALSE)</f>
        <v>471</v>
      </c>
      <c r="X78" s="6">
        <f>VLOOKUP($A$7:$A$91,dt!$A$2:$X$78,24,FALSE)</f>
        <v>25</v>
      </c>
    </row>
    <row r="79" spans="1:24" ht="18.75">
      <c r="A79" s="5" t="s">
        <v>75</v>
      </c>
      <c r="B79" s="6">
        <f>VLOOKUP($A$7:$A$91,dt!$A$2:$R$78,2,FALSE)</f>
        <v>9644</v>
      </c>
      <c r="C79" s="6">
        <f>VLOOKUP($A$7:$A$91,dt!$A$2:$R$78,3,FALSE)</f>
        <v>10735</v>
      </c>
      <c r="D79" s="6">
        <f>VLOOKUP($A$7:$A$91,dt!$A$2:$R$78,4,FALSE)</f>
        <v>1361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2206</v>
      </c>
      <c r="H79" s="6">
        <f>VLOOKUP($A$7:$A$91,dt!$A$2:$R$78,8,FALSE)</f>
        <v>180</v>
      </c>
      <c r="I79" s="6">
        <f>VLOOKUP($A$7:$A$91,dt!$A$2:$R$78,9,FALSE)</f>
        <v>41841</v>
      </c>
      <c r="J79" s="6">
        <f>VLOOKUP($A$7:$A$91,dt!$A$2:$R$78,10,FALSE)</f>
        <v>263</v>
      </c>
      <c r="K79" s="6">
        <f>VLOOKUP($A$7:$A$91,dt!$A$2:$R$78,11,FALSE)</f>
        <v>303127</v>
      </c>
      <c r="L79" s="6">
        <f>VLOOKUP($A$7:$A$91,dt!$A$2:$R$78,12,FALSE)</f>
        <v>8316</v>
      </c>
      <c r="M79" s="6">
        <f>VLOOKUP($A$7:$A$91,dt!$A$2:$R$78,13,FALSE)</f>
        <v>456052</v>
      </c>
      <c r="N79" s="6">
        <f>VLOOKUP($A$7:$A$91,dt!$A$2:$R$78,14,FALSE)</f>
        <v>100</v>
      </c>
      <c r="O79" s="6">
        <f>VLOOKUP($A$7:$A$91,dt!$A$2:$R$78,15,FALSE)</f>
        <v>1125650</v>
      </c>
      <c r="P79" s="6">
        <f>VLOOKUP($A$7:$A$91,dt!$A$2:$R$78,16,FALSE)</f>
        <v>496</v>
      </c>
      <c r="Q79" s="6">
        <f>VLOOKUP($A$7:$A$91,dt!$A$2:$R$78,17,FALSE)</f>
        <v>2596</v>
      </c>
      <c r="R79" s="6">
        <f>VLOOKUP($A$7:$A$91,dt!$A$2:$R$78,18,FALSE)</f>
        <v>81</v>
      </c>
      <c r="S79" s="6">
        <f>VLOOKUP($A$7:$A$91,dt!$A$2:$X$78,19,FALSE)</f>
        <v>13125</v>
      </c>
      <c r="T79" s="6">
        <f>VLOOKUP($A$7:$A$91,dt!$A$2:$X$78,20,FALSE)</f>
        <v>191</v>
      </c>
      <c r="U79" s="6">
        <f>VLOOKUP($A$7:$A$91,dt!$A$2:$X$78,21,FALSE)</f>
        <v>12372</v>
      </c>
      <c r="V79" s="6">
        <f>VLOOKUP($A$7:$A$91,dt!$A$2:$X$78,22,FALSE)</f>
        <v>558</v>
      </c>
      <c r="W79" s="6">
        <f>VLOOKUP($A$7:$A$91,dt!$A$2:$X$78,23,FALSE)</f>
        <v>159</v>
      </c>
      <c r="X79" s="6">
        <f>VLOOKUP($A$7:$A$91,dt!$A$2:$X$78,24,FALSE)</f>
        <v>14</v>
      </c>
    </row>
    <row r="80" spans="1:24" ht="18.75">
      <c r="A80" s="5" t="s">
        <v>76</v>
      </c>
      <c r="B80" s="6">
        <f>VLOOKUP($A$7:$A$91,dt!$A$2:$R$78,2,FALSE)</f>
        <v>3066</v>
      </c>
      <c r="C80" s="6">
        <f>VLOOKUP($A$7:$A$91,dt!$A$2:$R$78,3,FALSE)</f>
        <v>2453</v>
      </c>
      <c r="D80" s="6">
        <f>VLOOKUP($A$7:$A$91,dt!$A$2:$R$78,4,FALSE)</f>
        <v>302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658</v>
      </c>
      <c r="H80" s="6">
        <f>VLOOKUP($A$7:$A$91,dt!$A$2:$R$78,8,FALSE)</f>
        <v>94</v>
      </c>
      <c r="I80" s="6">
        <f>VLOOKUP($A$7:$A$91,dt!$A$2:$R$78,9,FALSE)</f>
        <v>1053</v>
      </c>
      <c r="J80" s="6">
        <f>VLOOKUP($A$7:$A$91,dt!$A$2:$R$78,10,FALSE)</f>
        <v>16</v>
      </c>
      <c r="K80" s="6">
        <f>VLOOKUP($A$7:$A$91,dt!$A$2:$R$78,11,FALSE)</f>
        <v>86382</v>
      </c>
      <c r="L80" s="6">
        <f>VLOOKUP($A$7:$A$91,dt!$A$2:$R$78,12,FALSE)</f>
        <v>2544</v>
      </c>
      <c r="M80" s="6">
        <f>VLOOKUP($A$7:$A$91,dt!$A$2:$R$78,13,FALSE)</f>
        <v>45068</v>
      </c>
      <c r="N80" s="6">
        <f>VLOOKUP($A$7:$A$91,dt!$A$2:$R$78,14,FALSE)</f>
        <v>6</v>
      </c>
      <c r="O80" s="6">
        <f>VLOOKUP($A$7:$A$91,dt!$A$2:$R$78,15,FALSE)</f>
        <v>150287</v>
      </c>
      <c r="P80" s="6">
        <f>VLOOKUP($A$7:$A$91,dt!$A$2:$R$78,16,FALSE)</f>
        <v>74</v>
      </c>
      <c r="Q80" s="6">
        <f>VLOOKUP($A$7:$A$91,dt!$A$2:$R$78,17,FALSE)</f>
        <v>7661</v>
      </c>
      <c r="R80" s="6">
        <f>VLOOKUP($A$7:$A$91,dt!$A$2:$R$78,18,FALSE)</f>
        <v>7</v>
      </c>
      <c r="S80" s="6">
        <f>VLOOKUP($A$7:$A$91,dt!$A$2:$X$78,19,FALSE)</f>
        <v>4991</v>
      </c>
      <c r="T80" s="6">
        <f>VLOOKUP($A$7:$A$91,dt!$A$2:$X$78,20,FALSE)</f>
        <v>32</v>
      </c>
      <c r="U80" s="6">
        <f>VLOOKUP($A$7:$A$91,dt!$A$2:$X$78,21,FALSE)</f>
        <v>2513</v>
      </c>
      <c r="V80" s="6">
        <f>VLOOKUP($A$7:$A$91,dt!$A$2:$X$78,22,FALSE)</f>
        <v>94</v>
      </c>
      <c r="W80" s="6">
        <f>VLOOKUP($A$7:$A$91,dt!$A$2:$X$78,23,FALSE)</f>
        <v>73</v>
      </c>
      <c r="X80" s="6">
        <f>VLOOKUP($A$7:$A$91,dt!$A$2:$X$78,24,FALSE)</f>
        <v>5</v>
      </c>
    </row>
    <row r="81" spans="1:24" ht="18.75">
      <c r="A81" s="5" t="s">
        <v>77</v>
      </c>
      <c r="B81" s="6">
        <f>VLOOKUP($A$7:$A$91,dt!$A$2:$R$78,2,FALSE)</f>
        <v>55841</v>
      </c>
      <c r="C81" s="6">
        <f>VLOOKUP($A$7:$A$91,dt!$A$2:$R$78,3,FALSE)</f>
        <v>85783</v>
      </c>
      <c r="D81" s="6">
        <f>VLOOKUP($A$7:$A$91,dt!$A$2:$R$78,4,FALSE)</f>
        <v>14705</v>
      </c>
      <c r="E81" s="6">
        <f>VLOOKUP($A$7:$A$91,dt!$A$2:$R$78,5,FALSE)</f>
        <v>5</v>
      </c>
      <c r="F81" s="6">
        <f>VLOOKUP($A$7:$A$91,dt!$A$2:$R$78,6,FALSE)</f>
        <v>1</v>
      </c>
      <c r="G81" s="6">
        <f>VLOOKUP($A$7:$A$91,dt!$A$2:$R$78,7,FALSE)</f>
        <v>3648</v>
      </c>
      <c r="H81" s="6">
        <f>VLOOKUP($A$7:$A$91,dt!$A$2:$R$78,8,FALSE)</f>
        <v>393</v>
      </c>
      <c r="I81" s="6">
        <f>VLOOKUP($A$7:$A$91,dt!$A$2:$R$78,9,FALSE)</f>
        <v>190378</v>
      </c>
      <c r="J81" s="6">
        <f>VLOOKUP($A$7:$A$91,dt!$A$2:$R$78,10,FALSE)</f>
        <v>1679</v>
      </c>
      <c r="K81" s="6">
        <f>VLOOKUP($A$7:$A$91,dt!$A$2:$R$78,11,FALSE)</f>
        <v>1826030</v>
      </c>
      <c r="L81" s="6">
        <f>VLOOKUP($A$7:$A$91,dt!$A$2:$R$78,12,FALSE)</f>
        <v>46736</v>
      </c>
      <c r="M81" s="6">
        <f>VLOOKUP($A$7:$A$91,dt!$A$2:$R$78,13,FALSE)</f>
        <v>2033270</v>
      </c>
      <c r="N81" s="6">
        <f>VLOOKUP($A$7:$A$91,dt!$A$2:$R$78,14,FALSE)</f>
        <v>424</v>
      </c>
      <c r="O81" s="6">
        <f>VLOOKUP($A$7:$A$91,dt!$A$2:$R$78,15,FALSE)</f>
        <v>377838</v>
      </c>
      <c r="P81" s="6">
        <f>VLOOKUP($A$7:$A$91,dt!$A$2:$R$78,16,FALSE)</f>
        <v>2356</v>
      </c>
      <c r="Q81" s="6">
        <f>VLOOKUP($A$7:$A$91,dt!$A$2:$R$78,17,FALSE)</f>
        <v>10909</v>
      </c>
      <c r="R81" s="6">
        <f>VLOOKUP($A$7:$A$91,dt!$A$2:$R$78,18,FALSE)</f>
        <v>192</v>
      </c>
      <c r="S81" s="6">
        <f>VLOOKUP($A$7:$A$91,dt!$A$2:$X$78,19,FALSE)</f>
        <v>278828</v>
      </c>
      <c r="T81" s="6">
        <f>VLOOKUP($A$7:$A$91,dt!$A$2:$X$78,20,FALSE)</f>
        <v>1980</v>
      </c>
      <c r="U81" s="6">
        <f>VLOOKUP($A$7:$A$91,dt!$A$2:$X$78,21,FALSE)</f>
        <v>18668</v>
      </c>
      <c r="V81" s="6">
        <f>VLOOKUP($A$7:$A$91,dt!$A$2:$X$78,22,FALSE)</f>
        <v>808</v>
      </c>
      <c r="W81" s="6">
        <f>VLOOKUP($A$7:$A$91,dt!$A$2:$X$78,23,FALSE)</f>
        <v>476</v>
      </c>
      <c r="X81" s="6">
        <f>VLOOKUP($A$7:$A$91,dt!$A$2:$X$78,24,FALSE)</f>
        <v>36</v>
      </c>
    </row>
    <row r="82" spans="1:24" ht="18.75">
      <c r="A82" s="5" t="s">
        <v>78</v>
      </c>
      <c r="B82" s="6">
        <f>VLOOKUP($A$7:$A$91,dt!$A$2:$R$78,2,FALSE)</f>
        <v>6814</v>
      </c>
      <c r="C82" s="6">
        <f>VLOOKUP($A$7:$A$91,dt!$A$2:$R$78,3,FALSE)</f>
        <v>9596</v>
      </c>
      <c r="D82" s="6">
        <f>VLOOKUP($A$7:$A$91,dt!$A$2:$R$78,4,FALSE)</f>
        <v>1129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1652</v>
      </c>
      <c r="H82" s="6">
        <f>VLOOKUP($A$7:$A$91,dt!$A$2:$R$78,8,FALSE)</f>
        <v>176</v>
      </c>
      <c r="I82" s="6">
        <f>VLOOKUP($A$7:$A$91,dt!$A$2:$R$78,9,FALSE)</f>
        <v>14226</v>
      </c>
      <c r="J82" s="6">
        <f>VLOOKUP($A$7:$A$91,dt!$A$2:$R$78,10,FALSE)</f>
        <v>157</v>
      </c>
      <c r="K82" s="6">
        <f>VLOOKUP($A$7:$A$91,dt!$A$2:$R$78,11,FALSE)</f>
        <v>164497</v>
      </c>
      <c r="L82" s="6">
        <f>VLOOKUP($A$7:$A$91,dt!$A$2:$R$78,12,FALSE)</f>
        <v>5849</v>
      </c>
      <c r="M82" s="6">
        <f>VLOOKUP($A$7:$A$91,dt!$A$2:$R$78,13,FALSE)</f>
        <v>30820</v>
      </c>
      <c r="N82" s="6">
        <f>VLOOKUP($A$7:$A$91,dt!$A$2:$R$78,14,FALSE)</f>
        <v>15</v>
      </c>
      <c r="O82" s="6">
        <f>VLOOKUP($A$7:$A$91,dt!$A$2:$R$78,15,FALSE)</f>
        <v>169936</v>
      </c>
      <c r="P82" s="6">
        <f>VLOOKUP($A$7:$A$91,dt!$A$2:$R$78,16,FALSE)</f>
        <v>614</v>
      </c>
      <c r="Q82" s="6">
        <f>VLOOKUP($A$7:$A$91,dt!$A$2:$R$78,17,FALSE)</f>
        <v>145</v>
      </c>
      <c r="R82" s="6">
        <f>VLOOKUP($A$7:$A$91,dt!$A$2:$R$78,18,FALSE)</f>
        <v>10</v>
      </c>
      <c r="S82" s="6">
        <f>VLOOKUP($A$7:$A$91,dt!$A$2:$X$78,19,FALSE)</f>
        <v>7728</v>
      </c>
      <c r="T82" s="6">
        <f>VLOOKUP($A$7:$A$91,dt!$A$2:$X$78,20,FALSE)</f>
        <v>94</v>
      </c>
      <c r="U82" s="6">
        <f>VLOOKUP($A$7:$A$91,dt!$A$2:$X$78,21,FALSE)</f>
        <v>8101</v>
      </c>
      <c r="V82" s="6">
        <f>VLOOKUP($A$7:$A$91,dt!$A$2:$X$78,22,FALSE)</f>
        <v>461</v>
      </c>
      <c r="W82" s="6">
        <f>VLOOKUP($A$7:$A$91,dt!$A$2:$X$78,23,FALSE)</f>
        <v>149</v>
      </c>
      <c r="X82" s="6">
        <f>VLOOKUP($A$7:$A$91,dt!$A$2:$X$78,24,FALSE)</f>
        <v>11</v>
      </c>
    </row>
    <row r="83" spans="1:24" ht="18.75">
      <c r="A83" s="5" t="s">
        <v>79</v>
      </c>
      <c r="B83" s="6">
        <f>VLOOKUP($A$7:$A$91,dt!$A$2:$R$78,2,FALSE)</f>
        <v>24981</v>
      </c>
      <c r="C83" s="6">
        <f>VLOOKUP($A$7:$A$91,dt!$A$2:$R$78,3,FALSE)</f>
        <v>46898</v>
      </c>
      <c r="D83" s="6">
        <f>VLOOKUP($A$7:$A$91,dt!$A$2:$R$78,4,FALSE)</f>
        <v>7202</v>
      </c>
      <c r="E83" s="6">
        <f>VLOOKUP($A$7:$A$91,dt!$A$2:$R$78,5,FALSE)</f>
        <v>1171</v>
      </c>
      <c r="F83" s="6">
        <f>VLOOKUP($A$7:$A$91,dt!$A$2:$R$78,6,FALSE)</f>
        <v>31</v>
      </c>
      <c r="G83" s="6">
        <f>VLOOKUP($A$7:$A$91,dt!$A$2:$R$78,7,FALSE)</f>
        <v>550</v>
      </c>
      <c r="H83" s="6">
        <f>VLOOKUP($A$7:$A$91,dt!$A$2:$R$78,8,FALSE)</f>
        <v>123</v>
      </c>
      <c r="I83" s="6">
        <f>VLOOKUP($A$7:$A$91,dt!$A$2:$R$78,9,FALSE)</f>
        <v>93327</v>
      </c>
      <c r="J83" s="6">
        <f>VLOOKUP($A$7:$A$91,dt!$A$2:$R$78,10,FALSE)</f>
        <v>1620</v>
      </c>
      <c r="K83" s="6">
        <f>VLOOKUP($A$7:$A$91,dt!$A$2:$R$78,11,FALSE)</f>
        <v>705432</v>
      </c>
      <c r="L83" s="6">
        <f>VLOOKUP($A$7:$A$91,dt!$A$2:$R$78,12,FALSE)</f>
        <v>21102</v>
      </c>
      <c r="M83" s="6">
        <f>VLOOKUP($A$7:$A$91,dt!$A$2:$R$78,13,FALSE)</f>
        <v>536792</v>
      </c>
      <c r="N83" s="6">
        <f>VLOOKUP($A$7:$A$91,dt!$A$2:$R$78,14,FALSE)</f>
        <v>146</v>
      </c>
      <c r="O83" s="6">
        <f>VLOOKUP($A$7:$A$91,dt!$A$2:$R$78,15,FALSE)</f>
        <v>451815</v>
      </c>
      <c r="P83" s="6">
        <f>VLOOKUP($A$7:$A$91,dt!$A$2:$R$78,16,FALSE)</f>
        <v>1162</v>
      </c>
      <c r="Q83" s="6">
        <f>VLOOKUP($A$7:$A$91,dt!$A$2:$R$78,17,FALSE)</f>
        <v>4940</v>
      </c>
      <c r="R83" s="6">
        <f>VLOOKUP($A$7:$A$91,dt!$A$2:$R$78,18,FALSE)</f>
        <v>120</v>
      </c>
      <c r="S83" s="6">
        <f>VLOOKUP($A$7:$A$91,dt!$A$2:$X$78,19,FALSE)</f>
        <v>46444</v>
      </c>
      <c r="T83" s="6">
        <f>VLOOKUP($A$7:$A$91,dt!$A$2:$X$78,20,FALSE)</f>
        <v>415</v>
      </c>
      <c r="U83" s="6">
        <f>VLOOKUP($A$7:$A$91,dt!$A$2:$X$78,21,FALSE)</f>
        <v>7239</v>
      </c>
      <c r="V83" s="6">
        <f>VLOOKUP($A$7:$A$91,dt!$A$2:$X$78,22,FALSE)</f>
        <v>303</v>
      </c>
      <c r="W83" s="6">
        <f>VLOOKUP($A$7:$A$91,dt!$A$2:$X$78,23,FALSE)</f>
        <v>176</v>
      </c>
      <c r="X83" s="6">
        <f>VLOOKUP($A$7:$A$91,dt!$A$2:$X$78,24,FALSE)</f>
        <v>13</v>
      </c>
    </row>
    <row r="84" spans="1:24" ht="18.75">
      <c r="A84" s="5" t="s">
        <v>80</v>
      </c>
      <c r="B84" s="6">
        <f>VLOOKUP($A$7:$A$91,dt!$A$2:$R$78,2,FALSE)</f>
        <v>30569</v>
      </c>
      <c r="C84" s="6">
        <f>VLOOKUP($A$7:$A$91,dt!$A$2:$R$78,3,FALSE)</f>
        <v>98267</v>
      </c>
      <c r="D84" s="6">
        <f>VLOOKUP($A$7:$A$91,dt!$A$2:$R$78,4,FALSE)</f>
        <v>15254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351</v>
      </c>
      <c r="H84" s="6">
        <f>VLOOKUP($A$7:$A$91,dt!$A$2:$R$78,8,FALSE)</f>
        <v>102</v>
      </c>
      <c r="I84" s="6">
        <f>VLOOKUP($A$7:$A$91,dt!$A$2:$R$78,9,FALSE)</f>
        <v>95440</v>
      </c>
      <c r="J84" s="6">
        <f>VLOOKUP($A$7:$A$91,dt!$A$2:$R$78,10,FALSE)</f>
        <v>942</v>
      </c>
      <c r="K84" s="6">
        <f>VLOOKUP($A$7:$A$91,dt!$A$2:$R$78,11,FALSE)</f>
        <v>814678</v>
      </c>
      <c r="L84" s="6">
        <f>VLOOKUP($A$7:$A$91,dt!$A$2:$R$78,12,FALSE)</f>
        <v>22890</v>
      </c>
      <c r="M84" s="6">
        <f>VLOOKUP($A$7:$A$91,dt!$A$2:$R$78,13,FALSE)</f>
        <v>1076476</v>
      </c>
      <c r="N84" s="6">
        <f>VLOOKUP($A$7:$A$91,dt!$A$2:$R$78,14,FALSE)</f>
        <v>223</v>
      </c>
      <c r="O84" s="6">
        <f>VLOOKUP($A$7:$A$91,dt!$A$2:$R$78,15,FALSE)</f>
        <v>649448</v>
      </c>
      <c r="P84" s="6">
        <f>VLOOKUP($A$7:$A$91,dt!$A$2:$R$78,16,FALSE)</f>
        <v>870</v>
      </c>
      <c r="Q84" s="6">
        <f>VLOOKUP($A$7:$A$91,dt!$A$2:$R$78,17,FALSE)</f>
        <v>6366</v>
      </c>
      <c r="R84" s="6">
        <f>VLOOKUP($A$7:$A$91,dt!$A$2:$R$78,18,FALSE)</f>
        <v>199</v>
      </c>
      <c r="S84" s="6">
        <f>VLOOKUP($A$7:$A$91,dt!$A$2:$X$78,19,FALSE)</f>
        <v>62329</v>
      </c>
      <c r="T84" s="6">
        <f>VLOOKUP($A$7:$A$91,dt!$A$2:$X$78,20,FALSE)</f>
        <v>459</v>
      </c>
      <c r="U84" s="6">
        <f>VLOOKUP($A$7:$A$91,dt!$A$2:$X$78,21,FALSE)</f>
        <v>18663</v>
      </c>
      <c r="V84" s="6">
        <f>VLOOKUP($A$7:$A$91,dt!$A$2:$X$78,22,FALSE)</f>
        <v>1363</v>
      </c>
      <c r="W84" s="6">
        <f>VLOOKUP($A$7:$A$91,dt!$A$2:$X$78,23,FALSE)</f>
        <v>135</v>
      </c>
      <c r="X84" s="6">
        <f>VLOOKUP($A$7:$A$91,dt!$A$2:$X$78,24,FALSE)</f>
        <v>22</v>
      </c>
    </row>
    <row r="85" spans="1:24" ht="18.75">
      <c r="A85" s="5" t="s">
        <v>81</v>
      </c>
      <c r="B85" s="6">
        <f>VLOOKUP($A$7:$A$91,dt!$A$2:$R$78,2,FALSE)</f>
        <v>59687</v>
      </c>
      <c r="C85" s="6">
        <f>VLOOKUP($A$7:$A$91,dt!$A$2:$R$78,3,FALSE)</f>
        <v>163292</v>
      </c>
      <c r="D85" s="6">
        <f>VLOOKUP($A$7:$A$91,dt!$A$2:$R$78,4,FALSE)</f>
        <v>31050</v>
      </c>
      <c r="E85" s="6">
        <f>VLOOKUP($A$7:$A$91,dt!$A$2:$R$78,5,FALSE)</f>
        <v>4528</v>
      </c>
      <c r="F85" s="6">
        <f>VLOOKUP($A$7:$A$91,dt!$A$2:$R$78,6,FALSE)</f>
        <v>149</v>
      </c>
      <c r="G85" s="6">
        <f>VLOOKUP($A$7:$A$91,dt!$A$2:$R$78,7,FALSE)</f>
        <v>4452</v>
      </c>
      <c r="H85" s="6">
        <f>VLOOKUP($A$7:$A$91,dt!$A$2:$R$78,8,FALSE)</f>
        <v>381</v>
      </c>
      <c r="I85" s="6">
        <f>VLOOKUP($A$7:$A$91,dt!$A$2:$R$78,9,FALSE)</f>
        <v>456352</v>
      </c>
      <c r="J85" s="6">
        <f>VLOOKUP($A$7:$A$91,dt!$A$2:$R$78,10,FALSE)</f>
        <v>4077</v>
      </c>
      <c r="K85" s="6">
        <f>VLOOKUP($A$7:$A$91,dt!$A$2:$R$78,11,FALSE)</f>
        <v>2198520</v>
      </c>
      <c r="L85" s="6">
        <f>VLOOKUP($A$7:$A$91,dt!$A$2:$R$78,12,FALSE)</f>
        <v>47901</v>
      </c>
      <c r="M85" s="6">
        <f>VLOOKUP($A$7:$A$91,dt!$A$2:$R$78,13,FALSE)</f>
        <v>6800287</v>
      </c>
      <c r="N85" s="6">
        <f>VLOOKUP($A$7:$A$91,dt!$A$2:$R$78,14,FALSE)</f>
        <v>936</v>
      </c>
      <c r="O85" s="6">
        <f>VLOOKUP($A$7:$A$91,dt!$A$2:$R$78,15,FALSE)</f>
        <v>1369577</v>
      </c>
      <c r="P85" s="6">
        <f>VLOOKUP($A$7:$A$91,dt!$A$2:$R$78,16,FALSE)</f>
        <v>2644</v>
      </c>
      <c r="Q85" s="6">
        <f>VLOOKUP($A$7:$A$91,dt!$A$2:$R$78,17,FALSE)</f>
        <v>98492</v>
      </c>
      <c r="R85" s="6">
        <f>VLOOKUP($A$7:$A$91,dt!$A$2:$R$78,18,FALSE)</f>
        <v>1294</v>
      </c>
      <c r="S85" s="6">
        <f>VLOOKUP($A$7:$A$91,dt!$A$2:$X$78,19,FALSE)</f>
        <v>289370</v>
      </c>
      <c r="T85" s="6">
        <f>VLOOKUP($A$7:$A$91,dt!$A$2:$X$78,20,FALSE)</f>
        <v>1844</v>
      </c>
      <c r="U85" s="6">
        <f>VLOOKUP($A$7:$A$91,dt!$A$2:$X$78,21,FALSE)</f>
        <v>27212</v>
      </c>
      <c r="V85" s="6">
        <f>VLOOKUP($A$7:$A$91,dt!$A$2:$X$78,22,FALSE)</f>
        <v>1808</v>
      </c>
      <c r="W85" s="6">
        <f>VLOOKUP($A$7:$A$91,dt!$A$2:$X$78,23,FALSE)</f>
        <v>500</v>
      </c>
      <c r="X85" s="6">
        <f>VLOOKUP($A$7:$A$91,dt!$A$2:$X$78,24,FALSE)</f>
        <v>38</v>
      </c>
    </row>
    <row r="86" spans="1:24" ht="18.75">
      <c r="A86" s="9" t="s">
        <v>9</v>
      </c>
      <c r="B86" s="8">
        <f>SUM(B87:B91)</f>
        <v>220729</v>
      </c>
      <c r="C86" s="8">
        <f t="shared" ref="C86:X86" si="36">SUM(C87:C91)</f>
        <v>426310</v>
      </c>
      <c r="D86" s="8">
        <f t="shared" si="36"/>
        <v>93607</v>
      </c>
      <c r="E86" s="8">
        <f t="shared" si="36"/>
        <v>1386</v>
      </c>
      <c r="F86" s="8">
        <f t="shared" si="36"/>
        <v>17</v>
      </c>
      <c r="G86" s="8">
        <f t="shared" si="36"/>
        <v>11331</v>
      </c>
      <c r="H86" s="8">
        <f t="shared" si="36"/>
        <v>1329</v>
      </c>
      <c r="I86" s="8">
        <f t="shared" si="36"/>
        <v>106557</v>
      </c>
      <c r="J86" s="8">
        <f t="shared" si="36"/>
        <v>983</v>
      </c>
      <c r="K86" s="8">
        <f t="shared" ref="K86:L86" si="37">SUM(K87:K91)</f>
        <v>4794126</v>
      </c>
      <c r="L86" s="8">
        <f t="shared" si="37"/>
        <v>177524</v>
      </c>
      <c r="M86" s="8">
        <f t="shared" ref="M86:N86" si="38">SUM(M87:M91)</f>
        <v>4387821</v>
      </c>
      <c r="N86" s="8">
        <f t="shared" si="38"/>
        <v>1830</v>
      </c>
      <c r="O86" s="8">
        <f t="shared" si="36"/>
        <v>2421913</v>
      </c>
      <c r="P86" s="8">
        <f t="shared" si="36"/>
        <v>4759</v>
      </c>
      <c r="Q86" s="8">
        <f t="shared" si="36"/>
        <v>92382</v>
      </c>
      <c r="R86" s="8">
        <f t="shared" si="36"/>
        <v>2573</v>
      </c>
      <c r="S86" s="8">
        <f t="shared" ref="S86:T86" si="39">SUM(S87:S91)</f>
        <v>474695</v>
      </c>
      <c r="T86" s="8">
        <f t="shared" si="39"/>
        <v>5994</v>
      </c>
      <c r="U86" s="8">
        <f t="shared" si="36"/>
        <v>256775</v>
      </c>
      <c r="V86" s="8">
        <f t="shared" si="36"/>
        <v>44096</v>
      </c>
      <c r="W86" s="8">
        <f t="shared" si="36"/>
        <v>27906</v>
      </c>
      <c r="X86" s="8">
        <f t="shared" si="36"/>
        <v>5309</v>
      </c>
    </row>
    <row r="87" spans="1:24" ht="18.75">
      <c r="A87" s="5" t="s">
        <v>82</v>
      </c>
      <c r="B87" s="6">
        <f>VLOOKUP($A$7:$A$91,dt!$A$2:$R$78,2,FALSE)</f>
        <v>60252</v>
      </c>
      <c r="C87" s="6">
        <f>VLOOKUP($A$7:$A$91,dt!$A$2:$R$78,3,FALSE)</f>
        <v>169650</v>
      </c>
      <c r="D87" s="6">
        <f>VLOOKUP($A$7:$A$91,dt!$A$2:$R$78,4,FALSE)</f>
        <v>27240</v>
      </c>
      <c r="E87" s="6">
        <f>VLOOKUP($A$7:$A$91,dt!$A$2:$R$78,5,FALSE)</f>
        <v>1369</v>
      </c>
      <c r="F87" s="6">
        <f>VLOOKUP($A$7:$A$91,dt!$A$2:$R$78,6,FALSE)</f>
        <v>14</v>
      </c>
      <c r="G87" s="6">
        <f>VLOOKUP($A$7:$A$91,dt!$A$2:$R$78,7,FALSE)</f>
        <v>6110</v>
      </c>
      <c r="H87" s="6">
        <f>VLOOKUP($A$7:$A$91,dt!$A$2:$R$78,8,FALSE)</f>
        <v>343</v>
      </c>
      <c r="I87" s="6">
        <f>VLOOKUP($A$7:$A$91,dt!$A$2:$R$78,9,FALSE)</f>
        <v>75559</v>
      </c>
      <c r="J87" s="6">
        <f>VLOOKUP($A$7:$A$91,dt!$A$2:$R$78,10,FALSE)</f>
        <v>599</v>
      </c>
      <c r="K87" s="6">
        <f>VLOOKUP($A$7:$A$91,dt!$A$2:$R$78,11,FALSE)</f>
        <v>1733174</v>
      </c>
      <c r="L87" s="6">
        <f>VLOOKUP($A$7:$A$91,dt!$A$2:$R$78,12,FALSE)</f>
        <v>45548</v>
      </c>
      <c r="M87" s="6">
        <f>VLOOKUP($A$7:$A$91,dt!$A$2:$R$78,13,FALSE)</f>
        <v>2943526</v>
      </c>
      <c r="N87" s="6">
        <f>VLOOKUP($A$7:$A$91,dt!$A$2:$R$78,14,FALSE)</f>
        <v>825</v>
      </c>
      <c r="O87" s="6">
        <f>VLOOKUP($A$7:$A$91,dt!$A$2:$R$78,15,FALSE)</f>
        <v>1985853</v>
      </c>
      <c r="P87" s="6">
        <f>VLOOKUP($A$7:$A$91,dt!$A$2:$R$78,16,FALSE)</f>
        <v>2318</v>
      </c>
      <c r="Q87" s="6">
        <f>VLOOKUP($A$7:$A$91,dt!$A$2:$R$78,17,FALSE)</f>
        <v>50245</v>
      </c>
      <c r="R87" s="6">
        <f>VLOOKUP($A$7:$A$91,dt!$A$2:$R$78,18,FALSE)</f>
        <v>829</v>
      </c>
      <c r="S87" s="6">
        <f>VLOOKUP($A$7:$A$91,dt!$A$2:$X$78,19,FALSE)</f>
        <v>366121</v>
      </c>
      <c r="T87" s="6">
        <f>VLOOKUP($A$7:$A$91,dt!$A$2:$X$78,20,FALSE)</f>
        <v>1857</v>
      </c>
      <c r="U87" s="6">
        <f>VLOOKUP($A$7:$A$91,dt!$A$2:$X$78,21,FALSE)</f>
        <v>58740</v>
      </c>
      <c r="V87" s="6">
        <f>VLOOKUP($A$7:$A$91,dt!$A$2:$X$78,22,FALSE)</f>
        <v>5985</v>
      </c>
      <c r="W87" s="6">
        <f>VLOOKUP($A$7:$A$91,dt!$A$2:$X$78,23,FALSE)</f>
        <v>2201</v>
      </c>
      <c r="X87" s="6">
        <f>VLOOKUP($A$7:$A$91,dt!$A$2:$X$78,24,FALSE)</f>
        <v>225</v>
      </c>
    </row>
    <row r="88" spans="1:24" ht="18.75">
      <c r="A88" s="5" t="s">
        <v>83</v>
      </c>
      <c r="B88" s="6">
        <f>VLOOKUP($A$7:$A$91,dt!$A$2:$R$78,2,FALSE)</f>
        <v>23405</v>
      </c>
      <c r="C88" s="6">
        <f>VLOOKUP($A$7:$A$91,dt!$A$2:$R$78,3,FALSE)</f>
        <v>35125</v>
      </c>
      <c r="D88" s="6">
        <f>VLOOKUP($A$7:$A$91,dt!$A$2:$R$78,4,FALSE)</f>
        <v>8115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151</v>
      </c>
      <c r="H88" s="6">
        <f>VLOOKUP($A$7:$A$91,dt!$A$2:$R$78,8,FALSE)</f>
        <v>38</v>
      </c>
      <c r="I88" s="6">
        <f>VLOOKUP($A$7:$A$91,dt!$A$2:$R$78,9,FALSE)</f>
        <v>12842</v>
      </c>
      <c r="J88" s="6">
        <f>VLOOKUP($A$7:$A$91,dt!$A$2:$R$78,10,FALSE)</f>
        <v>69</v>
      </c>
      <c r="K88" s="6">
        <f>VLOOKUP($A$7:$A$91,dt!$A$2:$R$78,11,FALSE)</f>
        <v>484340</v>
      </c>
      <c r="L88" s="6">
        <f>VLOOKUP($A$7:$A$91,dt!$A$2:$R$78,12,FALSE)</f>
        <v>19414</v>
      </c>
      <c r="M88" s="6">
        <f>VLOOKUP($A$7:$A$91,dt!$A$2:$R$78,13,FALSE)</f>
        <v>1009517</v>
      </c>
      <c r="N88" s="6">
        <f>VLOOKUP($A$7:$A$91,dt!$A$2:$R$78,14,FALSE)</f>
        <v>73</v>
      </c>
      <c r="O88" s="6">
        <f>VLOOKUP($A$7:$A$91,dt!$A$2:$R$78,15,FALSE)</f>
        <v>288345</v>
      </c>
      <c r="P88" s="6">
        <f>VLOOKUP($A$7:$A$91,dt!$A$2:$R$78,16,FALSE)</f>
        <v>437</v>
      </c>
      <c r="Q88" s="6">
        <f>VLOOKUP($A$7:$A$91,dt!$A$2:$R$78,17,FALSE)</f>
        <v>4632</v>
      </c>
      <c r="R88" s="6">
        <f>VLOOKUP($A$7:$A$91,dt!$A$2:$R$78,18,FALSE)</f>
        <v>189</v>
      </c>
      <c r="S88" s="6">
        <f>VLOOKUP($A$7:$A$91,dt!$A$2:$X$78,19,FALSE)</f>
        <v>20043</v>
      </c>
      <c r="T88" s="6">
        <f>VLOOKUP($A$7:$A$91,dt!$A$2:$X$78,20,FALSE)</f>
        <v>672</v>
      </c>
      <c r="U88" s="6">
        <f>VLOOKUP($A$7:$A$91,dt!$A$2:$X$78,21,FALSE)</f>
        <v>31328</v>
      </c>
      <c r="V88" s="6">
        <f>VLOOKUP($A$7:$A$91,dt!$A$2:$X$78,22,FALSE)</f>
        <v>5141</v>
      </c>
      <c r="W88" s="6">
        <f>VLOOKUP($A$7:$A$91,dt!$A$2:$X$78,23,FALSE)</f>
        <v>622</v>
      </c>
      <c r="X88" s="6">
        <f>VLOOKUP($A$7:$A$91,dt!$A$2:$X$78,24,FALSE)</f>
        <v>89</v>
      </c>
    </row>
    <row r="89" spans="1:24" ht="18.75">
      <c r="A89" s="5" t="s">
        <v>84</v>
      </c>
      <c r="B89" s="6">
        <f>VLOOKUP($A$7:$A$91,dt!$A$2:$R$78,2,FALSE)</f>
        <v>38213</v>
      </c>
      <c r="C89" s="6">
        <f>VLOOKUP($A$7:$A$91,dt!$A$2:$R$78,3,FALSE)</f>
        <v>66196</v>
      </c>
      <c r="D89" s="6">
        <f>VLOOKUP($A$7:$A$91,dt!$A$2:$R$78,4,FALSE)</f>
        <v>18066</v>
      </c>
      <c r="E89" s="6">
        <f>VLOOKUP($A$7:$A$91,dt!$A$2:$R$78,5,FALSE)</f>
        <v>4</v>
      </c>
      <c r="F89" s="6">
        <f>VLOOKUP($A$7:$A$91,dt!$A$2:$R$78,6,FALSE)</f>
        <v>2</v>
      </c>
      <c r="G89" s="6">
        <f>VLOOKUP($A$7:$A$91,dt!$A$2:$R$78,7,FALSE)</f>
        <v>1068</v>
      </c>
      <c r="H89" s="6">
        <f>VLOOKUP($A$7:$A$91,dt!$A$2:$R$78,8,FALSE)</f>
        <v>211</v>
      </c>
      <c r="I89" s="6">
        <f>VLOOKUP($A$7:$A$91,dt!$A$2:$R$78,9,FALSE)</f>
        <v>4865</v>
      </c>
      <c r="J89" s="6">
        <f>VLOOKUP($A$7:$A$91,dt!$A$2:$R$78,10,FALSE)</f>
        <v>89</v>
      </c>
      <c r="K89" s="6">
        <f>VLOOKUP($A$7:$A$91,dt!$A$2:$R$78,11,FALSE)</f>
        <v>773922</v>
      </c>
      <c r="L89" s="6">
        <f>VLOOKUP($A$7:$A$91,dt!$A$2:$R$78,12,FALSE)</f>
        <v>31237</v>
      </c>
      <c r="M89" s="6">
        <f>VLOOKUP($A$7:$A$91,dt!$A$2:$R$78,13,FALSE)</f>
        <v>234328</v>
      </c>
      <c r="N89" s="6">
        <f>VLOOKUP($A$7:$A$91,dt!$A$2:$R$78,14,FALSE)</f>
        <v>122</v>
      </c>
      <c r="O89" s="6">
        <f>VLOOKUP($A$7:$A$91,dt!$A$2:$R$78,15,FALSE)</f>
        <v>29544</v>
      </c>
      <c r="P89" s="6">
        <f>VLOOKUP($A$7:$A$91,dt!$A$2:$R$78,16,FALSE)</f>
        <v>694</v>
      </c>
      <c r="Q89" s="6">
        <f>VLOOKUP($A$7:$A$91,dt!$A$2:$R$78,17,FALSE)</f>
        <v>16152</v>
      </c>
      <c r="R89" s="6">
        <f>VLOOKUP($A$7:$A$91,dt!$A$2:$R$78,18,FALSE)</f>
        <v>460</v>
      </c>
      <c r="S89" s="6">
        <f>VLOOKUP($A$7:$A$91,dt!$A$2:$X$78,19,FALSE)</f>
        <v>46684</v>
      </c>
      <c r="T89" s="6">
        <f>VLOOKUP($A$7:$A$91,dt!$A$2:$X$78,20,FALSE)</f>
        <v>1374</v>
      </c>
      <c r="U89" s="6">
        <f>VLOOKUP($A$7:$A$91,dt!$A$2:$X$78,21,FALSE)</f>
        <v>50140</v>
      </c>
      <c r="V89" s="6">
        <f>VLOOKUP($A$7:$A$91,dt!$A$2:$X$78,22,FALSE)</f>
        <v>9800</v>
      </c>
      <c r="W89" s="6">
        <f>VLOOKUP($A$7:$A$91,dt!$A$2:$X$78,23,FALSE)</f>
        <v>17279</v>
      </c>
      <c r="X89" s="6">
        <f>VLOOKUP($A$7:$A$91,dt!$A$2:$X$78,24,FALSE)</f>
        <v>3647</v>
      </c>
    </row>
    <row r="90" spans="1:24" ht="18.75">
      <c r="A90" s="5" t="s">
        <v>85</v>
      </c>
      <c r="B90" s="6">
        <f>VLOOKUP($A$7:$A$91,dt!$A$2:$R$78,2,FALSE)</f>
        <v>44673</v>
      </c>
      <c r="C90" s="6">
        <f>VLOOKUP($A$7:$A$91,dt!$A$2:$R$78,3,FALSE)</f>
        <v>57264</v>
      </c>
      <c r="D90" s="6">
        <f>VLOOKUP($A$7:$A$91,dt!$A$2:$R$78,4,FALSE)</f>
        <v>17151</v>
      </c>
      <c r="E90" s="6">
        <f>VLOOKUP($A$7:$A$91,dt!$A$2:$R$78,5,FALSE)</f>
        <v>13</v>
      </c>
      <c r="F90" s="6">
        <f>VLOOKUP($A$7:$A$91,dt!$A$2:$R$78,6,FALSE)</f>
        <v>1</v>
      </c>
      <c r="G90" s="6">
        <f>VLOOKUP($A$7:$A$91,dt!$A$2:$R$78,7,FALSE)</f>
        <v>1679</v>
      </c>
      <c r="H90" s="6">
        <f>VLOOKUP($A$7:$A$91,dt!$A$2:$R$78,8,FALSE)</f>
        <v>313</v>
      </c>
      <c r="I90" s="6">
        <f>VLOOKUP($A$7:$A$91,dt!$A$2:$R$78,9,FALSE)</f>
        <v>5340</v>
      </c>
      <c r="J90" s="6">
        <f>VLOOKUP($A$7:$A$91,dt!$A$2:$R$78,10,FALSE)</f>
        <v>106</v>
      </c>
      <c r="K90" s="6">
        <f>VLOOKUP($A$7:$A$91,dt!$A$2:$R$78,11,FALSE)</f>
        <v>820150</v>
      </c>
      <c r="L90" s="6">
        <f>VLOOKUP($A$7:$A$91,dt!$A$2:$R$78,12,FALSE)</f>
        <v>36868</v>
      </c>
      <c r="M90" s="6">
        <f>VLOOKUP($A$7:$A$91,dt!$A$2:$R$78,13,FALSE)</f>
        <v>78945</v>
      </c>
      <c r="N90" s="6">
        <f>VLOOKUP($A$7:$A$91,dt!$A$2:$R$78,14,FALSE)</f>
        <v>654</v>
      </c>
      <c r="O90" s="6">
        <f>VLOOKUP($A$7:$A$91,dt!$A$2:$R$78,15,FALSE)</f>
        <v>75502</v>
      </c>
      <c r="P90" s="6">
        <f>VLOOKUP($A$7:$A$91,dt!$A$2:$R$78,16,FALSE)</f>
        <v>490</v>
      </c>
      <c r="Q90" s="6">
        <f>VLOOKUP($A$7:$A$91,dt!$A$2:$R$78,17,FALSE)</f>
        <v>14435</v>
      </c>
      <c r="R90" s="6">
        <f>VLOOKUP($A$7:$A$91,dt!$A$2:$R$78,18,FALSE)</f>
        <v>828</v>
      </c>
      <c r="S90" s="6">
        <f>VLOOKUP($A$7:$A$91,dt!$A$2:$X$78,19,FALSE)</f>
        <v>22917</v>
      </c>
      <c r="T90" s="6">
        <f>VLOOKUP($A$7:$A$91,dt!$A$2:$X$78,20,FALSE)</f>
        <v>1181</v>
      </c>
      <c r="U90" s="6">
        <f>VLOOKUP($A$7:$A$91,dt!$A$2:$X$78,21,FALSE)</f>
        <v>66409</v>
      </c>
      <c r="V90" s="6">
        <f>VLOOKUP($A$7:$A$91,dt!$A$2:$X$78,22,FALSE)</f>
        <v>13238</v>
      </c>
      <c r="W90" s="6">
        <f>VLOOKUP($A$7:$A$91,dt!$A$2:$X$78,23,FALSE)</f>
        <v>3942</v>
      </c>
      <c r="X90" s="6">
        <f>VLOOKUP($A$7:$A$91,dt!$A$2:$X$78,24,FALSE)</f>
        <v>708</v>
      </c>
    </row>
    <row r="91" spans="1:24" ht="18.75">
      <c r="A91" s="5" t="s">
        <v>86</v>
      </c>
      <c r="B91" s="6">
        <f>VLOOKUP($A$7:$A$91,dt!$A$2:$R$78,2,FALSE)</f>
        <v>54186</v>
      </c>
      <c r="C91" s="6">
        <f>VLOOKUP($A$7:$A$91,dt!$A$2:$R$78,3,FALSE)</f>
        <v>98075</v>
      </c>
      <c r="D91" s="6">
        <f>VLOOKUP($A$7:$A$91,dt!$A$2:$R$78,4,FALSE)</f>
        <v>23035</v>
      </c>
      <c r="E91" s="6">
        <f>VLOOKUP($A$7:$A$91,dt!$A$2:$R$78,5,FALSE)</f>
        <v>0</v>
      </c>
      <c r="F91" s="6">
        <f>VLOOKUP($A$7:$A$91,dt!$A$2:$R$78,6,FALSE)</f>
        <v>0</v>
      </c>
      <c r="G91" s="6">
        <f>VLOOKUP($A$7:$A$91,dt!$A$2:$R$78,7,FALSE)</f>
        <v>2323</v>
      </c>
      <c r="H91" s="6">
        <f>VLOOKUP($A$7:$A$91,dt!$A$2:$R$78,8,FALSE)</f>
        <v>424</v>
      </c>
      <c r="I91" s="6">
        <f>VLOOKUP($A$7:$A$91,dt!$A$2:$R$78,9,FALSE)</f>
        <v>7951</v>
      </c>
      <c r="J91" s="6">
        <f>VLOOKUP($A$7:$A$91,dt!$A$2:$R$78,10,FALSE)</f>
        <v>120</v>
      </c>
      <c r="K91" s="6">
        <f>VLOOKUP($A$7:$A$91,dt!$A$2:$R$78,11,FALSE)</f>
        <v>982540</v>
      </c>
      <c r="L91" s="6">
        <f>VLOOKUP($A$7:$A$91,dt!$A$2:$R$78,12,FALSE)</f>
        <v>44457</v>
      </c>
      <c r="M91" s="6">
        <f>VLOOKUP($A$7:$A$91,dt!$A$2:$R$78,13,FALSE)</f>
        <v>121505</v>
      </c>
      <c r="N91" s="6">
        <f>VLOOKUP($A$7:$A$91,dt!$A$2:$R$78,14,FALSE)</f>
        <v>156</v>
      </c>
      <c r="O91" s="6">
        <f>VLOOKUP($A$7:$A$91,dt!$A$2:$R$78,15,FALSE)</f>
        <v>42669</v>
      </c>
      <c r="P91" s="6">
        <f>VLOOKUP($A$7:$A$91,dt!$A$2:$R$78,16,FALSE)</f>
        <v>820</v>
      </c>
      <c r="Q91" s="6">
        <f>VLOOKUP($A$7:$A$91,dt!$A$2:$R$78,17,FALSE)</f>
        <v>6918</v>
      </c>
      <c r="R91" s="6">
        <f>VLOOKUP($A$7:$A$91,dt!$A$2:$R$78,18,FALSE)</f>
        <v>267</v>
      </c>
      <c r="S91" s="6">
        <f>VLOOKUP($A$7:$A$91,dt!$A$2:$X$78,19,FALSE)</f>
        <v>18930</v>
      </c>
      <c r="T91" s="6">
        <f>VLOOKUP($A$7:$A$91,dt!$A$2:$X$78,20,FALSE)</f>
        <v>910</v>
      </c>
      <c r="U91" s="6">
        <f>VLOOKUP($A$7:$A$91,dt!$A$2:$X$78,21,FALSE)</f>
        <v>50158</v>
      </c>
      <c r="V91" s="6">
        <f>VLOOKUP($A$7:$A$91,dt!$A$2:$X$78,22,FALSE)</f>
        <v>9932</v>
      </c>
      <c r="W91" s="6">
        <f>VLOOKUP($A$7:$A$91,dt!$A$2:$X$78,23,FALSE)</f>
        <v>3862</v>
      </c>
      <c r="X91" s="6">
        <f>VLOOKUP($A$7:$A$91,dt!$A$2:$X$78,24,FALSE)</f>
        <v>640</v>
      </c>
    </row>
    <row r="93" spans="1:24" ht="18.75">
      <c r="A93" s="7" t="s">
        <v>97</v>
      </c>
      <c r="B93" s="7" t="s">
        <v>131</v>
      </c>
    </row>
    <row r="94" spans="1:24" ht="18.75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5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20.10.65</vt:lpstr>
      <vt:lpstr>'20.10.65'!Print_Area</vt:lpstr>
      <vt:lpstr>'20.10.65'!Print_Titles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</cp:lastModifiedBy>
  <cp:lastPrinted>2022-03-31T05:00:37Z</cp:lastPrinted>
  <dcterms:created xsi:type="dcterms:W3CDTF">2019-08-21T02:30:20Z</dcterms:created>
  <dcterms:modified xsi:type="dcterms:W3CDTF">2022-11-03T03:19:15Z</dcterms:modified>
</cp:coreProperties>
</file>