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5\"/>
    </mc:Choice>
  </mc:AlternateContent>
  <xr:revisionPtr revIDLastSave="0" documentId="13_ncr:1_{9CB75621-BF32-4C3C-AD71-0C619646FEE0}" xr6:coauthVersionLast="47" xr6:coauthVersionMax="47" xr10:uidLastSave="{00000000-0000-0000-0000-000000000000}"/>
  <bookViews>
    <workbookView xWindow="-21720" yWindow="-120" windowWidth="21840" windowHeight="13140" firstSheet="1" activeTab="1" xr2:uid="{7BA0DC24-76C1-4553-8E33-56FABE6A1DA7}"/>
  </bookViews>
  <sheets>
    <sheet name="dt" sheetId="30" state="hidden" r:id="rId1"/>
    <sheet name="20.02.65" sheetId="2" r:id="rId2"/>
  </sheets>
  <definedNames>
    <definedName name="_xlnm.Print_Area" localSheetId="1">'20.02.65'!$A$1:$X$94</definedName>
    <definedName name="_xlnm.Print_Titles" localSheetId="1">'20.02.65'!$1:$4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<sst xmlns="http://schemas.openxmlformats.org/spreadsheetml/2006/main" count="229" uniqueCount="132">
  <si>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</si>
  <si>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</si>
  <si>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</si>
  <si>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</si>
  <si>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</si>
  <si>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</si>
  <si>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</si>
  <si>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</si>
  <si>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</si>
  <si>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</si>
  <si>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</si>
  <si>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</si>
  <si>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</si>
  <si>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</si>
  <si>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</si>
  <si>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</si>
  <si>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</si>
  <si>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</si>
  <si>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</si>
  <si>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</si>
  <si>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</si>
  <si>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</si>
  <si>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</si>
  <si>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</si>
  <si>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</si>
  <si>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</si>
  <si>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</si>
  <si>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</si>
  <si>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</si>
  <si>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</si>
  <si>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</si>
  <si>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</si>
  <si>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</si>
  <si>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</si>
  <si>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</si>
  <si>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</si>
  <si>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</si>
  <si>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</si>
  <si>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</si>
  <si>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</si>
  <si>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</si>
  <si>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</si>
  <si>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</si>
  <si>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</si>
  <si>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</si>
  <si>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</si>
  <si>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</si>
  <si>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</si>
  <si>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</si>
  <si>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</si>
  <si>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</si>
  <si>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</si>
  <si>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</si>
  <si>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</si>
  <si>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</si>
  <si>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</si>
  <si>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</si>
  <si>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</si>
  <si>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</si>
  <si>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</si>
  <si>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</si>
  <si>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</si>
  <si>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</si>
  <si>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</si>
  <si>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</si>
  <si>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</si>
  <si>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</si>
  <si>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</si>
  <si>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</si>
  <si>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</si>
  <si>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</si>
  <si>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</si>
  <si>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</si>
  <si>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</si>
  <si>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</si>
  <si>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</si>
  <si>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</si>
  <si>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</si>
  <si>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</si>
  <si>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</si>
  <si>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</si>
  <si>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</si>
  <si>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</si>
  <si>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</si>
  <si>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</si>
  <si>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</si>
  <si>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</si>
  <si>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</si>
  <si>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</si>
  <si>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</si>
  <si>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</si>
  <si>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</si>
  <si>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</si>
  <si>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</si>
  <si>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</si>
  <si>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</si>
  <si>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</si>
  <si>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</si>
  <si>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</si>
  <si>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</si>
  <si>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</si>
  <si>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</si>
  <si>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</si>
  <si>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</si>
  <si>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</si>
  <si>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</si>
  <si>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</si>
  <si>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</si>
  <si>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</si>
  <si>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</si>
  <si>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</si>
  <si>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</si>
  <si>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</si>
  <si>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</si>
  <si>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</si>
  <si>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</si>
  <si>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</si>
  <si>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</si>
  <si>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</si>
  <si>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</si>
  <si>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</si>
  <si>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</si>
  <si>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</si>
  <si>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</si>
  <si>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</si>
  <si>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</si>
  <si>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</si>
  <si>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</si>
  <si>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</si>
  <si>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 ณ วันที่ 20 กุมภาพันธ์ 2565</t>
  </si>
  <si>
    <t>:  ประมวลผลข้อมูล ณ วันที่ 20 กุมภาพันธ์ 2565</t>
  </si>
  <si>
    <t>ข้อมูลจำนวนเกษตรกรผู้เลี้ยงสัตว์และปศุสัตว์ 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</si>
</sst>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87" fontId="0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A1B9F-C0CA-4CB0-9DF9-23675977667D}">
  <dimension ref="A1:X78"/>
  <sheetViews>
    <sheetView topLeftCell="T52" workbookViewId="0">
      <selection activeCell="B2" sqref="B2:X78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</row>
    <row r="2" spans="1:24" x14ac:dyDescent="0.2">
      <c r="A2" t="s">
        <v>10</v>
      </c>
      <c r="B2" s="14">
        <v>4759</v>
      </c>
      <c r="C2" s="14">
        <v>4560</v>
      </c>
      <c r="D2" s="14">
        <v>599</v>
      </c>
      <c r="E2" s="14">
        <v>124</v>
      </c>
      <c r="F2" s="14">
        <v>7</v>
      </c>
      <c r="G2" s="14">
        <v>213</v>
      </c>
      <c r="H2" s="14">
        <v>46</v>
      </c>
      <c r="I2" s="14">
        <v>48</v>
      </c>
      <c r="J2" s="14">
        <v>5</v>
      </c>
      <c r="K2" s="14">
        <v>101101</v>
      </c>
      <c r="L2" s="14">
        <v>3847</v>
      </c>
      <c r="M2" s="14">
        <v>33312</v>
      </c>
      <c r="N2" s="14">
        <v>229</v>
      </c>
      <c r="O2" s="14">
        <v>8262</v>
      </c>
      <c r="P2" s="14">
        <v>203</v>
      </c>
      <c r="Q2" s="14">
        <v>5501</v>
      </c>
      <c r="R2" s="14">
        <v>119</v>
      </c>
      <c r="S2" s="14">
        <v>25929</v>
      </c>
      <c r="T2" s="14">
        <v>129</v>
      </c>
      <c r="U2" s="14">
        <v>9599</v>
      </c>
      <c r="V2" s="14">
        <v>480</v>
      </c>
      <c r="W2" s="14">
        <v>1207</v>
      </c>
      <c r="X2" s="14">
        <v>82</v>
      </c>
    </row>
    <row r="3" spans="1:24" x14ac:dyDescent="0.2">
      <c r="A3" t="s">
        <v>17</v>
      </c>
      <c r="B3" s="14">
        <v>20517</v>
      </c>
      <c r="C3" s="14">
        <v>56832</v>
      </c>
      <c r="D3" s="14">
        <v>3488</v>
      </c>
      <c r="E3" s="14">
        <v>1182</v>
      </c>
      <c r="F3" s="14">
        <v>64</v>
      </c>
      <c r="G3" s="14">
        <v>17645</v>
      </c>
      <c r="H3" s="14">
        <v>1288</v>
      </c>
      <c r="I3" s="14">
        <v>253389</v>
      </c>
      <c r="J3" s="14">
        <v>717</v>
      </c>
      <c r="K3" s="14">
        <v>1065002</v>
      </c>
      <c r="L3" s="14">
        <v>16730</v>
      </c>
      <c r="M3" s="14">
        <v>5869662</v>
      </c>
      <c r="N3" s="14">
        <v>156</v>
      </c>
      <c r="O3" s="14">
        <v>75571</v>
      </c>
      <c r="P3" s="14">
        <v>2187</v>
      </c>
      <c r="Q3" s="14">
        <v>96439</v>
      </c>
      <c r="R3" s="14">
        <v>449</v>
      </c>
      <c r="S3" s="14">
        <v>1020602</v>
      </c>
      <c r="T3" s="14">
        <v>1730</v>
      </c>
      <c r="U3" s="14">
        <v>39313</v>
      </c>
      <c r="V3" s="14">
        <v>1075</v>
      </c>
      <c r="W3" s="14">
        <v>3951</v>
      </c>
      <c r="X3" s="14">
        <v>115</v>
      </c>
    </row>
    <row r="4" spans="1:24" x14ac:dyDescent="0.2">
      <c r="A4" t="s">
        <v>11</v>
      </c>
      <c r="B4" s="14">
        <v>4124</v>
      </c>
      <c r="C4" s="14">
        <v>2136</v>
      </c>
      <c r="D4" s="14">
        <v>303</v>
      </c>
      <c r="E4" s="14">
        <v>0</v>
      </c>
      <c r="F4" s="14">
        <v>0</v>
      </c>
      <c r="G4" s="14">
        <v>172</v>
      </c>
      <c r="H4" s="14">
        <v>35</v>
      </c>
      <c r="I4" s="14">
        <v>0</v>
      </c>
      <c r="J4" s="14">
        <v>0</v>
      </c>
      <c r="K4" s="14">
        <v>109173</v>
      </c>
      <c r="L4" s="14">
        <v>3645</v>
      </c>
      <c r="M4" s="14">
        <v>18585</v>
      </c>
      <c r="N4" s="14">
        <v>41</v>
      </c>
      <c r="O4" s="14">
        <v>6910</v>
      </c>
      <c r="P4" s="14">
        <v>212</v>
      </c>
      <c r="Q4" s="14">
        <v>4275</v>
      </c>
      <c r="R4" s="14">
        <v>75</v>
      </c>
      <c r="S4" s="14">
        <v>155466</v>
      </c>
      <c r="T4" s="14">
        <v>154</v>
      </c>
      <c r="U4" s="14">
        <v>3569</v>
      </c>
      <c r="V4" s="14">
        <v>251</v>
      </c>
      <c r="W4" s="14">
        <v>346</v>
      </c>
      <c r="X4" s="14">
        <v>26</v>
      </c>
    </row>
    <row r="5" spans="1:24" x14ac:dyDescent="0.2">
      <c r="A5" t="s">
        <v>12</v>
      </c>
      <c r="B5" s="14">
        <v>6461</v>
      </c>
      <c r="C5" s="14">
        <v>4677</v>
      </c>
      <c r="D5" s="14">
        <v>277</v>
      </c>
      <c r="E5" s="14">
        <v>35</v>
      </c>
      <c r="F5" s="14">
        <v>1</v>
      </c>
      <c r="G5" s="14">
        <v>828</v>
      </c>
      <c r="H5" s="14">
        <v>59</v>
      </c>
      <c r="I5" s="14">
        <v>3</v>
      </c>
      <c r="J5" s="14">
        <v>1</v>
      </c>
      <c r="K5" s="14">
        <v>252616</v>
      </c>
      <c r="L5" s="14">
        <v>5153</v>
      </c>
      <c r="M5" s="14">
        <v>220077</v>
      </c>
      <c r="N5" s="14">
        <v>81</v>
      </c>
      <c r="O5" s="14">
        <v>107407</v>
      </c>
      <c r="P5" s="14">
        <v>1877</v>
      </c>
      <c r="Q5" s="14">
        <v>60662</v>
      </c>
      <c r="R5" s="14">
        <v>121</v>
      </c>
      <c r="S5" s="14">
        <v>353556</v>
      </c>
      <c r="T5" s="14">
        <v>561</v>
      </c>
      <c r="U5" s="14">
        <v>2935</v>
      </c>
      <c r="V5" s="14">
        <v>123</v>
      </c>
      <c r="W5" s="14">
        <v>434</v>
      </c>
      <c r="X5" s="14">
        <v>18</v>
      </c>
    </row>
    <row r="6" spans="1:24" x14ac:dyDescent="0.2">
      <c r="A6" t="s">
        <v>13</v>
      </c>
      <c r="B6" s="14">
        <v>15490</v>
      </c>
      <c r="C6" s="14">
        <v>11332</v>
      </c>
      <c r="D6" s="14">
        <v>1124</v>
      </c>
      <c r="E6" s="14">
        <v>32</v>
      </c>
      <c r="F6" s="14">
        <v>5</v>
      </c>
      <c r="G6" s="14">
        <v>1657</v>
      </c>
      <c r="H6" s="14">
        <v>199</v>
      </c>
      <c r="I6" s="14">
        <v>7775</v>
      </c>
      <c r="J6" s="14">
        <v>34</v>
      </c>
      <c r="K6" s="14">
        <v>631007</v>
      </c>
      <c r="L6" s="14">
        <v>13091</v>
      </c>
      <c r="M6" s="14">
        <v>2751687</v>
      </c>
      <c r="N6" s="14">
        <v>143</v>
      </c>
      <c r="O6" s="14">
        <v>3035600</v>
      </c>
      <c r="P6" s="14">
        <v>2009</v>
      </c>
      <c r="Q6" s="14">
        <v>110568</v>
      </c>
      <c r="R6" s="14">
        <v>224</v>
      </c>
      <c r="S6" s="14">
        <v>482893</v>
      </c>
      <c r="T6" s="14">
        <v>1378</v>
      </c>
      <c r="U6" s="14">
        <v>8050</v>
      </c>
      <c r="V6" s="14">
        <v>379</v>
      </c>
      <c r="W6" s="14">
        <v>447</v>
      </c>
      <c r="X6" s="14">
        <v>26</v>
      </c>
    </row>
    <row r="7" spans="1:24" x14ac:dyDescent="0.2">
      <c r="A7" t="s">
        <v>15</v>
      </c>
      <c r="B7" s="14">
        <v>28167</v>
      </c>
      <c r="C7" s="14">
        <v>70717</v>
      </c>
      <c r="D7" s="14">
        <v>4100</v>
      </c>
      <c r="E7" s="14">
        <v>88752</v>
      </c>
      <c r="F7" s="14">
        <v>2428</v>
      </c>
      <c r="G7" s="14">
        <v>3796</v>
      </c>
      <c r="H7" s="14">
        <v>253</v>
      </c>
      <c r="I7" s="14">
        <v>537058</v>
      </c>
      <c r="J7" s="14">
        <v>1158</v>
      </c>
      <c r="K7" s="14">
        <v>948648</v>
      </c>
      <c r="L7" s="14">
        <v>21905</v>
      </c>
      <c r="M7" s="14">
        <v>61793261</v>
      </c>
      <c r="N7" s="14">
        <v>429</v>
      </c>
      <c r="O7" s="14">
        <v>784962</v>
      </c>
      <c r="P7" s="14">
        <v>1367</v>
      </c>
      <c r="Q7" s="14">
        <v>418950</v>
      </c>
      <c r="R7" s="14">
        <v>255</v>
      </c>
      <c r="S7" s="14">
        <v>536540</v>
      </c>
      <c r="T7" s="14">
        <v>1048</v>
      </c>
      <c r="U7" s="14">
        <v>68747</v>
      </c>
      <c r="V7" s="14">
        <v>2294</v>
      </c>
      <c r="W7" s="14">
        <v>3467</v>
      </c>
      <c r="X7" s="14">
        <v>88</v>
      </c>
    </row>
    <row r="8" spans="1:24" x14ac:dyDescent="0.2">
      <c r="A8" t="s">
        <v>18</v>
      </c>
      <c r="B8" s="14">
        <v>18292</v>
      </c>
      <c r="C8" s="14">
        <v>31377</v>
      </c>
      <c r="D8" s="14">
        <v>2132</v>
      </c>
      <c r="E8" s="14">
        <v>174751</v>
      </c>
      <c r="F8" s="14">
        <v>4705</v>
      </c>
      <c r="G8" s="14">
        <v>10756</v>
      </c>
      <c r="H8" s="14">
        <v>671</v>
      </c>
      <c r="I8" s="14">
        <v>79582</v>
      </c>
      <c r="J8" s="14">
        <v>127</v>
      </c>
      <c r="K8" s="14">
        <v>605056</v>
      </c>
      <c r="L8" s="14">
        <v>12450</v>
      </c>
      <c r="M8" s="14">
        <v>17820730</v>
      </c>
      <c r="N8" s="14">
        <v>273</v>
      </c>
      <c r="O8" s="14">
        <v>1461074</v>
      </c>
      <c r="P8" s="14">
        <v>1490</v>
      </c>
      <c r="Q8" s="14">
        <v>602232</v>
      </c>
      <c r="R8" s="14">
        <v>181</v>
      </c>
      <c r="S8" s="14">
        <v>265241</v>
      </c>
      <c r="T8" s="14">
        <v>633</v>
      </c>
      <c r="U8" s="14">
        <v>26550</v>
      </c>
      <c r="V8" s="14">
        <v>820</v>
      </c>
      <c r="W8" s="14">
        <v>2693</v>
      </c>
      <c r="X8" s="14">
        <v>58</v>
      </c>
    </row>
    <row r="9" spans="1:24" x14ac:dyDescent="0.2">
      <c r="A9" t="s">
        <v>16</v>
      </c>
      <c r="B9" s="14">
        <v>5184</v>
      </c>
      <c r="C9" s="14">
        <v>3396</v>
      </c>
      <c r="D9" s="14">
        <v>451</v>
      </c>
      <c r="E9" s="14">
        <v>141</v>
      </c>
      <c r="F9" s="14">
        <v>7</v>
      </c>
      <c r="G9" s="14">
        <v>267</v>
      </c>
      <c r="H9" s="14">
        <v>43</v>
      </c>
      <c r="I9" s="14">
        <v>8973</v>
      </c>
      <c r="J9" s="14">
        <v>151</v>
      </c>
      <c r="K9" s="14">
        <v>225381</v>
      </c>
      <c r="L9" s="14">
        <v>4236</v>
      </c>
      <c r="M9" s="14">
        <v>1727988</v>
      </c>
      <c r="N9" s="14">
        <v>69</v>
      </c>
      <c r="O9" s="14">
        <v>51020</v>
      </c>
      <c r="P9" s="14">
        <v>401</v>
      </c>
      <c r="Q9" s="14">
        <v>3106</v>
      </c>
      <c r="R9" s="14">
        <v>60</v>
      </c>
      <c r="S9" s="14">
        <v>157075</v>
      </c>
      <c r="T9" s="14">
        <v>408</v>
      </c>
      <c r="U9" s="14">
        <v>17955</v>
      </c>
      <c r="V9" s="14">
        <v>529</v>
      </c>
      <c r="W9" s="14">
        <v>169</v>
      </c>
      <c r="X9" s="14">
        <v>15</v>
      </c>
    </row>
    <row r="10" spans="1:24" x14ac:dyDescent="0.2">
      <c r="A10" t="s">
        <v>14</v>
      </c>
      <c r="B10" s="14">
        <v>17444</v>
      </c>
      <c r="C10" s="14">
        <v>12969</v>
      </c>
      <c r="D10" s="14">
        <v>1483</v>
      </c>
      <c r="E10" s="14">
        <v>0</v>
      </c>
      <c r="F10" s="14">
        <v>0</v>
      </c>
      <c r="G10" s="14">
        <v>793</v>
      </c>
      <c r="H10" s="14">
        <v>75</v>
      </c>
      <c r="I10" s="14">
        <v>60052</v>
      </c>
      <c r="J10" s="14">
        <v>784</v>
      </c>
      <c r="K10" s="14">
        <v>825086</v>
      </c>
      <c r="L10" s="14">
        <v>14752</v>
      </c>
      <c r="M10" s="14">
        <v>1293366</v>
      </c>
      <c r="N10" s="14">
        <v>34</v>
      </c>
      <c r="O10" s="14">
        <v>926585</v>
      </c>
      <c r="P10" s="14">
        <v>791</v>
      </c>
      <c r="Q10" s="14">
        <v>4595</v>
      </c>
      <c r="R10" s="14">
        <v>47</v>
      </c>
      <c r="S10" s="14">
        <v>1567376</v>
      </c>
      <c r="T10" s="14">
        <v>2130</v>
      </c>
      <c r="U10" s="14">
        <v>10724</v>
      </c>
      <c r="V10" s="14">
        <v>401</v>
      </c>
      <c r="W10" s="14">
        <v>508</v>
      </c>
      <c r="X10" s="14">
        <v>17</v>
      </c>
    </row>
    <row r="11" spans="1:24" x14ac:dyDescent="0.2">
      <c r="A11" t="s">
        <v>22</v>
      </c>
      <c r="B11" s="14">
        <v>9813</v>
      </c>
      <c r="C11" s="14">
        <v>2403</v>
      </c>
      <c r="D11" s="14">
        <v>339</v>
      </c>
      <c r="E11" s="14">
        <v>3088</v>
      </c>
      <c r="F11" s="14">
        <v>84</v>
      </c>
      <c r="G11" s="14">
        <v>491</v>
      </c>
      <c r="H11" s="14">
        <v>30</v>
      </c>
      <c r="I11" s="14">
        <v>76265</v>
      </c>
      <c r="J11" s="14">
        <v>156</v>
      </c>
      <c r="K11" s="14">
        <v>263400</v>
      </c>
      <c r="L11" s="14">
        <v>8406</v>
      </c>
      <c r="M11" s="14">
        <v>3357403</v>
      </c>
      <c r="N11" s="14">
        <v>326</v>
      </c>
      <c r="O11" s="14">
        <v>840745</v>
      </c>
      <c r="P11" s="14">
        <v>552</v>
      </c>
      <c r="Q11" s="14">
        <v>20821</v>
      </c>
      <c r="R11" s="14">
        <v>151</v>
      </c>
      <c r="S11" s="14">
        <v>10785</v>
      </c>
      <c r="T11" s="14">
        <v>128</v>
      </c>
      <c r="U11" s="14">
        <v>281</v>
      </c>
      <c r="V11" s="14">
        <v>30</v>
      </c>
      <c r="W11" s="14">
        <v>75</v>
      </c>
      <c r="X11" s="14">
        <v>5</v>
      </c>
    </row>
    <row r="12" spans="1:24" x14ac:dyDescent="0.2">
      <c r="A12" t="s">
        <v>24</v>
      </c>
      <c r="B12" s="14">
        <v>16038</v>
      </c>
      <c r="C12" s="14">
        <v>23934</v>
      </c>
      <c r="D12" s="14">
        <v>2715</v>
      </c>
      <c r="E12" s="14">
        <v>114</v>
      </c>
      <c r="F12" s="14">
        <v>4</v>
      </c>
      <c r="G12" s="14">
        <v>3779</v>
      </c>
      <c r="H12" s="14">
        <v>280</v>
      </c>
      <c r="I12" s="14">
        <v>187230</v>
      </c>
      <c r="J12" s="14">
        <v>360</v>
      </c>
      <c r="K12" s="14">
        <v>589497</v>
      </c>
      <c r="L12" s="14">
        <v>12468</v>
      </c>
      <c r="M12" s="14">
        <v>5417212</v>
      </c>
      <c r="N12" s="14">
        <v>287</v>
      </c>
      <c r="O12" s="14">
        <v>8970340</v>
      </c>
      <c r="P12" s="14">
        <v>1158</v>
      </c>
      <c r="Q12" s="14">
        <v>735539</v>
      </c>
      <c r="R12" s="14">
        <v>582</v>
      </c>
      <c r="S12" s="14">
        <v>236267</v>
      </c>
      <c r="T12" s="14">
        <v>1620</v>
      </c>
      <c r="U12" s="14">
        <v>7306</v>
      </c>
      <c r="V12" s="14">
        <v>382</v>
      </c>
      <c r="W12" s="14">
        <v>1396</v>
      </c>
      <c r="X12" s="14">
        <v>86</v>
      </c>
    </row>
    <row r="13" spans="1:24" x14ac:dyDescent="0.2">
      <c r="A13" t="s">
        <v>20</v>
      </c>
      <c r="B13" s="14">
        <v>12918</v>
      </c>
      <c r="C13" s="14">
        <v>21122</v>
      </c>
      <c r="D13" s="14">
        <v>1555</v>
      </c>
      <c r="E13" s="14">
        <v>1630</v>
      </c>
      <c r="F13" s="14">
        <v>29</v>
      </c>
      <c r="G13" s="14">
        <v>9040</v>
      </c>
      <c r="H13" s="14">
        <v>854</v>
      </c>
      <c r="I13" s="14">
        <v>282446</v>
      </c>
      <c r="J13" s="14">
        <v>206</v>
      </c>
      <c r="K13" s="14">
        <v>433341</v>
      </c>
      <c r="L13" s="14">
        <v>10847</v>
      </c>
      <c r="M13" s="14">
        <v>27417034</v>
      </c>
      <c r="N13" s="14">
        <v>328</v>
      </c>
      <c r="O13" s="14">
        <v>5865511</v>
      </c>
      <c r="P13" s="14">
        <v>546</v>
      </c>
      <c r="Q13" s="14">
        <v>148343</v>
      </c>
      <c r="R13" s="14">
        <v>76</v>
      </c>
      <c r="S13" s="14">
        <v>170183</v>
      </c>
      <c r="T13" s="14">
        <v>169</v>
      </c>
      <c r="U13" s="14">
        <v>6554</v>
      </c>
      <c r="V13" s="14">
        <v>310</v>
      </c>
      <c r="W13" s="14">
        <v>2036</v>
      </c>
      <c r="X13" s="14">
        <v>84</v>
      </c>
    </row>
    <row r="14" spans="1:24" x14ac:dyDescent="0.2">
      <c r="A14" t="s">
        <v>23</v>
      </c>
      <c r="B14" s="14">
        <v>4388</v>
      </c>
      <c r="C14" s="14">
        <v>1752</v>
      </c>
      <c r="D14" s="14">
        <v>185</v>
      </c>
      <c r="E14" s="14">
        <v>1</v>
      </c>
      <c r="F14" s="14">
        <v>1</v>
      </c>
      <c r="G14" s="14">
        <v>602</v>
      </c>
      <c r="H14" s="14">
        <v>71</v>
      </c>
      <c r="I14" s="14">
        <v>89028</v>
      </c>
      <c r="J14" s="14">
        <v>71</v>
      </c>
      <c r="K14" s="14">
        <v>108271</v>
      </c>
      <c r="L14" s="14">
        <v>3785</v>
      </c>
      <c r="M14" s="14">
        <v>496138</v>
      </c>
      <c r="N14" s="14">
        <v>13</v>
      </c>
      <c r="O14" s="14">
        <v>39912</v>
      </c>
      <c r="P14" s="14">
        <v>104</v>
      </c>
      <c r="Q14" s="14">
        <v>1502</v>
      </c>
      <c r="R14" s="14">
        <v>35</v>
      </c>
      <c r="S14" s="14">
        <v>13123</v>
      </c>
      <c r="T14" s="14">
        <v>60</v>
      </c>
      <c r="U14" s="14">
        <v>446</v>
      </c>
      <c r="V14" s="14">
        <v>28</v>
      </c>
      <c r="W14" s="14">
        <v>154</v>
      </c>
      <c r="X14" s="14">
        <v>11</v>
      </c>
    </row>
    <row r="15" spans="1:24" x14ac:dyDescent="0.2">
      <c r="A15" t="s">
        <v>26</v>
      </c>
      <c r="B15" s="14">
        <v>10358</v>
      </c>
      <c r="C15" s="14">
        <v>11774</v>
      </c>
      <c r="D15" s="14">
        <v>971</v>
      </c>
      <c r="E15" s="14">
        <v>114</v>
      </c>
      <c r="F15" s="14">
        <v>3</v>
      </c>
      <c r="G15" s="14">
        <v>13637</v>
      </c>
      <c r="H15" s="14">
        <v>1057</v>
      </c>
      <c r="I15" s="14">
        <v>131375</v>
      </c>
      <c r="J15" s="14">
        <v>48</v>
      </c>
      <c r="K15" s="14">
        <v>274864</v>
      </c>
      <c r="L15" s="14">
        <v>8443</v>
      </c>
      <c r="M15" s="14">
        <v>2403340</v>
      </c>
      <c r="N15" s="14">
        <v>299</v>
      </c>
      <c r="O15" s="14">
        <v>5376246</v>
      </c>
      <c r="P15" s="14">
        <v>919</v>
      </c>
      <c r="Q15" s="14">
        <v>476707</v>
      </c>
      <c r="R15" s="14">
        <v>292</v>
      </c>
      <c r="S15" s="14">
        <v>61960</v>
      </c>
      <c r="T15" s="14">
        <v>366</v>
      </c>
      <c r="U15" s="14">
        <v>2266</v>
      </c>
      <c r="V15" s="14">
        <v>97</v>
      </c>
      <c r="W15" s="14">
        <v>482</v>
      </c>
      <c r="X15" s="14">
        <v>17</v>
      </c>
    </row>
    <row r="16" spans="1:24" x14ac:dyDescent="0.2">
      <c r="A16" t="s">
        <v>25</v>
      </c>
      <c r="B16" s="14">
        <v>19667</v>
      </c>
      <c r="C16" s="14">
        <v>18557</v>
      </c>
      <c r="D16" s="14">
        <v>1968</v>
      </c>
      <c r="E16" s="14">
        <v>148</v>
      </c>
      <c r="F16" s="14">
        <v>12</v>
      </c>
      <c r="G16" s="14">
        <v>12419</v>
      </c>
      <c r="H16" s="14">
        <v>1024</v>
      </c>
      <c r="I16" s="14">
        <v>410351</v>
      </c>
      <c r="J16" s="14">
        <v>453</v>
      </c>
      <c r="K16" s="14">
        <v>812191</v>
      </c>
      <c r="L16" s="14">
        <v>17057</v>
      </c>
      <c r="M16" s="14">
        <v>21614641</v>
      </c>
      <c r="N16" s="14">
        <v>732</v>
      </c>
      <c r="O16" s="14">
        <v>1865802</v>
      </c>
      <c r="P16" s="14">
        <v>736</v>
      </c>
      <c r="Q16" s="14">
        <v>514302</v>
      </c>
      <c r="R16" s="14">
        <v>141</v>
      </c>
      <c r="S16" s="14">
        <v>47666</v>
      </c>
      <c r="T16" s="14">
        <v>436</v>
      </c>
      <c r="U16" s="14">
        <v>1880</v>
      </c>
      <c r="V16" s="14">
        <v>98</v>
      </c>
      <c r="W16" s="14">
        <v>430</v>
      </c>
      <c r="X16" s="14">
        <v>28</v>
      </c>
    </row>
    <row r="17" spans="1:24" x14ac:dyDescent="0.2">
      <c r="A17" t="s">
        <v>21</v>
      </c>
      <c r="B17" s="14">
        <v>10216</v>
      </c>
      <c r="C17" s="14">
        <v>22781</v>
      </c>
      <c r="D17" s="14">
        <v>1644</v>
      </c>
      <c r="E17" s="14">
        <v>1</v>
      </c>
      <c r="F17" s="14">
        <v>1</v>
      </c>
      <c r="G17" s="14">
        <v>704</v>
      </c>
      <c r="H17" s="14">
        <v>79</v>
      </c>
      <c r="I17" s="14">
        <v>214073</v>
      </c>
      <c r="J17" s="14">
        <v>135</v>
      </c>
      <c r="K17" s="14">
        <v>454376</v>
      </c>
      <c r="L17" s="14">
        <v>8927</v>
      </c>
      <c r="M17" s="14">
        <v>4040099</v>
      </c>
      <c r="N17" s="14">
        <v>201</v>
      </c>
      <c r="O17" s="14">
        <v>305746</v>
      </c>
      <c r="P17" s="14">
        <v>301</v>
      </c>
      <c r="Q17" s="14">
        <v>555174</v>
      </c>
      <c r="R17" s="14">
        <v>59</v>
      </c>
      <c r="S17" s="14">
        <v>25500</v>
      </c>
      <c r="T17" s="14">
        <v>116</v>
      </c>
      <c r="U17" s="14">
        <v>882</v>
      </c>
      <c r="V17" s="14">
        <v>36</v>
      </c>
      <c r="W17" s="14">
        <v>184</v>
      </c>
      <c r="X17" s="14">
        <v>10</v>
      </c>
    </row>
    <row r="18" spans="1:24" x14ac:dyDescent="0.2">
      <c r="A18" t="s">
        <v>19</v>
      </c>
      <c r="B18" s="14">
        <v>2157</v>
      </c>
      <c r="C18" s="14">
        <v>511</v>
      </c>
      <c r="D18" s="14">
        <v>54</v>
      </c>
      <c r="E18" s="14">
        <v>0</v>
      </c>
      <c r="F18" s="14">
        <v>0</v>
      </c>
      <c r="G18" s="14">
        <v>48</v>
      </c>
      <c r="H18" s="14">
        <v>9</v>
      </c>
      <c r="I18" s="14">
        <v>38</v>
      </c>
      <c r="J18" s="14">
        <v>2</v>
      </c>
      <c r="K18" s="14">
        <v>46977</v>
      </c>
      <c r="L18" s="14">
        <v>1875</v>
      </c>
      <c r="M18" s="14">
        <v>221</v>
      </c>
      <c r="N18" s="14">
        <v>11</v>
      </c>
      <c r="O18" s="14">
        <v>1803</v>
      </c>
      <c r="P18" s="14">
        <v>65</v>
      </c>
      <c r="Q18" s="14">
        <v>1268</v>
      </c>
      <c r="R18" s="14">
        <v>100</v>
      </c>
      <c r="S18" s="14">
        <v>6422</v>
      </c>
      <c r="T18" s="14">
        <v>201</v>
      </c>
      <c r="U18" s="14">
        <v>834</v>
      </c>
      <c r="V18" s="14">
        <v>30</v>
      </c>
      <c r="W18" s="14">
        <v>68</v>
      </c>
      <c r="X18" s="14">
        <v>7</v>
      </c>
    </row>
    <row r="19" spans="1:24" x14ac:dyDescent="0.2">
      <c r="A19" t="s">
        <v>27</v>
      </c>
      <c r="B19" s="14">
        <v>34007</v>
      </c>
      <c r="C19" s="14">
        <v>105147</v>
      </c>
      <c r="D19" s="14">
        <v>9175</v>
      </c>
      <c r="E19" s="14">
        <v>37390</v>
      </c>
      <c r="F19" s="14">
        <v>928</v>
      </c>
      <c r="G19" s="14">
        <v>14170</v>
      </c>
      <c r="H19" s="14">
        <v>1201</v>
      </c>
      <c r="I19" s="14">
        <v>33709</v>
      </c>
      <c r="J19" s="14">
        <v>901</v>
      </c>
      <c r="K19" s="14">
        <v>1523990</v>
      </c>
      <c r="L19" s="14">
        <v>30138</v>
      </c>
      <c r="M19" s="14">
        <v>454134</v>
      </c>
      <c r="N19" s="14">
        <v>910</v>
      </c>
      <c r="O19" s="14">
        <v>467791</v>
      </c>
      <c r="P19" s="14">
        <v>3761</v>
      </c>
      <c r="Q19" s="14">
        <v>131029</v>
      </c>
      <c r="R19" s="14">
        <v>485</v>
      </c>
      <c r="S19" s="14">
        <v>23110</v>
      </c>
      <c r="T19" s="14">
        <v>976</v>
      </c>
      <c r="U19" s="14">
        <v>15971</v>
      </c>
      <c r="V19" s="14">
        <v>638</v>
      </c>
      <c r="W19" s="14">
        <v>675</v>
      </c>
      <c r="X19" s="14">
        <v>31</v>
      </c>
    </row>
    <row r="20" spans="1:24" x14ac:dyDescent="0.2">
      <c r="A20" t="s">
        <v>34</v>
      </c>
      <c r="B20" s="14">
        <v>82158</v>
      </c>
      <c r="C20" s="14">
        <v>114208</v>
      </c>
      <c r="D20" s="14">
        <v>16211</v>
      </c>
      <c r="E20" s="14">
        <v>7805</v>
      </c>
      <c r="F20" s="14">
        <v>223</v>
      </c>
      <c r="G20" s="14">
        <v>17714</v>
      </c>
      <c r="H20" s="14">
        <v>2804</v>
      </c>
      <c r="I20" s="14">
        <v>149669</v>
      </c>
      <c r="J20" s="14">
        <v>2828</v>
      </c>
      <c r="K20" s="14">
        <v>2792981</v>
      </c>
      <c r="L20" s="14">
        <v>75549</v>
      </c>
      <c r="M20" s="14">
        <v>4926316</v>
      </c>
      <c r="N20" s="14">
        <v>376</v>
      </c>
      <c r="O20" s="14">
        <v>1250722</v>
      </c>
      <c r="P20" s="14">
        <v>2163</v>
      </c>
      <c r="Q20" s="14">
        <v>583239</v>
      </c>
      <c r="R20" s="14">
        <v>648</v>
      </c>
      <c r="S20" s="14">
        <v>289942</v>
      </c>
      <c r="T20" s="14">
        <v>1834</v>
      </c>
      <c r="U20" s="14">
        <v>35154</v>
      </c>
      <c r="V20" s="14">
        <v>1462</v>
      </c>
      <c r="W20" s="14">
        <v>829</v>
      </c>
      <c r="X20" s="14">
        <v>50</v>
      </c>
    </row>
    <row r="21" spans="1:24" x14ac:dyDescent="0.2">
      <c r="A21" t="s">
        <v>28</v>
      </c>
      <c r="B21" s="14">
        <v>168800</v>
      </c>
      <c r="C21" s="14">
        <v>482827</v>
      </c>
      <c r="D21" s="14">
        <v>61492</v>
      </c>
      <c r="E21" s="14">
        <v>133471</v>
      </c>
      <c r="F21" s="14">
        <v>4418</v>
      </c>
      <c r="G21" s="14">
        <v>70960</v>
      </c>
      <c r="H21" s="14">
        <v>10962</v>
      </c>
      <c r="I21" s="14">
        <v>323043</v>
      </c>
      <c r="J21" s="14">
        <v>6555</v>
      </c>
      <c r="K21" s="14">
        <v>4942276</v>
      </c>
      <c r="L21" s="14">
        <v>138402</v>
      </c>
      <c r="M21" s="14">
        <v>16892694</v>
      </c>
      <c r="N21" s="14">
        <v>3322</v>
      </c>
      <c r="O21" s="14">
        <v>1004965</v>
      </c>
      <c r="P21" s="14">
        <v>9347</v>
      </c>
      <c r="Q21" s="14">
        <v>367569</v>
      </c>
      <c r="R21" s="14">
        <v>2224</v>
      </c>
      <c r="S21" s="14">
        <v>415607</v>
      </c>
      <c r="T21" s="14">
        <v>5418</v>
      </c>
      <c r="U21" s="14">
        <v>109607</v>
      </c>
      <c r="V21" s="14">
        <v>4146</v>
      </c>
      <c r="W21" s="14">
        <v>3324</v>
      </c>
      <c r="X21" s="14">
        <v>144</v>
      </c>
    </row>
    <row r="22" spans="1:24" x14ac:dyDescent="0.2">
      <c r="A22" t="s">
        <v>29</v>
      </c>
      <c r="B22" s="14">
        <v>155461</v>
      </c>
      <c r="C22" s="14">
        <v>492951</v>
      </c>
      <c r="D22" s="14">
        <v>82386</v>
      </c>
      <c r="E22" s="14">
        <v>6545</v>
      </c>
      <c r="F22" s="14">
        <v>188</v>
      </c>
      <c r="G22" s="14">
        <v>151500</v>
      </c>
      <c r="H22" s="14">
        <v>26786</v>
      </c>
      <c r="I22" s="14">
        <v>253123</v>
      </c>
      <c r="J22" s="14">
        <v>9169</v>
      </c>
      <c r="K22" s="14">
        <v>4769517</v>
      </c>
      <c r="L22" s="14">
        <v>112889</v>
      </c>
      <c r="M22" s="14">
        <v>6191619</v>
      </c>
      <c r="N22" s="14">
        <v>1196</v>
      </c>
      <c r="O22" s="14">
        <v>268056</v>
      </c>
      <c r="P22" s="14">
        <v>5831</v>
      </c>
      <c r="Q22" s="14">
        <v>46839</v>
      </c>
      <c r="R22" s="14">
        <v>908</v>
      </c>
      <c r="S22" s="14">
        <v>184102</v>
      </c>
      <c r="T22" s="14">
        <v>6832</v>
      </c>
      <c r="U22" s="14">
        <v>19201</v>
      </c>
      <c r="V22" s="14">
        <v>1095</v>
      </c>
      <c r="W22" s="14">
        <v>1541</v>
      </c>
      <c r="X22" s="14">
        <v>107</v>
      </c>
    </row>
    <row r="23" spans="1:24" x14ac:dyDescent="0.2">
      <c r="A23" t="s">
        <v>33</v>
      </c>
      <c r="B23" s="14">
        <v>57384</v>
      </c>
      <c r="C23" s="14">
        <v>187920</v>
      </c>
      <c r="D23" s="14">
        <v>39468</v>
      </c>
      <c r="E23" s="14">
        <v>44</v>
      </c>
      <c r="F23" s="14">
        <v>14</v>
      </c>
      <c r="G23" s="14">
        <v>34498</v>
      </c>
      <c r="H23" s="14">
        <v>8175</v>
      </c>
      <c r="I23" s="14">
        <v>81910</v>
      </c>
      <c r="J23" s="14">
        <v>2579</v>
      </c>
      <c r="K23" s="14">
        <v>1723235</v>
      </c>
      <c r="L23" s="14">
        <v>41701</v>
      </c>
      <c r="M23" s="14">
        <v>267466</v>
      </c>
      <c r="N23" s="14">
        <v>345</v>
      </c>
      <c r="O23" s="14">
        <v>53347</v>
      </c>
      <c r="P23" s="14">
        <v>3050</v>
      </c>
      <c r="Q23" s="14">
        <v>6862</v>
      </c>
      <c r="R23" s="14">
        <v>182</v>
      </c>
      <c r="S23" s="14">
        <v>29944</v>
      </c>
      <c r="T23" s="14">
        <v>922</v>
      </c>
      <c r="U23" s="14">
        <v>1752</v>
      </c>
      <c r="V23" s="14">
        <v>129</v>
      </c>
      <c r="W23" s="14">
        <v>107</v>
      </c>
      <c r="X23" s="14">
        <v>7</v>
      </c>
    </row>
    <row r="24" spans="1:24" x14ac:dyDescent="0.2">
      <c r="A24" t="s">
        <v>31</v>
      </c>
      <c r="B24" s="14">
        <v>145759</v>
      </c>
      <c r="C24" s="14">
        <v>554727</v>
      </c>
      <c r="D24" s="14">
        <v>99227</v>
      </c>
      <c r="E24" s="14">
        <v>5296</v>
      </c>
      <c r="F24" s="14">
        <v>201</v>
      </c>
      <c r="G24" s="14">
        <v>106580</v>
      </c>
      <c r="H24" s="14">
        <v>24843</v>
      </c>
      <c r="I24" s="14">
        <v>89412</v>
      </c>
      <c r="J24" s="14">
        <v>4647</v>
      </c>
      <c r="K24" s="14">
        <v>5296819</v>
      </c>
      <c r="L24" s="14">
        <v>95488</v>
      </c>
      <c r="M24" s="14">
        <v>1061828</v>
      </c>
      <c r="N24" s="14">
        <v>2056</v>
      </c>
      <c r="O24" s="14">
        <v>71562</v>
      </c>
      <c r="P24" s="14">
        <v>2650</v>
      </c>
      <c r="Q24" s="14">
        <v>31471</v>
      </c>
      <c r="R24" s="14">
        <v>2144</v>
      </c>
      <c r="S24" s="14">
        <v>62981</v>
      </c>
      <c r="T24" s="14">
        <v>2027</v>
      </c>
      <c r="U24" s="14">
        <v>4493</v>
      </c>
      <c r="V24" s="14">
        <v>303</v>
      </c>
      <c r="W24" s="14">
        <v>450</v>
      </c>
      <c r="X24" s="14">
        <v>22</v>
      </c>
    </row>
    <row r="25" spans="1:24" x14ac:dyDescent="0.2">
      <c r="A25" t="s">
        <v>30</v>
      </c>
      <c r="B25" s="14">
        <v>167522</v>
      </c>
      <c r="C25" s="14">
        <v>571221</v>
      </c>
      <c r="D25" s="14">
        <v>103276</v>
      </c>
      <c r="E25" s="14">
        <v>913</v>
      </c>
      <c r="F25" s="14">
        <v>70</v>
      </c>
      <c r="G25" s="14">
        <v>151337</v>
      </c>
      <c r="H25" s="14">
        <v>32719</v>
      </c>
      <c r="I25" s="14">
        <v>146431</v>
      </c>
      <c r="J25" s="14">
        <v>7283</v>
      </c>
      <c r="K25" s="14">
        <v>4504861</v>
      </c>
      <c r="L25" s="14">
        <v>118950</v>
      </c>
      <c r="M25" s="14">
        <v>613473</v>
      </c>
      <c r="N25" s="14">
        <v>1883</v>
      </c>
      <c r="O25" s="14">
        <v>172103</v>
      </c>
      <c r="P25" s="14">
        <v>7989</v>
      </c>
      <c r="Q25" s="14">
        <v>40515</v>
      </c>
      <c r="R25" s="14">
        <v>996</v>
      </c>
      <c r="S25" s="14">
        <v>175125</v>
      </c>
      <c r="T25" s="14">
        <v>6706</v>
      </c>
      <c r="U25" s="14">
        <v>6452</v>
      </c>
      <c r="V25" s="14">
        <v>426</v>
      </c>
      <c r="W25" s="14">
        <v>605</v>
      </c>
      <c r="X25" s="14">
        <v>34</v>
      </c>
    </row>
    <row r="26" spans="1:24" x14ac:dyDescent="0.2">
      <c r="A26" t="s">
        <v>35</v>
      </c>
      <c r="B26" s="14">
        <v>39882</v>
      </c>
      <c r="C26" s="14">
        <v>107775</v>
      </c>
      <c r="D26" s="14">
        <v>25986</v>
      </c>
      <c r="E26" s="14">
        <v>11</v>
      </c>
      <c r="F26" s="14">
        <v>3</v>
      </c>
      <c r="G26" s="14">
        <v>18478</v>
      </c>
      <c r="H26" s="14">
        <v>4720</v>
      </c>
      <c r="I26" s="14">
        <v>37923</v>
      </c>
      <c r="J26" s="14">
        <v>849</v>
      </c>
      <c r="K26" s="14">
        <v>1111019</v>
      </c>
      <c r="L26" s="14">
        <v>26534</v>
      </c>
      <c r="M26" s="14">
        <v>486216</v>
      </c>
      <c r="N26" s="14">
        <v>107</v>
      </c>
      <c r="O26" s="14">
        <v>74076</v>
      </c>
      <c r="P26" s="14">
        <v>2036</v>
      </c>
      <c r="Q26" s="14">
        <v>6177</v>
      </c>
      <c r="R26" s="14">
        <v>271</v>
      </c>
      <c r="S26" s="14">
        <v>41578</v>
      </c>
      <c r="T26" s="14">
        <v>199</v>
      </c>
      <c r="U26" s="14">
        <v>3416</v>
      </c>
      <c r="V26" s="14">
        <v>122</v>
      </c>
      <c r="W26" s="14">
        <v>34</v>
      </c>
      <c r="X26" s="14">
        <v>5</v>
      </c>
    </row>
    <row r="27" spans="1:24" x14ac:dyDescent="0.2">
      <c r="A27" t="s">
        <v>32</v>
      </c>
      <c r="B27" s="14">
        <v>185158</v>
      </c>
      <c r="C27" s="14">
        <v>525038</v>
      </c>
      <c r="D27" s="14">
        <v>121391</v>
      </c>
      <c r="E27" s="14">
        <v>222</v>
      </c>
      <c r="F27" s="14">
        <v>18</v>
      </c>
      <c r="G27" s="14">
        <v>138808</v>
      </c>
      <c r="H27" s="14">
        <v>37366</v>
      </c>
      <c r="I27" s="14">
        <v>112152</v>
      </c>
      <c r="J27" s="14">
        <v>4090</v>
      </c>
      <c r="K27" s="14">
        <v>4601443</v>
      </c>
      <c r="L27" s="14">
        <v>109670</v>
      </c>
      <c r="M27" s="14">
        <v>2250740</v>
      </c>
      <c r="N27" s="14">
        <v>1763</v>
      </c>
      <c r="O27" s="14">
        <v>627930</v>
      </c>
      <c r="P27" s="14">
        <v>6466</v>
      </c>
      <c r="Q27" s="14">
        <v>33940</v>
      </c>
      <c r="R27" s="14">
        <v>1327</v>
      </c>
      <c r="S27" s="14">
        <v>50048</v>
      </c>
      <c r="T27" s="14">
        <v>1413</v>
      </c>
      <c r="U27" s="14">
        <v>9587</v>
      </c>
      <c r="V27" s="14">
        <v>729</v>
      </c>
      <c r="W27" s="14">
        <v>519</v>
      </c>
      <c r="X27" s="14">
        <v>41</v>
      </c>
    </row>
    <row r="28" spans="1:24" x14ac:dyDescent="0.2">
      <c r="A28" t="s">
        <v>44</v>
      </c>
      <c r="B28" s="14">
        <v>88011</v>
      </c>
      <c r="C28" s="14">
        <v>142900</v>
      </c>
      <c r="D28" s="14">
        <v>29369</v>
      </c>
      <c r="E28" s="14">
        <v>761</v>
      </c>
      <c r="F28" s="14">
        <v>65</v>
      </c>
      <c r="G28" s="14">
        <v>32837</v>
      </c>
      <c r="H28" s="14">
        <v>6912</v>
      </c>
      <c r="I28" s="14">
        <v>83054</v>
      </c>
      <c r="J28" s="14">
        <v>3450</v>
      </c>
      <c r="K28" s="14">
        <v>157541256</v>
      </c>
      <c r="L28" s="14">
        <v>77061</v>
      </c>
      <c r="M28" s="14">
        <v>140357</v>
      </c>
      <c r="N28" s="14">
        <v>1166</v>
      </c>
      <c r="O28" s="14">
        <v>96079</v>
      </c>
      <c r="P28" s="14">
        <v>4815</v>
      </c>
      <c r="Q28" s="14">
        <v>26896</v>
      </c>
      <c r="R28" s="14">
        <v>1109</v>
      </c>
      <c r="S28" s="14">
        <v>123619</v>
      </c>
      <c r="T28" s="14">
        <v>1842</v>
      </c>
      <c r="U28" s="14">
        <v>5876</v>
      </c>
      <c r="V28" s="14">
        <v>366</v>
      </c>
      <c r="W28" s="14">
        <v>155</v>
      </c>
      <c r="X28" s="14">
        <v>15</v>
      </c>
    </row>
    <row r="29" spans="1:24" x14ac:dyDescent="0.2">
      <c r="A29" t="s">
        <v>38</v>
      </c>
      <c r="B29" s="14">
        <v>101859</v>
      </c>
      <c r="C29" s="14">
        <v>299105</v>
      </c>
      <c r="D29" s="14">
        <v>50672</v>
      </c>
      <c r="E29" s="14">
        <v>40376</v>
      </c>
      <c r="F29" s="14">
        <v>1188</v>
      </c>
      <c r="G29" s="14">
        <v>46210</v>
      </c>
      <c r="H29" s="14">
        <v>7750</v>
      </c>
      <c r="I29" s="14">
        <v>198682</v>
      </c>
      <c r="J29" s="14">
        <v>4350</v>
      </c>
      <c r="K29" s="14">
        <v>3742485</v>
      </c>
      <c r="L29" s="14">
        <v>75585</v>
      </c>
      <c r="M29" s="14">
        <v>2029073</v>
      </c>
      <c r="N29" s="14">
        <v>2195</v>
      </c>
      <c r="O29" s="14">
        <v>1181943</v>
      </c>
      <c r="P29" s="14">
        <v>4614</v>
      </c>
      <c r="Q29" s="14">
        <v>173468</v>
      </c>
      <c r="R29" s="14">
        <v>2534</v>
      </c>
      <c r="S29" s="14">
        <v>281663</v>
      </c>
      <c r="T29" s="14">
        <v>2361</v>
      </c>
      <c r="U29" s="14">
        <v>24710</v>
      </c>
      <c r="V29" s="14">
        <v>1115</v>
      </c>
      <c r="W29" s="14">
        <v>198</v>
      </c>
      <c r="X29" s="14">
        <v>35</v>
      </c>
    </row>
    <row r="30" spans="1:24" x14ac:dyDescent="0.2">
      <c r="A30" t="s">
        <v>46</v>
      </c>
      <c r="B30" s="14">
        <v>69897</v>
      </c>
      <c r="C30" s="14">
        <v>150747</v>
      </c>
      <c r="D30" s="14">
        <v>29696</v>
      </c>
      <c r="E30" s="14">
        <v>18</v>
      </c>
      <c r="F30" s="14">
        <v>3</v>
      </c>
      <c r="G30" s="14">
        <v>77702</v>
      </c>
      <c r="H30" s="14">
        <v>14710</v>
      </c>
      <c r="I30" s="14">
        <v>135450</v>
      </c>
      <c r="J30" s="14">
        <v>4698</v>
      </c>
      <c r="K30" s="14">
        <v>2255904</v>
      </c>
      <c r="L30" s="14">
        <v>52257</v>
      </c>
      <c r="M30" s="14">
        <v>18158</v>
      </c>
      <c r="N30" s="14">
        <v>531</v>
      </c>
      <c r="O30" s="14">
        <v>302911</v>
      </c>
      <c r="P30" s="14">
        <v>3177</v>
      </c>
      <c r="Q30" s="14">
        <v>10639</v>
      </c>
      <c r="R30" s="14">
        <v>448</v>
      </c>
      <c r="S30" s="14">
        <v>11540</v>
      </c>
      <c r="T30" s="14">
        <v>295</v>
      </c>
      <c r="U30" s="14">
        <v>5433</v>
      </c>
      <c r="V30" s="14">
        <v>357</v>
      </c>
      <c r="W30" s="14">
        <v>148</v>
      </c>
      <c r="X30" s="14">
        <v>8</v>
      </c>
    </row>
    <row r="31" spans="1:24" x14ac:dyDescent="0.2">
      <c r="A31" t="s">
        <v>36</v>
      </c>
      <c r="B31" s="14">
        <v>25407</v>
      </c>
      <c r="C31" s="14">
        <v>45619</v>
      </c>
      <c r="D31" s="14">
        <v>6225</v>
      </c>
      <c r="E31" s="14">
        <v>1041</v>
      </c>
      <c r="F31" s="14">
        <v>7</v>
      </c>
      <c r="G31" s="14">
        <v>21115</v>
      </c>
      <c r="H31" s="14">
        <v>2712</v>
      </c>
      <c r="I31" s="14">
        <v>50101</v>
      </c>
      <c r="J31" s="14">
        <v>1482</v>
      </c>
      <c r="K31" s="14">
        <v>1512736</v>
      </c>
      <c r="L31" s="14">
        <v>21191</v>
      </c>
      <c r="M31" s="14">
        <v>24414</v>
      </c>
      <c r="N31" s="14">
        <v>155</v>
      </c>
      <c r="O31" s="14">
        <v>52240</v>
      </c>
      <c r="P31" s="14">
        <v>857</v>
      </c>
      <c r="Q31" s="14">
        <v>19143</v>
      </c>
      <c r="R31" s="14">
        <v>172</v>
      </c>
      <c r="S31" s="14">
        <v>23110</v>
      </c>
      <c r="T31" s="14">
        <v>198</v>
      </c>
      <c r="U31" s="14">
        <v>4237</v>
      </c>
      <c r="V31" s="14">
        <v>195</v>
      </c>
      <c r="W31" s="14">
        <v>43</v>
      </c>
      <c r="X31" s="14">
        <v>2</v>
      </c>
    </row>
    <row r="32" spans="1:24" x14ac:dyDescent="0.2">
      <c r="A32" t="s">
        <v>42</v>
      </c>
      <c r="B32" s="14">
        <v>103137</v>
      </c>
      <c r="C32" s="14">
        <v>337869</v>
      </c>
      <c r="D32" s="14">
        <v>63863</v>
      </c>
      <c r="E32" s="14">
        <v>9007</v>
      </c>
      <c r="F32" s="14">
        <v>285</v>
      </c>
      <c r="G32" s="14">
        <v>70152</v>
      </c>
      <c r="H32" s="14">
        <v>14371</v>
      </c>
      <c r="I32" s="14">
        <v>122462</v>
      </c>
      <c r="J32" s="14">
        <v>3756</v>
      </c>
      <c r="K32" s="14">
        <v>3440579</v>
      </c>
      <c r="L32" s="14">
        <v>74317</v>
      </c>
      <c r="M32" s="14">
        <v>797965</v>
      </c>
      <c r="N32" s="14">
        <v>2056</v>
      </c>
      <c r="O32" s="14">
        <v>433029</v>
      </c>
      <c r="P32" s="14">
        <v>4535</v>
      </c>
      <c r="Q32" s="14">
        <v>90108</v>
      </c>
      <c r="R32" s="14">
        <v>3616</v>
      </c>
      <c r="S32" s="14">
        <v>128746</v>
      </c>
      <c r="T32" s="14">
        <v>2708</v>
      </c>
      <c r="U32" s="14">
        <v>10431</v>
      </c>
      <c r="V32" s="14">
        <v>455</v>
      </c>
      <c r="W32" s="14">
        <v>446</v>
      </c>
      <c r="X32" s="14">
        <v>19</v>
      </c>
    </row>
    <row r="33" spans="1:24" x14ac:dyDescent="0.2">
      <c r="A33" t="s">
        <v>47</v>
      </c>
      <c r="B33" s="14">
        <v>28996</v>
      </c>
      <c r="C33" s="14">
        <v>88098</v>
      </c>
      <c r="D33" s="14">
        <v>19796</v>
      </c>
      <c r="E33" s="14">
        <v>1</v>
      </c>
      <c r="F33" s="14">
        <v>1</v>
      </c>
      <c r="G33" s="14">
        <v>17424</v>
      </c>
      <c r="H33" s="14">
        <v>4376</v>
      </c>
      <c r="I33" s="14">
        <v>38366</v>
      </c>
      <c r="J33" s="14">
        <v>1741</v>
      </c>
      <c r="K33" s="14">
        <v>878378</v>
      </c>
      <c r="L33" s="14">
        <v>21490</v>
      </c>
      <c r="M33" s="14">
        <v>133190</v>
      </c>
      <c r="N33" s="14">
        <v>136</v>
      </c>
      <c r="O33" s="14">
        <v>16426</v>
      </c>
      <c r="P33" s="14">
        <v>744</v>
      </c>
      <c r="Q33" s="14">
        <v>3000</v>
      </c>
      <c r="R33" s="14">
        <v>116</v>
      </c>
      <c r="S33" s="14">
        <v>4374</v>
      </c>
      <c r="T33" s="14">
        <v>152</v>
      </c>
      <c r="U33" s="14">
        <v>1861</v>
      </c>
      <c r="V33" s="14">
        <v>141</v>
      </c>
      <c r="W33" s="14">
        <v>46</v>
      </c>
      <c r="X33" s="14">
        <v>4</v>
      </c>
    </row>
    <row r="34" spans="1:24" x14ac:dyDescent="0.2">
      <c r="A34" t="s">
        <v>43</v>
      </c>
      <c r="B34" s="14">
        <v>129549</v>
      </c>
      <c r="C34" s="14">
        <v>385457</v>
      </c>
      <c r="D34" s="14">
        <v>83858</v>
      </c>
      <c r="E34" s="14">
        <v>951</v>
      </c>
      <c r="F34" s="14">
        <v>91</v>
      </c>
      <c r="G34" s="14">
        <v>76116</v>
      </c>
      <c r="H34" s="14">
        <v>19870</v>
      </c>
      <c r="I34" s="14">
        <v>139724</v>
      </c>
      <c r="J34" s="14">
        <v>4754</v>
      </c>
      <c r="K34" s="14">
        <v>3221446</v>
      </c>
      <c r="L34" s="14">
        <v>89660</v>
      </c>
      <c r="M34" s="14">
        <v>245578</v>
      </c>
      <c r="N34" s="14">
        <v>1414</v>
      </c>
      <c r="O34" s="14">
        <v>1117616</v>
      </c>
      <c r="P34" s="14">
        <v>11188</v>
      </c>
      <c r="Q34" s="14">
        <v>73065</v>
      </c>
      <c r="R34" s="14">
        <v>2224</v>
      </c>
      <c r="S34" s="14">
        <v>200166</v>
      </c>
      <c r="T34" s="14">
        <v>4016</v>
      </c>
      <c r="U34" s="14">
        <v>5796</v>
      </c>
      <c r="V34" s="14">
        <v>362</v>
      </c>
      <c r="W34" s="14">
        <v>456</v>
      </c>
      <c r="X34" s="14">
        <v>71</v>
      </c>
    </row>
    <row r="35" spans="1:24" x14ac:dyDescent="0.2">
      <c r="A35" t="s">
        <v>40</v>
      </c>
      <c r="B35" s="14">
        <v>41493</v>
      </c>
      <c r="C35" s="14">
        <v>48867</v>
      </c>
      <c r="D35" s="14">
        <v>5754</v>
      </c>
      <c r="E35" s="14">
        <v>6533</v>
      </c>
      <c r="F35" s="14">
        <v>85</v>
      </c>
      <c r="G35" s="14">
        <v>14009</v>
      </c>
      <c r="H35" s="14">
        <v>1734</v>
      </c>
      <c r="I35" s="14">
        <v>60911</v>
      </c>
      <c r="J35" s="14">
        <v>1164</v>
      </c>
      <c r="K35" s="14">
        <v>1355337</v>
      </c>
      <c r="L35" s="14">
        <v>37453</v>
      </c>
      <c r="M35" s="14">
        <v>193959</v>
      </c>
      <c r="N35" s="14">
        <v>105</v>
      </c>
      <c r="O35" s="14">
        <v>56357</v>
      </c>
      <c r="P35" s="14">
        <v>1294</v>
      </c>
      <c r="Q35" s="14">
        <v>3863</v>
      </c>
      <c r="R35" s="14">
        <v>75</v>
      </c>
      <c r="S35" s="14">
        <v>12174</v>
      </c>
      <c r="T35" s="14">
        <v>123</v>
      </c>
      <c r="U35" s="14">
        <v>9853</v>
      </c>
      <c r="V35" s="14">
        <v>393</v>
      </c>
      <c r="W35" s="14">
        <v>380</v>
      </c>
      <c r="X35" s="14">
        <v>27</v>
      </c>
    </row>
    <row r="36" spans="1:24" x14ac:dyDescent="0.2">
      <c r="A36" t="s">
        <v>45</v>
      </c>
      <c r="B36" s="14">
        <v>110076</v>
      </c>
      <c r="C36" s="14">
        <v>281427</v>
      </c>
      <c r="D36" s="14">
        <v>55041</v>
      </c>
      <c r="E36" s="14">
        <v>4736</v>
      </c>
      <c r="F36" s="14">
        <v>210</v>
      </c>
      <c r="G36" s="14">
        <v>95592</v>
      </c>
      <c r="H36" s="14">
        <v>18418</v>
      </c>
      <c r="I36" s="14">
        <v>98860</v>
      </c>
      <c r="J36" s="14">
        <v>4673</v>
      </c>
      <c r="K36" s="14">
        <v>2863398</v>
      </c>
      <c r="L36" s="14">
        <v>81010</v>
      </c>
      <c r="M36" s="14">
        <v>201168</v>
      </c>
      <c r="N36" s="14">
        <v>624</v>
      </c>
      <c r="O36" s="14">
        <v>177143</v>
      </c>
      <c r="P36" s="14">
        <v>2360</v>
      </c>
      <c r="Q36" s="14">
        <v>12178</v>
      </c>
      <c r="R36" s="14">
        <v>389</v>
      </c>
      <c r="S36" s="14">
        <v>34022</v>
      </c>
      <c r="T36" s="14">
        <v>760</v>
      </c>
      <c r="U36" s="14">
        <v>7401</v>
      </c>
      <c r="V36" s="14">
        <v>459</v>
      </c>
      <c r="W36" s="14">
        <v>201</v>
      </c>
      <c r="X36" s="14">
        <v>19</v>
      </c>
    </row>
    <row r="37" spans="1:24" x14ac:dyDescent="0.2">
      <c r="A37" t="s">
        <v>41</v>
      </c>
      <c r="B37" s="14">
        <v>33738</v>
      </c>
      <c r="C37" s="14">
        <v>53461</v>
      </c>
      <c r="D37" s="14">
        <v>9028</v>
      </c>
      <c r="E37" s="14">
        <v>61</v>
      </c>
      <c r="F37" s="14">
        <v>5</v>
      </c>
      <c r="G37" s="14">
        <v>14300</v>
      </c>
      <c r="H37" s="14">
        <v>2571</v>
      </c>
      <c r="I37" s="14">
        <v>94357</v>
      </c>
      <c r="J37" s="14">
        <v>1210</v>
      </c>
      <c r="K37" s="14">
        <v>1225995</v>
      </c>
      <c r="L37" s="14">
        <v>29564</v>
      </c>
      <c r="M37" s="14">
        <v>6398</v>
      </c>
      <c r="N37" s="14">
        <v>202</v>
      </c>
      <c r="O37" s="14">
        <v>642649</v>
      </c>
      <c r="P37" s="14">
        <v>873</v>
      </c>
      <c r="Q37" s="14">
        <v>6485</v>
      </c>
      <c r="R37" s="14">
        <v>125</v>
      </c>
      <c r="S37" s="14">
        <v>22910</v>
      </c>
      <c r="T37" s="14">
        <v>317</v>
      </c>
      <c r="U37" s="14">
        <v>7998</v>
      </c>
      <c r="V37" s="14">
        <v>390</v>
      </c>
      <c r="W37" s="14">
        <v>313</v>
      </c>
      <c r="X37" s="14">
        <v>15</v>
      </c>
    </row>
    <row r="38" spans="1:24" x14ac:dyDescent="0.2">
      <c r="A38" t="s">
        <v>37</v>
      </c>
      <c r="B38" s="14">
        <v>30906</v>
      </c>
      <c r="C38" s="14">
        <v>55648</v>
      </c>
      <c r="D38" s="14">
        <v>8049</v>
      </c>
      <c r="E38" s="14">
        <v>1725</v>
      </c>
      <c r="F38" s="14">
        <v>40</v>
      </c>
      <c r="G38" s="14">
        <v>16287</v>
      </c>
      <c r="H38" s="14">
        <v>2830</v>
      </c>
      <c r="I38" s="14">
        <v>45710</v>
      </c>
      <c r="J38" s="14">
        <v>1445</v>
      </c>
      <c r="K38" s="14">
        <v>1454605</v>
      </c>
      <c r="L38" s="14">
        <v>27140</v>
      </c>
      <c r="M38" s="14">
        <v>350417</v>
      </c>
      <c r="N38" s="14">
        <v>193</v>
      </c>
      <c r="O38" s="14">
        <v>57998</v>
      </c>
      <c r="P38" s="14">
        <v>429</v>
      </c>
      <c r="Q38" s="14">
        <v>3605</v>
      </c>
      <c r="R38" s="14">
        <v>78</v>
      </c>
      <c r="S38" s="14">
        <v>28279</v>
      </c>
      <c r="T38" s="14">
        <v>274</v>
      </c>
      <c r="U38" s="14">
        <v>9560</v>
      </c>
      <c r="V38" s="14">
        <v>428</v>
      </c>
      <c r="W38" s="14">
        <v>128</v>
      </c>
      <c r="X38" s="14">
        <v>7</v>
      </c>
    </row>
    <row r="39" spans="1:24" x14ac:dyDescent="0.2">
      <c r="A39" t="s">
        <v>39</v>
      </c>
      <c r="B39" s="14">
        <v>106607</v>
      </c>
      <c r="C39" s="14">
        <v>177715</v>
      </c>
      <c r="D39" s="14">
        <v>28255</v>
      </c>
      <c r="E39" s="14">
        <v>9012</v>
      </c>
      <c r="F39" s="14">
        <v>258</v>
      </c>
      <c r="G39" s="14">
        <v>67561</v>
      </c>
      <c r="H39" s="14">
        <v>12759</v>
      </c>
      <c r="I39" s="14">
        <v>205413</v>
      </c>
      <c r="J39" s="14">
        <v>3835</v>
      </c>
      <c r="K39" s="14">
        <v>4779005</v>
      </c>
      <c r="L39" s="14">
        <v>93745</v>
      </c>
      <c r="M39" s="14">
        <v>306314</v>
      </c>
      <c r="N39" s="14">
        <v>1312</v>
      </c>
      <c r="O39" s="14">
        <v>277786</v>
      </c>
      <c r="P39" s="14">
        <v>4491</v>
      </c>
      <c r="Q39" s="14">
        <v>24727</v>
      </c>
      <c r="R39" s="14">
        <v>553</v>
      </c>
      <c r="S39" s="14">
        <v>60684</v>
      </c>
      <c r="T39" s="14">
        <v>1272</v>
      </c>
      <c r="U39" s="14">
        <v>19218</v>
      </c>
      <c r="V39" s="14">
        <v>899</v>
      </c>
      <c r="W39" s="14">
        <v>322</v>
      </c>
      <c r="X39" s="14">
        <v>29</v>
      </c>
    </row>
    <row r="40" spans="1:24" x14ac:dyDescent="0.2">
      <c r="A40" t="s">
        <v>54</v>
      </c>
      <c r="B40" s="14">
        <v>80245</v>
      </c>
      <c r="C40" s="14">
        <v>51817</v>
      </c>
      <c r="D40" s="14">
        <v>6590</v>
      </c>
      <c r="E40" s="14">
        <v>4879</v>
      </c>
      <c r="F40" s="14">
        <v>152</v>
      </c>
      <c r="G40" s="14">
        <v>16236</v>
      </c>
      <c r="H40" s="14">
        <v>1989</v>
      </c>
      <c r="I40" s="14">
        <v>78624</v>
      </c>
      <c r="J40" s="14">
        <v>3741</v>
      </c>
      <c r="K40" s="14">
        <v>3970305</v>
      </c>
      <c r="L40" s="14">
        <v>76285</v>
      </c>
      <c r="M40" s="14">
        <v>414578</v>
      </c>
      <c r="N40" s="14">
        <v>288</v>
      </c>
      <c r="O40" s="14">
        <v>1108322</v>
      </c>
      <c r="P40" s="14">
        <v>3442</v>
      </c>
      <c r="Q40" s="14">
        <v>7775</v>
      </c>
      <c r="R40" s="14">
        <v>198</v>
      </c>
      <c r="S40" s="14">
        <v>67215</v>
      </c>
      <c r="T40" s="14">
        <v>1039</v>
      </c>
      <c r="U40" s="14">
        <v>4797</v>
      </c>
      <c r="V40" s="14">
        <v>279</v>
      </c>
      <c r="W40" s="14">
        <v>377</v>
      </c>
      <c r="X40" s="14">
        <v>26</v>
      </c>
    </row>
    <row r="41" spans="1:24" x14ac:dyDescent="0.2">
      <c r="A41" t="s">
        <v>48</v>
      </c>
      <c r="B41" s="14">
        <v>74291</v>
      </c>
      <c r="C41" s="14">
        <v>182533</v>
      </c>
      <c r="D41" s="14">
        <v>16912</v>
      </c>
      <c r="E41" s="14">
        <v>54469</v>
      </c>
      <c r="F41" s="14">
        <v>1218</v>
      </c>
      <c r="G41" s="14">
        <v>50729</v>
      </c>
      <c r="H41" s="14">
        <v>5552</v>
      </c>
      <c r="I41" s="14">
        <v>303291</v>
      </c>
      <c r="J41" s="14">
        <v>13560</v>
      </c>
      <c r="K41" s="14">
        <v>2789805</v>
      </c>
      <c r="L41" s="14">
        <v>62649</v>
      </c>
      <c r="M41" s="14">
        <v>1457957</v>
      </c>
      <c r="N41" s="14">
        <v>788</v>
      </c>
      <c r="O41" s="14">
        <v>3122480</v>
      </c>
      <c r="P41" s="14">
        <v>2048</v>
      </c>
      <c r="Q41" s="14">
        <v>6148</v>
      </c>
      <c r="R41" s="14">
        <v>190</v>
      </c>
      <c r="S41" s="14">
        <v>37945</v>
      </c>
      <c r="T41" s="14">
        <v>655</v>
      </c>
      <c r="U41" s="14">
        <v>7832</v>
      </c>
      <c r="V41" s="14">
        <v>556</v>
      </c>
      <c r="W41" s="14">
        <v>565</v>
      </c>
      <c r="X41" s="14">
        <v>61</v>
      </c>
    </row>
    <row r="42" spans="1:24" x14ac:dyDescent="0.2">
      <c r="A42" t="s">
        <v>52</v>
      </c>
      <c r="B42" s="14">
        <v>49326</v>
      </c>
      <c r="C42" s="14">
        <v>62500</v>
      </c>
      <c r="D42" s="14">
        <v>9829</v>
      </c>
      <c r="E42" s="14">
        <v>58</v>
      </c>
      <c r="F42" s="14">
        <v>5</v>
      </c>
      <c r="G42" s="14">
        <v>9850</v>
      </c>
      <c r="H42" s="14">
        <v>1600</v>
      </c>
      <c r="I42" s="14">
        <v>64732</v>
      </c>
      <c r="J42" s="14">
        <v>5092</v>
      </c>
      <c r="K42" s="14">
        <v>2084662</v>
      </c>
      <c r="L42" s="14">
        <v>46461</v>
      </c>
      <c r="M42" s="14">
        <v>52436</v>
      </c>
      <c r="N42" s="14">
        <v>243</v>
      </c>
      <c r="O42" s="14">
        <v>100951</v>
      </c>
      <c r="P42" s="14">
        <v>1299</v>
      </c>
      <c r="Q42" s="14">
        <v>2268</v>
      </c>
      <c r="R42" s="14">
        <v>85</v>
      </c>
      <c r="S42" s="14">
        <v>36789</v>
      </c>
      <c r="T42" s="14">
        <v>331</v>
      </c>
      <c r="U42" s="14">
        <v>2847</v>
      </c>
      <c r="V42" s="14">
        <v>293</v>
      </c>
      <c r="W42" s="14">
        <v>133</v>
      </c>
      <c r="X42" s="14">
        <v>14</v>
      </c>
    </row>
    <row r="43" spans="1:24" x14ac:dyDescent="0.2">
      <c r="A43" t="s">
        <v>53</v>
      </c>
      <c r="B43" s="14">
        <v>44530</v>
      </c>
      <c r="C43" s="14">
        <v>58720</v>
      </c>
      <c r="D43" s="14">
        <v>6163</v>
      </c>
      <c r="E43" s="14">
        <v>251</v>
      </c>
      <c r="F43" s="14">
        <v>19</v>
      </c>
      <c r="G43" s="14">
        <v>7451</v>
      </c>
      <c r="H43" s="14">
        <v>815</v>
      </c>
      <c r="I43" s="14">
        <v>20157</v>
      </c>
      <c r="J43" s="14">
        <v>572</v>
      </c>
      <c r="K43" s="14">
        <v>2155623</v>
      </c>
      <c r="L43" s="14">
        <v>43365</v>
      </c>
      <c r="M43" s="14">
        <v>73651</v>
      </c>
      <c r="N43" s="14">
        <v>199</v>
      </c>
      <c r="O43" s="14">
        <v>134763</v>
      </c>
      <c r="P43" s="14">
        <v>908</v>
      </c>
      <c r="Q43" s="14">
        <v>2306</v>
      </c>
      <c r="R43" s="14">
        <v>74</v>
      </c>
      <c r="S43" s="14">
        <v>37287</v>
      </c>
      <c r="T43" s="14">
        <v>265</v>
      </c>
      <c r="U43" s="14">
        <v>1694</v>
      </c>
      <c r="V43" s="14">
        <v>90</v>
      </c>
      <c r="W43" s="14">
        <v>395</v>
      </c>
      <c r="X43" s="14">
        <v>11</v>
      </c>
    </row>
    <row r="44" spans="1:24" x14ac:dyDescent="0.2">
      <c r="A44" t="s">
        <v>51</v>
      </c>
      <c r="B44" s="14">
        <v>27797</v>
      </c>
      <c r="C44" s="14">
        <v>46225</v>
      </c>
      <c r="D44" s="14">
        <v>4253</v>
      </c>
      <c r="E44" s="14">
        <v>446</v>
      </c>
      <c r="F44" s="14">
        <v>25</v>
      </c>
      <c r="G44" s="14">
        <v>10774</v>
      </c>
      <c r="H44" s="14">
        <v>1049</v>
      </c>
      <c r="I44" s="14">
        <v>36659</v>
      </c>
      <c r="J44" s="14">
        <v>753</v>
      </c>
      <c r="K44" s="14">
        <v>1292190</v>
      </c>
      <c r="L44" s="14">
        <v>25125</v>
      </c>
      <c r="M44" s="14">
        <v>88689</v>
      </c>
      <c r="N44" s="14">
        <v>186</v>
      </c>
      <c r="O44" s="14">
        <v>166787</v>
      </c>
      <c r="P44" s="14">
        <v>759</v>
      </c>
      <c r="Q44" s="14">
        <v>1947</v>
      </c>
      <c r="R44" s="14">
        <v>60</v>
      </c>
      <c r="S44" s="14">
        <v>4433</v>
      </c>
      <c r="T44" s="14">
        <v>76</v>
      </c>
      <c r="U44" s="14">
        <v>1591</v>
      </c>
      <c r="V44" s="14">
        <v>65</v>
      </c>
      <c r="W44" s="14">
        <v>173</v>
      </c>
      <c r="X44" s="14">
        <v>4</v>
      </c>
    </row>
    <row r="45" spans="1:24" x14ac:dyDescent="0.2">
      <c r="A45" t="s">
        <v>55</v>
      </c>
      <c r="B45" s="14">
        <v>22921</v>
      </c>
      <c r="C45" s="14">
        <v>90692</v>
      </c>
      <c r="D45" s="14">
        <v>8388</v>
      </c>
      <c r="E45" s="14">
        <v>12</v>
      </c>
      <c r="F45" s="14">
        <v>2</v>
      </c>
      <c r="G45" s="14">
        <v>46763</v>
      </c>
      <c r="H45" s="14">
        <v>5088</v>
      </c>
      <c r="I45" s="14">
        <v>60465</v>
      </c>
      <c r="J45" s="14">
        <v>10722</v>
      </c>
      <c r="K45" s="14">
        <v>881710</v>
      </c>
      <c r="L45" s="14">
        <v>20148</v>
      </c>
      <c r="M45" s="14">
        <v>3465</v>
      </c>
      <c r="N45" s="14">
        <v>148</v>
      </c>
      <c r="O45" s="14">
        <v>38299</v>
      </c>
      <c r="P45" s="14">
        <v>455</v>
      </c>
      <c r="Q45" s="14">
        <v>889</v>
      </c>
      <c r="R45" s="14">
        <v>22</v>
      </c>
      <c r="S45" s="14">
        <v>3893</v>
      </c>
      <c r="T45" s="14">
        <v>90</v>
      </c>
      <c r="U45" s="14">
        <v>2839</v>
      </c>
      <c r="V45" s="14">
        <v>276</v>
      </c>
      <c r="W45" s="14">
        <v>176</v>
      </c>
      <c r="X45" s="14">
        <v>16</v>
      </c>
    </row>
    <row r="46" spans="1:24" x14ac:dyDescent="0.2">
      <c r="A46" t="s">
        <v>50</v>
      </c>
      <c r="B46" s="14">
        <v>52051</v>
      </c>
      <c r="C46" s="14">
        <v>154784</v>
      </c>
      <c r="D46" s="14">
        <v>15703</v>
      </c>
      <c r="E46" s="14">
        <v>2826</v>
      </c>
      <c r="F46" s="14">
        <v>56</v>
      </c>
      <c r="G46" s="14">
        <v>16285</v>
      </c>
      <c r="H46" s="14">
        <v>1676</v>
      </c>
      <c r="I46" s="14">
        <v>171523</v>
      </c>
      <c r="J46" s="14">
        <v>2497</v>
      </c>
      <c r="K46" s="14">
        <v>1653846</v>
      </c>
      <c r="L46" s="14">
        <v>43718</v>
      </c>
      <c r="M46" s="14">
        <v>2503929</v>
      </c>
      <c r="N46" s="14">
        <v>271</v>
      </c>
      <c r="O46" s="14">
        <v>949986</v>
      </c>
      <c r="P46" s="14">
        <v>1537</v>
      </c>
      <c r="Q46" s="14">
        <v>1433</v>
      </c>
      <c r="R46" s="14">
        <v>64</v>
      </c>
      <c r="S46" s="14">
        <v>22474</v>
      </c>
      <c r="T46" s="14">
        <v>298</v>
      </c>
      <c r="U46" s="14">
        <v>5833</v>
      </c>
      <c r="V46" s="14">
        <v>226</v>
      </c>
      <c r="W46" s="14">
        <v>650</v>
      </c>
      <c r="X46" s="14">
        <v>22</v>
      </c>
    </row>
    <row r="47" spans="1:24" x14ac:dyDescent="0.2">
      <c r="A47" t="s">
        <v>49</v>
      </c>
      <c r="B47" s="14">
        <v>36767</v>
      </c>
      <c r="C47" s="14">
        <v>34221</v>
      </c>
      <c r="D47" s="14">
        <v>3275</v>
      </c>
      <c r="E47" s="14">
        <v>24583</v>
      </c>
      <c r="F47" s="14">
        <v>456</v>
      </c>
      <c r="G47" s="14">
        <v>6143</v>
      </c>
      <c r="H47" s="14">
        <v>531</v>
      </c>
      <c r="I47" s="14">
        <v>97990</v>
      </c>
      <c r="J47" s="14">
        <v>2414</v>
      </c>
      <c r="K47" s="14">
        <v>2051157</v>
      </c>
      <c r="L47" s="14">
        <v>35178</v>
      </c>
      <c r="M47" s="14">
        <v>1876773</v>
      </c>
      <c r="N47" s="14">
        <v>161</v>
      </c>
      <c r="O47" s="14">
        <v>497029</v>
      </c>
      <c r="P47" s="14">
        <v>773</v>
      </c>
      <c r="Q47" s="14">
        <v>1252</v>
      </c>
      <c r="R47" s="14">
        <v>39</v>
      </c>
      <c r="S47" s="14">
        <v>14798</v>
      </c>
      <c r="T47" s="14">
        <v>230</v>
      </c>
      <c r="U47" s="14">
        <v>1129</v>
      </c>
      <c r="V47" s="14">
        <v>46</v>
      </c>
      <c r="W47" s="14">
        <v>50</v>
      </c>
      <c r="X47" s="14">
        <v>5</v>
      </c>
    </row>
    <row r="48" spans="1:24" x14ac:dyDescent="0.2">
      <c r="A48" t="s">
        <v>59</v>
      </c>
      <c r="B48" s="14">
        <v>38145</v>
      </c>
      <c r="C48" s="14">
        <v>29357</v>
      </c>
      <c r="D48" s="14">
        <v>2131</v>
      </c>
      <c r="E48" s="14">
        <v>200</v>
      </c>
      <c r="F48" s="14">
        <v>9</v>
      </c>
      <c r="G48" s="14">
        <v>9975</v>
      </c>
      <c r="H48" s="14">
        <v>851</v>
      </c>
      <c r="I48" s="14">
        <v>182454</v>
      </c>
      <c r="J48" s="14">
        <v>3131</v>
      </c>
      <c r="K48" s="14">
        <v>1606642</v>
      </c>
      <c r="L48" s="14">
        <v>34886</v>
      </c>
      <c r="M48" s="14">
        <v>1383317</v>
      </c>
      <c r="N48" s="14">
        <v>263</v>
      </c>
      <c r="O48" s="14">
        <v>435694</v>
      </c>
      <c r="P48" s="14">
        <v>1802</v>
      </c>
      <c r="Q48" s="14">
        <v>7527</v>
      </c>
      <c r="R48" s="14">
        <v>196</v>
      </c>
      <c r="S48" s="14">
        <v>189737</v>
      </c>
      <c r="T48" s="14">
        <v>915</v>
      </c>
      <c r="U48" s="14">
        <v>10350</v>
      </c>
      <c r="V48" s="14">
        <v>368</v>
      </c>
      <c r="W48" s="14">
        <v>1252</v>
      </c>
      <c r="X48" s="14">
        <v>27</v>
      </c>
    </row>
    <row r="49" spans="1:24" x14ac:dyDescent="0.2">
      <c r="A49" t="s">
        <v>60</v>
      </c>
      <c r="B49" s="14">
        <v>36341</v>
      </c>
      <c r="C49" s="14">
        <v>273828</v>
      </c>
      <c r="D49" s="14">
        <v>17795</v>
      </c>
      <c r="E49" s="14">
        <v>13</v>
      </c>
      <c r="F49" s="14">
        <v>3</v>
      </c>
      <c r="G49" s="14">
        <v>28878</v>
      </c>
      <c r="H49" s="14">
        <v>2442</v>
      </c>
      <c r="I49" s="14">
        <v>169784</v>
      </c>
      <c r="J49" s="14">
        <v>6031</v>
      </c>
      <c r="K49" s="14">
        <v>1059898</v>
      </c>
      <c r="L49" s="14">
        <v>24246</v>
      </c>
      <c r="M49" s="14">
        <v>508838</v>
      </c>
      <c r="N49" s="14">
        <v>127</v>
      </c>
      <c r="O49" s="14">
        <v>33774</v>
      </c>
      <c r="P49" s="14">
        <v>546</v>
      </c>
      <c r="Q49" s="14">
        <v>1328</v>
      </c>
      <c r="R49" s="14">
        <v>102</v>
      </c>
      <c r="S49" s="14">
        <v>12536</v>
      </c>
      <c r="T49" s="14">
        <v>240</v>
      </c>
      <c r="U49" s="14">
        <v>17050</v>
      </c>
      <c r="V49" s="14">
        <v>569</v>
      </c>
      <c r="W49" s="14">
        <v>1382</v>
      </c>
      <c r="X49" s="14">
        <v>13</v>
      </c>
    </row>
    <row r="50" spans="1:24" x14ac:dyDescent="0.2">
      <c r="A50" t="s">
        <v>57</v>
      </c>
      <c r="B50" s="14">
        <v>40391</v>
      </c>
      <c r="C50" s="14">
        <v>82440</v>
      </c>
      <c r="D50" s="14">
        <v>4514</v>
      </c>
      <c r="E50" s="14">
        <v>1198</v>
      </c>
      <c r="F50" s="14">
        <v>32</v>
      </c>
      <c r="G50" s="14">
        <v>9435</v>
      </c>
      <c r="H50" s="14">
        <v>803</v>
      </c>
      <c r="I50" s="14">
        <v>231941</v>
      </c>
      <c r="J50" s="14">
        <v>1292</v>
      </c>
      <c r="K50" s="14">
        <v>2003757</v>
      </c>
      <c r="L50" s="14">
        <v>35652</v>
      </c>
      <c r="M50" s="14">
        <v>7108997</v>
      </c>
      <c r="N50" s="14">
        <v>264</v>
      </c>
      <c r="O50" s="14">
        <v>2764381</v>
      </c>
      <c r="P50" s="14">
        <v>3002</v>
      </c>
      <c r="Q50" s="14">
        <v>29091</v>
      </c>
      <c r="R50" s="14">
        <v>220</v>
      </c>
      <c r="S50" s="14">
        <v>653955</v>
      </c>
      <c r="T50" s="14">
        <v>2272</v>
      </c>
      <c r="U50" s="14">
        <v>32890</v>
      </c>
      <c r="V50" s="14">
        <v>1038</v>
      </c>
      <c r="W50" s="14">
        <v>5407</v>
      </c>
      <c r="X50" s="14">
        <v>153</v>
      </c>
    </row>
    <row r="51" spans="1:24" x14ac:dyDescent="0.2">
      <c r="A51" t="s">
        <v>63</v>
      </c>
      <c r="B51" s="14">
        <v>28658</v>
      </c>
      <c r="C51" s="14">
        <v>48153</v>
      </c>
      <c r="D51" s="14">
        <v>1493</v>
      </c>
      <c r="E51" s="14">
        <v>460</v>
      </c>
      <c r="F51" s="14">
        <v>17</v>
      </c>
      <c r="G51" s="14">
        <v>8318</v>
      </c>
      <c r="H51" s="14">
        <v>636</v>
      </c>
      <c r="I51" s="14">
        <v>53985</v>
      </c>
      <c r="J51" s="14">
        <v>1058</v>
      </c>
      <c r="K51" s="14">
        <v>1459357</v>
      </c>
      <c r="L51" s="14">
        <v>26571</v>
      </c>
      <c r="M51" s="14">
        <v>1705668</v>
      </c>
      <c r="N51" s="14">
        <v>72</v>
      </c>
      <c r="O51" s="14">
        <v>1425562</v>
      </c>
      <c r="P51" s="14">
        <v>2084</v>
      </c>
      <c r="Q51" s="14">
        <v>23048</v>
      </c>
      <c r="R51" s="14">
        <v>54</v>
      </c>
      <c r="S51" s="14">
        <v>756870</v>
      </c>
      <c r="T51" s="14">
        <v>1260</v>
      </c>
      <c r="U51" s="14">
        <v>8710</v>
      </c>
      <c r="V51" s="14">
        <v>315</v>
      </c>
      <c r="W51" s="14">
        <v>1237</v>
      </c>
      <c r="X51" s="14">
        <v>33</v>
      </c>
    </row>
    <row r="52" spans="1:24" x14ac:dyDescent="0.2">
      <c r="A52" t="s">
        <v>62</v>
      </c>
      <c r="B52" s="14">
        <v>46387</v>
      </c>
      <c r="C52" s="14">
        <v>60493</v>
      </c>
      <c r="D52" s="14">
        <v>5804</v>
      </c>
      <c r="E52" s="14">
        <v>285</v>
      </c>
      <c r="F52" s="14">
        <v>10</v>
      </c>
      <c r="G52" s="14">
        <v>27732</v>
      </c>
      <c r="H52" s="14">
        <v>2932</v>
      </c>
      <c r="I52" s="14">
        <v>188085</v>
      </c>
      <c r="J52" s="14">
        <v>3303</v>
      </c>
      <c r="K52" s="14">
        <v>2254973</v>
      </c>
      <c r="L52" s="14">
        <v>40490</v>
      </c>
      <c r="M52" s="14">
        <v>1080931</v>
      </c>
      <c r="N52" s="14">
        <v>210</v>
      </c>
      <c r="O52" s="14">
        <v>405401</v>
      </c>
      <c r="P52" s="14">
        <v>2993</v>
      </c>
      <c r="Q52" s="14">
        <v>16900</v>
      </c>
      <c r="R52" s="14">
        <v>178</v>
      </c>
      <c r="S52" s="14">
        <v>667947</v>
      </c>
      <c r="T52" s="14">
        <v>1127</v>
      </c>
      <c r="U52" s="14">
        <v>16110</v>
      </c>
      <c r="V52" s="14">
        <v>496</v>
      </c>
      <c r="W52" s="14">
        <v>1665</v>
      </c>
      <c r="X52" s="14">
        <v>57</v>
      </c>
    </row>
    <row r="53" spans="1:24" x14ac:dyDescent="0.2">
      <c r="A53" t="s">
        <v>64</v>
      </c>
      <c r="B53" s="14">
        <v>52376</v>
      </c>
      <c r="C53" s="14">
        <v>81920</v>
      </c>
      <c r="D53" s="14">
        <v>6090</v>
      </c>
      <c r="E53" s="14">
        <v>2240</v>
      </c>
      <c r="F53" s="14">
        <v>70</v>
      </c>
      <c r="G53" s="14">
        <v>8974</v>
      </c>
      <c r="H53" s="14">
        <v>898</v>
      </c>
      <c r="I53" s="14">
        <v>146764</v>
      </c>
      <c r="J53" s="14">
        <v>924</v>
      </c>
      <c r="K53" s="14">
        <v>2459251</v>
      </c>
      <c r="L53" s="14">
        <v>49154</v>
      </c>
      <c r="M53" s="14">
        <v>6688953</v>
      </c>
      <c r="N53" s="14">
        <v>243</v>
      </c>
      <c r="O53" s="14">
        <v>328066</v>
      </c>
      <c r="P53" s="14">
        <v>1479</v>
      </c>
      <c r="Q53" s="14">
        <v>749570</v>
      </c>
      <c r="R53" s="14">
        <v>246</v>
      </c>
      <c r="S53" s="14">
        <v>114248</v>
      </c>
      <c r="T53" s="14">
        <v>435</v>
      </c>
      <c r="U53" s="14">
        <v>47508</v>
      </c>
      <c r="V53" s="14">
        <v>1360</v>
      </c>
      <c r="W53" s="14">
        <v>6197</v>
      </c>
      <c r="X53" s="14">
        <v>179</v>
      </c>
    </row>
    <row r="54" spans="1:24" x14ac:dyDescent="0.2">
      <c r="A54" t="s">
        <v>61</v>
      </c>
      <c r="B54" s="14">
        <v>37140</v>
      </c>
      <c r="C54" s="14">
        <v>136773</v>
      </c>
      <c r="D54" s="14">
        <v>10615</v>
      </c>
      <c r="E54" s="14">
        <v>2877</v>
      </c>
      <c r="F54" s="14">
        <v>105</v>
      </c>
      <c r="G54" s="14">
        <v>9201</v>
      </c>
      <c r="H54" s="14">
        <v>969</v>
      </c>
      <c r="I54" s="14">
        <v>74588</v>
      </c>
      <c r="J54" s="14">
        <v>2355</v>
      </c>
      <c r="K54" s="14">
        <v>1308439</v>
      </c>
      <c r="L54" s="14">
        <v>31401</v>
      </c>
      <c r="M54" s="14">
        <v>102239</v>
      </c>
      <c r="N54" s="14">
        <v>122</v>
      </c>
      <c r="O54" s="14">
        <v>112726</v>
      </c>
      <c r="P54" s="14">
        <v>1620</v>
      </c>
      <c r="Q54" s="14">
        <v>13479</v>
      </c>
      <c r="R54" s="14">
        <v>70</v>
      </c>
      <c r="S54" s="14">
        <v>175932</v>
      </c>
      <c r="T54" s="14">
        <v>636</v>
      </c>
      <c r="U54" s="14">
        <v>12185</v>
      </c>
      <c r="V54" s="14">
        <v>327</v>
      </c>
      <c r="W54" s="14">
        <v>846</v>
      </c>
      <c r="X54" s="14">
        <v>33</v>
      </c>
    </row>
    <row r="55" spans="1:24" x14ac:dyDescent="0.2">
      <c r="A55" t="s">
        <v>56</v>
      </c>
      <c r="B55" s="14">
        <v>31712</v>
      </c>
      <c r="C55" s="14">
        <v>51242</v>
      </c>
      <c r="D55" s="14">
        <v>4130</v>
      </c>
      <c r="E55" s="14">
        <v>0</v>
      </c>
      <c r="F55" s="14">
        <v>0</v>
      </c>
      <c r="G55" s="14">
        <v>25819</v>
      </c>
      <c r="H55" s="14">
        <v>2054</v>
      </c>
      <c r="I55" s="14">
        <v>51076</v>
      </c>
      <c r="J55" s="14">
        <v>1347</v>
      </c>
      <c r="K55" s="14">
        <v>1186079</v>
      </c>
      <c r="L55" s="14">
        <v>29824</v>
      </c>
      <c r="M55" s="14">
        <v>629182</v>
      </c>
      <c r="N55" s="14">
        <v>121</v>
      </c>
      <c r="O55" s="14">
        <v>2226076</v>
      </c>
      <c r="P55" s="14">
        <v>340</v>
      </c>
      <c r="Q55" s="14">
        <v>9230</v>
      </c>
      <c r="R55" s="14">
        <v>67</v>
      </c>
      <c r="S55" s="14">
        <v>130978</v>
      </c>
      <c r="T55" s="14">
        <v>135</v>
      </c>
      <c r="U55" s="14">
        <v>2575</v>
      </c>
      <c r="V55" s="14">
        <v>80</v>
      </c>
      <c r="W55" s="14">
        <v>209</v>
      </c>
      <c r="X55" s="14">
        <v>9</v>
      </c>
    </row>
    <row r="56" spans="1:24" x14ac:dyDescent="0.2">
      <c r="A56" t="s">
        <v>58</v>
      </c>
      <c r="B56" s="14">
        <v>24333</v>
      </c>
      <c r="C56" s="14">
        <v>14319</v>
      </c>
      <c r="D56" s="14">
        <v>1057</v>
      </c>
      <c r="E56" s="14">
        <v>13</v>
      </c>
      <c r="F56" s="14">
        <v>1</v>
      </c>
      <c r="G56" s="14">
        <v>30414</v>
      </c>
      <c r="H56" s="14">
        <v>2747</v>
      </c>
      <c r="I56" s="14">
        <v>56918</v>
      </c>
      <c r="J56" s="14">
        <v>875</v>
      </c>
      <c r="K56" s="14">
        <v>1180377</v>
      </c>
      <c r="L56" s="14">
        <v>21567</v>
      </c>
      <c r="M56" s="14">
        <v>1379642</v>
      </c>
      <c r="N56" s="14">
        <v>112</v>
      </c>
      <c r="O56" s="14">
        <v>90362</v>
      </c>
      <c r="P56" s="14">
        <v>2266</v>
      </c>
      <c r="Q56" s="14">
        <v>12863</v>
      </c>
      <c r="R56" s="14">
        <v>129</v>
      </c>
      <c r="S56" s="14">
        <v>240754</v>
      </c>
      <c r="T56" s="14">
        <v>2371</v>
      </c>
      <c r="U56" s="14">
        <v>14743</v>
      </c>
      <c r="V56" s="14">
        <v>514</v>
      </c>
      <c r="W56" s="14">
        <v>1377</v>
      </c>
      <c r="X56" s="14">
        <v>49</v>
      </c>
    </row>
    <row r="57" spans="1:24" x14ac:dyDescent="0.2">
      <c r="A57" t="s">
        <v>66</v>
      </c>
      <c r="B57" s="14">
        <v>35268</v>
      </c>
      <c r="C57" s="14">
        <v>363288</v>
      </c>
      <c r="D57" s="14">
        <v>13696</v>
      </c>
      <c r="E57" s="14">
        <v>33571</v>
      </c>
      <c r="F57" s="14">
        <v>1186</v>
      </c>
      <c r="G57" s="14">
        <v>10903</v>
      </c>
      <c r="H57" s="14">
        <v>840</v>
      </c>
      <c r="I57" s="14">
        <v>516791</v>
      </c>
      <c r="J57" s="14">
        <v>1992</v>
      </c>
      <c r="K57" s="14">
        <v>1006278</v>
      </c>
      <c r="L57" s="14">
        <v>24375</v>
      </c>
      <c r="M57" s="14">
        <v>32892307</v>
      </c>
      <c r="N57" s="14">
        <v>579</v>
      </c>
      <c r="O57" s="14">
        <v>532613</v>
      </c>
      <c r="P57" s="14">
        <v>977</v>
      </c>
      <c r="Q57" s="14">
        <v>449918</v>
      </c>
      <c r="R57" s="14">
        <v>258</v>
      </c>
      <c r="S57" s="14">
        <v>266457</v>
      </c>
      <c r="T57" s="14">
        <v>652</v>
      </c>
      <c r="U57" s="14">
        <v>108885</v>
      </c>
      <c r="V57" s="14">
        <v>3044</v>
      </c>
      <c r="W57" s="14">
        <v>30058</v>
      </c>
      <c r="X57" s="14">
        <v>404</v>
      </c>
    </row>
    <row r="58" spans="1:24" x14ac:dyDescent="0.2">
      <c r="A58" t="s">
        <v>68</v>
      </c>
      <c r="B58" s="14">
        <v>14331</v>
      </c>
      <c r="C58" s="14">
        <v>47293</v>
      </c>
      <c r="D58" s="14">
        <v>2294</v>
      </c>
      <c r="E58" s="14">
        <v>30856</v>
      </c>
      <c r="F58" s="14">
        <v>859</v>
      </c>
      <c r="G58" s="14">
        <v>399</v>
      </c>
      <c r="H58" s="14">
        <v>48</v>
      </c>
      <c r="I58" s="14">
        <v>95551</v>
      </c>
      <c r="J58" s="14">
        <v>116</v>
      </c>
      <c r="K58" s="14">
        <v>653832</v>
      </c>
      <c r="L58" s="14">
        <v>11252</v>
      </c>
      <c r="M58" s="14">
        <v>5181256</v>
      </c>
      <c r="N58" s="14">
        <v>184</v>
      </c>
      <c r="O58" s="14">
        <v>2189924</v>
      </c>
      <c r="P58" s="14">
        <v>564</v>
      </c>
      <c r="Q58" s="14">
        <v>1063982</v>
      </c>
      <c r="R58" s="14">
        <v>226</v>
      </c>
      <c r="S58" s="14">
        <v>956231</v>
      </c>
      <c r="T58" s="14">
        <v>641</v>
      </c>
      <c r="U58" s="14">
        <v>14273</v>
      </c>
      <c r="V58" s="14">
        <v>304</v>
      </c>
      <c r="W58" s="14">
        <v>2845</v>
      </c>
      <c r="X58" s="14">
        <v>67</v>
      </c>
    </row>
    <row r="59" spans="1:24" x14ac:dyDescent="0.2">
      <c r="A59" t="s">
        <v>72</v>
      </c>
      <c r="B59" s="14">
        <v>24315</v>
      </c>
      <c r="C59" s="14">
        <v>172181</v>
      </c>
      <c r="D59" s="14">
        <v>15016</v>
      </c>
      <c r="E59" s="14">
        <v>33147</v>
      </c>
      <c r="F59" s="14">
        <v>857</v>
      </c>
      <c r="G59" s="14">
        <v>613</v>
      </c>
      <c r="H59" s="14">
        <v>130</v>
      </c>
      <c r="I59" s="14">
        <v>112632</v>
      </c>
      <c r="J59" s="14">
        <v>1612</v>
      </c>
      <c r="K59" s="14">
        <v>501987</v>
      </c>
      <c r="L59" s="14">
        <v>13885</v>
      </c>
      <c r="M59" s="14">
        <v>1466888</v>
      </c>
      <c r="N59" s="14">
        <v>154</v>
      </c>
      <c r="O59" s="14">
        <v>128697</v>
      </c>
      <c r="P59" s="14">
        <v>942</v>
      </c>
      <c r="Q59" s="14">
        <v>3605</v>
      </c>
      <c r="R59" s="14">
        <v>104</v>
      </c>
      <c r="S59" s="14">
        <v>51841</v>
      </c>
      <c r="T59" s="14">
        <v>395</v>
      </c>
      <c r="U59" s="14">
        <v>46357</v>
      </c>
      <c r="V59" s="14">
        <v>1134</v>
      </c>
      <c r="W59" s="14">
        <v>1051</v>
      </c>
      <c r="X59" s="14">
        <v>33</v>
      </c>
    </row>
    <row r="60" spans="1:24" x14ac:dyDescent="0.2">
      <c r="A60" t="s">
        <v>71</v>
      </c>
      <c r="B60" s="14">
        <v>19949</v>
      </c>
      <c r="C60" s="14">
        <v>264800</v>
      </c>
      <c r="D60" s="14">
        <v>14146</v>
      </c>
      <c r="E60" s="14">
        <v>13917</v>
      </c>
      <c r="F60" s="14">
        <v>372</v>
      </c>
      <c r="G60" s="14">
        <v>1062</v>
      </c>
      <c r="H60" s="14">
        <v>123</v>
      </c>
      <c r="I60" s="14">
        <v>123340</v>
      </c>
      <c r="J60" s="14">
        <v>1398</v>
      </c>
      <c r="K60" s="14">
        <v>420656</v>
      </c>
      <c r="L60" s="14">
        <v>10243</v>
      </c>
      <c r="M60" s="14">
        <v>1723398</v>
      </c>
      <c r="N60" s="14">
        <v>105</v>
      </c>
      <c r="O60" s="14">
        <v>256500</v>
      </c>
      <c r="P60" s="14">
        <v>629</v>
      </c>
      <c r="Q60" s="14">
        <v>69363</v>
      </c>
      <c r="R60" s="14">
        <v>163</v>
      </c>
      <c r="S60" s="14">
        <v>437392</v>
      </c>
      <c r="T60" s="14">
        <v>590</v>
      </c>
      <c r="U60" s="14">
        <v>36137</v>
      </c>
      <c r="V60" s="14">
        <v>818</v>
      </c>
      <c r="W60" s="14">
        <v>1266</v>
      </c>
      <c r="X60" s="14">
        <v>37</v>
      </c>
    </row>
    <row r="61" spans="1:24" x14ac:dyDescent="0.2">
      <c r="A61" t="s">
        <v>65</v>
      </c>
      <c r="B61" s="14">
        <v>23679</v>
      </c>
      <c r="C61" s="14">
        <v>110304</v>
      </c>
      <c r="D61" s="14">
        <v>9021</v>
      </c>
      <c r="E61" s="14">
        <v>44272</v>
      </c>
      <c r="F61" s="14">
        <v>2083</v>
      </c>
      <c r="G61" s="14">
        <v>1083</v>
      </c>
      <c r="H61" s="14">
        <v>107</v>
      </c>
      <c r="I61" s="14">
        <v>1587746</v>
      </c>
      <c r="J61" s="14">
        <v>742</v>
      </c>
      <c r="K61" s="14">
        <v>657028</v>
      </c>
      <c r="L61" s="14">
        <v>16259</v>
      </c>
      <c r="M61" s="14">
        <v>10396665</v>
      </c>
      <c r="N61" s="14">
        <v>347</v>
      </c>
      <c r="O61" s="14">
        <v>870734</v>
      </c>
      <c r="P61" s="14">
        <v>696</v>
      </c>
      <c r="Q61" s="14">
        <v>499775</v>
      </c>
      <c r="R61" s="14">
        <v>120</v>
      </c>
      <c r="S61" s="14">
        <v>111772</v>
      </c>
      <c r="T61" s="14">
        <v>509</v>
      </c>
      <c r="U61" s="14">
        <v>22474</v>
      </c>
      <c r="V61" s="14">
        <v>796</v>
      </c>
      <c r="W61" s="14">
        <v>1359</v>
      </c>
      <c r="X61" s="14">
        <v>58</v>
      </c>
    </row>
    <row r="62" spans="1:24" x14ac:dyDescent="0.2">
      <c r="A62" t="s">
        <v>70</v>
      </c>
      <c r="B62" s="14">
        <v>2359</v>
      </c>
      <c r="C62" s="14">
        <v>1233</v>
      </c>
      <c r="D62" s="14">
        <v>87</v>
      </c>
      <c r="E62" s="14">
        <v>0</v>
      </c>
      <c r="F62" s="14">
        <v>0</v>
      </c>
      <c r="G62" s="14">
        <v>14</v>
      </c>
      <c r="H62" s="14">
        <v>5</v>
      </c>
      <c r="I62" s="14">
        <v>533</v>
      </c>
      <c r="J62" s="14">
        <v>8</v>
      </c>
      <c r="K62" s="14">
        <v>38430</v>
      </c>
      <c r="L62" s="14">
        <v>1662</v>
      </c>
      <c r="M62" s="14">
        <v>197</v>
      </c>
      <c r="N62" s="14">
        <v>21</v>
      </c>
      <c r="O62" s="14">
        <v>36392</v>
      </c>
      <c r="P62" s="14">
        <v>416</v>
      </c>
      <c r="Q62" s="14">
        <v>173</v>
      </c>
      <c r="R62" s="14">
        <v>18</v>
      </c>
      <c r="S62" s="14">
        <v>4204</v>
      </c>
      <c r="T62" s="14">
        <v>208</v>
      </c>
      <c r="U62" s="14">
        <v>258</v>
      </c>
      <c r="V62" s="14">
        <v>14</v>
      </c>
      <c r="W62" s="14">
        <v>24</v>
      </c>
      <c r="X62" s="14">
        <v>2</v>
      </c>
    </row>
    <row r="63" spans="1:24" x14ac:dyDescent="0.2">
      <c r="A63" t="s">
        <v>69</v>
      </c>
      <c r="B63" s="14">
        <v>2913</v>
      </c>
      <c r="C63" s="14">
        <v>570</v>
      </c>
      <c r="D63" s="14">
        <v>63</v>
      </c>
      <c r="E63" s="14">
        <v>0</v>
      </c>
      <c r="F63" s="14">
        <v>0</v>
      </c>
      <c r="G63" s="14">
        <v>17</v>
      </c>
      <c r="H63" s="14">
        <v>5</v>
      </c>
      <c r="I63" s="14">
        <v>22</v>
      </c>
      <c r="J63" s="14">
        <v>3</v>
      </c>
      <c r="K63" s="14">
        <v>63904</v>
      </c>
      <c r="L63" s="14">
        <v>2048</v>
      </c>
      <c r="M63" s="14">
        <v>30646</v>
      </c>
      <c r="N63" s="14">
        <v>18</v>
      </c>
      <c r="O63" s="14">
        <v>52333</v>
      </c>
      <c r="P63" s="14">
        <v>590</v>
      </c>
      <c r="Q63" s="14">
        <v>216</v>
      </c>
      <c r="R63" s="14">
        <v>8</v>
      </c>
      <c r="S63" s="14">
        <v>8111</v>
      </c>
      <c r="T63" s="14">
        <v>154</v>
      </c>
      <c r="U63" s="14">
        <v>464</v>
      </c>
      <c r="V63" s="14">
        <v>24</v>
      </c>
      <c r="W63" s="14">
        <v>4</v>
      </c>
      <c r="X63" s="14">
        <v>1</v>
      </c>
    </row>
    <row r="64" spans="1:24" x14ac:dyDescent="0.2">
      <c r="A64" t="s">
        <v>67</v>
      </c>
      <c r="B64" s="14">
        <v>33164</v>
      </c>
      <c r="C64" s="14">
        <v>196883</v>
      </c>
      <c r="D64" s="14">
        <v>8203</v>
      </c>
      <c r="E64" s="14">
        <v>1511</v>
      </c>
      <c r="F64" s="14">
        <v>28</v>
      </c>
      <c r="G64" s="14">
        <v>4872</v>
      </c>
      <c r="H64" s="14">
        <v>504</v>
      </c>
      <c r="I64" s="14">
        <v>535910</v>
      </c>
      <c r="J64" s="14">
        <v>2022</v>
      </c>
      <c r="K64" s="14">
        <v>1220837</v>
      </c>
      <c r="L64" s="14">
        <v>25143</v>
      </c>
      <c r="M64" s="14">
        <v>11999546</v>
      </c>
      <c r="N64" s="14">
        <v>360</v>
      </c>
      <c r="O64" s="14">
        <v>3115988</v>
      </c>
      <c r="P64" s="14">
        <v>1239</v>
      </c>
      <c r="Q64" s="14">
        <v>191838</v>
      </c>
      <c r="R64" s="14">
        <v>328</v>
      </c>
      <c r="S64" s="14">
        <v>3320902</v>
      </c>
      <c r="T64" s="14">
        <v>2050</v>
      </c>
      <c r="U64" s="14">
        <v>46748</v>
      </c>
      <c r="V64" s="14">
        <v>1482</v>
      </c>
      <c r="W64" s="14">
        <v>5899</v>
      </c>
      <c r="X64" s="14">
        <v>154</v>
      </c>
    </row>
    <row r="65" spans="1:24" x14ac:dyDescent="0.2">
      <c r="A65" t="s">
        <v>74</v>
      </c>
      <c r="B65" s="14">
        <v>16054</v>
      </c>
      <c r="C65" s="14">
        <v>56188</v>
      </c>
      <c r="D65" s="14">
        <v>7087</v>
      </c>
      <c r="E65" s="14">
        <v>0</v>
      </c>
      <c r="F65" s="14">
        <v>0</v>
      </c>
      <c r="G65" s="14">
        <v>724</v>
      </c>
      <c r="H65" s="14">
        <v>131</v>
      </c>
      <c r="I65" s="14">
        <v>97772</v>
      </c>
      <c r="J65" s="14">
        <v>706</v>
      </c>
      <c r="K65" s="14">
        <v>504191</v>
      </c>
      <c r="L65" s="14">
        <v>11540</v>
      </c>
      <c r="M65" s="14">
        <v>1956028</v>
      </c>
      <c r="N65" s="14">
        <v>178</v>
      </c>
      <c r="O65" s="14">
        <v>115977</v>
      </c>
      <c r="P65" s="14">
        <v>353</v>
      </c>
      <c r="Q65" s="14">
        <v>3527</v>
      </c>
      <c r="R65" s="14">
        <v>137</v>
      </c>
      <c r="S65" s="14">
        <v>11106</v>
      </c>
      <c r="T65" s="14">
        <v>273</v>
      </c>
      <c r="U65" s="14">
        <v>33573</v>
      </c>
      <c r="V65" s="14">
        <v>1667</v>
      </c>
      <c r="W65" s="14">
        <v>191</v>
      </c>
      <c r="X65" s="14">
        <v>27</v>
      </c>
    </row>
    <row r="66" spans="1:24" x14ac:dyDescent="0.2">
      <c r="A66" t="s">
        <v>79</v>
      </c>
      <c r="B66" s="14">
        <v>25285</v>
      </c>
      <c r="C66" s="14">
        <v>47317</v>
      </c>
      <c r="D66" s="14">
        <v>7339</v>
      </c>
      <c r="E66" s="14">
        <v>1256</v>
      </c>
      <c r="F66" s="14">
        <v>32</v>
      </c>
      <c r="G66" s="14">
        <v>539</v>
      </c>
      <c r="H66" s="14">
        <v>123</v>
      </c>
      <c r="I66" s="14">
        <v>96668</v>
      </c>
      <c r="J66" s="14">
        <v>1739</v>
      </c>
      <c r="K66" s="14">
        <v>710267</v>
      </c>
      <c r="L66" s="14">
        <v>21347</v>
      </c>
      <c r="M66" s="14">
        <v>557229</v>
      </c>
      <c r="N66" s="14">
        <v>146</v>
      </c>
      <c r="O66" s="14">
        <v>469340</v>
      </c>
      <c r="P66" s="14">
        <v>1177</v>
      </c>
      <c r="Q66" s="14">
        <v>4134</v>
      </c>
      <c r="R66" s="14">
        <v>120</v>
      </c>
      <c r="S66" s="14">
        <v>47816</v>
      </c>
      <c r="T66" s="14">
        <v>433</v>
      </c>
      <c r="U66" s="14">
        <v>7236</v>
      </c>
      <c r="V66" s="14">
        <v>297</v>
      </c>
      <c r="W66" s="14">
        <v>113</v>
      </c>
      <c r="X66" s="14">
        <v>11</v>
      </c>
    </row>
    <row r="67" spans="1:24" x14ac:dyDescent="0.2">
      <c r="A67" t="s">
        <v>80</v>
      </c>
      <c r="B67" s="14">
        <v>30162</v>
      </c>
      <c r="C67" s="14">
        <v>93841</v>
      </c>
      <c r="D67" s="14">
        <v>14656</v>
      </c>
      <c r="E67" s="14">
        <v>1</v>
      </c>
      <c r="F67" s="14">
        <v>1</v>
      </c>
      <c r="G67" s="14">
        <v>424</v>
      </c>
      <c r="H67" s="14">
        <v>102</v>
      </c>
      <c r="I67" s="14">
        <v>96228</v>
      </c>
      <c r="J67" s="14">
        <v>968</v>
      </c>
      <c r="K67" s="14">
        <v>821918</v>
      </c>
      <c r="L67" s="14">
        <v>22816</v>
      </c>
      <c r="M67" s="14">
        <v>1076703</v>
      </c>
      <c r="N67" s="14">
        <v>220</v>
      </c>
      <c r="O67" s="14">
        <v>642663</v>
      </c>
      <c r="P67" s="14">
        <v>846</v>
      </c>
      <c r="Q67" s="14">
        <v>6575</v>
      </c>
      <c r="R67" s="14">
        <v>204</v>
      </c>
      <c r="S67" s="14">
        <v>63299</v>
      </c>
      <c r="T67" s="14">
        <v>471</v>
      </c>
      <c r="U67" s="14">
        <v>18107</v>
      </c>
      <c r="V67" s="14">
        <v>1320</v>
      </c>
      <c r="W67" s="14">
        <v>111</v>
      </c>
      <c r="X67" s="14">
        <v>21</v>
      </c>
    </row>
    <row r="68" spans="1:24" x14ac:dyDescent="0.2">
      <c r="A68" t="s">
        <v>73</v>
      </c>
      <c r="B68" s="14">
        <v>99269</v>
      </c>
      <c r="C68" s="14">
        <v>221842</v>
      </c>
      <c r="D68" s="14">
        <v>41683</v>
      </c>
      <c r="E68" s="14">
        <v>139</v>
      </c>
      <c r="F68" s="14">
        <v>11</v>
      </c>
      <c r="G68" s="14">
        <v>2282</v>
      </c>
      <c r="H68" s="14">
        <v>223</v>
      </c>
      <c r="I68" s="14">
        <v>378359</v>
      </c>
      <c r="J68" s="14">
        <v>5592</v>
      </c>
      <c r="K68" s="14">
        <v>2765434</v>
      </c>
      <c r="L68" s="14">
        <v>73382</v>
      </c>
      <c r="M68" s="14">
        <v>2734712</v>
      </c>
      <c r="N68" s="14">
        <v>822</v>
      </c>
      <c r="O68" s="14">
        <v>848758</v>
      </c>
      <c r="P68" s="14">
        <v>5793</v>
      </c>
      <c r="Q68" s="14">
        <v>20815</v>
      </c>
      <c r="R68" s="14">
        <v>487</v>
      </c>
      <c r="S68" s="14">
        <v>376776</v>
      </c>
      <c r="T68" s="14">
        <v>3473</v>
      </c>
      <c r="U68" s="14">
        <v>51047</v>
      </c>
      <c r="V68" s="14">
        <v>2383</v>
      </c>
      <c r="W68" s="14">
        <v>805</v>
      </c>
      <c r="X68" s="14">
        <v>58</v>
      </c>
    </row>
    <row r="69" spans="1:24" x14ac:dyDescent="0.2">
      <c r="A69" t="s">
        <v>75</v>
      </c>
      <c r="B69" s="14">
        <v>10254</v>
      </c>
      <c r="C69" s="14">
        <v>10887</v>
      </c>
      <c r="D69" s="14">
        <v>1388</v>
      </c>
      <c r="E69" s="14">
        <v>0</v>
      </c>
      <c r="F69" s="14">
        <v>0</v>
      </c>
      <c r="G69" s="14">
        <v>2483</v>
      </c>
      <c r="H69" s="14">
        <v>242</v>
      </c>
      <c r="I69" s="14">
        <v>44196</v>
      </c>
      <c r="J69" s="14">
        <v>295</v>
      </c>
      <c r="K69" s="14">
        <v>318282</v>
      </c>
      <c r="L69" s="14">
        <v>8834</v>
      </c>
      <c r="M69" s="14">
        <v>455958</v>
      </c>
      <c r="N69" s="14">
        <v>111</v>
      </c>
      <c r="O69" s="14">
        <v>970112</v>
      </c>
      <c r="P69" s="14">
        <v>501</v>
      </c>
      <c r="Q69" s="14">
        <v>2726</v>
      </c>
      <c r="R69" s="14">
        <v>87</v>
      </c>
      <c r="S69" s="14">
        <v>12283</v>
      </c>
      <c r="T69" s="14">
        <v>208</v>
      </c>
      <c r="U69" s="14">
        <v>13666</v>
      </c>
      <c r="V69" s="14">
        <v>641</v>
      </c>
      <c r="W69" s="14">
        <v>155</v>
      </c>
      <c r="X69" s="14">
        <v>17</v>
      </c>
    </row>
    <row r="70" spans="1:24" x14ac:dyDescent="0.2">
      <c r="A70" t="s">
        <v>81</v>
      </c>
      <c r="B70" s="14">
        <v>60094</v>
      </c>
      <c r="C70" s="14">
        <v>163340</v>
      </c>
      <c r="D70" s="14">
        <v>31172</v>
      </c>
      <c r="E70" s="14">
        <v>4567</v>
      </c>
      <c r="F70" s="14">
        <v>154</v>
      </c>
      <c r="G70" s="14">
        <v>4530</v>
      </c>
      <c r="H70" s="14">
        <v>373</v>
      </c>
      <c r="I70" s="14">
        <v>468269</v>
      </c>
      <c r="J70" s="14">
        <v>4936</v>
      </c>
      <c r="K70" s="14">
        <v>2190252</v>
      </c>
      <c r="L70" s="14">
        <v>47793</v>
      </c>
      <c r="M70" s="14">
        <v>6091729</v>
      </c>
      <c r="N70" s="14">
        <v>927</v>
      </c>
      <c r="O70" s="14">
        <v>1378884</v>
      </c>
      <c r="P70" s="14">
        <v>2649</v>
      </c>
      <c r="Q70" s="14">
        <v>98641</v>
      </c>
      <c r="R70" s="14">
        <v>1301</v>
      </c>
      <c r="S70" s="14">
        <v>283743</v>
      </c>
      <c r="T70" s="14">
        <v>1862</v>
      </c>
      <c r="U70" s="14">
        <v>26588</v>
      </c>
      <c r="V70" s="14">
        <v>1779</v>
      </c>
      <c r="W70" s="14">
        <v>448</v>
      </c>
      <c r="X70" s="14">
        <v>36</v>
      </c>
    </row>
    <row r="71" spans="1:24" x14ac:dyDescent="0.2">
      <c r="A71" t="s">
        <v>76</v>
      </c>
      <c r="B71" s="14">
        <v>3076</v>
      </c>
      <c r="C71" s="14">
        <v>2389</v>
      </c>
      <c r="D71" s="14">
        <v>298</v>
      </c>
      <c r="E71" s="14">
        <v>0</v>
      </c>
      <c r="F71" s="14">
        <v>0</v>
      </c>
      <c r="G71" s="14">
        <v>649</v>
      </c>
      <c r="H71" s="14">
        <v>92</v>
      </c>
      <c r="I71" s="14">
        <v>1049</v>
      </c>
      <c r="J71" s="14">
        <v>17</v>
      </c>
      <c r="K71" s="14">
        <v>87411</v>
      </c>
      <c r="L71" s="14">
        <v>2575</v>
      </c>
      <c r="M71" s="14">
        <v>70093</v>
      </c>
      <c r="N71" s="14">
        <v>9</v>
      </c>
      <c r="O71" s="14">
        <v>149922</v>
      </c>
      <c r="P71" s="14">
        <v>57</v>
      </c>
      <c r="Q71" s="14">
        <v>7721</v>
      </c>
      <c r="R71" s="14">
        <v>8</v>
      </c>
      <c r="S71" s="14">
        <v>4334</v>
      </c>
      <c r="T71" s="14">
        <v>30</v>
      </c>
      <c r="U71" s="14">
        <v>2534</v>
      </c>
      <c r="V71" s="14">
        <v>93</v>
      </c>
      <c r="W71" s="14">
        <v>73</v>
      </c>
      <c r="X71" s="14">
        <v>5</v>
      </c>
    </row>
    <row r="72" spans="1:24" x14ac:dyDescent="0.2">
      <c r="A72" t="s">
        <v>78</v>
      </c>
      <c r="B72" s="14">
        <v>7087</v>
      </c>
      <c r="C72" s="14">
        <v>10035</v>
      </c>
      <c r="D72" s="14">
        <v>1191</v>
      </c>
      <c r="E72" s="14">
        <v>0</v>
      </c>
      <c r="F72" s="14">
        <v>0</v>
      </c>
      <c r="G72" s="14">
        <v>1686</v>
      </c>
      <c r="H72" s="14">
        <v>182</v>
      </c>
      <c r="I72" s="14">
        <v>23076</v>
      </c>
      <c r="J72" s="14">
        <v>290</v>
      </c>
      <c r="K72" s="14">
        <v>170432</v>
      </c>
      <c r="L72" s="14">
        <v>6050</v>
      </c>
      <c r="M72" s="14">
        <v>12666</v>
      </c>
      <c r="N72" s="14">
        <v>18</v>
      </c>
      <c r="O72" s="14">
        <v>264325</v>
      </c>
      <c r="P72" s="14">
        <v>658</v>
      </c>
      <c r="Q72" s="14">
        <v>125</v>
      </c>
      <c r="R72" s="14">
        <v>9</v>
      </c>
      <c r="S72" s="14">
        <v>8384</v>
      </c>
      <c r="T72" s="14">
        <v>93</v>
      </c>
      <c r="U72" s="14">
        <v>7934</v>
      </c>
      <c r="V72" s="14">
        <v>461</v>
      </c>
      <c r="W72" s="14">
        <v>91</v>
      </c>
      <c r="X72" s="14">
        <v>9</v>
      </c>
    </row>
    <row r="73" spans="1:24" x14ac:dyDescent="0.2">
      <c r="A73" t="s">
        <v>77</v>
      </c>
      <c r="B73" s="14">
        <v>55683</v>
      </c>
      <c r="C73" s="14">
        <v>84808</v>
      </c>
      <c r="D73" s="14">
        <v>14552</v>
      </c>
      <c r="E73" s="14">
        <v>0</v>
      </c>
      <c r="F73" s="14">
        <v>0</v>
      </c>
      <c r="G73" s="14">
        <v>3719</v>
      </c>
      <c r="H73" s="14">
        <v>383</v>
      </c>
      <c r="I73" s="14">
        <v>95305</v>
      </c>
      <c r="J73" s="14">
        <v>1517</v>
      </c>
      <c r="K73" s="14">
        <v>1838646</v>
      </c>
      <c r="L73" s="14">
        <v>47143</v>
      </c>
      <c r="M73" s="14">
        <v>2024699</v>
      </c>
      <c r="N73" s="14">
        <v>448</v>
      </c>
      <c r="O73" s="14">
        <v>372812</v>
      </c>
      <c r="P73" s="14">
        <v>2416</v>
      </c>
      <c r="Q73" s="14">
        <v>11500</v>
      </c>
      <c r="R73" s="14">
        <v>203</v>
      </c>
      <c r="S73" s="14">
        <v>285138</v>
      </c>
      <c r="T73" s="14">
        <v>2031</v>
      </c>
      <c r="U73" s="14">
        <v>17628</v>
      </c>
      <c r="V73" s="14">
        <v>793</v>
      </c>
      <c r="W73" s="14">
        <v>436</v>
      </c>
      <c r="X73" s="14">
        <v>34</v>
      </c>
    </row>
    <row r="74" spans="1:24" x14ac:dyDescent="0.2">
      <c r="A74" t="s">
        <v>86</v>
      </c>
      <c r="B74" s="14">
        <v>52988</v>
      </c>
      <c r="C74" s="14">
        <v>93237</v>
      </c>
      <c r="D74" s="14">
        <v>21589</v>
      </c>
      <c r="E74" s="14">
        <v>3</v>
      </c>
      <c r="F74" s="14">
        <v>1</v>
      </c>
      <c r="G74" s="14">
        <v>2326</v>
      </c>
      <c r="H74" s="14">
        <v>440</v>
      </c>
      <c r="I74" s="14">
        <v>8268</v>
      </c>
      <c r="J74" s="14">
        <v>183</v>
      </c>
      <c r="K74" s="14">
        <v>966447</v>
      </c>
      <c r="L74" s="14">
        <v>44175</v>
      </c>
      <c r="M74" s="14">
        <v>114691</v>
      </c>
      <c r="N74" s="14">
        <v>164</v>
      </c>
      <c r="O74" s="14">
        <v>39940</v>
      </c>
      <c r="P74" s="14">
        <v>810</v>
      </c>
      <c r="Q74" s="14">
        <v>7229</v>
      </c>
      <c r="R74" s="14">
        <v>264</v>
      </c>
      <c r="S74" s="14">
        <v>18899</v>
      </c>
      <c r="T74" s="14">
        <v>955</v>
      </c>
      <c r="U74" s="14">
        <v>50950</v>
      </c>
      <c r="V74" s="14">
        <v>9919</v>
      </c>
      <c r="W74" s="14">
        <v>3833</v>
      </c>
      <c r="X74" s="14">
        <v>625</v>
      </c>
    </row>
    <row r="75" spans="1:24" x14ac:dyDescent="0.2">
      <c r="A75" t="s">
        <v>84</v>
      </c>
      <c r="B75" s="14">
        <v>37868</v>
      </c>
      <c r="C75" s="14">
        <v>66005</v>
      </c>
      <c r="D75" s="14">
        <v>18061</v>
      </c>
      <c r="E75" s="14">
        <v>2</v>
      </c>
      <c r="F75" s="14">
        <v>1</v>
      </c>
      <c r="G75" s="14">
        <v>1084</v>
      </c>
      <c r="H75" s="14">
        <v>210</v>
      </c>
      <c r="I75" s="14">
        <v>4848</v>
      </c>
      <c r="J75" s="14">
        <v>92</v>
      </c>
      <c r="K75" s="14">
        <v>764778</v>
      </c>
      <c r="L75" s="14">
        <v>31035</v>
      </c>
      <c r="M75" s="14">
        <v>232555</v>
      </c>
      <c r="N75" s="14">
        <v>123</v>
      </c>
      <c r="O75" s="14">
        <v>28318</v>
      </c>
      <c r="P75" s="14">
        <v>693</v>
      </c>
      <c r="Q75" s="14">
        <v>15744</v>
      </c>
      <c r="R75" s="14">
        <v>430</v>
      </c>
      <c r="S75" s="14">
        <v>46640</v>
      </c>
      <c r="T75" s="14">
        <v>1282</v>
      </c>
      <c r="U75" s="14">
        <v>50058</v>
      </c>
      <c r="V75" s="14">
        <v>9809</v>
      </c>
      <c r="W75" s="14">
        <v>16023</v>
      </c>
      <c r="X75" s="14">
        <v>3461</v>
      </c>
    </row>
    <row r="76" spans="1:24" x14ac:dyDescent="0.2">
      <c r="A76" t="s">
        <v>85</v>
      </c>
      <c r="B76" s="14">
        <v>45786</v>
      </c>
      <c r="C76" s="14">
        <v>57613</v>
      </c>
      <c r="D76" s="14">
        <v>17593</v>
      </c>
      <c r="E76" s="14">
        <v>13</v>
      </c>
      <c r="F76" s="14">
        <v>1</v>
      </c>
      <c r="G76" s="14">
        <v>1539</v>
      </c>
      <c r="H76" s="14">
        <v>319</v>
      </c>
      <c r="I76" s="14">
        <v>5472</v>
      </c>
      <c r="J76" s="14">
        <v>88</v>
      </c>
      <c r="K76" s="14">
        <v>823784</v>
      </c>
      <c r="L76" s="14">
        <v>37764</v>
      </c>
      <c r="M76" s="14">
        <v>79768</v>
      </c>
      <c r="N76" s="14">
        <v>711</v>
      </c>
      <c r="O76" s="14">
        <v>77761</v>
      </c>
      <c r="P76" s="14">
        <v>512</v>
      </c>
      <c r="Q76" s="14">
        <v>14598</v>
      </c>
      <c r="R76" s="14">
        <v>861</v>
      </c>
      <c r="S76" s="14">
        <v>23481</v>
      </c>
      <c r="T76" s="14">
        <v>1230</v>
      </c>
      <c r="U76" s="14">
        <v>68360</v>
      </c>
      <c r="V76" s="14">
        <v>13599</v>
      </c>
      <c r="W76" s="14">
        <v>4251</v>
      </c>
      <c r="X76" s="14">
        <v>742</v>
      </c>
    </row>
    <row r="77" spans="1:24" x14ac:dyDescent="0.2">
      <c r="A77" t="s">
        <v>82</v>
      </c>
      <c r="B77" s="14">
        <v>59898</v>
      </c>
      <c r="C77" s="14">
        <v>170770</v>
      </c>
      <c r="D77" s="14">
        <v>27385</v>
      </c>
      <c r="E77" s="14">
        <v>1104</v>
      </c>
      <c r="F77" s="14">
        <v>18</v>
      </c>
      <c r="G77" s="14">
        <v>5927</v>
      </c>
      <c r="H77" s="14">
        <v>356</v>
      </c>
      <c r="I77" s="14">
        <v>85178</v>
      </c>
      <c r="J77" s="14">
        <v>557</v>
      </c>
      <c r="K77" s="14">
        <v>1772564</v>
      </c>
      <c r="L77" s="14">
        <v>45217</v>
      </c>
      <c r="M77" s="14">
        <v>2513484</v>
      </c>
      <c r="N77" s="14">
        <v>826</v>
      </c>
      <c r="O77" s="14">
        <v>1948280</v>
      </c>
      <c r="P77" s="14">
        <v>2333</v>
      </c>
      <c r="Q77" s="14">
        <v>48880</v>
      </c>
      <c r="R77" s="14">
        <v>852</v>
      </c>
      <c r="S77" s="14">
        <v>384909</v>
      </c>
      <c r="T77" s="14">
        <v>1959</v>
      </c>
      <c r="U77" s="14">
        <v>58703</v>
      </c>
      <c r="V77" s="14">
        <v>5987</v>
      </c>
      <c r="W77" s="14">
        <v>2155</v>
      </c>
      <c r="X77" s="14">
        <v>223</v>
      </c>
    </row>
    <row r="78" spans="1:24" x14ac:dyDescent="0.2">
      <c r="A78" t="s">
        <v>83</v>
      </c>
      <c r="B78" s="14">
        <v>23105</v>
      </c>
      <c r="C78" s="14">
        <v>36325</v>
      </c>
      <c r="D78" s="14">
        <v>7930</v>
      </c>
      <c r="E78" s="14">
        <v>0</v>
      </c>
      <c r="F78" s="14">
        <v>0</v>
      </c>
      <c r="G78" s="14">
        <v>152</v>
      </c>
      <c r="H78" s="14">
        <v>38</v>
      </c>
      <c r="I78" s="14">
        <v>12378</v>
      </c>
      <c r="J78" s="14">
        <v>95</v>
      </c>
      <c r="K78" s="14">
        <v>525858</v>
      </c>
      <c r="L78" s="14">
        <v>19313</v>
      </c>
      <c r="M78" s="14">
        <v>1034106</v>
      </c>
      <c r="N78" s="14">
        <v>81</v>
      </c>
      <c r="O78" s="14">
        <v>290773</v>
      </c>
      <c r="P78" s="14">
        <v>474</v>
      </c>
      <c r="Q78" s="14">
        <v>4308</v>
      </c>
      <c r="R78" s="14">
        <v>213</v>
      </c>
      <c r="S78" s="14">
        <v>21727</v>
      </c>
      <c r="T78" s="14">
        <v>801</v>
      </c>
      <c r="U78" s="14">
        <v>32771</v>
      </c>
      <c r="V78" s="14">
        <v>5156</v>
      </c>
      <c r="W78" s="14">
        <v>856</v>
      </c>
      <c r="X78" s="14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ColWidth="9" defaultRowHeight="14.25" x14ac:dyDescent="0.2"/>
  <cols>
    <col min="1" max="1" width="11.875" style="2" bestFit="1" customWidth="1"/>
    <col min="2" max="2" width="8.625" style="2" bestFit="1" customWidth="1"/>
    <col min="3" max="3" width="8.875" style="2" bestFit="1" customWidth="1"/>
    <col min="4" max="4" width="8.625" style="2" bestFit="1" customWidth="1"/>
    <col min="5" max="5" width="7.625" style="2" bestFit="1" customWidth="1"/>
    <col min="6" max="6" width="6.625" style="2" bestFit="1" customWidth="1"/>
    <col min="7" max="7" width="9.125" style="2" bestFit="1" customWidth="1"/>
    <col min="8" max="8" width="7.5" style="2" bestFit="1" customWidth="1"/>
    <col min="9" max="9" width="9.625" style="2" bestFit="1" customWidth="1"/>
    <col min="10" max="10" width="7.5" style="2" bestFit="1" customWidth="1"/>
    <col min="11" max="11" width="10.5" style="2" bestFit="1" customWidth="1"/>
    <col min="12" max="12" width="9" style="2" bestFit="1" customWidth="1"/>
    <col min="13" max="13" width="10.5" style="2" bestFit="1" customWidth="1"/>
    <col min="14" max="14" width="6.625" style="2" bestFit="1" customWidth="1"/>
    <col min="15" max="15" width="9.875" style="2" bestFit="1" customWidth="1"/>
    <col min="16" max="16" width="7.5" style="2" bestFit="1" customWidth="1"/>
    <col min="17" max="17" width="9.125" style="2" bestFit="1" customWidth="1"/>
    <col min="18" max="18" width="6.625" style="2" bestFit="1" customWidth="1"/>
    <col min="19" max="19" width="9.875" style="2" bestFit="1" customWidth="1"/>
    <col min="20" max="20" width="6.875" style="2" bestFit="1" customWidth="1"/>
    <col min="21" max="21" width="8.875" style="2" bestFit="1" customWidth="1"/>
    <col min="22" max="22" width="6.875" style="2" bestFit="1" customWidth="1"/>
    <col min="23" max="23" width="7.5" style="2" bestFit="1" customWidth="1"/>
    <col min="24" max="24" width="6.875" style="2" customWidth="1"/>
    <col min="25" max="16384" width="9" style="2"/>
  </cols>
  <sheetData>
    <row r="1" spans="1:25" ht="27.75" x14ac:dyDescent="0.2">
      <c r="A1" s="1" t="s">
        <v>131</v>
      </c>
      <c r="B1" s="1"/>
      <c r="C1" s="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2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129</v>
      </c>
      <c r="Y2" s="3"/>
    </row>
    <row r="3" spans="1:25" ht="24" x14ac:dyDescent="0.2">
      <c r="A3" s="16" t="s">
        <v>87</v>
      </c>
      <c r="B3" s="17" t="s">
        <v>88</v>
      </c>
      <c r="C3" s="15" t="s">
        <v>89</v>
      </c>
      <c r="D3" s="15"/>
      <c r="E3" s="15" t="s">
        <v>90</v>
      </c>
      <c r="F3" s="15"/>
      <c r="G3" s="15" t="s">
        <v>91</v>
      </c>
      <c r="H3" s="15"/>
      <c r="I3" s="15" t="s">
        <v>92</v>
      </c>
      <c r="J3" s="15"/>
      <c r="K3" s="15" t="s">
        <v>116</v>
      </c>
      <c r="L3" s="15"/>
      <c r="M3" s="15" t="s">
        <v>101</v>
      </c>
      <c r="N3" s="15"/>
      <c r="O3" s="15" t="s">
        <v>102</v>
      </c>
      <c r="P3" s="15"/>
      <c r="Q3" s="15" t="s">
        <v>104</v>
      </c>
      <c r="R3" s="15"/>
      <c r="S3" s="15" t="s">
        <v>103</v>
      </c>
      <c r="T3" s="15"/>
      <c r="U3" s="15" t="s">
        <v>93</v>
      </c>
      <c r="V3" s="15"/>
      <c r="W3" s="15" t="s">
        <v>94</v>
      </c>
      <c r="X3" s="15"/>
    </row>
    <row r="4" spans="1:25" s="4" customFormat="1" ht="43.5" customHeight="1" x14ac:dyDescent="0.2">
      <c r="A4" s="16"/>
      <c r="B4" s="17"/>
      <c r="C4" s="13" t="s">
        <v>95</v>
      </c>
      <c r="D4" s="13" t="s">
        <v>96</v>
      </c>
      <c r="E4" s="13" t="s">
        <v>95</v>
      </c>
      <c r="F4" s="13" t="s">
        <v>96</v>
      </c>
      <c r="G4" s="13" t="s">
        <v>95</v>
      </c>
      <c r="H4" s="13" t="s">
        <v>96</v>
      </c>
      <c r="I4" s="13" t="s">
        <v>95</v>
      </c>
      <c r="J4" s="13" t="s">
        <v>96</v>
      </c>
      <c r="K4" s="13" t="s">
        <v>95</v>
      </c>
      <c r="L4" s="13" t="s">
        <v>96</v>
      </c>
      <c r="M4" s="13" t="s">
        <v>95</v>
      </c>
      <c r="N4" s="13" t="s">
        <v>96</v>
      </c>
      <c r="O4" s="13" t="s">
        <v>95</v>
      </c>
      <c r="P4" s="13" t="s">
        <v>96</v>
      </c>
      <c r="Q4" s="13" t="s">
        <v>95</v>
      </c>
      <c r="R4" s="13" t="s">
        <v>96</v>
      </c>
      <c r="S4" s="13" t="s">
        <v>95</v>
      </c>
      <c r="T4" s="13" t="s">
        <v>96</v>
      </c>
      <c r="U4" s="13" t="s">
        <v>95</v>
      </c>
      <c r="V4" s="13" t="s">
        <v>96</v>
      </c>
      <c r="W4" s="13" t="s">
        <v>95</v>
      </c>
      <c r="X4" s="13" t="s">
        <v>96</v>
      </c>
    </row>
    <row r="5" spans="1:25" ht="21.75" x14ac:dyDescent="0.2">
      <c r="A5" s="5" t="s">
        <v>0</v>
      </c>
      <c r="B5" s="6">
        <f>SUM(B6,B16,B26,B35,B48,B57,B67,B76,B86)</f>
        <v>3517798</v>
      </c>
      <c r="C5" s="6">
        <f t="shared" ref="C5:X5" si="0">SUM(C6,C16,C26,C35,C48,C57,C67,C76,C86)</f>
        <v>9240723</v>
      </c>
      <c r="D5" s="6">
        <f t="shared" si="0"/>
        <v>1370798</v>
      </c>
      <c r="E5" s="6">
        <f t="shared" si="0"/>
        <v>795201</v>
      </c>
      <c r="F5" s="6">
        <f t="shared" si="0"/>
        <v>23436</v>
      </c>
      <c r="G5" s="6">
        <f t="shared" si="0"/>
        <v>1700201</v>
      </c>
      <c r="H5" s="6">
        <f t="shared" si="0"/>
        <v>302270</v>
      </c>
      <c r="I5" s="6">
        <f t="shared" si="0"/>
        <v>11216775</v>
      </c>
      <c r="J5" s="6">
        <f t="shared" si="0"/>
        <v>164502</v>
      </c>
      <c r="K5" s="6">
        <f t="shared" ref="K5:L5" si="1">SUM(K6,K16,K26,K35,K48,K57,K67,K76,K86)</f>
        <v>273504539</v>
      </c>
      <c r="L5" s="6">
        <f t="shared" si="1"/>
        <v>2767982</v>
      </c>
      <c r="M5" s="6">
        <f t="shared" ref="M5:N5" si="2">SUM(M6,M16,M26,M35,M48,M57,M67,M76,M86)</f>
        <v>303570802</v>
      </c>
      <c r="N5" s="6">
        <f t="shared" si="2"/>
        <v>36069</v>
      </c>
      <c r="O5" s="6">
        <f t="shared" si="0"/>
        <v>66847930</v>
      </c>
      <c r="P5" s="6">
        <f t="shared" si="0"/>
        <v>150266</v>
      </c>
      <c r="Q5" s="6">
        <f t="shared" si="0"/>
        <v>8867249</v>
      </c>
      <c r="R5" s="6">
        <f t="shared" si="0"/>
        <v>31986</v>
      </c>
      <c r="S5" s="6">
        <f t="shared" ref="S5:T5" si="3">SUM(S6,S16,S26,S35,S48,S57,S67,S76,S86)</f>
        <v>17253544</v>
      </c>
      <c r="T5" s="6">
        <f t="shared" si="3"/>
        <v>84587</v>
      </c>
      <c r="U5" s="6">
        <f t="shared" si="0"/>
        <v>1431332</v>
      </c>
      <c r="V5" s="6">
        <f t="shared" si="0"/>
        <v>90391</v>
      </c>
      <c r="W5" s="6">
        <f t="shared" si="0"/>
        <v>123105</v>
      </c>
      <c r="X5" s="6">
        <f t="shared" si="0"/>
        <v>8218</v>
      </c>
    </row>
    <row r="6" spans="1:25" ht="21.75" x14ac:dyDescent="0.2">
      <c r="A6" s="11" t="s">
        <v>1</v>
      </c>
      <c r="B6" s="10">
        <f>SUM(B7:B15)</f>
        <v>120438</v>
      </c>
      <c r="C6" s="10">
        <f t="shared" ref="C6:X6" si="4">SUM(C7:C15)</f>
        <v>197996</v>
      </c>
      <c r="D6" s="10">
        <f t="shared" si="4"/>
        <v>13957</v>
      </c>
      <c r="E6" s="10">
        <f t="shared" si="4"/>
        <v>265017</v>
      </c>
      <c r="F6" s="10">
        <f t="shared" si="4"/>
        <v>7217</v>
      </c>
      <c r="G6" s="10">
        <f t="shared" si="4"/>
        <v>36127</v>
      </c>
      <c r="H6" s="10">
        <f t="shared" si="4"/>
        <v>2669</v>
      </c>
      <c r="I6" s="10">
        <f t="shared" si="4"/>
        <v>946880</v>
      </c>
      <c r="J6" s="10">
        <f t="shared" si="4"/>
        <v>2977</v>
      </c>
      <c r="K6" s="10">
        <f t="shared" ref="K6:L6" si="5">SUM(K7:K15)</f>
        <v>4763070</v>
      </c>
      <c r="L6" s="10">
        <f t="shared" si="5"/>
        <v>95809</v>
      </c>
      <c r="M6" s="10">
        <f t="shared" ref="M6:N6" si="6">SUM(M7:M15)</f>
        <v>91528668</v>
      </c>
      <c r="N6" s="10">
        <f t="shared" si="6"/>
        <v>1455</v>
      </c>
      <c r="O6" s="10">
        <f t="shared" si="4"/>
        <v>6457391</v>
      </c>
      <c r="P6" s="10">
        <f t="shared" si="4"/>
        <v>10537</v>
      </c>
      <c r="Q6" s="10">
        <f t="shared" si="4"/>
        <v>1306328</v>
      </c>
      <c r="R6" s="10">
        <f t="shared" si="4"/>
        <v>1531</v>
      </c>
      <c r="S6" s="10">
        <f t="shared" ref="S6:T6" si="7">SUM(S7:S15)</f>
        <v>4564678</v>
      </c>
      <c r="T6" s="10">
        <f t="shared" si="7"/>
        <v>8171</v>
      </c>
      <c r="U6" s="10">
        <f t="shared" si="4"/>
        <v>187442</v>
      </c>
      <c r="V6" s="10">
        <f t="shared" si="4"/>
        <v>6352</v>
      </c>
      <c r="W6" s="10">
        <f t="shared" si="4"/>
        <v>13222</v>
      </c>
      <c r="X6" s="10">
        <f t="shared" si="4"/>
        <v>445</v>
      </c>
    </row>
    <row r="7" spans="1:25" ht="21.75" x14ac:dyDescent="0.2">
      <c r="A7" s="7" t="s">
        <v>10</v>
      </c>
      <c r="B7" s="8">
        <f>VLOOKUP($A$7:$A$91,dt!$A$2:$R$78,2,FALSE)</f>
        <v>4759</v>
      </c>
      <c r="C7" s="8">
        <f>VLOOKUP($A$7:$A$91,dt!$A$2:$R$78,3,FALSE)</f>
        <v>4560</v>
      </c>
      <c r="D7" s="8">
        <f>VLOOKUP($A$7:$A$91,dt!$A$2:$R$78,4,FALSE)</f>
        <v>599</v>
      </c>
      <c r="E7" s="8">
        <f>VLOOKUP($A$7:$A$91,dt!$A$2:$R$78,5,FALSE)</f>
        <v>124</v>
      </c>
      <c r="F7" s="8">
        <f>VLOOKUP($A$7:$A$91,dt!$A$2:$R$78,6,FALSE)</f>
        <v>7</v>
      </c>
      <c r="G7" s="8">
        <f>VLOOKUP($A$7:$A$91,dt!$A$2:$R$78,7,FALSE)</f>
        <v>213</v>
      </c>
      <c r="H7" s="8">
        <f>VLOOKUP($A$7:$A$91,dt!$A$2:$R$78,8,FALSE)</f>
        <v>46</v>
      </c>
      <c r="I7" s="8">
        <f>VLOOKUP($A$7:$A$91,dt!$A$2:$R$78,9,FALSE)</f>
        <v>48</v>
      </c>
      <c r="J7" s="8">
        <f>VLOOKUP($A$7:$A$91,dt!$A$2:$R$78,10,FALSE)</f>
        <v>5</v>
      </c>
      <c r="K7" s="8">
        <f>VLOOKUP($A$7:$A$91,dt!$A$2:$R$78,11,FALSE)</f>
        <v>101101</v>
      </c>
      <c r="L7" s="8">
        <f>VLOOKUP($A$7:$A$91,dt!$A$2:$R$78,12,FALSE)</f>
        <v>3847</v>
      </c>
      <c r="M7" s="8">
        <f>VLOOKUP($A$7:$A$91,dt!$A$2:$R$78,13,FALSE)</f>
        <v>33312</v>
      </c>
      <c r="N7" s="8">
        <f>VLOOKUP($A$7:$A$91,dt!$A$2:$R$78,14,FALSE)</f>
        <v>229</v>
      </c>
      <c r="O7" s="8">
        <f>VLOOKUP($A$7:$A$91,dt!$A$2:$R$78,15,FALSE)</f>
        <v>8262</v>
      </c>
      <c r="P7" s="8">
        <f>VLOOKUP($A$7:$A$91,dt!$A$2:$R$78,16,FALSE)</f>
        <v>203</v>
      </c>
      <c r="Q7" s="8">
        <f>VLOOKUP($A$7:$A$91,dt!$A$2:$R$78,17,FALSE)</f>
        <v>5501</v>
      </c>
      <c r="R7" s="8">
        <f>VLOOKUP($A$7:$A$91,dt!$A$2:$R$78,18,FALSE)</f>
        <v>119</v>
      </c>
      <c r="S7" s="8">
        <f>VLOOKUP($A$7:$A$91,dt!$A$2:$X$78,19,FALSE)</f>
        <v>25929</v>
      </c>
      <c r="T7" s="8">
        <f>VLOOKUP($A$7:$A$91,dt!$A$2:$X$78,20,FALSE)</f>
        <v>129</v>
      </c>
      <c r="U7" s="8">
        <f>VLOOKUP($A$7:$A$91,dt!$A$2:$X$78,21,FALSE)</f>
        <v>9599</v>
      </c>
      <c r="V7" s="8">
        <f>VLOOKUP($A$7:$A$91,dt!$A$2:$X$78,22,FALSE)</f>
        <v>480</v>
      </c>
      <c r="W7" s="8">
        <f>VLOOKUP($A$7:$A$91,dt!$A$2:$X$78,23,FALSE)</f>
        <v>1207</v>
      </c>
      <c r="X7" s="8">
        <f>VLOOKUP($A$7:$A$91,dt!$A$2:$X$78,24,FALSE)</f>
        <v>82</v>
      </c>
    </row>
    <row r="8" spans="1:25" ht="21.75" x14ac:dyDescent="0.2">
      <c r="A8" s="7" t="s">
        <v>11</v>
      </c>
      <c r="B8" s="8">
        <f>VLOOKUP($A$7:$A$91,dt!$A$2:$R$78,2,FALSE)</f>
        <v>4124</v>
      </c>
      <c r="C8" s="8">
        <f>VLOOKUP($A$7:$A$91,dt!$A$2:$R$78,3,FALSE)</f>
        <v>2136</v>
      </c>
      <c r="D8" s="8">
        <f>VLOOKUP($A$7:$A$91,dt!$A$2:$R$78,4,FALSE)</f>
        <v>303</v>
      </c>
      <c r="E8" s="8">
        <f>VLOOKUP($A$7:$A$91,dt!$A$2:$R$78,5,FALSE)</f>
        <v>0</v>
      </c>
      <c r="F8" s="8">
        <f>VLOOKUP($A$7:$A$91,dt!$A$2:$R$78,6,FALSE)</f>
        <v>0</v>
      </c>
      <c r="G8" s="8">
        <f>VLOOKUP($A$7:$A$91,dt!$A$2:$R$78,7,FALSE)</f>
        <v>172</v>
      </c>
      <c r="H8" s="8">
        <f>VLOOKUP($A$7:$A$91,dt!$A$2:$R$78,8,FALSE)</f>
        <v>35</v>
      </c>
      <c r="I8" s="8">
        <f>VLOOKUP($A$7:$A$91,dt!$A$2:$R$78,9,FALSE)</f>
        <v>0</v>
      </c>
      <c r="J8" s="8">
        <f>VLOOKUP($A$7:$A$91,dt!$A$2:$R$78,10,FALSE)</f>
        <v>0</v>
      </c>
      <c r="K8" s="8">
        <f>VLOOKUP($A$7:$A$91,dt!$A$2:$R$78,11,FALSE)</f>
        <v>109173</v>
      </c>
      <c r="L8" s="8">
        <f>VLOOKUP($A$7:$A$91,dt!$A$2:$R$78,12,FALSE)</f>
        <v>3645</v>
      </c>
      <c r="M8" s="8">
        <f>VLOOKUP($A$7:$A$91,dt!$A$2:$R$78,13,FALSE)</f>
        <v>18585</v>
      </c>
      <c r="N8" s="8">
        <f>VLOOKUP($A$7:$A$91,dt!$A$2:$R$78,14,FALSE)</f>
        <v>41</v>
      </c>
      <c r="O8" s="8">
        <f>VLOOKUP($A$7:$A$91,dt!$A$2:$R$78,15,FALSE)</f>
        <v>6910</v>
      </c>
      <c r="P8" s="8">
        <f>VLOOKUP($A$7:$A$91,dt!$A$2:$R$78,16,FALSE)</f>
        <v>212</v>
      </c>
      <c r="Q8" s="8">
        <f>VLOOKUP($A$7:$A$91,dt!$A$2:$R$78,17,FALSE)</f>
        <v>4275</v>
      </c>
      <c r="R8" s="8">
        <f>VLOOKUP($A$7:$A$91,dt!$A$2:$R$78,18,FALSE)</f>
        <v>75</v>
      </c>
      <c r="S8" s="8">
        <f>VLOOKUP($A$7:$A$91,dt!$A$2:$X$78,19,FALSE)</f>
        <v>155466</v>
      </c>
      <c r="T8" s="8">
        <f>VLOOKUP($A$7:$A$91,dt!$A$2:$X$78,20,FALSE)</f>
        <v>154</v>
      </c>
      <c r="U8" s="8">
        <f>VLOOKUP($A$7:$A$91,dt!$A$2:$X$78,21,FALSE)</f>
        <v>3569</v>
      </c>
      <c r="V8" s="8">
        <f>VLOOKUP($A$7:$A$91,dt!$A$2:$X$78,22,FALSE)</f>
        <v>251</v>
      </c>
      <c r="W8" s="8">
        <f>VLOOKUP($A$7:$A$91,dt!$A$2:$X$78,23,FALSE)</f>
        <v>346</v>
      </c>
      <c r="X8" s="8">
        <f>VLOOKUP($A$7:$A$91,dt!$A$2:$X$78,24,FALSE)</f>
        <v>26</v>
      </c>
    </row>
    <row r="9" spans="1:25" ht="21.75" x14ac:dyDescent="0.2">
      <c r="A9" s="7" t="s">
        <v>12</v>
      </c>
      <c r="B9" s="8">
        <f>VLOOKUP($A$7:$A$91,dt!$A$2:$R$78,2,FALSE)</f>
        <v>6461</v>
      </c>
      <c r="C9" s="8">
        <f>VLOOKUP($A$7:$A$91,dt!$A$2:$R$78,3,FALSE)</f>
        <v>4677</v>
      </c>
      <c r="D9" s="8">
        <f>VLOOKUP($A$7:$A$91,dt!$A$2:$R$78,4,FALSE)</f>
        <v>277</v>
      </c>
      <c r="E9" s="8">
        <f>VLOOKUP($A$7:$A$91,dt!$A$2:$R$78,5,FALSE)</f>
        <v>35</v>
      </c>
      <c r="F9" s="8">
        <f>VLOOKUP($A$7:$A$91,dt!$A$2:$R$78,6,FALSE)</f>
        <v>1</v>
      </c>
      <c r="G9" s="8">
        <f>VLOOKUP($A$7:$A$91,dt!$A$2:$R$78,7,FALSE)</f>
        <v>828</v>
      </c>
      <c r="H9" s="8">
        <f>VLOOKUP($A$7:$A$91,dt!$A$2:$R$78,8,FALSE)</f>
        <v>59</v>
      </c>
      <c r="I9" s="8">
        <f>VLOOKUP($A$7:$A$91,dt!$A$2:$R$78,9,FALSE)</f>
        <v>3</v>
      </c>
      <c r="J9" s="8">
        <f>VLOOKUP($A$7:$A$91,dt!$A$2:$R$78,10,FALSE)</f>
        <v>1</v>
      </c>
      <c r="K9" s="8">
        <f>VLOOKUP($A$7:$A$91,dt!$A$2:$R$78,11,FALSE)</f>
        <v>252616</v>
      </c>
      <c r="L9" s="8">
        <f>VLOOKUP($A$7:$A$91,dt!$A$2:$R$78,12,FALSE)</f>
        <v>5153</v>
      </c>
      <c r="M9" s="8">
        <f>VLOOKUP($A$7:$A$91,dt!$A$2:$R$78,13,FALSE)</f>
        <v>220077</v>
      </c>
      <c r="N9" s="8">
        <f>VLOOKUP($A$7:$A$91,dt!$A$2:$R$78,14,FALSE)</f>
        <v>81</v>
      </c>
      <c r="O9" s="8">
        <f>VLOOKUP($A$7:$A$91,dt!$A$2:$R$78,15,FALSE)</f>
        <v>107407</v>
      </c>
      <c r="P9" s="8">
        <f>VLOOKUP($A$7:$A$91,dt!$A$2:$R$78,16,FALSE)</f>
        <v>1877</v>
      </c>
      <c r="Q9" s="8">
        <f>VLOOKUP($A$7:$A$91,dt!$A$2:$R$78,17,FALSE)</f>
        <v>60662</v>
      </c>
      <c r="R9" s="8">
        <f>VLOOKUP($A$7:$A$91,dt!$A$2:$R$78,18,FALSE)</f>
        <v>121</v>
      </c>
      <c r="S9" s="8">
        <f>VLOOKUP($A$7:$A$91,dt!$A$2:$X$78,19,FALSE)</f>
        <v>353556</v>
      </c>
      <c r="T9" s="8">
        <f>VLOOKUP($A$7:$A$91,dt!$A$2:$X$78,20,FALSE)</f>
        <v>561</v>
      </c>
      <c r="U9" s="8">
        <f>VLOOKUP($A$7:$A$91,dt!$A$2:$X$78,21,FALSE)</f>
        <v>2935</v>
      </c>
      <c r="V9" s="8">
        <f>VLOOKUP($A$7:$A$91,dt!$A$2:$X$78,22,FALSE)</f>
        <v>123</v>
      </c>
      <c r="W9" s="8">
        <f>VLOOKUP($A$7:$A$91,dt!$A$2:$X$78,23,FALSE)</f>
        <v>434</v>
      </c>
      <c r="X9" s="8">
        <f>VLOOKUP($A$7:$A$91,dt!$A$2:$X$78,24,FALSE)</f>
        <v>18</v>
      </c>
    </row>
    <row r="10" spans="1:25" ht="21.75" x14ac:dyDescent="0.2">
      <c r="A10" s="7" t="s">
        <v>13</v>
      </c>
      <c r="B10" s="8">
        <f>VLOOKUP($A$7:$A$91,dt!$A$2:$R$78,2,FALSE)</f>
        <v>15490</v>
      </c>
      <c r="C10" s="8">
        <f>VLOOKUP($A$7:$A$91,dt!$A$2:$R$78,3,FALSE)</f>
        <v>11332</v>
      </c>
      <c r="D10" s="8">
        <f>VLOOKUP($A$7:$A$91,dt!$A$2:$R$78,4,FALSE)</f>
        <v>1124</v>
      </c>
      <c r="E10" s="8">
        <f>VLOOKUP($A$7:$A$91,dt!$A$2:$R$78,5,FALSE)</f>
        <v>32</v>
      </c>
      <c r="F10" s="8">
        <f>VLOOKUP($A$7:$A$91,dt!$A$2:$R$78,6,FALSE)</f>
        <v>5</v>
      </c>
      <c r="G10" s="8">
        <f>VLOOKUP($A$7:$A$91,dt!$A$2:$R$78,7,FALSE)</f>
        <v>1657</v>
      </c>
      <c r="H10" s="8">
        <f>VLOOKUP($A$7:$A$91,dt!$A$2:$R$78,8,FALSE)</f>
        <v>199</v>
      </c>
      <c r="I10" s="8">
        <f>VLOOKUP($A$7:$A$91,dt!$A$2:$R$78,9,FALSE)</f>
        <v>7775</v>
      </c>
      <c r="J10" s="8">
        <f>VLOOKUP($A$7:$A$91,dt!$A$2:$R$78,10,FALSE)</f>
        <v>34</v>
      </c>
      <c r="K10" s="8">
        <f>VLOOKUP($A$7:$A$91,dt!$A$2:$R$78,11,FALSE)</f>
        <v>631007</v>
      </c>
      <c r="L10" s="8">
        <f>VLOOKUP($A$7:$A$91,dt!$A$2:$R$78,12,FALSE)</f>
        <v>13091</v>
      </c>
      <c r="M10" s="8">
        <f>VLOOKUP($A$7:$A$91,dt!$A$2:$R$78,13,FALSE)</f>
        <v>2751687</v>
      </c>
      <c r="N10" s="8">
        <f>VLOOKUP($A$7:$A$91,dt!$A$2:$R$78,14,FALSE)</f>
        <v>143</v>
      </c>
      <c r="O10" s="8">
        <f>VLOOKUP($A$7:$A$91,dt!$A$2:$R$78,15,FALSE)</f>
        <v>3035600</v>
      </c>
      <c r="P10" s="8">
        <f>VLOOKUP($A$7:$A$91,dt!$A$2:$R$78,16,FALSE)</f>
        <v>2009</v>
      </c>
      <c r="Q10" s="8">
        <f>VLOOKUP($A$7:$A$91,dt!$A$2:$R$78,17,FALSE)</f>
        <v>110568</v>
      </c>
      <c r="R10" s="8">
        <f>VLOOKUP($A$7:$A$91,dt!$A$2:$R$78,18,FALSE)</f>
        <v>224</v>
      </c>
      <c r="S10" s="8">
        <f>VLOOKUP($A$7:$A$91,dt!$A$2:$X$78,19,FALSE)</f>
        <v>482893</v>
      </c>
      <c r="T10" s="8">
        <f>VLOOKUP($A$7:$A$91,dt!$A$2:$X$78,20,FALSE)</f>
        <v>1378</v>
      </c>
      <c r="U10" s="8">
        <f>VLOOKUP($A$7:$A$91,dt!$A$2:$X$78,21,FALSE)</f>
        <v>8050</v>
      </c>
      <c r="V10" s="8">
        <f>VLOOKUP($A$7:$A$91,dt!$A$2:$X$78,22,FALSE)</f>
        <v>379</v>
      </c>
      <c r="W10" s="8">
        <f>VLOOKUP($A$7:$A$91,dt!$A$2:$X$78,23,FALSE)</f>
        <v>447</v>
      </c>
      <c r="X10" s="8">
        <f>VLOOKUP($A$7:$A$91,dt!$A$2:$X$78,24,FALSE)</f>
        <v>26</v>
      </c>
    </row>
    <row r="11" spans="1:25" ht="21.75" x14ac:dyDescent="0.2">
      <c r="A11" s="7" t="s">
        <v>14</v>
      </c>
      <c r="B11" s="8">
        <f>VLOOKUP($A$7:$A$91,dt!$A$2:$R$78,2,FALSE)</f>
        <v>17444</v>
      </c>
      <c r="C11" s="8">
        <f>VLOOKUP($A$7:$A$91,dt!$A$2:$R$78,3,FALSE)</f>
        <v>12969</v>
      </c>
      <c r="D11" s="8">
        <f>VLOOKUP($A$7:$A$91,dt!$A$2:$R$78,4,FALSE)</f>
        <v>1483</v>
      </c>
      <c r="E11" s="8">
        <f>VLOOKUP($A$7:$A$91,dt!$A$2:$R$78,5,FALSE)</f>
        <v>0</v>
      </c>
      <c r="F11" s="8">
        <f>VLOOKUP($A$7:$A$91,dt!$A$2:$R$78,6,FALSE)</f>
        <v>0</v>
      </c>
      <c r="G11" s="8">
        <f>VLOOKUP($A$7:$A$91,dt!$A$2:$R$78,7,FALSE)</f>
        <v>793</v>
      </c>
      <c r="H11" s="8">
        <f>VLOOKUP($A$7:$A$91,dt!$A$2:$R$78,8,FALSE)</f>
        <v>75</v>
      </c>
      <c r="I11" s="8">
        <f>VLOOKUP($A$7:$A$91,dt!$A$2:$R$78,9,FALSE)</f>
        <v>60052</v>
      </c>
      <c r="J11" s="8">
        <f>VLOOKUP($A$7:$A$91,dt!$A$2:$R$78,10,FALSE)</f>
        <v>784</v>
      </c>
      <c r="K11" s="8">
        <f>VLOOKUP($A$7:$A$91,dt!$A$2:$R$78,11,FALSE)</f>
        <v>825086</v>
      </c>
      <c r="L11" s="8">
        <f>VLOOKUP($A$7:$A$91,dt!$A$2:$R$78,12,FALSE)</f>
        <v>14752</v>
      </c>
      <c r="M11" s="8">
        <f>VLOOKUP($A$7:$A$91,dt!$A$2:$R$78,13,FALSE)</f>
        <v>1293366</v>
      </c>
      <c r="N11" s="8">
        <f>VLOOKUP($A$7:$A$91,dt!$A$2:$R$78,14,FALSE)</f>
        <v>34</v>
      </c>
      <c r="O11" s="8">
        <f>VLOOKUP($A$7:$A$91,dt!$A$2:$R$78,15,FALSE)</f>
        <v>926585</v>
      </c>
      <c r="P11" s="8">
        <f>VLOOKUP($A$7:$A$91,dt!$A$2:$R$78,16,FALSE)</f>
        <v>791</v>
      </c>
      <c r="Q11" s="8">
        <f>VLOOKUP($A$7:$A$91,dt!$A$2:$R$78,17,FALSE)</f>
        <v>4595</v>
      </c>
      <c r="R11" s="8">
        <f>VLOOKUP($A$7:$A$91,dt!$A$2:$R$78,18,FALSE)</f>
        <v>47</v>
      </c>
      <c r="S11" s="8">
        <f>VLOOKUP($A$7:$A$91,dt!$A$2:$X$78,19,FALSE)</f>
        <v>1567376</v>
      </c>
      <c r="T11" s="8">
        <f>VLOOKUP($A$7:$A$91,dt!$A$2:$X$78,20,FALSE)</f>
        <v>2130</v>
      </c>
      <c r="U11" s="8">
        <f>VLOOKUP($A$7:$A$91,dt!$A$2:$X$78,21,FALSE)</f>
        <v>10724</v>
      </c>
      <c r="V11" s="8">
        <f>VLOOKUP($A$7:$A$91,dt!$A$2:$X$78,22,FALSE)</f>
        <v>401</v>
      </c>
      <c r="W11" s="8">
        <f>VLOOKUP($A$7:$A$91,dt!$A$2:$X$78,23,FALSE)</f>
        <v>508</v>
      </c>
      <c r="X11" s="8">
        <f>VLOOKUP($A$7:$A$91,dt!$A$2:$X$78,24,FALSE)</f>
        <v>17</v>
      </c>
    </row>
    <row r="12" spans="1:25" ht="21.75" x14ac:dyDescent="0.2">
      <c r="A12" s="7" t="s">
        <v>15</v>
      </c>
      <c r="B12" s="8">
        <f>VLOOKUP($A$7:$A$91,dt!$A$2:$R$78,2,FALSE)</f>
        <v>28167</v>
      </c>
      <c r="C12" s="8">
        <f>VLOOKUP($A$7:$A$91,dt!$A$2:$R$78,3,FALSE)</f>
        <v>70717</v>
      </c>
      <c r="D12" s="8">
        <f>VLOOKUP($A$7:$A$91,dt!$A$2:$R$78,4,FALSE)</f>
        <v>4100</v>
      </c>
      <c r="E12" s="8">
        <f>VLOOKUP($A$7:$A$91,dt!$A$2:$R$78,5,FALSE)</f>
        <v>88752</v>
      </c>
      <c r="F12" s="8">
        <f>VLOOKUP($A$7:$A$91,dt!$A$2:$R$78,6,FALSE)</f>
        <v>2428</v>
      </c>
      <c r="G12" s="8">
        <f>VLOOKUP($A$7:$A$91,dt!$A$2:$R$78,7,FALSE)</f>
        <v>3796</v>
      </c>
      <c r="H12" s="8">
        <f>VLOOKUP($A$7:$A$91,dt!$A$2:$R$78,8,FALSE)</f>
        <v>253</v>
      </c>
      <c r="I12" s="8">
        <f>VLOOKUP($A$7:$A$91,dt!$A$2:$R$78,9,FALSE)</f>
        <v>537058</v>
      </c>
      <c r="J12" s="8">
        <f>VLOOKUP($A$7:$A$91,dt!$A$2:$R$78,10,FALSE)</f>
        <v>1158</v>
      </c>
      <c r="K12" s="8">
        <f>VLOOKUP($A$7:$A$91,dt!$A$2:$R$78,11,FALSE)</f>
        <v>948648</v>
      </c>
      <c r="L12" s="8">
        <f>VLOOKUP($A$7:$A$91,dt!$A$2:$R$78,12,FALSE)</f>
        <v>21905</v>
      </c>
      <c r="M12" s="8">
        <f>VLOOKUP($A$7:$A$91,dt!$A$2:$R$78,13,FALSE)</f>
        <v>61793261</v>
      </c>
      <c r="N12" s="8">
        <f>VLOOKUP($A$7:$A$91,dt!$A$2:$R$78,14,FALSE)</f>
        <v>429</v>
      </c>
      <c r="O12" s="8">
        <f>VLOOKUP($A$7:$A$91,dt!$A$2:$R$78,15,FALSE)</f>
        <v>784962</v>
      </c>
      <c r="P12" s="8">
        <f>VLOOKUP($A$7:$A$91,dt!$A$2:$R$78,16,FALSE)</f>
        <v>1367</v>
      </c>
      <c r="Q12" s="8">
        <f>VLOOKUP($A$7:$A$91,dt!$A$2:$R$78,17,FALSE)</f>
        <v>418950</v>
      </c>
      <c r="R12" s="8">
        <f>VLOOKUP($A$7:$A$91,dt!$A$2:$R$78,18,FALSE)</f>
        <v>255</v>
      </c>
      <c r="S12" s="8">
        <f>VLOOKUP($A$7:$A$91,dt!$A$2:$X$78,19,FALSE)</f>
        <v>536540</v>
      </c>
      <c r="T12" s="8">
        <f>VLOOKUP($A$7:$A$91,dt!$A$2:$X$78,20,FALSE)</f>
        <v>1048</v>
      </c>
      <c r="U12" s="8">
        <f>VLOOKUP($A$7:$A$91,dt!$A$2:$X$78,21,FALSE)</f>
        <v>68747</v>
      </c>
      <c r="V12" s="8">
        <f>VLOOKUP($A$7:$A$91,dt!$A$2:$X$78,22,FALSE)</f>
        <v>2294</v>
      </c>
      <c r="W12" s="8">
        <f>VLOOKUP($A$7:$A$91,dt!$A$2:$X$78,23,FALSE)</f>
        <v>3467</v>
      </c>
      <c r="X12" s="8">
        <f>VLOOKUP($A$7:$A$91,dt!$A$2:$X$78,24,FALSE)</f>
        <v>88</v>
      </c>
    </row>
    <row r="13" spans="1:25" ht="21.75" x14ac:dyDescent="0.2">
      <c r="A13" s="7" t="s">
        <v>16</v>
      </c>
      <c r="B13" s="8">
        <f>VLOOKUP($A$7:$A$91,dt!$A$2:$R$78,2,FALSE)</f>
        <v>5184</v>
      </c>
      <c r="C13" s="8">
        <f>VLOOKUP($A$7:$A$91,dt!$A$2:$R$78,3,FALSE)</f>
        <v>3396</v>
      </c>
      <c r="D13" s="8">
        <f>VLOOKUP($A$7:$A$91,dt!$A$2:$R$78,4,FALSE)</f>
        <v>451</v>
      </c>
      <c r="E13" s="8">
        <f>VLOOKUP($A$7:$A$91,dt!$A$2:$R$78,5,FALSE)</f>
        <v>141</v>
      </c>
      <c r="F13" s="8">
        <f>VLOOKUP($A$7:$A$91,dt!$A$2:$R$78,6,FALSE)</f>
        <v>7</v>
      </c>
      <c r="G13" s="8">
        <f>VLOOKUP($A$7:$A$91,dt!$A$2:$R$78,7,FALSE)</f>
        <v>267</v>
      </c>
      <c r="H13" s="8">
        <f>VLOOKUP($A$7:$A$91,dt!$A$2:$R$78,8,FALSE)</f>
        <v>43</v>
      </c>
      <c r="I13" s="8">
        <f>VLOOKUP($A$7:$A$91,dt!$A$2:$R$78,9,FALSE)</f>
        <v>8973</v>
      </c>
      <c r="J13" s="8">
        <f>VLOOKUP($A$7:$A$91,dt!$A$2:$R$78,10,FALSE)</f>
        <v>151</v>
      </c>
      <c r="K13" s="8">
        <f>VLOOKUP($A$7:$A$91,dt!$A$2:$R$78,11,FALSE)</f>
        <v>225381</v>
      </c>
      <c r="L13" s="8">
        <f>VLOOKUP($A$7:$A$91,dt!$A$2:$R$78,12,FALSE)</f>
        <v>4236</v>
      </c>
      <c r="M13" s="8">
        <f>VLOOKUP($A$7:$A$91,dt!$A$2:$R$78,13,FALSE)</f>
        <v>1727988</v>
      </c>
      <c r="N13" s="8">
        <f>VLOOKUP($A$7:$A$91,dt!$A$2:$R$78,14,FALSE)</f>
        <v>69</v>
      </c>
      <c r="O13" s="8">
        <f>VLOOKUP($A$7:$A$91,dt!$A$2:$R$78,15,FALSE)</f>
        <v>51020</v>
      </c>
      <c r="P13" s="8">
        <f>VLOOKUP($A$7:$A$91,dt!$A$2:$R$78,16,FALSE)</f>
        <v>401</v>
      </c>
      <c r="Q13" s="8">
        <f>VLOOKUP($A$7:$A$91,dt!$A$2:$R$78,17,FALSE)</f>
        <v>3106</v>
      </c>
      <c r="R13" s="8">
        <f>VLOOKUP($A$7:$A$91,dt!$A$2:$R$78,18,FALSE)</f>
        <v>60</v>
      </c>
      <c r="S13" s="8">
        <f>VLOOKUP($A$7:$A$91,dt!$A$2:$X$78,19,FALSE)</f>
        <v>157075</v>
      </c>
      <c r="T13" s="8">
        <f>VLOOKUP($A$7:$A$91,dt!$A$2:$X$78,20,FALSE)</f>
        <v>408</v>
      </c>
      <c r="U13" s="8">
        <f>VLOOKUP($A$7:$A$91,dt!$A$2:$X$78,21,FALSE)</f>
        <v>17955</v>
      </c>
      <c r="V13" s="8">
        <f>VLOOKUP($A$7:$A$91,dt!$A$2:$X$78,22,FALSE)</f>
        <v>529</v>
      </c>
      <c r="W13" s="8">
        <f>VLOOKUP($A$7:$A$91,dt!$A$2:$X$78,23,FALSE)</f>
        <v>169</v>
      </c>
      <c r="X13" s="8">
        <f>VLOOKUP($A$7:$A$91,dt!$A$2:$X$78,24,FALSE)</f>
        <v>15</v>
      </c>
    </row>
    <row r="14" spans="1:25" ht="21.75" x14ac:dyDescent="0.2">
      <c r="A14" s="7" t="s">
        <v>17</v>
      </c>
      <c r="B14" s="8">
        <f>VLOOKUP($A$7:$A$91,dt!$A$2:$R$78,2,FALSE)</f>
        <v>20517</v>
      </c>
      <c r="C14" s="8">
        <f>VLOOKUP($A$7:$A$91,dt!$A$2:$R$78,3,FALSE)</f>
        <v>56832</v>
      </c>
      <c r="D14" s="8">
        <f>VLOOKUP($A$7:$A$91,dt!$A$2:$R$78,4,FALSE)</f>
        <v>3488</v>
      </c>
      <c r="E14" s="8">
        <f>VLOOKUP($A$7:$A$91,dt!$A$2:$R$78,5,FALSE)</f>
        <v>1182</v>
      </c>
      <c r="F14" s="8">
        <f>VLOOKUP($A$7:$A$91,dt!$A$2:$R$78,6,FALSE)</f>
        <v>64</v>
      </c>
      <c r="G14" s="8">
        <f>VLOOKUP($A$7:$A$91,dt!$A$2:$R$78,7,FALSE)</f>
        <v>17645</v>
      </c>
      <c r="H14" s="8">
        <f>VLOOKUP($A$7:$A$91,dt!$A$2:$R$78,8,FALSE)</f>
        <v>1288</v>
      </c>
      <c r="I14" s="8">
        <f>VLOOKUP($A$7:$A$91,dt!$A$2:$R$78,9,FALSE)</f>
        <v>253389</v>
      </c>
      <c r="J14" s="8">
        <f>VLOOKUP($A$7:$A$91,dt!$A$2:$R$78,10,FALSE)</f>
        <v>717</v>
      </c>
      <c r="K14" s="8">
        <f>VLOOKUP($A$7:$A$91,dt!$A$2:$R$78,11,FALSE)</f>
        <v>1065002</v>
      </c>
      <c r="L14" s="8">
        <f>VLOOKUP($A$7:$A$91,dt!$A$2:$R$78,12,FALSE)</f>
        <v>16730</v>
      </c>
      <c r="M14" s="8">
        <f>VLOOKUP($A$7:$A$91,dt!$A$2:$R$78,13,FALSE)</f>
        <v>5869662</v>
      </c>
      <c r="N14" s="8">
        <f>VLOOKUP($A$7:$A$91,dt!$A$2:$R$78,14,FALSE)</f>
        <v>156</v>
      </c>
      <c r="O14" s="8">
        <f>VLOOKUP($A$7:$A$91,dt!$A$2:$R$78,15,FALSE)</f>
        <v>75571</v>
      </c>
      <c r="P14" s="8">
        <f>VLOOKUP($A$7:$A$91,dt!$A$2:$R$78,16,FALSE)</f>
        <v>2187</v>
      </c>
      <c r="Q14" s="8">
        <f>VLOOKUP($A$7:$A$91,dt!$A$2:$R$78,17,FALSE)</f>
        <v>96439</v>
      </c>
      <c r="R14" s="8">
        <f>VLOOKUP($A$7:$A$91,dt!$A$2:$R$78,18,FALSE)</f>
        <v>449</v>
      </c>
      <c r="S14" s="8">
        <f>VLOOKUP($A$7:$A$91,dt!$A$2:$X$78,19,FALSE)</f>
        <v>1020602</v>
      </c>
      <c r="T14" s="8">
        <f>VLOOKUP($A$7:$A$91,dt!$A$2:$X$78,20,FALSE)</f>
        <v>1730</v>
      </c>
      <c r="U14" s="8">
        <f>VLOOKUP($A$7:$A$91,dt!$A$2:$X$78,21,FALSE)</f>
        <v>39313</v>
      </c>
      <c r="V14" s="8">
        <f>VLOOKUP($A$7:$A$91,dt!$A$2:$X$78,22,FALSE)</f>
        <v>1075</v>
      </c>
      <c r="W14" s="8">
        <f>VLOOKUP($A$7:$A$91,dt!$A$2:$X$78,23,FALSE)</f>
        <v>3951</v>
      </c>
      <c r="X14" s="8">
        <f>VLOOKUP($A$7:$A$91,dt!$A$2:$X$78,24,FALSE)</f>
        <v>115</v>
      </c>
    </row>
    <row r="15" spans="1:25" ht="21.75" x14ac:dyDescent="0.2">
      <c r="A15" s="7" t="s">
        <v>18</v>
      </c>
      <c r="B15" s="8">
        <f>VLOOKUP($A$7:$A$91,dt!$A$2:$R$78,2,FALSE)</f>
        <v>18292</v>
      </c>
      <c r="C15" s="8">
        <f>VLOOKUP($A$7:$A$91,dt!$A$2:$R$78,3,FALSE)</f>
        <v>31377</v>
      </c>
      <c r="D15" s="8">
        <f>VLOOKUP($A$7:$A$91,dt!$A$2:$R$78,4,FALSE)</f>
        <v>2132</v>
      </c>
      <c r="E15" s="8">
        <f>VLOOKUP($A$7:$A$91,dt!$A$2:$R$78,5,FALSE)</f>
        <v>174751</v>
      </c>
      <c r="F15" s="8">
        <f>VLOOKUP($A$7:$A$91,dt!$A$2:$R$78,6,FALSE)</f>
        <v>4705</v>
      </c>
      <c r="G15" s="8">
        <f>VLOOKUP($A$7:$A$91,dt!$A$2:$R$78,7,FALSE)</f>
        <v>10756</v>
      </c>
      <c r="H15" s="8">
        <f>VLOOKUP($A$7:$A$91,dt!$A$2:$R$78,8,FALSE)</f>
        <v>671</v>
      </c>
      <c r="I15" s="8">
        <f>VLOOKUP($A$7:$A$91,dt!$A$2:$R$78,9,FALSE)</f>
        <v>79582</v>
      </c>
      <c r="J15" s="8">
        <f>VLOOKUP($A$7:$A$91,dt!$A$2:$R$78,10,FALSE)</f>
        <v>127</v>
      </c>
      <c r="K15" s="8">
        <f>VLOOKUP($A$7:$A$91,dt!$A$2:$R$78,11,FALSE)</f>
        <v>605056</v>
      </c>
      <c r="L15" s="8">
        <f>VLOOKUP($A$7:$A$91,dt!$A$2:$R$78,12,FALSE)</f>
        <v>12450</v>
      </c>
      <c r="M15" s="8">
        <f>VLOOKUP($A$7:$A$91,dt!$A$2:$R$78,13,FALSE)</f>
        <v>17820730</v>
      </c>
      <c r="N15" s="8">
        <f>VLOOKUP($A$7:$A$91,dt!$A$2:$R$78,14,FALSE)</f>
        <v>273</v>
      </c>
      <c r="O15" s="8">
        <f>VLOOKUP($A$7:$A$91,dt!$A$2:$R$78,15,FALSE)</f>
        <v>1461074</v>
      </c>
      <c r="P15" s="8">
        <f>VLOOKUP($A$7:$A$91,dt!$A$2:$R$78,16,FALSE)</f>
        <v>1490</v>
      </c>
      <c r="Q15" s="8">
        <f>VLOOKUP($A$7:$A$91,dt!$A$2:$R$78,17,FALSE)</f>
        <v>602232</v>
      </c>
      <c r="R15" s="8">
        <f>VLOOKUP($A$7:$A$91,dt!$A$2:$R$78,18,FALSE)</f>
        <v>181</v>
      </c>
      <c r="S15" s="8">
        <f>VLOOKUP($A$7:$A$91,dt!$A$2:$X$78,19,FALSE)</f>
        <v>265241</v>
      </c>
      <c r="T15" s="8">
        <f>VLOOKUP($A$7:$A$91,dt!$A$2:$X$78,20,FALSE)</f>
        <v>633</v>
      </c>
      <c r="U15" s="8">
        <f>VLOOKUP($A$7:$A$91,dt!$A$2:$X$78,21,FALSE)</f>
        <v>26550</v>
      </c>
      <c r="V15" s="8">
        <f>VLOOKUP($A$7:$A$91,dt!$A$2:$X$78,22,FALSE)</f>
        <v>820</v>
      </c>
      <c r="W15" s="8">
        <f>VLOOKUP($A$7:$A$91,dt!$A$2:$X$78,23,FALSE)</f>
        <v>2693</v>
      </c>
      <c r="X15" s="8">
        <f>VLOOKUP($A$7:$A$91,dt!$A$2:$X$78,24,FALSE)</f>
        <v>58</v>
      </c>
    </row>
    <row r="16" spans="1:25" ht="21.75" x14ac:dyDescent="0.2">
      <c r="A16" s="11" t="s">
        <v>2</v>
      </c>
      <c r="B16" s="10">
        <f t="shared" ref="B16:X16" si="8">SUM(B17:B25)</f>
        <v>119562</v>
      </c>
      <c r="C16" s="10">
        <f t="shared" si="8"/>
        <v>207981</v>
      </c>
      <c r="D16" s="10">
        <f t="shared" si="8"/>
        <v>18606</v>
      </c>
      <c r="E16" s="10">
        <f t="shared" si="8"/>
        <v>42486</v>
      </c>
      <c r="F16" s="10">
        <f t="shared" si="8"/>
        <v>1062</v>
      </c>
      <c r="G16" s="10">
        <f t="shared" si="8"/>
        <v>54890</v>
      </c>
      <c r="H16" s="10">
        <f t="shared" si="8"/>
        <v>4605</v>
      </c>
      <c r="I16" s="10">
        <f t="shared" si="8"/>
        <v>1424515</v>
      </c>
      <c r="J16" s="10">
        <f t="shared" si="8"/>
        <v>2332</v>
      </c>
      <c r="K16" s="10">
        <f t="shared" ref="K16:L16" si="9">SUM(K17:K25)</f>
        <v>4506907</v>
      </c>
      <c r="L16" s="10">
        <f t="shared" si="9"/>
        <v>101946</v>
      </c>
      <c r="M16" s="10">
        <f t="shared" ref="M16:N16" si="10">SUM(M17:M25)</f>
        <v>65200222</v>
      </c>
      <c r="N16" s="10">
        <f t="shared" si="10"/>
        <v>3107</v>
      </c>
      <c r="O16" s="10">
        <f t="shared" si="8"/>
        <v>23733896</v>
      </c>
      <c r="P16" s="10">
        <f t="shared" si="8"/>
        <v>8142</v>
      </c>
      <c r="Q16" s="10">
        <f t="shared" si="8"/>
        <v>2584685</v>
      </c>
      <c r="R16" s="10">
        <f t="shared" si="8"/>
        <v>1921</v>
      </c>
      <c r="S16" s="10">
        <f t="shared" ref="S16:T16" si="11">SUM(S17:S25)</f>
        <v>595016</v>
      </c>
      <c r="T16" s="10">
        <f t="shared" si="11"/>
        <v>4072</v>
      </c>
      <c r="U16" s="10">
        <f t="shared" si="8"/>
        <v>36420</v>
      </c>
      <c r="V16" s="10">
        <f t="shared" si="8"/>
        <v>1649</v>
      </c>
      <c r="W16" s="10">
        <f t="shared" si="8"/>
        <v>5500</v>
      </c>
      <c r="X16" s="10">
        <f t="shared" si="8"/>
        <v>279</v>
      </c>
    </row>
    <row r="17" spans="1:24" ht="21.75" x14ac:dyDescent="0.2">
      <c r="A17" s="7" t="s">
        <v>19</v>
      </c>
      <c r="B17" s="8">
        <f>VLOOKUP($A$7:$A$91,dt!$A$2:$R$78,2,FALSE)</f>
        <v>2157</v>
      </c>
      <c r="C17" s="8">
        <f>VLOOKUP($A$7:$A$91,dt!$A$2:$R$78,3,FALSE)</f>
        <v>511</v>
      </c>
      <c r="D17" s="8">
        <f>VLOOKUP($A$7:$A$91,dt!$A$2:$R$78,4,FALSE)</f>
        <v>54</v>
      </c>
      <c r="E17" s="8">
        <f>VLOOKUP($A$7:$A$91,dt!$A$2:$R$78,5,FALSE)</f>
        <v>0</v>
      </c>
      <c r="F17" s="8">
        <f>VLOOKUP($A$7:$A$91,dt!$A$2:$R$78,6,FALSE)</f>
        <v>0</v>
      </c>
      <c r="G17" s="8">
        <f>VLOOKUP($A$7:$A$91,dt!$A$2:$R$78,7,FALSE)</f>
        <v>48</v>
      </c>
      <c r="H17" s="8">
        <f>VLOOKUP($A$7:$A$91,dt!$A$2:$R$78,8,FALSE)</f>
        <v>9</v>
      </c>
      <c r="I17" s="8">
        <f>VLOOKUP($A$7:$A$91,dt!$A$2:$R$78,9,FALSE)</f>
        <v>38</v>
      </c>
      <c r="J17" s="8">
        <f>VLOOKUP($A$7:$A$91,dt!$A$2:$R$78,10,FALSE)</f>
        <v>2</v>
      </c>
      <c r="K17" s="8">
        <f>VLOOKUP($A$7:$A$91,dt!$A$2:$R$78,11,FALSE)</f>
        <v>46977</v>
      </c>
      <c r="L17" s="8">
        <f>VLOOKUP($A$7:$A$91,dt!$A$2:$R$78,12,FALSE)</f>
        <v>1875</v>
      </c>
      <c r="M17" s="8">
        <f>VLOOKUP($A$7:$A$91,dt!$A$2:$R$78,13,FALSE)</f>
        <v>221</v>
      </c>
      <c r="N17" s="8">
        <f>VLOOKUP($A$7:$A$91,dt!$A$2:$R$78,14,FALSE)</f>
        <v>11</v>
      </c>
      <c r="O17" s="8">
        <f>VLOOKUP($A$7:$A$91,dt!$A$2:$R$78,15,FALSE)</f>
        <v>1803</v>
      </c>
      <c r="P17" s="8">
        <f>VLOOKUP($A$7:$A$91,dt!$A$2:$R$78,16,FALSE)</f>
        <v>65</v>
      </c>
      <c r="Q17" s="8">
        <f>VLOOKUP($A$7:$A$91,dt!$A$2:$R$78,17,FALSE)</f>
        <v>1268</v>
      </c>
      <c r="R17" s="8">
        <f>VLOOKUP($A$7:$A$91,dt!$A$2:$R$78,18,FALSE)</f>
        <v>100</v>
      </c>
      <c r="S17" s="8">
        <f>VLOOKUP($A$7:$A$91,dt!$A$2:$X$78,19,FALSE)</f>
        <v>6422</v>
      </c>
      <c r="T17" s="8">
        <f>VLOOKUP($A$7:$A$91,dt!$A$2:$X$78,20,FALSE)</f>
        <v>201</v>
      </c>
      <c r="U17" s="8">
        <f>VLOOKUP($A$7:$A$91,dt!$A$2:$X$78,21,FALSE)</f>
        <v>834</v>
      </c>
      <c r="V17" s="8">
        <f>VLOOKUP($A$7:$A$91,dt!$A$2:$X$78,22,FALSE)</f>
        <v>30</v>
      </c>
      <c r="W17" s="8">
        <f>VLOOKUP($A$7:$A$91,dt!$A$2:$X$78,23,FALSE)</f>
        <v>68</v>
      </c>
      <c r="X17" s="8">
        <f>VLOOKUP($A$7:$A$91,dt!$A$2:$X$78,24,FALSE)</f>
        <v>7</v>
      </c>
    </row>
    <row r="18" spans="1:24" ht="21.75" x14ac:dyDescent="0.2">
      <c r="A18" s="7" t="s">
        <v>20</v>
      </c>
      <c r="B18" s="8">
        <f>VLOOKUP($A$7:$A$91,dt!$A$2:$R$78,2,FALSE)</f>
        <v>12918</v>
      </c>
      <c r="C18" s="8">
        <f>VLOOKUP($A$7:$A$91,dt!$A$2:$R$78,3,FALSE)</f>
        <v>21122</v>
      </c>
      <c r="D18" s="8">
        <f>VLOOKUP($A$7:$A$91,dt!$A$2:$R$78,4,FALSE)</f>
        <v>1555</v>
      </c>
      <c r="E18" s="8">
        <f>VLOOKUP($A$7:$A$91,dt!$A$2:$R$78,5,FALSE)</f>
        <v>1630</v>
      </c>
      <c r="F18" s="8">
        <f>VLOOKUP($A$7:$A$91,dt!$A$2:$R$78,6,FALSE)</f>
        <v>29</v>
      </c>
      <c r="G18" s="8">
        <f>VLOOKUP($A$7:$A$91,dt!$A$2:$R$78,7,FALSE)</f>
        <v>9040</v>
      </c>
      <c r="H18" s="8">
        <f>VLOOKUP($A$7:$A$91,dt!$A$2:$R$78,8,FALSE)</f>
        <v>854</v>
      </c>
      <c r="I18" s="8">
        <f>VLOOKUP($A$7:$A$91,dt!$A$2:$R$78,9,FALSE)</f>
        <v>282446</v>
      </c>
      <c r="J18" s="8">
        <f>VLOOKUP($A$7:$A$91,dt!$A$2:$R$78,10,FALSE)</f>
        <v>206</v>
      </c>
      <c r="K18" s="8">
        <f>VLOOKUP($A$7:$A$91,dt!$A$2:$R$78,11,FALSE)</f>
        <v>433341</v>
      </c>
      <c r="L18" s="8">
        <f>VLOOKUP($A$7:$A$91,dt!$A$2:$R$78,12,FALSE)</f>
        <v>10847</v>
      </c>
      <c r="M18" s="8">
        <f>VLOOKUP($A$7:$A$91,dt!$A$2:$R$78,13,FALSE)</f>
        <v>27417034</v>
      </c>
      <c r="N18" s="8">
        <f>VLOOKUP($A$7:$A$91,dt!$A$2:$R$78,14,FALSE)</f>
        <v>328</v>
      </c>
      <c r="O18" s="8">
        <f>VLOOKUP($A$7:$A$91,dt!$A$2:$R$78,15,FALSE)</f>
        <v>5865511</v>
      </c>
      <c r="P18" s="8">
        <f>VLOOKUP($A$7:$A$91,dt!$A$2:$R$78,16,FALSE)</f>
        <v>546</v>
      </c>
      <c r="Q18" s="8">
        <f>VLOOKUP($A$7:$A$91,dt!$A$2:$R$78,17,FALSE)</f>
        <v>148343</v>
      </c>
      <c r="R18" s="8">
        <f>VLOOKUP($A$7:$A$91,dt!$A$2:$R$78,18,FALSE)</f>
        <v>76</v>
      </c>
      <c r="S18" s="8">
        <f>VLOOKUP($A$7:$A$91,dt!$A$2:$X$78,19,FALSE)</f>
        <v>170183</v>
      </c>
      <c r="T18" s="8">
        <f>VLOOKUP($A$7:$A$91,dt!$A$2:$X$78,20,FALSE)</f>
        <v>169</v>
      </c>
      <c r="U18" s="8">
        <f>VLOOKUP($A$7:$A$91,dt!$A$2:$X$78,21,FALSE)</f>
        <v>6554</v>
      </c>
      <c r="V18" s="8">
        <f>VLOOKUP($A$7:$A$91,dt!$A$2:$X$78,22,FALSE)</f>
        <v>310</v>
      </c>
      <c r="W18" s="8">
        <f>VLOOKUP($A$7:$A$91,dt!$A$2:$X$78,23,FALSE)</f>
        <v>2036</v>
      </c>
      <c r="X18" s="8">
        <f>VLOOKUP($A$7:$A$91,dt!$A$2:$X$78,24,FALSE)</f>
        <v>84</v>
      </c>
    </row>
    <row r="19" spans="1:24" ht="21.75" x14ac:dyDescent="0.2">
      <c r="A19" s="7" t="s">
        <v>21</v>
      </c>
      <c r="B19" s="8">
        <f>VLOOKUP($A$7:$A$91,dt!$A$2:$R$78,2,FALSE)</f>
        <v>10216</v>
      </c>
      <c r="C19" s="8">
        <f>VLOOKUP($A$7:$A$91,dt!$A$2:$R$78,3,FALSE)</f>
        <v>22781</v>
      </c>
      <c r="D19" s="8">
        <f>VLOOKUP($A$7:$A$91,dt!$A$2:$R$78,4,FALSE)</f>
        <v>1644</v>
      </c>
      <c r="E19" s="8">
        <f>VLOOKUP($A$7:$A$91,dt!$A$2:$R$78,5,FALSE)</f>
        <v>1</v>
      </c>
      <c r="F19" s="8">
        <f>VLOOKUP($A$7:$A$91,dt!$A$2:$R$78,6,FALSE)</f>
        <v>1</v>
      </c>
      <c r="G19" s="8">
        <f>VLOOKUP($A$7:$A$91,dt!$A$2:$R$78,7,FALSE)</f>
        <v>704</v>
      </c>
      <c r="H19" s="8">
        <f>VLOOKUP($A$7:$A$91,dt!$A$2:$R$78,8,FALSE)</f>
        <v>79</v>
      </c>
      <c r="I19" s="8">
        <f>VLOOKUP($A$7:$A$91,dt!$A$2:$R$78,9,FALSE)</f>
        <v>214073</v>
      </c>
      <c r="J19" s="8">
        <f>VLOOKUP($A$7:$A$91,dt!$A$2:$R$78,10,FALSE)</f>
        <v>135</v>
      </c>
      <c r="K19" s="8">
        <f>VLOOKUP($A$7:$A$91,dt!$A$2:$R$78,11,FALSE)</f>
        <v>454376</v>
      </c>
      <c r="L19" s="8">
        <f>VLOOKUP($A$7:$A$91,dt!$A$2:$R$78,12,FALSE)</f>
        <v>8927</v>
      </c>
      <c r="M19" s="8">
        <f>VLOOKUP($A$7:$A$91,dt!$A$2:$R$78,13,FALSE)</f>
        <v>4040099</v>
      </c>
      <c r="N19" s="8">
        <f>VLOOKUP($A$7:$A$91,dt!$A$2:$R$78,14,FALSE)</f>
        <v>201</v>
      </c>
      <c r="O19" s="8">
        <f>VLOOKUP($A$7:$A$91,dt!$A$2:$R$78,15,FALSE)</f>
        <v>305746</v>
      </c>
      <c r="P19" s="8">
        <f>VLOOKUP($A$7:$A$91,dt!$A$2:$R$78,16,FALSE)</f>
        <v>301</v>
      </c>
      <c r="Q19" s="8">
        <f>VLOOKUP($A$7:$A$91,dt!$A$2:$R$78,17,FALSE)</f>
        <v>555174</v>
      </c>
      <c r="R19" s="8">
        <f>VLOOKUP($A$7:$A$91,dt!$A$2:$R$78,18,FALSE)</f>
        <v>59</v>
      </c>
      <c r="S19" s="8">
        <f>VLOOKUP($A$7:$A$91,dt!$A$2:$X$78,19,FALSE)</f>
        <v>25500</v>
      </c>
      <c r="T19" s="8">
        <f>VLOOKUP($A$7:$A$91,dt!$A$2:$X$78,20,FALSE)</f>
        <v>116</v>
      </c>
      <c r="U19" s="8">
        <f>VLOOKUP($A$7:$A$91,dt!$A$2:$X$78,21,FALSE)</f>
        <v>882</v>
      </c>
      <c r="V19" s="8">
        <f>VLOOKUP($A$7:$A$91,dt!$A$2:$X$78,22,FALSE)</f>
        <v>36</v>
      </c>
      <c r="W19" s="8">
        <f>VLOOKUP($A$7:$A$91,dt!$A$2:$X$78,23,FALSE)</f>
        <v>184</v>
      </c>
      <c r="X19" s="8">
        <f>VLOOKUP($A$7:$A$91,dt!$A$2:$X$78,24,FALSE)</f>
        <v>10</v>
      </c>
    </row>
    <row r="20" spans="1:24" ht="21.75" x14ac:dyDescent="0.2">
      <c r="A20" s="7" t="s">
        <v>22</v>
      </c>
      <c r="B20" s="8">
        <f>VLOOKUP($A$7:$A$91,dt!$A$2:$R$78,2,FALSE)</f>
        <v>9813</v>
      </c>
      <c r="C20" s="8">
        <f>VLOOKUP($A$7:$A$91,dt!$A$2:$R$78,3,FALSE)</f>
        <v>2403</v>
      </c>
      <c r="D20" s="8">
        <f>VLOOKUP($A$7:$A$91,dt!$A$2:$R$78,4,FALSE)</f>
        <v>339</v>
      </c>
      <c r="E20" s="8">
        <f>VLOOKUP($A$7:$A$91,dt!$A$2:$R$78,5,FALSE)</f>
        <v>3088</v>
      </c>
      <c r="F20" s="8">
        <f>VLOOKUP($A$7:$A$91,dt!$A$2:$R$78,6,FALSE)</f>
        <v>84</v>
      </c>
      <c r="G20" s="8">
        <f>VLOOKUP($A$7:$A$91,dt!$A$2:$R$78,7,FALSE)</f>
        <v>491</v>
      </c>
      <c r="H20" s="8">
        <f>VLOOKUP($A$7:$A$91,dt!$A$2:$R$78,8,FALSE)</f>
        <v>30</v>
      </c>
      <c r="I20" s="8">
        <f>VLOOKUP($A$7:$A$91,dt!$A$2:$R$78,9,FALSE)</f>
        <v>76265</v>
      </c>
      <c r="J20" s="8">
        <f>VLOOKUP($A$7:$A$91,dt!$A$2:$R$78,10,FALSE)</f>
        <v>156</v>
      </c>
      <c r="K20" s="8">
        <f>VLOOKUP($A$7:$A$91,dt!$A$2:$R$78,11,FALSE)</f>
        <v>263400</v>
      </c>
      <c r="L20" s="8">
        <f>VLOOKUP($A$7:$A$91,dt!$A$2:$R$78,12,FALSE)</f>
        <v>8406</v>
      </c>
      <c r="M20" s="8">
        <f>VLOOKUP($A$7:$A$91,dt!$A$2:$R$78,13,FALSE)</f>
        <v>3357403</v>
      </c>
      <c r="N20" s="8">
        <f>VLOOKUP($A$7:$A$91,dt!$A$2:$R$78,14,FALSE)</f>
        <v>326</v>
      </c>
      <c r="O20" s="8">
        <f>VLOOKUP($A$7:$A$91,dt!$A$2:$R$78,15,FALSE)</f>
        <v>840745</v>
      </c>
      <c r="P20" s="8">
        <f>VLOOKUP($A$7:$A$91,dt!$A$2:$R$78,16,FALSE)</f>
        <v>552</v>
      </c>
      <c r="Q20" s="8">
        <f>VLOOKUP($A$7:$A$91,dt!$A$2:$R$78,17,FALSE)</f>
        <v>20821</v>
      </c>
      <c r="R20" s="8">
        <f>VLOOKUP($A$7:$A$91,dt!$A$2:$R$78,18,FALSE)</f>
        <v>151</v>
      </c>
      <c r="S20" s="8">
        <f>VLOOKUP($A$7:$A$91,dt!$A$2:$X$78,19,FALSE)</f>
        <v>10785</v>
      </c>
      <c r="T20" s="8">
        <f>VLOOKUP($A$7:$A$91,dt!$A$2:$X$78,20,FALSE)</f>
        <v>128</v>
      </c>
      <c r="U20" s="8">
        <f>VLOOKUP($A$7:$A$91,dt!$A$2:$X$78,21,FALSE)</f>
        <v>281</v>
      </c>
      <c r="V20" s="8">
        <f>VLOOKUP($A$7:$A$91,dt!$A$2:$X$78,22,FALSE)</f>
        <v>30</v>
      </c>
      <c r="W20" s="8">
        <f>VLOOKUP($A$7:$A$91,dt!$A$2:$X$78,23,FALSE)</f>
        <v>75</v>
      </c>
      <c r="X20" s="8">
        <f>VLOOKUP($A$7:$A$91,dt!$A$2:$X$78,24,FALSE)</f>
        <v>5</v>
      </c>
    </row>
    <row r="21" spans="1:24" ht="21.75" x14ac:dyDescent="0.2">
      <c r="A21" s="7" t="s">
        <v>23</v>
      </c>
      <c r="B21" s="8">
        <f>VLOOKUP($A$7:$A$91,dt!$A$2:$R$78,2,FALSE)</f>
        <v>4388</v>
      </c>
      <c r="C21" s="8">
        <f>VLOOKUP($A$7:$A$91,dt!$A$2:$R$78,3,FALSE)</f>
        <v>1752</v>
      </c>
      <c r="D21" s="8">
        <f>VLOOKUP($A$7:$A$91,dt!$A$2:$R$78,4,FALSE)</f>
        <v>185</v>
      </c>
      <c r="E21" s="8">
        <f>VLOOKUP($A$7:$A$91,dt!$A$2:$R$78,5,FALSE)</f>
        <v>1</v>
      </c>
      <c r="F21" s="8">
        <f>VLOOKUP($A$7:$A$91,dt!$A$2:$R$78,6,FALSE)</f>
        <v>1</v>
      </c>
      <c r="G21" s="8">
        <f>VLOOKUP($A$7:$A$91,dt!$A$2:$R$78,7,FALSE)</f>
        <v>602</v>
      </c>
      <c r="H21" s="8">
        <f>VLOOKUP($A$7:$A$91,dt!$A$2:$R$78,8,FALSE)</f>
        <v>71</v>
      </c>
      <c r="I21" s="8">
        <f>VLOOKUP($A$7:$A$91,dt!$A$2:$R$78,9,FALSE)</f>
        <v>89028</v>
      </c>
      <c r="J21" s="8">
        <f>VLOOKUP($A$7:$A$91,dt!$A$2:$R$78,10,FALSE)</f>
        <v>71</v>
      </c>
      <c r="K21" s="8">
        <f>VLOOKUP($A$7:$A$91,dt!$A$2:$R$78,11,FALSE)</f>
        <v>108271</v>
      </c>
      <c r="L21" s="8">
        <f>VLOOKUP($A$7:$A$91,dt!$A$2:$R$78,12,FALSE)</f>
        <v>3785</v>
      </c>
      <c r="M21" s="8">
        <f>VLOOKUP($A$7:$A$91,dt!$A$2:$R$78,13,FALSE)</f>
        <v>496138</v>
      </c>
      <c r="N21" s="8">
        <f>VLOOKUP($A$7:$A$91,dt!$A$2:$R$78,14,FALSE)</f>
        <v>13</v>
      </c>
      <c r="O21" s="8">
        <f>VLOOKUP($A$7:$A$91,dt!$A$2:$R$78,15,FALSE)</f>
        <v>39912</v>
      </c>
      <c r="P21" s="8">
        <f>VLOOKUP($A$7:$A$91,dt!$A$2:$R$78,16,FALSE)</f>
        <v>104</v>
      </c>
      <c r="Q21" s="8">
        <f>VLOOKUP($A$7:$A$91,dt!$A$2:$R$78,17,FALSE)</f>
        <v>1502</v>
      </c>
      <c r="R21" s="8">
        <f>VLOOKUP($A$7:$A$91,dt!$A$2:$R$78,18,FALSE)</f>
        <v>35</v>
      </c>
      <c r="S21" s="8">
        <f>VLOOKUP($A$7:$A$91,dt!$A$2:$X$78,19,FALSE)</f>
        <v>13123</v>
      </c>
      <c r="T21" s="8">
        <f>VLOOKUP($A$7:$A$91,dt!$A$2:$X$78,20,FALSE)</f>
        <v>60</v>
      </c>
      <c r="U21" s="8">
        <f>VLOOKUP($A$7:$A$91,dt!$A$2:$X$78,21,FALSE)</f>
        <v>446</v>
      </c>
      <c r="V21" s="8">
        <f>VLOOKUP($A$7:$A$91,dt!$A$2:$X$78,22,FALSE)</f>
        <v>28</v>
      </c>
      <c r="W21" s="8">
        <f>VLOOKUP($A$7:$A$91,dt!$A$2:$X$78,23,FALSE)</f>
        <v>154</v>
      </c>
      <c r="X21" s="8">
        <f>VLOOKUP($A$7:$A$91,dt!$A$2:$X$78,24,FALSE)</f>
        <v>11</v>
      </c>
    </row>
    <row r="22" spans="1:24" ht="21.75" x14ac:dyDescent="0.2">
      <c r="A22" s="7" t="s">
        <v>24</v>
      </c>
      <c r="B22" s="8">
        <f>VLOOKUP($A$7:$A$91,dt!$A$2:$R$78,2,FALSE)</f>
        <v>16038</v>
      </c>
      <c r="C22" s="8">
        <f>VLOOKUP($A$7:$A$91,dt!$A$2:$R$78,3,FALSE)</f>
        <v>23934</v>
      </c>
      <c r="D22" s="8">
        <f>VLOOKUP($A$7:$A$91,dt!$A$2:$R$78,4,FALSE)</f>
        <v>2715</v>
      </c>
      <c r="E22" s="8">
        <f>VLOOKUP($A$7:$A$91,dt!$A$2:$R$78,5,FALSE)</f>
        <v>114</v>
      </c>
      <c r="F22" s="8">
        <f>VLOOKUP($A$7:$A$91,dt!$A$2:$R$78,6,FALSE)</f>
        <v>4</v>
      </c>
      <c r="G22" s="8">
        <f>VLOOKUP($A$7:$A$91,dt!$A$2:$R$78,7,FALSE)</f>
        <v>3779</v>
      </c>
      <c r="H22" s="8">
        <f>VLOOKUP($A$7:$A$91,dt!$A$2:$R$78,8,FALSE)</f>
        <v>280</v>
      </c>
      <c r="I22" s="8">
        <f>VLOOKUP($A$7:$A$91,dt!$A$2:$R$78,9,FALSE)</f>
        <v>187230</v>
      </c>
      <c r="J22" s="8">
        <f>VLOOKUP($A$7:$A$91,dt!$A$2:$R$78,10,FALSE)</f>
        <v>360</v>
      </c>
      <c r="K22" s="8">
        <f>VLOOKUP($A$7:$A$91,dt!$A$2:$R$78,11,FALSE)</f>
        <v>589497</v>
      </c>
      <c r="L22" s="8">
        <f>VLOOKUP($A$7:$A$91,dt!$A$2:$R$78,12,FALSE)</f>
        <v>12468</v>
      </c>
      <c r="M22" s="8">
        <f>VLOOKUP($A$7:$A$91,dt!$A$2:$R$78,13,FALSE)</f>
        <v>5417212</v>
      </c>
      <c r="N22" s="8">
        <f>VLOOKUP($A$7:$A$91,dt!$A$2:$R$78,14,FALSE)</f>
        <v>287</v>
      </c>
      <c r="O22" s="8">
        <f>VLOOKUP($A$7:$A$91,dt!$A$2:$R$78,15,FALSE)</f>
        <v>8970340</v>
      </c>
      <c r="P22" s="8">
        <f>VLOOKUP($A$7:$A$91,dt!$A$2:$R$78,16,FALSE)</f>
        <v>1158</v>
      </c>
      <c r="Q22" s="8">
        <f>VLOOKUP($A$7:$A$91,dt!$A$2:$R$78,17,FALSE)</f>
        <v>735539</v>
      </c>
      <c r="R22" s="8">
        <f>VLOOKUP($A$7:$A$91,dt!$A$2:$R$78,18,FALSE)</f>
        <v>582</v>
      </c>
      <c r="S22" s="8">
        <f>VLOOKUP($A$7:$A$91,dt!$A$2:$X$78,19,FALSE)</f>
        <v>236267</v>
      </c>
      <c r="T22" s="8">
        <f>VLOOKUP($A$7:$A$91,dt!$A$2:$X$78,20,FALSE)</f>
        <v>1620</v>
      </c>
      <c r="U22" s="8">
        <f>VLOOKUP($A$7:$A$91,dt!$A$2:$X$78,21,FALSE)</f>
        <v>7306</v>
      </c>
      <c r="V22" s="8">
        <f>VLOOKUP($A$7:$A$91,dt!$A$2:$X$78,22,FALSE)</f>
        <v>382</v>
      </c>
      <c r="W22" s="8">
        <f>VLOOKUP($A$7:$A$91,dt!$A$2:$X$78,23,FALSE)</f>
        <v>1396</v>
      </c>
      <c r="X22" s="8">
        <f>VLOOKUP($A$7:$A$91,dt!$A$2:$X$78,24,FALSE)</f>
        <v>86</v>
      </c>
    </row>
    <row r="23" spans="1:24" ht="21.75" x14ac:dyDescent="0.2">
      <c r="A23" s="7" t="s">
        <v>25</v>
      </c>
      <c r="B23" s="8">
        <f>VLOOKUP($A$7:$A$91,dt!$A$2:$R$78,2,FALSE)</f>
        <v>19667</v>
      </c>
      <c r="C23" s="8">
        <f>VLOOKUP($A$7:$A$91,dt!$A$2:$R$78,3,FALSE)</f>
        <v>18557</v>
      </c>
      <c r="D23" s="8">
        <f>VLOOKUP($A$7:$A$91,dt!$A$2:$R$78,4,FALSE)</f>
        <v>1968</v>
      </c>
      <c r="E23" s="8">
        <f>VLOOKUP($A$7:$A$91,dt!$A$2:$R$78,5,FALSE)</f>
        <v>148</v>
      </c>
      <c r="F23" s="8">
        <f>VLOOKUP($A$7:$A$91,dt!$A$2:$R$78,6,FALSE)</f>
        <v>12</v>
      </c>
      <c r="G23" s="8">
        <f>VLOOKUP($A$7:$A$91,dt!$A$2:$R$78,7,FALSE)</f>
        <v>12419</v>
      </c>
      <c r="H23" s="8">
        <f>VLOOKUP($A$7:$A$91,dt!$A$2:$R$78,8,FALSE)</f>
        <v>1024</v>
      </c>
      <c r="I23" s="8">
        <f>VLOOKUP($A$7:$A$91,dt!$A$2:$R$78,9,FALSE)</f>
        <v>410351</v>
      </c>
      <c r="J23" s="8">
        <f>VLOOKUP($A$7:$A$91,dt!$A$2:$R$78,10,FALSE)</f>
        <v>453</v>
      </c>
      <c r="K23" s="8">
        <f>VLOOKUP($A$7:$A$91,dt!$A$2:$R$78,11,FALSE)</f>
        <v>812191</v>
      </c>
      <c r="L23" s="8">
        <f>VLOOKUP($A$7:$A$91,dt!$A$2:$R$78,12,FALSE)</f>
        <v>17057</v>
      </c>
      <c r="M23" s="8">
        <f>VLOOKUP($A$7:$A$91,dt!$A$2:$R$78,13,FALSE)</f>
        <v>21614641</v>
      </c>
      <c r="N23" s="8">
        <f>VLOOKUP($A$7:$A$91,dt!$A$2:$R$78,14,FALSE)</f>
        <v>732</v>
      </c>
      <c r="O23" s="8">
        <f>VLOOKUP($A$7:$A$91,dt!$A$2:$R$78,15,FALSE)</f>
        <v>1865802</v>
      </c>
      <c r="P23" s="8">
        <f>VLOOKUP($A$7:$A$91,dt!$A$2:$R$78,16,FALSE)</f>
        <v>736</v>
      </c>
      <c r="Q23" s="8">
        <f>VLOOKUP($A$7:$A$91,dt!$A$2:$R$78,17,FALSE)</f>
        <v>514302</v>
      </c>
      <c r="R23" s="8">
        <f>VLOOKUP($A$7:$A$91,dt!$A$2:$R$78,18,FALSE)</f>
        <v>141</v>
      </c>
      <c r="S23" s="8">
        <f>VLOOKUP($A$7:$A$91,dt!$A$2:$X$78,19,FALSE)</f>
        <v>47666</v>
      </c>
      <c r="T23" s="8">
        <f>VLOOKUP($A$7:$A$91,dt!$A$2:$X$78,20,FALSE)</f>
        <v>436</v>
      </c>
      <c r="U23" s="8">
        <f>VLOOKUP($A$7:$A$91,dt!$A$2:$X$78,21,FALSE)</f>
        <v>1880</v>
      </c>
      <c r="V23" s="8">
        <f>VLOOKUP($A$7:$A$91,dt!$A$2:$X$78,22,FALSE)</f>
        <v>98</v>
      </c>
      <c r="W23" s="8">
        <f>VLOOKUP($A$7:$A$91,dt!$A$2:$X$78,23,FALSE)</f>
        <v>430</v>
      </c>
      <c r="X23" s="8">
        <f>VLOOKUP($A$7:$A$91,dt!$A$2:$X$78,24,FALSE)</f>
        <v>28</v>
      </c>
    </row>
    <row r="24" spans="1:24" ht="21.75" x14ac:dyDescent="0.2">
      <c r="A24" s="7" t="s">
        <v>26</v>
      </c>
      <c r="B24" s="8">
        <f>VLOOKUP($A$7:$A$91,dt!$A$2:$R$78,2,FALSE)</f>
        <v>10358</v>
      </c>
      <c r="C24" s="8">
        <f>VLOOKUP($A$7:$A$91,dt!$A$2:$R$78,3,FALSE)</f>
        <v>11774</v>
      </c>
      <c r="D24" s="8">
        <f>VLOOKUP($A$7:$A$91,dt!$A$2:$R$78,4,FALSE)</f>
        <v>971</v>
      </c>
      <c r="E24" s="8">
        <f>VLOOKUP($A$7:$A$91,dt!$A$2:$R$78,5,FALSE)</f>
        <v>114</v>
      </c>
      <c r="F24" s="8">
        <f>VLOOKUP($A$7:$A$91,dt!$A$2:$R$78,6,FALSE)</f>
        <v>3</v>
      </c>
      <c r="G24" s="8">
        <f>VLOOKUP($A$7:$A$91,dt!$A$2:$R$78,7,FALSE)</f>
        <v>13637</v>
      </c>
      <c r="H24" s="8">
        <f>VLOOKUP($A$7:$A$91,dt!$A$2:$R$78,8,FALSE)</f>
        <v>1057</v>
      </c>
      <c r="I24" s="8">
        <f>VLOOKUP($A$7:$A$91,dt!$A$2:$R$78,9,FALSE)</f>
        <v>131375</v>
      </c>
      <c r="J24" s="8">
        <f>VLOOKUP($A$7:$A$91,dt!$A$2:$R$78,10,FALSE)</f>
        <v>48</v>
      </c>
      <c r="K24" s="8">
        <f>VLOOKUP($A$7:$A$91,dt!$A$2:$R$78,11,FALSE)</f>
        <v>274864</v>
      </c>
      <c r="L24" s="8">
        <f>VLOOKUP($A$7:$A$91,dt!$A$2:$R$78,12,FALSE)</f>
        <v>8443</v>
      </c>
      <c r="M24" s="8">
        <f>VLOOKUP($A$7:$A$91,dt!$A$2:$R$78,13,FALSE)</f>
        <v>2403340</v>
      </c>
      <c r="N24" s="8">
        <f>VLOOKUP($A$7:$A$91,dt!$A$2:$R$78,14,FALSE)</f>
        <v>299</v>
      </c>
      <c r="O24" s="8">
        <f>VLOOKUP($A$7:$A$91,dt!$A$2:$R$78,15,FALSE)</f>
        <v>5376246</v>
      </c>
      <c r="P24" s="8">
        <f>VLOOKUP($A$7:$A$91,dt!$A$2:$R$78,16,FALSE)</f>
        <v>919</v>
      </c>
      <c r="Q24" s="8">
        <f>VLOOKUP($A$7:$A$91,dt!$A$2:$R$78,17,FALSE)</f>
        <v>476707</v>
      </c>
      <c r="R24" s="8">
        <f>VLOOKUP($A$7:$A$91,dt!$A$2:$R$78,18,FALSE)</f>
        <v>292</v>
      </c>
      <c r="S24" s="8">
        <f>VLOOKUP($A$7:$A$91,dt!$A$2:$X$78,19,FALSE)</f>
        <v>61960</v>
      </c>
      <c r="T24" s="8">
        <f>VLOOKUP($A$7:$A$91,dt!$A$2:$X$78,20,FALSE)</f>
        <v>366</v>
      </c>
      <c r="U24" s="8">
        <f>VLOOKUP($A$7:$A$91,dt!$A$2:$X$78,21,FALSE)</f>
        <v>2266</v>
      </c>
      <c r="V24" s="8">
        <f>VLOOKUP($A$7:$A$91,dt!$A$2:$X$78,22,FALSE)</f>
        <v>97</v>
      </c>
      <c r="W24" s="8">
        <f>VLOOKUP($A$7:$A$91,dt!$A$2:$X$78,23,FALSE)</f>
        <v>482</v>
      </c>
      <c r="X24" s="8">
        <f>VLOOKUP($A$7:$A$91,dt!$A$2:$X$78,24,FALSE)</f>
        <v>17</v>
      </c>
    </row>
    <row r="25" spans="1:24" ht="21.75" x14ac:dyDescent="0.2">
      <c r="A25" s="7" t="s">
        <v>27</v>
      </c>
      <c r="B25" s="8">
        <f>VLOOKUP($A$7:$A$91,dt!$A$2:$R$78,2,FALSE)</f>
        <v>34007</v>
      </c>
      <c r="C25" s="8">
        <f>VLOOKUP($A$7:$A$91,dt!$A$2:$R$78,3,FALSE)</f>
        <v>105147</v>
      </c>
      <c r="D25" s="8">
        <f>VLOOKUP($A$7:$A$91,dt!$A$2:$R$78,4,FALSE)</f>
        <v>9175</v>
      </c>
      <c r="E25" s="8">
        <f>VLOOKUP($A$7:$A$91,dt!$A$2:$R$78,5,FALSE)</f>
        <v>37390</v>
      </c>
      <c r="F25" s="8">
        <f>VLOOKUP($A$7:$A$91,dt!$A$2:$R$78,6,FALSE)</f>
        <v>928</v>
      </c>
      <c r="G25" s="8">
        <f>VLOOKUP($A$7:$A$91,dt!$A$2:$R$78,7,FALSE)</f>
        <v>14170</v>
      </c>
      <c r="H25" s="8">
        <f>VLOOKUP($A$7:$A$91,dt!$A$2:$R$78,8,FALSE)</f>
        <v>1201</v>
      </c>
      <c r="I25" s="8">
        <f>VLOOKUP($A$7:$A$91,dt!$A$2:$R$78,9,FALSE)</f>
        <v>33709</v>
      </c>
      <c r="J25" s="8">
        <f>VLOOKUP($A$7:$A$91,dt!$A$2:$R$78,10,FALSE)</f>
        <v>901</v>
      </c>
      <c r="K25" s="8">
        <f>VLOOKUP($A$7:$A$91,dt!$A$2:$R$78,11,FALSE)</f>
        <v>1523990</v>
      </c>
      <c r="L25" s="8">
        <f>VLOOKUP($A$7:$A$91,dt!$A$2:$R$78,12,FALSE)</f>
        <v>30138</v>
      </c>
      <c r="M25" s="8">
        <f>VLOOKUP($A$7:$A$91,dt!$A$2:$R$78,13,FALSE)</f>
        <v>454134</v>
      </c>
      <c r="N25" s="8">
        <f>VLOOKUP($A$7:$A$91,dt!$A$2:$R$78,14,FALSE)</f>
        <v>910</v>
      </c>
      <c r="O25" s="8">
        <f>VLOOKUP($A$7:$A$91,dt!$A$2:$R$78,15,FALSE)</f>
        <v>467791</v>
      </c>
      <c r="P25" s="8">
        <f>VLOOKUP($A$7:$A$91,dt!$A$2:$R$78,16,FALSE)</f>
        <v>3761</v>
      </c>
      <c r="Q25" s="8">
        <f>VLOOKUP($A$7:$A$91,dt!$A$2:$R$78,17,FALSE)</f>
        <v>131029</v>
      </c>
      <c r="R25" s="8">
        <f>VLOOKUP($A$7:$A$91,dt!$A$2:$R$78,18,FALSE)</f>
        <v>485</v>
      </c>
      <c r="S25" s="8">
        <f>VLOOKUP($A$7:$A$91,dt!$A$2:$X$78,19,FALSE)</f>
        <v>23110</v>
      </c>
      <c r="T25" s="8">
        <f>VLOOKUP($A$7:$A$91,dt!$A$2:$X$78,20,FALSE)</f>
        <v>976</v>
      </c>
      <c r="U25" s="8">
        <f>VLOOKUP($A$7:$A$91,dt!$A$2:$X$78,21,FALSE)</f>
        <v>15971</v>
      </c>
      <c r="V25" s="8">
        <f>VLOOKUP($A$7:$A$91,dt!$A$2:$X$78,22,FALSE)</f>
        <v>638</v>
      </c>
      <c r="W25" s="8">
        <f>VLOOKUP($A$7:$A$91,dt!$A$2:$X$78,23,FALSE)</f>
        <v>675</v>
      </c>
      <c r="X25" s="8">
        <f>VLOOKUP($A$7:$A$91,dt!$A$2:$X$78,24,FALSE)</f>
        <v>31</v>
      </c>
    </row>
    <row r="26" spans="1:24" ht="21.75" x14ac:dyDescent="0.2">
      <c r="A26" s="11" t="s">
        <v>3</v>
      </c>
      <c r="B26" s="10">
        <f>SUM(B27:B34)</f>
        <v>1002124</v>
      </c>
      <c r="C26" s="10">
        <f t="shared" ref="C26:X26" si="12">SUM(C27:C34)</f>
        <v>3036667</v>
      </c>
      <c r="D26" s="10">
        <f t="shared" si="12"/>
        <v>549437</v>
      </c>
      <c r="E26" s="10">
        <f t="shared" si="12"/>
        <v>154307</v>
      </c>
      <c r="F26" s="10">
        <f t="shared" si="12"/>
        <v>5135</v>
      </c>
      <c r="G26" s="10">
        <f t="shared" si="12"/>
        <v>689875</v>
      </c>
      <c r="H26" s="10">
        <f t="shared" si="12"/>
        <v>148375</v>
      </c>
      <c r="I26" s="10">
        <f t="shared" si="12"/>
        <v>1193663</v>
      </c>
      <c r="J26" s="10">
        <f t="shared" si="12"/>
        <v>38000</v>
      </c>
      <c r="K26" s="10">
        <f t="shared" ref="K26:L26" si="13">SUM(K27:K34)</f>
        <v>29742151</v>
      </c>
      <c r="L26" s="10">
        <f t="shared" si="13"/>
        <v>719183</v>
      </c>
      <c r="M26" s="10">
        <f t="shared" ref="M26:N26" si="14">SUM(M27:M34)</f>
        <v>32690352</v>
      </c>
      <c r="N26" s="10">
        <f t="shared" si="14"/>
        <v>11048</v>
      </c>
      <c r="O26" s="10">
        <f t="shared" si="12"/>
        <v>3522761</v>
      </c>
      <c r="P26" s="10">
        <f t="shared" si="12"/>
        <v>39532</v>
      </c>
      <c r="Q26" s="10">
        <f t="shared" si="12"/>
        <v>1116612</v>
      </c>
      <c r="R26" s="10">
        <f t="shared" si="12"/>
        <v>8700</v>
      </c>
      <c r="S26" s="10">
        <f t="shared" ref="S26:T26" si="15">SUM(S27:S34)</f>
        <v>1249327</v>
      </c>
      <c r="T26" s="10">
        <f t="shared" si="15"/>
        <v>25351</v>
      </c>
      <c r="U26" s="10">
        <f t="shared" si="12"/>
        <v>189662</v>
      </c>
      <c r="V26" s="10">
        <f t="shared" si="12"/>
        <v>8412</v>
      </c>
      <c r="W26" s="10">
        <f t="shared" si="12"/>
        <v>7409</v>
      </c>
      <c r="X26" s="10">
        <f t="shared" si="12"/>
        <v>410</v>
      </c>
    </row>
    <row r="27" spans="1:24" ht="21.75" x14ac:dyDescent="0.2">
      <c r="A27" s="7" t="s">
        <v>28</v>
      </c>
      <c r="B27" s="8">
        <f>VLOOKUP($A$7:$A$91,dt!$A$2:$R$78,2,FALSE)</f>
        <v>168800</v>
      </c>
      <c r="C27" s="8">
        <f>VLOOKUP($A$7:$A$91,dt!$A$2:$R$78,3,FALSE)</f>
        <v>482827</v>
      </c>
      <c r="D27" s="8">
        <f>VLOOKUP($A$7:$A$91,dt!$A$2:$R$78,4,FALSE)</f>
        <v>61492</v>
      </c>
      <c r="E27" s="8">
        <f>VLOOKUP($A$7:$A$91,dt!$A$2:$R$78,5,FALSE)</f>
        <v>133471</v>
      </c>
      <c r="F27" s="8">
        <f>VLOOKUP($A$7:$A$91,dt!$A$2:$R$78,6,FALSE)</f>
        <v>4418</v>
      </c>
      <c r="G27" s="8">
        <f>VLOOKUP($A$7:$A$91,dt!$A$2:$R$78,7,FALSE)</f>
        <v>70960</v>
      </c>
      <c r="H27" s="8">
        <f>VLOOKUP($A$7:$A$91,dt!$A$2:$R$78,8,FALSE)</f>
        <v>10962</v>
      </c>
      <c r="I27" s="8">
        <f>VLOOKUP($A$7:$A$91,dt!$A$2:$R$78,9,FALSE)</f>
        <v>323043</v>
      </c>
      <c r="J27" s="8">
        <f>VLOOKUP($A$7:$A$91,dt!$A$2:$R$78,10,FALSE)</f>
        <v>6555</v>
      </c>
      <c r="K27" s="8">
        <f>VLOOKUP($A$7:$A$91,dt!$A$2:$R$78,11,FALSE)</f>
        <v>4942276</v>
      </c>
      <c r="L27" s="8">
        <f>VLOOKUP($A$7:$A$91,dt!$A$2:$R$78,12,FALSE)</f>
        <v>138402</v>
      </c>
      <c r="M27" s="8">
        <f>VLOOKUP($A$7:$A$91,dt!$A$2:$R$78,13,FALSE)</f>
        <v>16892694</v>
      </c>
      <c r="N27" s="8">
        <f>VLOOKUP($A$7:$A$91,dt!$A$2:$R$78,14,FALSE)</f>
        <v>3322</v>
      </c>
      <c r="O27" s="8">
        <f>VLOOKUP($A$7:$A$91,dt!$A$2:$R$78,15,FALSE)</f>
        <v>1004965</v>
      </c>
      <c r="P27" s="8">
        <f>VLOOKUP($A$7:$A$91,dt!$A$2:$R$78,16,FALSE)</f>
        <v>9347</v>
      </c>
      <c r="Q27" s="8">
        <f>VLOOKUP($A$7:$A$91,dt!$A$2:$R$78,17,FALSE)</f>
        <v>367569</v>
      </c>
      <c r="R27" s="8">
        <f>VLOOKUP($A$7:$A$91,dt!$A$2:$R$78,18,FALSE)</f>
        <v>2224</v>
      </c>
      <c r="S27" s="8">
        <f>VLOOKUP($A$7:$A$91,dt!$A$2:$X$78,19,FALSE)</f>
        <v>415607</v>
      </c>
      <c r="T27" s="8">
        <f>VLOOKUP($A$7:$A$91,dt!$A$2:$X$78,20,FALSE)</f>
        <v>5418</v>
      </c>
      <c r="U27" s="8">
        <f>VLOOKUP($A$7:$A$91,dt!$A$2:$X$78,21,FALSE)</f>
        <v>109607</v>
      </c>
      <c r="V27" s="8">
        <f>VLOOKUP($A$7:$A$91,dt!$A$2:$X$78,22,FALSE)</f>
        <v>4146</v>
      </c>
      <c r="W27" s="8">
        <f>VLOOKUP($A$7:$A$91,dt!$A$2:$X$78,23,FALSE)</f>
        <v>3324</v>
      </c>
      <c r="X27" s="8">
        <f>VLOOKUP($A$7:$A$91,dt!$A$2:$X$78,24,FALSE)</f>
        <v>144</v>
      </c>
    </row>
    <row r="28" spans="1:24" ht="21.75" x14ac:dyDescent="0.2">
      <c r="A28" s="7" t="s">
        <v>29</v>
      </c>
      <c r="B28" s="8">
        <f>VLOOKUP($A$7:$A$91,dt!$A$2:$R$78,2,FALSE)</f>
        <v>155461</v>
      </c>
      <c r="C28" s="8">
        <f>VLOOKUP($A$7:$A$91,dt!$A$2:$R$78,3,FALSE)</f>
        <v>492951</v>
      </c>
      <c r="D28" s="8">
        <f>VLOOKUP($A$7:$A$91,dt!$A$2:$R$78,4,FALSE)</f>
        <v>82386</v>
      </c>
      <c r="E28" s="8">
        <f>VLOOKUP($A$7:$A$91,dt!$A$2:$R$78,5,FALSE)</f>
        <v>6545</v>
      </c>
      <c r="F28" s="8">
        <f>VLOOKUP($A$7:$A$91,dt!$A$2:$R$78,6,FALSE)</f>
        <v>188</v>
      </c>
      <c r="G28" s="8">
        <f>VLOOKUP($A$7:$A$91,dt!$A$2:$R$78,7,FALSE)</f>
        <v>151500</v>
      </c>
      <c r="H28" s="8">
        <f>VLOOKUP($A$7:$A$91,dt!$A$2:$R$78,8,FALSE)</f>
        <v>26786</v>
      </c>
      <c r="I28" s="8">
        <f>VLOOKUP($A$7:$A$91,dt!$A$2:$R$78,9,FALSE)</f>
        <v>253123</v>
      </c>
      <c r="J28" s="8">
        <f>VLOOKUP($A$7:$A$91,dt!$A$2:$R$78,10,FALSE)</f>
        <v>9169</v>
      </c>
      <c r="K28" s="8">
        <f>VLOOKUP($A$7:$A$91,dt!$A$2:$R$78,11,FALSE)</f>
        <v>4769517</v>
      </c>
      <c r="L28" s="8">
        <f>VLOOKUP($A$7:$A$91,dt!$A$2:$R$78,12,FALSE)</f>
        <v>112889</v>
      </c>
      <c r="M28" s="8">
        <f>VLOOKUP($A$7:$A$91,dt!$A$2:$R$78,13,FALSE)</f>
        <v>6191619</v>
      </c>
      <c r="N28" s="8">
        <f>VLOOKUP($A$7:$A$91,dt!$A$2:$R$78,14,FALSE)</f>
        <v>1196</v>
      </c>
      <c r="O28" s="8">
        <f>VLOOKUP($A$7:$A$91,dt!$A$2:$R$78,15,FALSE)</f>
        <v>268056</v>
      </c>
      <c r="P28" s="8">
        <f>VLOOKUP($A$7:$A$91,dt!$A$2:$R$78,16,FALSE)</f>
        <v>5831</v>
      </c>
      <c r="Q28" s="8">
        <f>VLOOKUP($A$7:$A$91,dt!$A$2:$R$78,17,FALSE)</f>
        <v>46839</v>
      </c>
      <c r="R28" s="8">
        <f>VLOOKUP($A$7:$A$91,dt!$A$2:$R$78,18,FALSE)</f>
        <v>908</v>
      </c>
      <c r="S28" s="8">
        <f>VLOOKUP($A$7:$A$91,dt!$A$2:$X$78,19,FALSE)</f>
        <v>184102</v>
      </c>
      <c r="T28" s="8">
        <f>VLOOKUP($A$7:$A$91,dt!$A$2:$X$78,20,FALSE)</f>
        <v>6832</v>
      </c>
      <c r="U28" s="8">
        <f>VLOOKUP($A$7:$A$91,dt!$A$2:$X$78,21,FALSE)</f>
        <v>19201</v>
      </c>
      <c r="V28" s="8">
        <f>VLOOKUP($A$7:$A$91,dt!$A$2:$X$78,22,FALSE)</f>
        <v>1095</v>
      </c>
      <c r="W28" s="8">
        <f>VLOOKUP($A$7:$A$91,dt!$A$2:$X$78,23,FALSE)</f>
        <v>1541</v>
      </c>
      <c r="X28" s="8">
        <f>VLOOKUP($A$7:$A$91,dt!$A$2:$X$78,24,FALSE)</f>
        <v>107</v>
      </c>
    </row>
    <row r="29" spans="1:24" ht="21.75" x14ac:dyDescent="0.2">
      <c r="A29" s="7" t="s">
        <v>30</v>
      </c>
      <c r="B29" s="8">
        <f>VLOOKUP($A$7:$A$91,dt!$A$2:$R$78,2,FALSE)</f>
        <v>167522</v>
      </c>
      <c r="C29" s="8">
        <f>VLOOKUP($A$7:$A$91,dt!$A$2:$R$78,3,FALSE)</f>
        <v>571221</v>
      </c>
      <c r="D29" s="8">
        <f>VLOOKUP($A$7:$A$91,dt!$A$2:$R$78,4,FALSE)</f>
        <v>103276</v>
      </c>
      <c r="E29" s="8">
        <f>VLOOKUP($A$7:$A$91,dt!$A$2:$R$78,5,FALSE)</f>
        <v>913</v>
      </c>
      <c r="F29" s="8">
        <f>VLOOKUP($A$7:$A$91,dt!$A$2:$R$78,6,FALSE)</f>
        <v>70</v>
      </c>
      <c r="G29" s="8">
        <f>VLOOKUP($A$7:$A$91,dt!$A$2:$R$78,7,FALSE)</f>
        <v>151337</v>
      </c>
      <c r="H29" s="8">
        <f>VLOOKUP($A$7:$A$91,dt!$A$2:$R$78,8,FALSE)</f>
        <v>32719</v>
      </c>
      <c r="I29" s="8">
        <f>VLOOKUP($A$7:$A$91,dt!$A$2:$R$78,9,FALSE)</f>
        <v>146431</v>
      </c>
      <c r="J29" s="8">
        <f>VLOOKUP($A$7:$A$91,dt!$A$2:$R$78,10,FALSE)</f>
        <v>7283</v>
      </c>
      <c r="K29" s="8">
        <f>VLOOKUP($A$7:$A$91,dt!$A$2:$R$78,11,FALSE)</f>
        <v>4504861</v>
      </c>
      <c r="L29" s="8">
        <f>VLOOKUP($A$7:$A$91,dt!$A$2:$R$78,12,FALSE)</f>
        <v>118950</v>
      </c>
      <c r="M29" s="8">
        <f>VLOOKUP($A$7:$A$91,dt!$A$2:$R$78,13,FALSE)</f>
        <v>613473</v>
      </c>
      <c r="N29" s="8">
        <f>VLOOKUP($A$7:$A$91,dt!$A$2:$R$78,14,FALSE)</f>
        <v>1883</v>
      </c>
      <c r="O29" s="8">
        <f>VLOOKUP($A$7:$A$91,dt!$A$2:$R$78,15,FALSE)</f>
        <v>172103</v>
      </c>
      <c r="P29" s="8">
        <f>VLOOKUP($A$7:$A$91,dt!$A$2:$R$78,16,FALSE)</f>
        <v>7989</v>
      </c>
      <c r="Q29" s="8">
        <f>VLOOKUP($A$7:$A$91,dt!$A$2:$R$78,17,FALSE)</f>
        <v>40515</v>
      </c>
      <c r="R29" s="8">
        <f>VLOOKUP($A$7:$A$91,dt!$A$2:$R$78,18,FALSE)</f>
        <v>996</v>
      </c>
      <c r="S29" s="8">
        <f>VLOOKUP($A$7:$A$91,dt!$A$2:$X$78,19,FALSE)</f>
        <v>175125</v>
      </c>
      <c r="T29" s="8">
        <f>VLOOKUP($A$7:$A$91,dt!$A$2:$X$78,20,FALSE)</f>
        <v>6706</v>
      </c>
      <c r="U29" s="8">
        <f>VLOOKUP($A$7:$A$91,dt!$A$2:$X$78,21,FALSE)</f>
        <v>6452</v>
      </c>
      <c r="V29" s="8">
        <f>VLOOKUP($A$7:$A$91,dt!$A$2:$X$78,22,FALSE)</f>
        <v>426</v>
      </c>
      <c r="W29" s="8">
        <f>VLOOKUP($A$7:$A$91,dt!$A$2:$X$78,23,FALSE)</f>
        <v>605</v>
      </c>
      <c r="X29" s="8">
        <f>VLOOKUP($A$7:$A$91,dt!$A$2:$X$78,24,FALSE)</f>
        <v>34</v>
      </c>
    </row>
    <row r="30" spans="1:24" ht="21.75" x14ac:dyDescent="0.2">
      <c r="A30" s="7" t="s">
        <v>31</v>
      </c>
      <c r="B30" s="8">
        <f>VLOOKUP($A$7:$A$91,dt!$A$2:$R$78,2,FALSE)</f>
        <v>145759</v>
      </c>
      <c r="C30" s="8">
        <f>VLOOKUP($A$7:$A$91,dt!$A$2:$R$78,3,FALSE)</f>
        <v>554727</v>
      </c>
      <c r="D30" s="8">
        <f>VLOOKUP($A$7:$A$91,dt!$A$2:$R$78,4,FALSE)</f>
        <v>99227</v>
      </c>
      <c r="E30" s="8">
        <f>VLOOKUP($A$7:$A$91,dt!$A$2:$R$78,5,FALSE)</f>
        <v>5296</v>
      </c>
      <c r="F30" s="8">
        <f>VLOOKUP($A$7:$A$91,dt!$A$2:$R$78,6,FALSE)</f>
        <v>201</v>
      </c>
      <c r="G30" s="8">
        <f>VLOOKUP($A$7:$A$91,dt!$A$2:$R$78,7,FALSE)</f>
        <v>106580</v>
      </c>
      <c r="H30" s="8">
        <f>VLOOKUP($A$7:$A$91,dt!$A$2:$R$78,8,FALSE)</f>
        <v>24843</v>
      </c>
      <c r="I30" s="8">
        <f>VLOOKUP($A$7:$A$91,dt!$A$2:$R$78,9,FALSE)</f>
        <v>89412</v>
      </c>
      <c r="J30" s="8">
        <f>VLOOKUP($A$7:$A$91,dt!$A$2:$R$78,10,FALSE)</f>
        <v>4647</v>
      </c>
      <c r="K30" s="8">
        <f>VLOOKUP($A$7:$A$91,dt!$A$2:$R$78,11,FALSE)</f>
        <v>5296819</v>
      </c>
      <c r="L30" s="8">
        <f>VLOOKUP($A$7:$A$91,dt!$A$2:$R$78,12,FALSE)</f>
        <v>95488</v>
      </c>
      <c r="M30" s="8">
        <f>VLOOKUP($A$7:$A$91,dt!$A$2:$R$78,13,FALSE)</f>
        <v>1061828</v>
      </c>
      <c r="N30" s="8">
        <f>VLOOKUP($A$7:$A$91,dt!$A$2:$R$78,14,FALSE)</f>
        <v>2056</v>
      </c>
      <c r="O30" s="8">
        <f>VLOOKUP($A$7:$A$91,dt!$A$2:$R$78,15,FALSE)</f>
        <v>71562</v>
      </c>
      <c r="P30" s="8">
        <f>VLOOKUP($A$7:$A$91,dt!$A$2:$R$78,16,FALSE)</f>
        <v>2650</v>
      </c>
      <c r="Q30" s="8">
        <f>VLOOKUP($A$7:$A$91,dt!$A$2:$R$78,17,FALSE)</f>
        <v>31471</v>
      </c>
      <c r="R30" s="8">
        <f>VLOOKUP($A$7:$A$91,dt!$A$2:$R$78,18,FALSE)</f>
        <v>2144</v>
      </c>
      <c r="S30" s="8">
        <f>VLOOKUP($A$7:$A$91,dt!$A$2:$X$78,19,FALSE)</f>
        <v>62981</v>
      </c>
      <c r="T30" s="8">
        <f>VLOOKUP($A$7:$A$91,dt!$A$2:$X$78,20,FALSE)</f>
        <v>2027</v>
      </c>
      <c r="U30" s="8">
        <f>VLOOKUP($A$7:$A$91,dt!$A$2:$X$78,21,FALSE)</f>
        <v>4493</v>
      </c>
      <c r="V30" s="8">
        <f>VLOOKUP($A$7:$A$91,dt!$A$2:$X$78,22,FALSE)</f>
        <v>303</v>
      </c>
      <c r="W30" s="8">
        <f>VLOOKUP($A$7:$A$91,dt!$A$2:$X$78,23,FALSE)</f>
        <v>450</v>
      </c>
      <c r="X30" s="8">
        <f>VLOOKUP($A$7:$A$91,dt!$A$2:$X$78,24,FALSE)</f>
        <v>22</v>
      </c>
    </row>
    <row r="31" spans="1:24" ht="21.75" x14ac:dyDescent="0.2">
      <c r="A31" s="7" t="s">
        <v>32</v>
      </c>
      <c r="B31" s="8">
        <f>VLOOKUP($A$7:$A$91,dt!$A$2:$R$78,2,FALSE)</f>
        <v>185158</v>
      </c>
      <c r="C31" s="8">
        <f>VLOOKUP($A$7:$A$91,dt!$A$2:$R$78,3,FALSE)</f>
        <v>525038</v>
      </c>
      <c r="D31" s="8">
        <f>VLOOKUP($A$7:$A$91,dt!$A$2:$R$78,4,FALSE)</f>
        <v>121391</v>
      </c>
      <c r="E31" s="8">
        <f>VLOOKUP($A$7:$A$91,dt!$A$2:$R$78,5,FALSE)</f>
        <v>222</v>
      </c>
      <c r="F31" s="8">
        <f>VLOOKUP($A$7:$A$91,dt!$A$2:$R$78,6,FALSE)</f>
        <v>18</v>
      </c>
      <c r="G31" s="8">
        <f>VLOOKUP($A$7:$A$91,dt!$A$2:$R$78,7,FALSE)</f>
        <v>138808</v>
      </c>
      <c r="H31" s="8">
        <f>VLOOKUP($A$7:$A$91,dt!$A$2:$R$78,8,FALSE)</f>
        <v>37366</v>
      </c>
      <c r="I31" s="8">
        <f>VLOOKUP($A$7:$A$91,dt!$A$2:$R$78,9,FALSE)</f>
        <v>112152</v>
      </c>
      <c r="J31" s="8">
        <f>VLOOKUP($A$7:$A$91,dt!$A$2:$R$78,10,FALSE)</f>
        <v>4090</v>
      </c>
      <c r="K31" s="8">
        <f>VLOOKUP($A$7:$A$91,dt!$A$2:$R$78,11,FALSE)</f>
        <v>4601443</v>
      </c>
      <c r="L31" s="8">
        <f>VLOOKUP($A$7:$A$91,dt!$A$2:$R$78,12,FALSE)</f>
        <v>109670</v>
      </c>
      <c r="M31" s="8">
        <f>VLOOKUP($A$7:$A$91,dt!$A$2:$R$78,13,FALSE)</f>
        <v>2250740</v>
      </c>
      <c r="N31" s="8">
        <f>VLOOKUP($A$7:$A$91,dt!$A$2:$R$78,14,FALSE)</f>
        <v>1763</v>
      </c>
      <c r="O31" s="8">
        <f>VLOOKUP($A$7:$A$91,dt!$A$2:$R$78,15,FALSE)</f>
        <v>627930</v>
      </c>
      <c r="P31" s="8">
        <f>VLOOKUP($A$7:$A$91,dt!$A$2:$R$78,16,FALSE)</f>
        <v>6466</v>
      </c>
      <c r="Q31" s="8">
        <f>VLOOKUP($A$7:$A$91,dt!$A$2:$R$78,17,FALSE)</f>
        <v>33940</v>
      </c>
      <c r="R31" s="8">
        <f>VLOOKUP($A$7:$A$91,dt!$A$2:$R$78,18,FALSE)</f>
        <v>1327</v>
      </c>
      <c r="S31" s="8">
        <f>VLOOKUP($A$7:$A$91,dt!$A$2:$X$78,19,FALSE)</f>
        <v>50048</v>
      </c>
      <c r="T31" s="8">
        <f>VLOOKUP($A$7:$A$91,dt!$A$2:$X$78,20,FALSE)</f>
        <v>1413</v>
      </c>
      <c r="U31" s="8">
        <f>VLOOKUP($A$7:$A$91,dt!$A$2:$X$78,21,FALSE)</f>
        <v>9587</v>
      </c>
      <c r="V31" s="8">
        <f>VLOOKUP($A$7:$A$91,dt!$A$2:$X$78,22,FALSE)</f>
        <v>729</v>
      </c>
      <c r="W31" s="8">
        <f>VLOOKUP($A$7:$A$91,dt!$A$2:$X$78,23,FALSE)</f>
        <v>519</v>
      </c>
      <c r="X31" s="8">
        <f>VLOOKUP($A$7:$A$91,dt!$A$2:$X$78,24,FALSE)</f>
        <v>41</v>
      </c>
    </row>
    <row r="32" spans="1:24" ht="21.75" x14ac:dyDescent="0.2">
      <c r="A32" s="7" t="s">
        <v>33</v>
      </c>
      <c r="B32" s="8">
        <f>VLOOKUP($A$7:$A$91,dt!$A$2:$R$78,2,FALSE)</f>
        <v>57384</v>
      </c>
      <c r="C32" s="8">
        <f>VLOOKUP($A$7:$A$91,dt!$A$2:$R$78,3,FALSE)</f>
        <v>187920</v>
      </c>
      <c r="D32" s="8">
        <f>VLOOKUP($A$7:$A$91,dt!$A$2:$R$78,4,FALSE)</f>
        <v>39468</v>
      </c>
      <c r="E32" s="8">
        <f>VLOOKUP($A$7:$A$91,dt!$A$2:$R$78,5,FALSE)</f>
        <v>44</v>
      </c>
      <c r="F32" s="8">
        <f>VLOOKUP($A$7:$A$91,dt!$A$2:$R$78,6,FALSE)</f>
        <v>14</v>
      </c>
      <c r="G32" s="8">
        <f>VLOOKUP($A$7:$A$91,dt!$A$2:$R$78,7,FALSE)</f>
        <v>34498</v>
      </c>
      <c r="H32" s="8">
        <f>VLOOKUP($A$7:$A$91,dt!$A$2:$R$78,8,FALSE)</f>
        <v>8175</v>
      </c>
      <c r="I32" s="8">
        <f>VLOOKUP($A$7:$A$91,dt!$A$2:$R$78,9,FALSE)</f>
        <v>81910</v>
      </c>
      <c r="J32" s="8">
        <f>VLOOKUP($A$7:$A$91,dt!$A$2:$R$78,10,FALSE)</f>
        <v>2579</v>
      </c>
      <c r="K32" s="8">
        <f>VLOOKUP($A$7:$A$91,dt!$A$2:$R$78,11,FALSE)</f>
        <v>1723235</v>
      </c>
      <c r="L32" s="8">
        <f>VLOOKUP($A$7:$A$91,dt!$A$2:$R$78,12,FALSE)</f>
        <v>41701</v>
      </c>
      <c r="M32" s="8">
        <f>VLOOKUP($A$7:$A$91,dt!$A$2:$R$78,13,FALSE)</f>
        <v>267466</v>
      </c>
      <c r="N32" s="8">
        <f>VLOOKUP($A$7:$A$91,dt!$A$2:$R$78,14,FALSE)</f>
        <v>345</v>
      </c>
      <c r="O32" s="8">
        <f>VLOOKUP($A$7:$A$91,dt!$A$2:$R$78,15,FALSE)</f>
        <v>53347</v>
      </c>
      <c r="P32" s="8">
        <f>VLOOKUP($A$7:$A$91,dt!$A$2:$R$78,16,FALSE)</f>
        <v>3050</v>
      </c>
      <c r="Q32" s="8">
        <f>VLOOKUP($A$7:$A$91,dt!$A$2:$R$78,17,FALSE)</f>
        <v>6862</v>
      </c>
      <c r="R32" s="8">
        <f>VLOOKUP($A$7:$A$91,dt!$A$2:$R$78,18,FALSE)</f>
        <v>182</v>
      </c>
      <c r="S32" s="8">
        <f>VLOOKUP($A$7:$A$91,dt!$A$2:$X$78,19,FALSE)</f>
        <v>29944</v>
      </c>
      <c r="T32" s="8">
        <f>VLOOKUP($A$7:$A$91,dt!$A$2:$X$78,20,FALSE)</f>
        <v>922</v>
      </c>
      <c r="U32" s="8">
        <f>VLOOKUP($A$7:$A$91,dt!$A$2:$X$78,21,FALSE)</f>
        <v>1752</v>
      </c>
      <c r="V32" s="8">
        <f>VLOOKUP($A$7:$A$91,dt!$A$2:$X$78,22,FALSE)</f>
        <v>129</v>
      </c>
      <c r="W32" s="8">
        <f>VLOOKUP($A$7:$A$91,dt!$A$2:$X$78,23,FALSE)</f>
        <v>107</v>
      </c>
      <c r="X32" s="8">
        <f>VLOOKUP($A$7:$A$91,dt!$A$2:$X$78,24,FALSE)</f>
        <v>7</v>
      </c>
    </row>
    <row r="33" spans="1:24" ht="21.75" x14ac:dyDescent="0.2">
      <c r="A33" s="7" t="s">
        <v>34</v>
      </c>
      <c r="B33" s="8">
        <f>VLOOKUP($A$7:$A$91,dt!$A$2:$R$78,2,FALSE)</f>
        <v>82158</v>
      </c>
      <c r="C33" s="8">
        <f>VLOOKUP($A$7:$A$91,dt!$A$2:$R$78,3,FALSE)</f>
        <v>114208</v>
      </c>
      <c r="D33" s="8">
        <f>VLOOKUP($A$7:$A$91,dt!$A$2:$R$78,4,FALSE)</f>
        <v>16211</v>
      </c>
      <c r="E33" s="8">
        <f>VLOOKUP($A$7:$A$91,dt!$A$2:$R$78,5,FALSE)</f>
        <v>7805</v>
      </c>
      <c r="F33" s="8">
        <f>VLOOKUP($A$7:$A$91,dt!$A$2:$R$78,6,FALSE)</f>
        <v>223</v>
      </c>
      <c r="G33" s="8">
        <f>VLOOKUP($A$7:$A$91,dt!$A$2:$R$78,7,FALSE)</f>
        <v>17714</v>
      </c>
      <c r="H33" s="8">
        <f>VLOOKUP($A$7:$A$91,dt!$A$2:$R$78,8,FALSE)</f>
        <v>2804</v>
      </c>
      <c r="I33" s="8">
        <f>VLOOKUP($A$7:$A$91,dt!$A$2:$R$78,9,FALSE)</f>
        <v>149669</v>
      </c>
      <c r="J33" s="8">
        <f>VLOOKUP($A$7:$A$91,dt!$A$2:$R$78,10,FALSE)</f>
        <v>2828</v>
      </c>
      <c r="K33" s="8">
        <f>VLOOKUP($A$7:$A$91,dt!$A$2:$R$78,11,FALSE)</f>
        <v>2792981</v>
      </c>
      <c r="L33" s="8">
        <f>VLOOKUP($A$7:$A$91,dt!$A$2:$R$78,12,FALSE)</f>
        <v>75549</v>
      </c>
      <c r="M33" s="8">
        <f>VLOOKUP($A$7:$A$91,dt!$A$2:$R$78,13,FALSE)</f>
        <v>4926316</v>
      </c>
      <c r="N33" s="8">
        <f>VLOOKUP($A$7:$A$91,dt!$A$2:$R$78,14,FALSE)</f>
        <v>376</v>
      </c>
      <c r="O33" s="8">
        <f>VLOOKUP($A$7:$A$91,dt!$A$2:$R$78,15,FALSE)</f>
        <v>1250722</v>
      </c>
      <c r="P33" s="8">
        <f>VLOOKUP($A$7:$A$91,dt!$A$2:$R$78,16,FALSE)</f>
        <v>2163</v>
      </c>
      <c r="Q33" s="8">
        <f>VLOOKUP($A$7:$A$91,dt!$A$2:$R$78,17,FALSE)</f>
        <v>583239</v>
      </c>
      <c r="R33" s="8">
        <f>VLOOKUP($A$7:$A$91,dt!$A$2:$R$78,18,FALSE)</f>
        <v>648</v>
      </c>
      <c r="S33" s="8">
        <f>VLOOKUP($A$7:$A$91,dt!$A$2:$X$78,19,FALSE)</f>
        <v>289942</v>
      </c>
      <c r="T33" s="8">
        <f>VLOOKUP($A$7:$A$91,dt!$A$2:$X$78,20,FALSE)</f>
        <v>1834</v>
      </c>
      <c r="U33" s="8">
        <f>VLOOKUP($A$7:$A$91,dt!$A$2:$X$78,21,FALSE)</f>
        <v>35154</v>
      </c>
      <c r="V33" s="8">
        <f>VLOOKUP($A$7:$A$91,dt!$A$2:$X$78,22,FALSE)</f>
        <v>1462</v>
      </c>
      <c r="W33" s="8">
        <f>VLOOKUP($A$7:$A$91,dt!$A$2:$X$78,23,FALSE)</f>
        <v>829</v>
      </c>
      <c r="X33" s="8">
        <f>VLOOKUP($A$7:$A$91,dt!$A$2:$X$78,24,FALSE)</f>
        <v>50</v>
      </c>
    </row>
    <row r="34" spans="1:24" ht="21.75" x14ac:dyDescent="0.2">
      <c r="A34" s="7" t="s">
        <v>35</v>
      </c>
      <c r="B34" s="8">
        <f>VLOOKUP($A$7:$A$91,dt!$A$2:$R$78,2,FALSE)</f>
        <v>39882</v>
      </c>
      <c r="C34" s="8">
        <f>VLOOKUP($A$7:$A$91,dt!$A$2:$R$78,3,FALSE)</f>
        <v>107775</v>
      </c>
      <c r="D34" s="8">
        <f>VLOOKUP($A$7:$A$91,dt!$A$2:$R$78,4,FALSE)</f>
        <v>25986</v>
      </c>
      <c r="E34" s="8">
        <f>VLOOKUP($A$7:$A$91,dt!$A$2:$R$78,5,FALSE)</f>
        <v>11</v>
      </c>
      <c r="F34" s="8">
        <f>VLOOKUP($A$7:$A$91,dt!$A$2:$R$78,6,FALSE)</f>
        <v>3</v>
      </c>
      <c r="G34" s="8">
        <f>VLOOKUP($A$7:$A$91,dt!$A$2:$R$78,7,FALSE)</f>
        <v>18478</v>
      </c>
      <c r="H34" s="8">
        <f>VLOOKUP($A$7:$A$91,dt!$A$2:$R$78,8,FALSE)</f>
        <v>4720</v>
      </c>
      <c r="I34" s="8">
        <f>VLOOKUP($A$7:$A$91,dt!$A$2:$R$78,9,FALSE)</f>
        <v>37923</v>
      </c>
      <c r="J34" s="8">
        <f>VLOOKUP($A$7:$A$91,dt!$A$2:$R$78,10,FALSE)</f>
        <v>849</v>
      </c>
      <c r="K34" s="8">
        <f>VLOOKUP($A$7:$A$91,dt!$A$2:$R$78,11,FALSE)</f>
        <v>1111019</v>
      </c>
      <c r="L34" s="8">
        <f>VLOOKUP($A$7:$A$91,dt!$A$2:$R$78,12,FALSE)</f>
        <v>26534</v>
      </c>
      <c r="M34" s="8">
        <f>VLOOKUP($A$7:$A$91,dt!$A$2:$R$78,13,FALSE)</f>
        <v>486216</v>
      </c>
      <c r="N34" s="8">
        <f>VLOOKUP($A$7:$A$91,dt!$A$2:$R$78,14,FALSE)</f>
        <v>107</v>
      </c>
      <c r="O34" s="8">
        <f>VLOOKUP($A$7:$A$91,dt!$A$2:$R$78,15,FALSE)</f>
        <v>74076</v>
      </c>
      <c r="P34" s="8">
        <f>VLOOKUP($A$7:$A$91,dt!$A$2:$R$78,16,FALSE)</f>
        <v>2036</v>
      </c>
      <c r="Q34" s="8">
        <f>VLOOKUP($A$7:$A$91,dt!$A$2:$R$78,17,FALSE)</f>
        <v>6177</v>
      </c>
      <c r="R34" s="8">
        <f>VLOOKUP($A$7:$A$91,dt!$A$2:$R$78,18,FALSE)</f>
        <v>271</v>
      </c>
      <c r="S34" s="8">
        <f>VLOOKUP($A$7:$A$91,dt!$A$2:$X$78,19,FALSE)</f>
        <v>41578</v>
      </c>
      <c r="T34" s="8">
        <f>VLOOKUP($A$7:$A$91,dt!$A$2:$X$78,20,FALSE)</f>
        <v>199</v>
      </c>
      <c r="U34" s="8">
        <f>VLOOKUP($A$7:$A$91,dt!$A$2:$X$78,21,FALSE)</f>
        <v>3416</v>
      </c>
      <c r="V34" s="8">
        <f>VLOOKUP($A$7:$A$91,dt!$A$2:$X$78,22,FALSE)</f>
        <v>122</v>
      </c>
      <c r="W34" s="8">
        <f>VLOOKUP($A$7:$A$91,dt!$A$2:$X$78,23,FALSE)</f>
        <v>34</v>
      </c>
      <c r="X34" s="8">
        <f>VLOOKUP($A$7:$A$91,dt!$A$2:$X$78,24,FALSE)</f>
        <v>5</v>
      </c>
    </row>
    <row r="35" spans="1:24" ht="21.75" x14ac:dyDescent="0.2">
      <c r="A35" s="11" t="s">
        <v>4</v>
      </c>
      <c r="B35" s="10">
        <f>SUM(B36:B47)</f>
        <v>869676</v>
      </c>
      <c r="C35" s="10">
        <f t="shared" ref="C35:X35" si="16">SUM(C36:C47)</f>
        <v>2066913</v>
      </c>
      <c r="D35" s="10">
        <f t="shared" si="16"/>
        <v>389606</v>
      </c>
      <c r="E35" s="10">
        <f t="shared" si="16"/>
        <v>74222</v>
      </c>
      <c r="F35" s="10">
        <f t="shared" si="16"/>
        <v>2238</v>
      </c>
      <c r="G35" s="10">
        <f t="shared" si="16"/>
        <v>549305</v>
      </c>
      <c r="H35" s="10">
        <f t="shared" si="16"/>
        <v>109013</v>
      </c>
      <c r="I35" s="10">
        <f t="shared" si="16"/>
        <v>1273090</v>
      </c>
      <c r="J35" s="10">
        <f t="shared" si="16"/>
        <v>36558</v>
      </c>
      <c r="K35" s="10">
        <f t="shared" ref="K35:L35" si="17">SUM(K36:K47)</f>
        <v>184271124</v>
      </c>
      <c r="L35" s="10">
        <f t="shared" si="17"/>
        <v>680473</v>
      </c>
      <c r="M35" s="10">
        <f t="shared" ref="M35:N35" si="18">SUM(M36:M47)</f>
        <v>4446991</v>
      </c>
      <c r="N35" s="10">
        <f t="shared" si="18"/>
        <v>10089</v>
      </c>
      <c r="O35" s="10">
        <f t="shared" si="16"/>
        <v>4412177</v>
      </c>
      <c r="P35" s="10">
        <f t="shared" si="16"/>
        <v>39377</v>
      </c>
      <c r="Q35" s="10">
        <f t="shared" si="16"/>
        <v>447177</v>
      </c>
      <c r="R35" s="10">
        <f t="shared" si="16"/>
        <v>11439</v>
      </c>
      <c r="S35" s="10">
        <f t="shared" ref="S35:T35" si="19">SUM(S36:S47)</f>
        <v>931287</v>
      </c>
      <c r="T35" s="10">
        <f t="shared" si="19"/>
        <v>14318</v>
      </c>
      <c r="U35" s="10">
        <f t="shared" si="16"/>
        <v>112374</v>
      </c>
      <c r="V35" s="10">
        <f t="shared" si="16"/>
        <v>5560</v>
      </c>
      <c r="W35" s="10">
        <f t="shared" si="16"/>
        <v>2836</v>
      </c>
      <c r="X35" s="10">
        <f t="shared" si="16"/>
        <v>251</v>
      </c>
    </row>
    <row r="36" spans="1:24" ht="21.75" x14ac:dyDescent="0.2">
      <c r="A36" s="7" t="s">
        <v>36</v>
      </c>
      <c r="B36" s="8">
        <f>VLOOKUP($A$7:$A$91,dt!$A$2:$R$78,2,FALSE)</f>
        <v>25407</v>
      </c>
      <c r="C36" s="8">
        <f>VLOOKUP($A$7:$A$91,dt!$A$2:$R$78,3,FALSE)</f>
        <v>45619</v>
      </c>
      <c r="D36" s="8">
        <f>VLOOKUP($A$7:$A$91,dt!$A$2:$R$78,4,FALSE)</f>
        <v>6225</v>
      </c>
      <c r="E36" s="8">
        <f>VLOOKUP($A$7:$A$91,dt!$A$2:$R$78,5,FALSE)</f>
        <v>1041</v>
      </c>
      <c r="F36" s="8">
        <f>VLOOKUP($A$7:$A$91,dt!$A$2:$R$78,6,FALSE)</f>
        <v>7</v>
      </c>
      <c r="G36" s="8">
        <f>VLOOKUP($A$7:$A$91,dt!$A$2:$R$78,7,FALSE)</f>
        <v>21115</v>
      </c>
      <c r="H36" s="8">
        <f>VLOOKUP($A$7:$A$91,dt!$A$2:$R$78,8,FALSE)</f>
        <v>2712</v>
      </c>
      <c r="I36" s="8">
        <f>VLOOKUP($A$7:$A$91,dt!$A$2:$R$78,9,FALSE)</f>
        <v>50101</v>
      </c>
      <c r="J36" s="8">
        <f>VLOOKUP($A$7:$A$91,dt!$A$2:$R$78,10,FALSE)</f>
        <v>1482</v>
      </c>
      <c r="K36" s="8">
        <f>VLOOKUP($A$7:$A$91,dt!$A$2:$R$78,11,FALSE)</f>
        <v>1512736</v>
      </c>
      <c r="L36" s="8">
        <f>VLOOKUP($A$7:$A$91,dt!$A$2:$R$78,12,FALSE)</f>
        <v>21191</v>
      </c>
      <c r="M36" s="8">
        <f>VLOOKUP($A$7:$A$91,dt!$A$2:$R$78,13,FALSE)</f>
        <v>24414</v>
      </c>
      <c r="N36" s="8">
        <f>VLOOKUP($A$7:$A$91,dt!$A$2:$R$78,14,FALSE)</f>
        <v>155</v>
      </c>
      <c r="O36" s="8">
        <f>VLOOKUP($A$7:$A$91,dt!$A$2:$R$78,15,FALSE)</f>
        <v>52240</v>
      </c>
      <c r="P36" s="8">
        <f>VLOOKUP($A$7:$A$91,dt!$A$2:$R$78,16,FALSE)</f>
        <v>857</v>
      </c>
      <c r="Q36" s="8">
        <f>VLOOKUP($A$7:$A$91,dt!$A$2:$R$78,17,FALSE)</f>
        <v>19143</v>
      </c>
      <c r="R36" s="8">
        <f>VLOOKUP($A$7:$A$91,dt!$A$2:$R$78,18,FALSE)</f>
        <v>172</v>
      </c>
      <c r="S36" s="8">
        <f>VLOOKUP($A$7:$A$91,dt!$A$2:$X$78,19,FALSE)</f>
        <v>23110</v>
      </c>
      <c r="T36" s="8">
        <f>VLOOKUP($A$7:$A$91,dt!$A$2:$X$78,20,FALSE)</f>
        <v>198</v>
      </c>
      <c r="U36" s="8">
        <f>VLOOKUP($A$7:$A$91,dt!$A$2:$X$78,21,FALSE)</f>
        <v>4237</v>
      </c>
      <c r="V36" s="8">
        <f>VLOOKUP($A$7:$A$91,dt!$A$2:$X$78,22,FALSE)</f>
        <v>195</v>
      </c>
      <c r="W36" s="8">
        <f>VLOOKUP($A$7:$A$91,dt!$A$2:$X$78,23,FALSE)</f>
        <v>43</v>
      </c>
      <c r="X36" s="8">
        <f>VLOOKUP($A$7:$A$91,dt!$A$2:$X$78,24,FALSE)</f>
        <v>2</v>
      </c>
    </row>
    <row r="37" spans="1:24" ht="21.75" x14ac:dyDescent="0.2">
      <c r="A37" s="7" t="s">
        <v>37</v>
      </c>
      <c r="B37" s="8">
        <f>VLOOKUP($A$7:$A$91,dt!$A$2:$R$78,2,FALSE)</f>
        <v>30906</v>
      </c>
      <c r="C37" s="8">
        <f>VLOOKUP($A$7:$A$91,dt!$A$2:$R$78,3,FALSE)</f>
        <v>55648</v>
      </c>
      <c r="D37" s="8">
        <f>VLOOKUP($A$7:$A$91,dt!$A$2:$R$78,4,FALSE)</f>
        <v>8049</v>
      </c>
      <c r="E37" s="8">
        <f>VLOOKUP($A$7:$A$91,dt!$A$2:$R$78,5,FALSE)</f>
        <v>1725</v>
      </c>
      <c r="F37" s="8">
        <f>VLOOKUP($A$7:$A$91,dt!$A$2:$R$78,6,FALSE)</f>
        <v>40</v>
      </c>
      <c r="G37" s="8">
        <f>VLOOKUP($A$7:$A$91,dt!$A$2:$R$78,7,FALSE)</f>
        <v>16287</v>
      </c>
      <c r="H37" s="8">
        <f>VLOOKUP($A$7:$A$91,dt!$A$2:$R$78,8,FALSE)</f>
        <v>2830</v>
      </c>
      <c r="I37" s="8">
        <f>VLOOKUP($A$7:$A$91,dt!$A$2:$R$78,9,FALSE)</f>
        <v>45710</v>
      </c>
      <c r="J37" s="8">
        <f>VLOOKUP($A$7:$A$91,dt!$A$2:$R$78,10,FALSE)</f>
        <v>1445</v>
      </c>
      <c r="K37" s="8">
        <f>VLOOKUP($A$7:$A$91,dt!$A$2:$R$78,11,FALSE)</f>
        <v>1454605</v>
      </c>
      <c r="L37" s="8">
        <f>VLOOKUP($A$7:$A$91,dt!$A$2:$R$78,12,FALSE)</f>
        <v>27140</v>
      </c>
      <c r="M37" s="8">
        <f>VLOOKUP($A$7:$A$91,dt!$A$2:$R$78,13,FALSE)</f>
        <v>350417</v>
      </c>
      <c r="N37" s="8">
        <f>VLOOKUP($A$7:$A$91,dt!$A$2:$R$78,14,FALSE)</f>
        <v>193</v>
      </c>
      <c r="O37" s="8">
        <f>VLOOKUP($A$7:$A$91,dt!$A$2:$R$78,15,FALSE)</f>
        <v>57998</v>
      </c>
      <c r="P37" s="8">
        <f>VLOOKUP($A$7:$A$91,dt!$A$2:$R$78,16,FALSE)</f>
        <v>429</v>
      </c>
      <c r="Q37" s="8">
        <f>VLOOKUP($A$7:$A$91,dt!$A$2:$R$78,17,FALSE)</f>
        <v>3605</v>
      </c>
      <c r="R37" s="8">
        <f>VLOOKUP($A$7:$A$91,dt!$A$2:$R$78,18,FALSE)</f>
        <v>78</v>
      </c>
      <c r="S37" s="8">
        <f>VLOOKUP($A$7:$A$91,dt!$A$2:$X$78,19,FALSE)</f>
        <v>28279</v>
      </c>
      <c r="T37" s="8">
        <f>VLOOKUP($A$7:$A$91,dt!$A$2:$X$78,20,FALSE)</f>
        <v>274</v>
      </c>
      <c r="U37" s="8">
        <f>VLOOKUP($A$7:$A$91,dt!$A$2:$X$78,21,FALSE)</f>
        <v>9560</v>
      </c>
      <c r="V37" s="8">
        <f>VLOOKUP($A$7:$A$91,dt!$A$2:$X$78,22,FALSE)</f>
        <v>428</v>
      </c>
      <c r="W37" s="8">
        <f>VLOOKUP($A$7:$A$91,dt!$A$2:$X$78,23,FALSE)</f>
        <v>128</v>
      </c>
      <c r="X37" s="8">
        <f>VLOOKUP($A$7:$A$91,dt!$A$2:$X$78,24,FALSE)</f>
        <v>7</v>
      </c>
    </row>
    <row r="38" spans="1:24" ht="21.75" x14ac:dyDescent="0.2">
      <c r="A38" s="7" t="s">
        <v>38</v>
      </c>
      <c r="B38" s="8">
        <f>VLOOKUP($A$7:$A$91,dt!$A$2:$R$78,2,FALSE)</f>
        <v>101859</v>
      </c>
      <c r="C38" s="8">
        <f>VLOOKUP($A$7:$A$91,dt!$A$2:$R$78,3,FALSE)</f>
        <v>299105</v>
      </c>
      <c r="D38" s="8">
        <f>VLOOKUP($A$7:$A$91,dt!$A$2:$R$78,4,FALSE)</f>
        <v>50672</v>
      </c>
      <c r="E38" s="8">
        <f>VLOOKUP($A$7:$A$91,dt!$A$2:$R$78,5,FALSE)</f>
        <v>40376</v>
      </c>
      <c r="F38" s="8">
        <f>VLOOKUP($A$7:$A$91,dt!$A$2:$R$78,6,FALSE)</f>
        <v>1188</v>
      </c>
      <c r="G38" s="8">
        <f>VLOOKUP($A$7:$A$91,dt!$A$2:$R$78,7,FALSE)</f>
        <v>46210</v>
      </c>
      <c r="H38" s="8">
        <f>VLOOKUP($A$7:$A$91,dt!$A$2:$R$78,8,FALSE)</f>
        <v>7750</v>
      </c>
      <c r="I38" s="8">
        <f>VLOOKUP($A$7:$A$91,dt!$A$2:$R$78,9,FALSE)</f>
        <v>198682</v>
      </c>
      <c r="J38" s="8">
        <f>VLOOKUP($A$7:$A$91,dt!$A$2:$R$78,10,FALSE)</f>
        <v>4350</v>
      </c>
      <c r="K38" s="8">
        <f>VLOOKUP($A$7:$A$91,dt!$A$2:$R$78,11,FALSE)</f>
        <v>3742485</v>
      </c>
      <c r="L38" s="8">
        <f>VLOOKUP($A$7:$A$91,dt!$A$2:$R$78,12,FALSE)</f>
        <v>75585</v>
      </c>
      <c r="M38" s="8">
        <f>VLOOKUP($A$7:$A$91,dt!$A$2:$R$78,13,FALSE)</f>
        <v>2029073</v>
      </c>
      <c r="N38" s="8">
        <f>VLOOKUP($A$7:$A$91,dt!$A$2:$R$78,14,FALSE)</f>
        <v>2195</v>
      </c>
      <c r="O38" s="8">
        <f>VLOOKUP($A$7:$A$91,dt!$A$2:$R$78,15,FALSE)</f>
        <v>1181943</v>
      </c>
      <c r="P38" s="8">
        <f>VLOOKUP($A$7:$A$91,dt!$A$2:$R$78,16,FALSE)</f>
        <v>4614</v>
      </c>
      <c r="Q38" s="8">
        <f>VLOOKUP($A$7:$A$91,dt!$A$2:$R$78,17,FALSE)</f>
        <v>173468</v>
      </c>
      <c r="R38" s="8">
        <f>VLOOKUP($A$7:$A$91,dt!$A$2:$R$78,18,FALSE)</f>
        <v>2534</v>
      </c>
      <c r="S38" s="8">
        <f>VLOOKUP($A$7:$A$91,dt!$A$2:$X$78,19,FALSE)</f>
        <v>281663</v>
      </c>
      <c r="T38" s="8">
        <f>VLOOKUP($A$7:$A$91,dt!$A$2:$X$78,20,FALSE)</f>
        <v>2361</v>
      </c>
      <c r="U38" s="8">
        <f>VLOOKUP($A$7:$A$91,dt!$A$2:$X$78,21,FALSE)</f>
        <v>24710</v>
      </c>
      <c r="V38" s="8">
        <f>VLOOKUP($A$7:$A$91,dt!$A$2:$X$78,22,FALSE)</f>
        <v>1115</v>
      </c>
      <c r="W38" s="8">
        <f>VLOOKUP($A$7:$A$91,dt!$A$2:$X$78,23,FALSE)</f>
        <v>198</v>
      </c>
      <c r="X38" s="8">
        <f>VLOOKUP($A$7:$A$91,dt!$A$2:$X$78,24,FALSE)</f>
        <v>35</v>
      </c>
    </row>
    <row r="39" spans="1:24" ht="21.75" x14ac:dyDescent="0.2">
      <c r="A39" s="7" t="s">
        <v>39</v>
      </c>
      <c r="B39" s="8">
        <f>VLOOKUP($A$7:$A$91,dt!$A$2:$R$78,2,FALSE)</f>
        <v>106607</v>
      </c>
      <c r="C39" s="8">
        <f>VLOOKUP($A$7:$A$91,dt!$A$2:$R$78,3,FALSE)</f>
        <v>177715</v>
      </c>
      <c r="D39" s="8">
        <f>VLOOKUP($A$7:$A$91,dt!$A$2:$R$78,4,FALSE)</f>
        <v>28255</v>
      </c>
      <c r="E39" s="8">
        <f>VLOOKUP($A$7:$A$91,dt!$A$2:$R$78,5,FALSE)</f>
        <v>9012</v>
      </c>
      <c r="F39" s="8">
        <f>VLOOKUP($A$7:$A$91,dt!$A$2:$R$78,6,FALSE)</f>
        <v>258</v>
      </c>
      <c r="G39" s="8">
        <f>VLOOKUP($A$7:$A$91,dt!$A$2:$R$78,7,FALSE)</f>
        <v>67561</v>
      </c>
      <c r="H39" s="8">
        <f>VLOOKUP($A$7:$A$91,dt!$A$2:$R$78,8,FALSE)</f>
        <v>12759</v>
      </c>
      <c r="I39" s="8">
        <f>VLOOKUP($A$7:$A$91,dt!$A$2:$R$78,9,FALSE)</f>
        <v>205413</v>
      </c>
      <c r="J39" s="8">
        <f>VLOOKUP($A$7:$A$91,dt!$A$2:$R$78,10,FALSE)</f>
        <v>3835</v>
      </c>
      <c r="K39" s="8">
        <f>VLOOKUP($A$7:$A$91,dt!$A$2:$R$78,11,FALSE)</f>
        <v>4779005</v>
      </c>
      <c r="L39" s="8">
        <f>VLOOKUP($A$7:$A$91,dt!$A$2:$R$78,12,FALSE)</f>
        <v>93745</v>
      </c>
      <c r="M39" s="8">
        <f>VLOOKUP($A$7:$A$91,dt!$A$2:$R$78,13,FALSE)</f>
        <v>306314</v>
      </c>
      <c r="N39" s="8">
        <f>VLOOKUP($A$7:$A$91,dt!$A$2:$R$78,14,FALSE)</f>
        <v>1312</v>
      </c>
      <c r="O39" s="8">
        <f>VLOOKUP($A$7:$A$91,dt!$A$2:$R$78,15,FALSE)</f>
        <v>277786</v>
      </c>
      <c r="P39" s="8">
        <f>VLOOKUP($A$7:$A$91,dt!$A$2:$R$78,16,FALSE)</f>
        <v>4491</v>
      </c>
      <c r="Q39" s="8">
        <f>VLOOKUP($A$7:$A$91,dt!$A$2:$R$78,17,FALSE)</f>
        <v>24727</v>
      </c>
      <c r="R39" s="8">
        <f>VLOOKUP($A$7:$A$91,dt!$A$2:$R$78,18,FALSE)</f>
        <v>553</v>
      </c>
      <c r="S39" s="8">
        <f>VLOOKUP($A$7:$A$91,dt!$A$2:$X$78,19,FALSE)</f>
        <v>60684</v>
      </c>
      <c r="T39" s="8">
        <f>VLOOKUP($A$7:$A$91,dt!$A$2:$X$78,20,FALSE)</f>
        <v>1272</v>
      </c>
      <c r="U39" s="8">
        <f>VLOOKUP($A$7:$A$91,dt!$A$2:$X$78,21,FALSE)</f>
        <v>19218</v>
      </c>
      <c r="V39" s="8">
        <f>VLOOKUP($A$7:$A$91,dt!$A$2:$X$78,22,FALSE)</f>
        <v>899</v>
      </c>
      <c r="W39" s="8">
        <f>VLOOKUP($A$7:$A$91,dt!$A$2:$X$78,23,FALSE)</f>
        <v>322</v>
      </c>
      <c r="X39" s="8">
        <f>VLOOKUP($A$7:$A$91,dt!$A$2:$X$78,24,FALSE)</f>
        <v>29</v>
      </c>
    </row>
    <row r="40" spans="1:24" ht="21.75" x14ac:dyDescent="0.2">
      <c r="A40" s="7" t="s">
        <v>40</v>
      </c>
      <c r="B40" s="8">
        <f>VLOOKUP($A$7:$A$91,dt!$A$2:$R$78,2,FALSE)</f>
        <v>41493</v>
      </c>
      <c r="C40" s="8">
        <f>VLOOKUP($A$7:$A$91,dt!$A$2:$R$78,3,FALSE)</f>
        <v>48867</v>
      </c>
      <c r="D40" s="8">
        <f>VLOOKUP($A$7:$A$91,dt!$A$2:$R$78,4,FALSE)</f>
        <v>5754</v>
      </c>
      <c r="E40" s="8">
        <f>VLOOKUP($A$7:$A$91,dt!$A$2:$R$78,5,FALSE)</f>
        <v>6533</v>
      </c>
      <c r="F40" s="8">
        <f>VLOOKUP($A$7:$A$91,dt!$A$2:$R$78,6,FALSE)</f>
        <v>85</v>
      </c>
      <c r="G40" s="8">
        <f>VLOOKUP($A$7:$A$91,dt!$A$2:$R$78,7,FALSE)</f>
        <v>14009</v>
      </c>
      <c r="H40" s="8">
        <f>VLOOKUP($A$7:$A$91,dt!$A$2:$R$78,8,FALSE)</f>
        <v>1734</v>
      </c>
      <c r="I40" s="8">
        <f>VLOOKUP($A$7:$A$91,dt!$A$2:$R$78,9,FALSE)</f>
        <v>60911</v>
      </c>
      <c r="J40" s="8">
        <f>VLOOKUP($A$7:$A$91,dt!$A$2:$R$78,10,FALSE)</f>
        <v>1164</v>
      </c>
      <c r="K40" s="8">
        <f>VLOOKUP($A$7:$A$91,dt!$A$2:$R$78,11,FALSE)</f>
        <v>1355337</v>
      </c>
      <c r="L40" s="8">
        <f>VLOOKUP($A$7:$A$91,dt!$A$2:$R$78,12,FALSE)</f>
        <v>37453</v>
      </c>
      <c r="M40" s="8">
        <f>VLOOKUP($A$7:$A$91,dt!$A$2:$R$78,13,FALSE)</f>
        <v>193959</v>
      </c>
      <c r="N40" s="8">
        <f>VLOOKUP($A$7:$A$91,dt!$A$2:$R$78,14,FALSE)</f>
        <v>105</v>
      </c>
      <c r="O40" s="8">
        <f>VLOOKUP($A$7:$A$91,dt!$A$2:$R$78,15,FALSE)</f>
        <v>56357</v>
      </c>
      <c r="P40" s="8">
        <f>VLOOKUP($A$7:$A$91,dt!$A$2:$R$78,16,FALSE)</f>
        <v>1294</v>
      </c>
      <c r="Q40" s="8">
        <f>VLOOKUP($A$7:$A$91,dt!$A$2:$R$78,17,FALSE)</f>
        <v>3863</v>
      </c>
      <c r="R40" s="8">
        <f>VLOOKUP($A$7:$A$91,dt!$A$2:$R$78,18,FALSE)</f>
        <v>75</v>
      </c>
      <c r="S40" s="8">
        <f>VLOOKUP($A$7:$A$91,dt!$A$2:$X$78,19,FALSE)</f>
        <v>12174</v>
      </c>
      <c r="T40" s="8">
        <f>VLOOKUP($A$7:$A$91,dt!$A$2:$X$78,20,FALSE)</f>
        <v>123</v>
      </c>
      <c r="U40" s="8">
        <f>VLOOKUP($A$7:$A$91,dt!$A$2:$X$78,21,FALSE)</f>
        <v>9853</v>
      </c>
      <c r="V40" s="8">
        <f>VLOOKUP($A$7:$A$91,dt!$A$2:$X$78,22,FALSE)</f>
        <v>393</v>
      </c>
      <c r="W40" s="8">
        <f>VLOOKUP($A$7:$A$91,dt!$A$2:$X$78,23,FALSE)</f>
        <v>380</v>
      </c>
      <c r="X40" s="8">
        <f>VLOOKUP($A$7:$A$91,dt!$A$2:$X$78,24,FALSE)</f>
        <v>27</v>
      </c>
    </row>
    <row r="41" spans="1:24" ht="21.75" x14ac:dyDescent="0.2">
      <c r="A41" s="7" t="s">
        <v>41</v>
      </c>
      <c r="B41" s="8">
        <f>VLOOKUP($A$7:$A$91,dt!$A$2:$R$78,2,FALSE)</f>
        <v>33738</v>
      </c>
      <c r="C41" s="8">
        <f>VLOOKUP($A$7:$A$91,dt!$A$2:$R$78,3,FALSE)</f>
        <v>53461</v>
      </c>
      <c r="D41" s="8">
        <f>VLOOKUP($A$7:$A$91,dt!$A$2:$R$78,4,FALSE)</f>
        <v>9028</v>
      </c>
      <c r="E41" s="8">
        <f>VLOOKUP($A$7:$A$91,dt!$A$2:$R$78,5,FALSE)</f>
        <v>61</v>
      </c>
      <c r="F41" s="8">
        <f>VLOOKUP($A$7:$A$91,dt!$A$2:$R$78,6,FALSE)</f>
        <v>5</v>
      </c>
      <c r="G41" s="8">
        <f>VLOOKUP($A$7:$A$91,dt!$A$2:$R$78,7,FALSE)</f>
        <v>14300</v>
      </c>
      <c r="H41" s="8">
        <f>VLOOKUP($A$7:$A$91,dt!$A$2:$R$78,8,FALSE)</f>
        <v>2571</v>
      </c>
      <c r="I41" s="8">
        <f>VLOOKUP($A$7:$A$91,dt!$A$2:$R$78,9,FALSE)</f>
        <v>94357</v>
      </c>
      <c r="J41" s="8">
        <f>VLOOKUP($A$7:$A$91,dt!$A$2:$R$78,10,FALSE)</f>
        <v>1210</v>
      </c>
      <c r="K41" s="8">
        <f>VLOOKUP($A$7:$A$91,dt!$A$2:$R$78,11,FALSE)</f>
        <v>1225995</v>
      </c>
      <c r="L41" s="8">
        <f>VLOOKUP($A$7:$A$91,dt!$A$2:$R$78,12,FALSE)</f>
        <v>29564</v>
      </c>
      <c r="M41" s="8">
        <f>VLOOKUP($A$7:$A$91,dt!$A$2:$R$78,13,FALSE)</f>
        <v>6398</v>
      </c>
      <c r="N41" s="8">
        <f>VLOOKUP($A$7:$A$91,dt!$A$2:$R$78,14,FALSE)</f>
        <v>202</v>
      </c>
      <c r="O41" s="8">
        <f>VLOOKUP($A$7:$A$91,dt!$A$2:$R$78,15,FALSE)</f>
        <v>642649</v>
      </c>
      <c r="P41" s="8">
        <f>VLOOKUP($A$7:$A$91,dt!$A$2:$R$78,16,FALSE)</f>
        <v>873</v>
      </c>
      <c r="Q41" s="8">
        <f>VLOOKUP($A$7:$A$91,dt!$A$2:$R$78,17,FALSE)</f>
        <v>6485</v>
      </c>
      <c r="R41" s="8">
        <f>VLOOKUP($A$7:$A$91,dt!$A$2:$R$78,18,FALSE)</f>
        <v>125</v>
      </c>
      <c r="S41" s="8">
        <f>VLOOKUP($A$7:$A$91,dt!$A$2:$X$78,19,FALSE)</f>
        <v>22910</v>
      </c>
      <c r="T41" s="8">
        <f>VLOOKUP($A$7:$A$91,dt!$A$2:$X$78,20,FALSE)</f>
        <v>317</v>
      </c>
      <c r="U41" s="8">
        <f>VLOOKUP($A$7:$A$91,dt!$A$2:$X$78,21,FALSE)</f>
        <v>7998</v>
      </c>
      <c r="V41" s="8">
        <f>VLOOKUP($A$7:$A$91,dt!$A$2:$X$78,22,FALSE)</f>
        <v>390</v>
      </c>
      <c r="W41" s="8">
        <f>VLOOKUP($A$7:$A$91,dt!$A$2:$X$78,23,FALSE)</f>
        <v>313</v>
      </c>
      <c r="X41" s="8">
        <f>VLOOKUP($A$7:$A$91,dt!$A$2:$X$78,24,FALSE)</f>
        <v>15</v>
      </c>
    </row>
    <row r="42" spans="1:24" ht="21.75" x14ac:dyDescent="0.2">
      <c r="A42" s="7" t="s">
        <v>42</v>
      </c>
      <c r="B42" s="8">
        <f>VLOOKUP($A$7:$A$91,dt!$A$2:$R$78,2,FALSE)</f>
        <v>103137</v>
      </c>
      <c r="C42" s="8">
        <f>VLOOKUP($A$7:$A$91,dt!$A$2:$R$78,3,FALSE)</f>
        <v>337869</v>
      </c>
      <c r="D42" s="8">
        <f>VLOOKUP($A$7:$A$91,dt!$A$2:$R$78,4,FALSE)</f>
        <v>63863</v>
      </c>
      <c r="E42" s="8">
        <f>VLOOKUP($A$7:$A$91,dt!$A$2:$R$78,5,FALSE)</f>
        <v>9007</v>
      </c>
      <c r="F42" s="8">
        <f>VLOOKUP($A$7:$A$91,dt!$A$2:$R$78,6,FALSE)</f>
        <v>285</v>
      </c>
      <c r="G42" s="8">
        <f>VLOOKUP($A$7:$A$91,dt!$A$2:$R$78,7,FALSE)</f>
        <v>70152</v>
      </c>
      <c r="H42" s="8">
        <f>VLOOKUP($A$7:$A$91,dt!$A$2:$R$78,8,FALSE)</f>
        <v>14371</v>
      </c>
      <c r="I42" s="8">
        <f>VLOOKUP($A$7:$A$91,dt!$A$2:$R$78,9,FALSE)</f>
        <v>122462</v>
      </c>
      <c r="J42" s="8">
        <f>VLOOKUP($A$7:$A$91,dt!$A$2:$R$78,10,FALSE)</f>
        <v>3756</v>
      </c>
      <c r="K42" s="8">
        <f>VLOOKUP($A$7:$A$91,dt!$A$2:$R$78,11,FALSE)</f>
        <v>3440579</v>
      </c>
      <c r="L42" s="8">
        <f>VLOOKUP($A$7:$A$91,dt!$A$2:$R$78,12,FALSE)</f>
        <v>74317</v>
      </c>
      <c r="M42" s="8">
        <f>VLOOKUP($A$7:$A$91,dt!$A$2:$R$78,13,FALSE)</f>
        <v>797965</v>
      </c>
      <c r="N42" s="8">
        <f>VLOOKUP($A$7:$A$91,dt!$A$2:$R$78,14,FALSE)</f>
        <v>2056</v>
      </c>
      <c r="O42" s="8">
        <f>VLOOKUP($A$7:$A$91,dt!$A$2:$R$78,15,FALSE)</f>
        <v>433029</v>
      </c>
      <c r="P42" s="8">
        <f>VLOOKUP($A$7:$A$91,dt!$A$2:$R$78,16,FALSE)</f>
        <v>4535</v>
      </c>
      <c r="Q42" s="8">
        <f>VLOOKUP($A$7:$A$91,dt!$A$2:$R$78,17,FALSE)</f>
        <v>90108</v>
      </c>
      <c r="R42" s="8">
        <f>VLOOKUP($A$7:$A$91,dt!$A$2:$R$78,18,FALSE)</f>
        <v>3616</v>
      </c>
      <c r="S42" s="8">
        <f>VLOOKUP($A$7:$A$91,dt!$A$2:$X$78,19,FALSE)</f>
        <v>128746</v>
      </c>
      <c r="T42" s="8">
        <f>VLOOKUP($A$7:$A$91,dt!$A$2:$X$78,20,FALSE)</f>
        <v>2708</v>
      </c>
      <c r="U42" s="8">
        <f>VLOOKUP($A$7:$A$91,dt!$A$2:$X$78,21,FALSE)</f>
        <v>10431</v>
      </c>
      <c r="V42" s="8">
        <f>VLOOKUP($A$7:$A$91,dt!$A$2:$X$78,22,FALSE)</f>
        <v>455</v>
      </c>
      <c r="W42" s="8">
        <f>VLOOKUP($A$7:$A$91,dt!$A$2:$X$78,23,FALSE)</f>
        <v>446</v>
      </c>
      <c r="X42" s="8">
        <f>VLOOKUP($A$7:$A$91,dt!$A$2:$X$78,24,FALSE)</f>
        <v>19</v>
      </c>
    </row>
    <row r="43" spans="1:24" ht="21.75" x14ac:dyDescent="0.2">
      <c r="A43" s="7" t="s">
        <v>43</v>
      </c>
      <c r="B43" s="8">
        <f>VLOOKUP($A$7:$A$91,dt!$A$2:$R$78,2,FALSE)</f>
        <v>129549</v>
      </c>
      <c r="C43" s="8">
        <f>VLOOKUP($A$7:$A$91,dt!$A$2:$R$78,3,FALSE)</f>
        <v>385457</v>
      </c>
      <c r="D43" s="8">
        <f>VLOOKUP($A$7:$A$91,dt!$A$2:$R$78,4,FALSE)</f>
        <v>83858</v>
      </c>
      <c r="E43" s="8">
        <f>VLOOKUP($A$7:$A$91,dt!$A$2:$R$78,5,FALSE)</f>
        <v>951</v>
      </c>
      <c r="F43" s="8">
        <f>VLOOKUP($A$7:$A$91,dt!$A$2:$R$78,6,FALSE)</f>
        <v>91</v>
      </c>
      <c r="G43" s="8">
        <f>VLOOKUP($A$7:$A$91,dt!$A$2:$R$78,7,FALSE)</f>
        <v>76116</v>
      </c>
      <c r="H43" s="8">
        <f>VLOOKUP($A$7:$A$91,dt!$A$2:$R$78,8,FALSE)</f>
        <v>19870</v>
      </c>
      <c r="I43" s="8">
        <f>VLOOKUP($A$7:$A$91,dt!$A$2:$R$78,9,FALSE)</f>
        <v>139724</v>
      </c>
      <c r="J43" s="8">
        <f>VLOOKUP($A$7:$A$91,dt!$A$2:$R$78,10,FALSE)</f>
        <v>4754</v>
      </c>
      <c r="K43" s="8">
        <f>VLOOKUP($A$7:$A$91,dt!$A$2:$R$78,11,FALSE)</f>
        <v>3221446</v>
      </c>
      <c r="L43" s="8">
        <f>VLOOKUP($A$7:$A$91,dt!$A$2:$R$78,12,FALSE)</f>
        <v>89660</v>
      </c>
      <c r="M43" s="8">
        <f>VLOOKUP($A$7:$A$91,dt!$A$2:$R$78,13,FALSE)</f>
        <v>245578</v>
      </c>
      <c r="N43" s="8">
        <f>VLOOKUP($A$7:$A$91,dt!$A$2:$R$78,14,FALSE)</f>
        <v>1414</v>
      </c>
      <c r="O43" s="8">
        <f>VLOOKUP($A$7:$A$91,dt!$A$2:$R$78,15,FALSE)</f>
        <v>1117616</v>
      </c>
      <c r="P43" s="8">
        <f>VLOOKUP($A$7:$A$91,dt!$A$2:$R$78,16,FALSE)</f>
        <v>11188</v>
      </c>
      <c r="Q43" s="8">
        <f>VLOOKUP($A$7:$A$91,dt!$A$2:$R$78,17,FALSE)</f>
        <v>73065</v>
      </c>
      <c r="R43" s="8">
        <f>VLOOKUP($A$7:$A$91,dt!$A$2:$R$78,18,FALSE)</f>
        <v>2224</v>
      </c>
      <c r="S43" s="8">
        <f>VLOOKUP($A$7:$A$91,dt!$A$2:$X$78,19,FALSE)</f>
        <v>200166</v>
      </c>
      <c r="T43" s="8">
        <f>VLOOKUP($A$7:$A$91,dt!$A$2:$X$78,20,FALSE)</f>
        <v>4016</v>
      </c>
      <c r="U43" s="8">
        <f>VLOOKUP($A$7:$A$91,dt!$A$2:$X$78,21,FALSE)</f>
        <v>5796</v>
      </c>
      <c r="V43" s="8">
        <f>VLOOKUP($A$7:$A$91,dt!$A$2:$X$78,22,FALSE)</f>
        <v>362</v>
      </c>
      <c r="W43" s="8">
        <f>VLOOKUP($A$7:$A$91,dt!$A$2:$X$78,23,FALSE)</f>
        <v>456</v>
      </c>
      <c r="X43" s="8">
        <f>VLOOKUP($A$7:$A$91,dt!$A$2:$X$78,24,FALSE)</f>
        <v>71</v>
      </c>
    </row>
    <row r="44" spans="1:24" ht="21.75" x14ac:dyDescent="0.2">
      <c r="A44" s="7" t="s">
        <v>44</v>
      </c>
      <c r="B44" s="8">
        <f>VLOOKUP($A$7:$A$91,dt!$A$2:$R$78,2,FALSE)</f>
        <v>88011</v>
      </c>
      <c r="C44" s="8">
        <f>VLOOKUP($A$7:$A$91,dt!$A$2:$R$78,3,FALSE)</f>
        <v>142900</v>
      </c>
      <c r="D44" s="8">
        <f>VLOOKUP($A$7:$A$91,dt!$A$2:$R$78,4,FALSE)</f>
        <v>29369</v>
      </c>
      <c r="E44" s="8">
        <f>VLOOKUP($A$7:$A$91,dt!$A$2:$R$78,5,FALSE)</f>
        <v>761</v>
      </c>
      <c r="F44" s="8">
        <f>VLOOKUP($A$7:$A$91,dt!$A$2:$R$78,6,FALSE)</f>
        <v>65</v>
      </c>
      <c r="G44" s="8">
        <f>VLOOKUP($A$7:$A$91,dt!$A$2:$R$78,7,FALSE)</f>
        <v>32837</v>
      </c>
      <c r="H44" s="8">
        <f>VLOOKUP($A$7:$A$91,dt!$A$2:$R$78,8,FALSE)</f>
        <v>6912</v>
      </c>
      <c r="I44" s="8">
        <f>VLOOKUP($A$7:$A$91,dt!$A$2:$R$78,9,FALSE)</f>
        <v>83054</v>
      </c>
      <c r="J44" s="8">
        <f>VLOOKUP($A$7:$A$91,dt!$A$2:$R$78,10,FALSE)</f>
        <v>3450</v>
      </c>
      <c r="K44" s="8">
        <f>VLOOKUP($A$7:$A$91,dt!$A$2:$R$78,11,FALSE)</f>
        <v>157541256</v>
      </c>
      <c r="L44" s="8">
        <f>VLOOKUP($A$7:$A$91,dt!$A$2:$R$78,12,FALSE)</f>
        <v>77061</v>
      </c>
      <c r="M44" s="8">
        <f>VLOOKUP($A$7:$A$91,dt!$A$2:$R$78,13,FALSE)</f>
        <v>140357</v>
      </c>
      <c r="N44" s="8">
        <f>VLOOKUP($A$7:$A$91,dt!$A$2:$R$78,14,FALSE)</f>
        <v>1166</v>
      </c>
      <c r="O44" s="8">
        <f>VLOOKUP($A$7:$A$91,dt!$A$2:$R$78,15,FALSE)</f>
        <v>96079</v>
      </c>
      <c r="P44" s="8">
        <f>VLOOKUP($A$7:$A$91,dt!$A$2:$R$78,16,FALSE)</f>
        <v>4815</v>
      </c>
      <c r="Q44" s="8">
        <f>VLOOKUP($A$7:$A$91,dt!$A$2:$R$78,17,FALSE)</f>
        <v>26896</v>
      </c>
      <c r="R44" s="8">
        <f>VLOOKUP($A$7:$A$91,dt!$A$2:$R$78,18,FALSE)</f>
        <v>1109</v>
      </c>
      <c r="S44" s="8">
        <f>VLOOKUP($A$7:$A$91,dt!$A$2:$X$78,19,FALSE)</f>
        <v>123619</v>
      </c>
      <c r="T44" s="8">
        <f>VLOOKUP($A$7:$A$91,dt!$A$2:$X$78,20,FALSE)</f>
        <v>1842</v>
      </c>
      <c r="U44" s="8">
        <f>VLOOKUP($A$7:$A$91,dt!$A$2:$X$78,21,FALSE)</f>
        <v>5876</v>
      </c>
      <c r="V44" s="8">
        <f>VLOOKUP($A$7:$A$91,dt!$A$2:$X$78,22,FALSE)</f>
        <v>366</v>
      </c>
      <c r="W44" s="8">
        <f>VLOOKUP($A$7:$A$91,dt!$A$2:$X$78,23,FALSE)</f>
        <v>155</v>
      </c>
      <c r="X44" s="8">
        <f>VLOOKUP($A$7:$A$91,dt!$A$2:$X$78,24,FALSE)</f>
        <v>15</v>
      </c>
    </row>
    <row r="45" spans="1:24" ht="21.75" x14ac:dyDescent="0.2">
      <c r="A45" s="7" t="s">
        <v>45</v>
      </c>
      <c r="B45" s="8">
        <f>VLOOKUP($A$7:$A$91,dt!$A$2:$R$78,2,FALSE)</f>
        <v>110076</v>
      </c>
      <c r="C45" s="8">
        <f>VLOOKUP($A$7:$A$91,dt!$A$2:$R$78,3,FALSE)</f>
        <v>281427</v>
      </c>
      <c r="D45" s="8">
        <f>VLOOKUP($A$7:$A$91,dt!$A$2:$R$78,4,FALSE)</f>
        <v>55041</v>
      </c>
      <c r="E45" s="8">
        <f>VLOOKUP($A$7:$A$91,dt!$A$2:$R$78,5,FALSE)</f>
        <v>4736</v>
      </c>
      <c r="F45" s="8">
        <f>VLOOKUP($A$7:$A$91,dt!$A$2:$R$78,6,FALSE)</f>
        <v>210</v>
      </c>
      <c r="G45" s="8">
        <f>VLOOKUP($A$7:$A$91,dt!$A$2:$R$78,7,FALSE)</f>
        <v>95592</v>
      </c>
      <c r="H45" s="8">
        <f>VLOOKUP($A$7:$A$91,dt!$A$2:$R$78,8,FALSE)</f>
        <v>18418</v>
      </c>
      <c r="I45" s="8">
        <f>VLOOKUP($A$7:$A$91,dt!$A$2:$R$78,9,FALSE)</f>
        <v>98860</v>
      </c>
      <c r="J45" s="8">
        <f>VLOOKUP($A$7:$A$91,dt!$A$2:$R$78,10,FALSE)</f>
        <v>4673</v>
      </c>
      <c r="K45" s="8">
        <f>VLOOKUP($A$7:$A$91,dt!$A$2:$R$78,11,FALSE)</f>
        <v>2863398</v>
      </c>
      <c r="L45" s="8">
        <f>VLOOKUP($A$7:$A$91,dt!$A$2:$R$78,12,FALSE)</f>
        <v>81010</v>
      </c>
      <c r="M45" s="8">
        <f>VLOOKUP($A$7:$A$91,dt!$A$2:$R$78,13,FALSE)</f>
        <v>201168</v>
      </c>
      <c r="N45" s="8">
        <f>VLOOKUP($A$7:$A$91,dt!$A$2:$R$78,14,FALSE)</f>
        <v>624</v>
      </c>
      <c r="O45" s="8">
        <f>VLOOKUP($A$7:$A$91,dt!$A$2:$R$78,15,FALSE)</f>
        <v>177143</v>
      </c>
      <c r="P45" s="8">
        <f>VLOOKUP($A$7:$A$91,dt!$A$2:$R$78,16,FALSE)</f>
        <v>2360</v>
      </c>
      <c r="Q45" s="8">
        <f>VLOOKUP($A$7:$A$91,dt!$A$2:$R$78,17,FALSE)</f>
        <v>12178</v>
      </c>
      <c r="R45" s="8">
        <f>VLOOKUP($A$7:$A$91,dt!$A$2:$R$78,18,FALSE)</f>
        <v>389</v>
      </c>
      <c r="S45" s="8">
        <f>VLOOKUP($A$7:$A$91,dt!$A$2:$X$78,19,FALSE)</f>
        <v>34022</v>
      </c>
      <c r="T45" s="8">
        <f>VLOOKUP($A$7:$A$91,dt!$A$2:$X$78,20,FALSE)</f>
        <v>760</v>
      </c>
      <c r="U45" s="8">
        <f>VLOOKUP($A$7:$A$91,dt!$A$2:$X$78,21,FALSE)</f>
        <v>7401</v>
      </c>
      <c r="V45" s="8">
        <f>VLOOKUP($A$7:$A$91,dt!$A$2:$X$78,22,FALSE)</f>
        <v>459</v>
      </c>
      <c r="W45" s="8">
        <f>VLOOKUP($A$7:$A$91,dt!$A$2:$X$78,23,FALSE)</f>
        <v>201</v>
      </c>
      <c r="X45" s="8">
        <f>VLOOKUP($A$7:$A$91,dt!$A$2:$X$78,24,FALSE)</f>
        <v>19</v>
      </c>
    </row>
    <row r="46" spans="1:24" ht="21.75" x14ac:dyDescent="0.2">
      <c r="A46" s="7" t="s">
        <v>46</v>
      </c>
      <c r="B46" s="8">
        <f>VLOOKUP($A$7:$A$91,dt!$A$2:$R$78,2,FALSE)</f>
        <v>69897</v>
      </c>
      <c r="C46" s="8">
        <f>VLOOKUP($A$7:$A$91,dt!$A$2:$R$78,3,FALSE)</f>
        <v>150747</v>
      </c>
      <c r="D46" s="8">
        <f>VLOOKUP($A$7:$A$91,dt!$A$2:$R$78,4,FALSE)</f>
        <v>29696</v>
      </c>
      <c r="E46" s="8">
        <f>VLOOKUP($A$7:$A$91,dt!$A$2:$R$78,5,FALSE)</f>
        <v>18</v>
      </c>
      <c r="F46" s="8">
        <f>VLOOKUP($A$7:$A$91,dt!$A$2:$R$78,6,FALSE)</f>
        <v>3</v>
      </c>
      <c r="G46" s="8">
        <f>VLOOKUP($A$7:$A$91,dt!$A$2:$R$78,7,FALSE)</f>
        <v>77702</v>
      </c>
      <c r="H46" s="8">
        <f>VLOOKUP($A$7:$A$91,dt!$A$2:$R$78,8,FALSE)</f>
        <v>14710</v>
      </c>
      <c r="I46" s="8">
        <f>VLOOKUP($A$7:$A$91,dt!$A$2:$R$78,9,FALSE)</f>
        <v>135450</v>
      </c>
      <c r="J46" s="8">
        <f>VLOOKUP($A$7:$A$91,dt!$A$2:$R$78,10,FALSE)</f>
        <v>4698</v>
      </c>
      <c r="K46" s="8">
        <f>VLOOKUP($A$7:$A$91,dt!$A$2:$R$78,11,FALSE)</f>
        <v>2255904</v>
      </c>
      <c r="L46" s="8">
        <f>VLOOKUP($A$7:$A$91,dt!$A$2:$R$78,12,FALSE)</f>
        <v>52257</v>
      </c>
      <c r="M46" s="8">
        <f>VLOOKUP($A$7:$A$91,dt!$A$2:$R$78,13,FALSE)</f>
        <v>18158</v>
      </c>
      <c r="N46" s="8">
        <f>VLOOKUP($A$7:$A$91,dt!$A$2:$R$78,14,FALSE)</f>
        <v>531</v>
      </c>
      <c r="O46" s="8">
        <f>VLOOKUP($A$7:$A$91,dt!$A$2:$R$78,15,FALSE)</f>
        <v>302911</v>
      </c>
      <c r="P46" s="8">
        <f>VLOOKUP($A$7:$A$91,dt!$A$2:$R$78,16,FALSE)</f>
        <v>3177</v>
      </c>
      <c r="Q46" s="8">
        <f>VLOOKUP($A$7:$A$91,dt!$A$2:$R$78,17,FALSE)</f>
        <v>10639</v>
      </c>
      <c r="R46" s="8">
        <f>VLOOKUP($A$7:$A$91,dt!$A$2:$R$78,18,FALSE)</f>
        <v>448</v>
      </c>
      <c r="S46" s="8">
        <f>VLOOKUP($A$7:$A$91,dt!$A$2:$X$78,19,FALSE)</f>
        <v>11540</v>
      </c>
      <c r="T46" s="8">
        <f>VLOOKUP($A$7:$A$91,dt!$A$2:$X$78,20,FALSE)</f>
        <v>295</v>
      </c>
      <c r="U46" s="8">
        <f>VLOOKUP($A$7:$A$91,dt!$A$2:$X$78,21,FALSE)</f>
        <v>5433</v>
      </c>
      <c r="V46" s="8">
        <f>VLOOKUP($A$7:$A$91,dt!$A$2:$X$78,22,FALSE)</f>
        <v>357</v>
      </c>
      <c r="W46" s="8">
        <f>VLOOKUP($A$7:$A$91,dt!$A$2:$X$78,23,FALSE)</f>
        <v>148</v>
      </c>
      <c r="X46" s="8">
        <f>VLOOKUP($A$7:$A$91,dt!$A$2:$X$78,24,FALSE)</f>
        <v>8</v>
      </c>
    </row>
    <row r="47" spans="1:24" ht="21.75" x14ac:dyDescent="0.2">
      <c r="A47" s="7" t="s">
        <v>47</v>
      </c>
      <c r="B47" s="8">
        <f>VLOOKUP($A$7:$A$91,dt!$A$2:$R$78,2,FALSE)</f>
        <v>28996</v>
      </c>
      <c r="C47" s="8">
        <f>VLOOKUP($A$7:$A$91,dt!$A$2:$R$78,3,FALSE)</f>
        <v>88098</v>
      </c>
      <c r="D47" s="8">
        <f>VLOOKUP($A$7:$A$91,dt!$A$2:$R$78,4,FALSE)</f>
        <v>19796</v>
      </c>
      <c r="E47" s="8">
        <f>VLOOKUP($A$7:$A$91,dt!$A$2:$R$78,5,FALSE)</f>
        <v>1</v>
      </c>
      <c r="F47" s="8">
        <f>VLOOKUP($A$7:$A$91,dt!$A$2:$R$78,6,FALSE)</f>
        <v>1</v>
      </c>
      <c r="G47" s="8">
        <f>VLOOKUP($A$7:$A$91,dt!$A$2:$R$78,7,FALSE)</f>
        <v>17424</v>
      </c>
      <c r="H47" s="8">
        <f>VLOOKUP($A$7:$A$91,dt!$A$2:$R$78,8,FALSE)</f>
        <v>4376</v>
      </c>
      <c r="I47" s="8">
        <f>VLOOKUP($A$7:$A$91,dt!$A$2:$R$78,9,FALSE)</f>
        <v>38366</v>
      </c>
      <c r="J47" s="8">
        <f>VLOOKUP($A$7:$A$91,dt!$A$2:$R$78,10,FALSE)</f>
        <v>1741</v>
      </c>
      <c r="K47" s="8">
        <f>VLOOKUP($A$7:$A$91,dt!$A$2:$R$78,11,FALSE)</f>
        <v>878378</v>
      </c>
      <c r="L47" s="8">
        <f>VLOOKUP($A$7:$A$91,dt!$A$2:$R$78,12,FALSE)</f>
        <v>21490</v>
      </c>
      <c r="M47" s="8">
        <f>VLOOKUP($A$7:$A$91,dt!$A$2:$R$78,13,FALSE)</f>
        <v>133190</v>
      </c>
      <c r="N47" s="8">
        <f>VLOOKUP($A$7:$A$91,dt!$A$2:$R$78,14,FALSE)</f>
        <v>136</v>
      </c>
      <c r="O47" s="8">
        <f>VLOOKUP($A$7:$A$91,dt!$A$2:$R$78,15,FALSE)</f>
        <v>16426</v>
      </c>
      <c r="P47" s="8">
        <f>VLOOKUP($A$7:$A$91,dt!$A$2:$R$78,16,FALSE)</f>
        <v>744</v>
      </c>
      <c r="Q47" s="8">
        <f>VLOOKUP($A$7:$A$91,dt!$A$2:$R$78,17,FALSE)</f>
        <v>3000</v>
      </c>
      <c r="R47" s="8">
        <f>VLOOKUP($A$7:$A$91,dt!$A$2:$R$78,18,FALSE)</f>
        <v>116</v>
      </c>
      <c r="S47" s="8">
        <f>VLOOKUP($A$7:$A$91,dt!$A$2:$X$78,19,FALSE)</f>
        <v>4374</v>
      </c>
      <c r="T47" s="8">
        <f>VLOOKUP($A$7:$A$91,dt!$A$2:$X$78,20,FALSE)</f>
        <v>152</v>
      </c>
      <c r="U47" s="8">
        <f>VLOOKUP($A$7:$A$91,dt!$A$2:$X$78,21,FALSE)</f>
        <v>1861</v>
      </c>
      <c r="V47" s="8">
        <f>VLOOKUP($A$7:$A$91,dt!$A$2:$X$78,22,FALSE)</f>
        <v>141</v>
      </c>
      <c r="W47" s="8">
        <f>VLOOKUP($A$7:$A$91,dt!$A$2:$X$78,23,FALSE)</f>
        <v>46</v>
      </c>
      <c r="X47" s="8">
        <f>VLOOKUP($A$7:$A$91,dt!$A$2:$X$78,24,FALSE)</f>
        <v>4</v>
      </c>
    </row>
    <row r="48" spans="1:24" ht="21.75" x14ac:dyDescent="0.2">
      <c r="A48" s="11" t="s">
        <v>5</v>
      </c>
      <c r="B48" s="10">
        <f>SUM(B49:B56)</f>
        <v>387928</v>
      </c>
      <c r="C48" s="10">
        <f t="shared" ref="C48:X48" si="20">SUM(C49:C56)</f>
        <v>681492</v>
      </c>
      <c r="D48" s="10">
        <f t="shared" si="20"/>
        <v>71113</v>
      </c>
      <c r="E48" s="10">
        <f t="shared" si="20"/>
        <v>87524</v>
      </c>
      <c r="F48" s="10">
        <f t="shared" si="20"/>
        <v>1933</v>
      </c>
      <c r="G48" s="10">
        <f t="shared" si="20"/>
        <v>164231</v>
      </c>
      <c r="H48" s="10">
        <f t="shared" si="20"/>
        <v>18300</v>
      </c>
      <c r="I48" s="10">
        <f t="shared" si="20"/>
        <v>833441</v>
      </c>
      <c r="J48" s="10">
        <f t="shared" si="20"/>
        <v>39351</v>
      </c>
      <c r="K48" s="10">
        <f t="shared" ref="K48:L48" si="21">SUM(K49:K56)</f>
        <v>16879298</v>
      </c>
      <c r="L48" s="10">
        <f t="shared" si="21"/>
        <v>352929</v>
      </c>
      <c r="M48" s="10">
        <f t="shared" ref="M48:N48" si="22">SUM(M49:M56)</f>
        <v>6471478</v>
      </c>
      <c r="N48" s="10">
        <f t="shared" si="22"/>
        <v>2284</v>
      </c>
      <c r="O48" s="10">
        <f t="shared" si="20"/>
        <v>6118617</v>
      </c>
      <c r="P48" s="10">
        <f t="shared" si="20"/>
        <v>11221</v>
      </c>
      <c r="Q48" s="10">
        <f t="shared" si="20"/>
        <v>24018</v>
      </c>
      <c r="R48" s="10">
        <f t="shared" si="20"/>
        <v>732</v>
      </c>
      <c r="S48" s="10">
        <f t="shared" ref="S48:T48" si="23">SUM(S49:S56)</f>
        <v>224834</v>
      </c>
      <c r="T48" s="10">
        <f t="shared" si="23"/>
        <v>2984</v>
      </c>
      <c r="U48" s="10">
        <f t="shared" si="20"/>
        <v>28562</v>
      </c>
      <c r="V48" s="10">
        <f t="shared" si="20"/>
        <v>1831</v>
      </c>
      <c r="W48" s="10">
        <f t="shared" si="20"/>
        <v>2519</v>
      </c>
      <c r="X48" s="10">
        <f t="shared" si="20"/>
        <v>159</v>
      </c>
    </row>
    <row r="49" spans="1:24" ht="21.75" x14ac:dyDescent="0.2">
      <c r="A49" s="7" t="s">
        <v>48</v>
      </c>
      <c r="B49" s="8">
        <f>VLOOKUP($A$7:$A$91,dt!$A$2:$R$78,2,FALSE)</f>
        <v>74291</v>
      </c>
      <c r="C49" s="8">
        <f>VLOOKUP($A$7:$A$91,dt!$A$2:$R$78,3,FALSE)</f>
        <v>182533</v>
      </c>
      <c r="D49" s="8">
        <f>VLOOKUP($A$7:$A$91,dt!$A$2:$R$78,4,FALSE)</f>
        <v>16912</v>
      </c>
      <c r="E49" s="8">
        <f>VLOOKUP($A$7:$A$91,dt!$A$2:$R$78,5,FALSE)</f>
        <v>54469</v>
      </c>
      <c r="F49" s="8">
        <f>VLOOKUP($A$7:$A$91,dt!$A$2:$R$78,6,FALSE)</f>
        <v>1218</v>
      </c>
      <c r="G49" s="8">
        <f>VLOOKUP($A$7:$A$91,dt!$A$2:$R$78,7,FALSE)</f>
        <v>50729</v>
      </c>
      <c r="H49" s="8">
        <f>VLOOKUP($A$7:$A$91,dt!$A$2:$R$78,8,FALSE)</f>
        <v>5552</v>
      </c>
      <c r="I49" s="8">
        <f>VLOOKUP($A$7:$A$91,dt!$A$2:$R$78,9,FALSE)</f>
        <v>303291</v>
      </c>
      <c r="J49" s="8">
        <f>VLOOKUP($A$7:$A$91,dt!$A$2:$R$78,10,FALSE)</f>
        <v>13560</v>
      </c>
      <c r="K49" s="8">
        <f>VLOOKUP($A$7:$A$91,dt!$A$2:$R$78,11,FALSE)</f>
        <v>2789805</v>
      </c>
      <c r="L49" s="8">
        <f>VLOOKUP($A$7:$A$91,dt!$A$2:$R$78,12,FALSE)</f>
        <v>62649</v>
      </c>
      <c r="M49" s="8">
        <f>VLOOKUP($A$7:$A$91,dt!$A$2:$R$78,13,FALSE)</f>
        <v>1457957</v>
      </c>
      <c r="N49" s="8">
        <f>VLOOKUP($A$7:$A$91,dt!$A$2:$R$78,14,FALSE)</f>
        <v>788</v>
      </c>
      <c r="O49" s="8">
        <f>VLOOKUP($A$7:$A$91,dt!$A$2:$R$78,15,FALSE)</f>
        <v>3122480</v>
      </c>
      <c r="P49" s="8">
        <f>VLOOKUP($A$7:$A$91,dt!$A$2:$R$78,16,FALSE)</f>
        <v>2048</v>
      </c>
      <c r="Q49" s="8">
        <f>VLOOKUP($A$7:$A$91,dt!$A$2:$R$78,17,FALSE)</f>
        <v>6148</v>
      </c>
      <c r="R49" s="8">
        <f>VLOOKUP($A$7:$A$91,dt!$A$2:$R$78,18,FALSE)</f>
        <v>190</v>
      </c>
      <c r="S49" s="8">
        <f>VLOOKUP($A$7:$A$91,dt!$A$2:$X$78,19,FALSE)</f>
        <v>37945</v>
      </c>
      <c r="T49" s="8">
        <f>VLOOKUP($A$7:$A$91,dt!$A$2:$X$78,20,FALSE)</f>
        <v>655</v>
      </c>
      <c r="U49" s="8">
        <f>VLOOKUP($A$7:$A$91,dt!$A$2:$X$78,21,FALSE)</f>
        <v>7832</v>
      </c>
      <c r="V49" s="8">
        <f>VLOOKUP($A$7:$A$91,dt!$A$2:$X$78,22,FALSE)</f>
        <v>556</v>
      </c>
      <c r="W49" s="8">
        <f>VLOOKUP($A$7:$A$91,dt!$A$2:$X$78,23,FALSE)</f>
        <v>565</v>
      </c>
      <c r="X49" s="8">
        <f>VLOOKUP($A$7:$A$91,dt!$A$2:$X$78,24,FALSE)</f>
        <v>61</v>
      </c>
    </row>
    <row r="50" spans="1:24" ht="21.75" x14ac:dyDescent="0.2">
      <c r="A50" s="7" t="s">
        <v>49</v>
      </c>
      <c r="B50" s="8">
        <f>VLOOKUP($A$7:$A$91,dt!$A$2:$R$78,2,FALSE)</f>
        <v>36767</v>
      </c>
      <c r="C50" s="8">
        <f>VLOOKUP($A$7:$A$91,dt!$A$2:$R$78,3,FALSE)</f>
        <v>34221</v>
      </c>
      <c r="D50" s="8">
        <f>VLOOKUP($A$7:$A$91,dt!$A$2:$R$78,4,FALSE)</f>
        <v>3275</v>
      </c>
      <c r="E50" s="8">
        <f>VLOOKUP($A$7:$A$91,dt!$A$2:$R$78,5,FALSE)</f>
        <v>24583</v>
      </c>
      <c r="F50" s="8">
        <f>VLOOKUP($A$7:$A$91,dt!$A$2:$R$78,6,FALSE)</f>
        <v>456</v>
      </c>
      <c r="G50" s="8">
        <f>VLOOKUP($A$7:$A$91,dt!$A$2:$R$78,7,FALSE)</f>
        <v>6143</v>
      </c>
      <c r="H50" s="8">
        <f>VLOOKUP($A$7:$A$91,dt!$A$2:$R$78,8,FALSE)</f>
        <v>531</v>
      </c>
      <c r="I50" s="8">
        <f>VLOOKUP($A$7:$A$91,dt!$A$2:$R$78,9,FALSE)</f>
        <v>97990</v>
      </c>
      <c r="J50" s="8">
        <f>VLOOKUP($A$7:$A$91,dt!$A$2:$R$78,10,FALSE)</f>
        <v>2414</v>
      </c>
      <c r="K50" s="8">
        <f>VLOOKUP($A$7:$A$91,dt!$A$2:$R$78,11,FALSE)</f>
        <v>2051157</v>
      </c>
      <c r="L50" s="8">
        <f>VLOOKUP($A$7:$A$91,dt!$A$2:$R$78,12,FALSE)</f>
        <v>35178</v>
      </c>
      <c r="M50" s="8">
        <f>VLOOKUP($A$7:$A$91,dt!$A$2:$R$78,13,FALSE)</f>
        <v>1876773</v>
      </c>
      <c r="N50" s="8">
        <f>VLOOKUP($A$7:$A$91,dt!$A$2:$R$78,14,FALSE)</f>
        <v>161</v>
      </c>
      <c r="O50" s="8">
        <f>VLOOKUP($A$7:$A$91,dt!$A$2:$R$78,15,FALSE)</f>
        <v>497029</v>
      </c>
      <c r="P50" s="8">
        <f>VLOOKUP($A$7:$A$91,dt!$A$2:$R$78,16,FALSE)</f>
        <v>773</v>
      </c>
      <c r="Q50" s="8">
        <f>VLOOKUP($A$7:$A$91,dt!$A$2:$R$78,17,FALSE)</f>
        <v>1252</v>
      </c>
      <c r="R50" s="8">
        <f>VLOOKUP($A$7:$A$91,dt!$A$2:$R$78,18,FALSE)</f>
        <v>39</v>
      </c>
      <c r="S50" s="8">
        <f>VLOOKUP($A$7:$A$91,dt!$A$2:$X$78,19,FALSE)</f>
        <v>14798</v>
      </c>
      <c r="T50" s="8">
        <f>VLOOKUP($A$7:$A$91,dt!$A$2:$X$78,20,FALSE)</f>
        <v>230</v>
      </c>
      <c r="U50" s="8">
        <f>VLOOKUP($A$7:$A$91,dt!$A$2:$X$78,21,FALSE)</f>
        <v>1129</v>
      </c>
      <c r="V50" s="8">
        <f>VLOOKUP($A$7:$A$91,dt!$A$2:$X$78,22,FALSE)</f>
        <v>46</v>
      </c>
      <c r="W50" s="8">
        <f>VLOOKUP($A$7:$A$91,dt!$A$2:$X$78,23,FALSE)</f>
        <v>50</v>
      </c>
      <c r="X50" s="8">
        <f>VLOOKUP($A$7:$A$91,dt!$A$2:$X$78,24,FALSE)</f>
        <v>5</v>
      </c>
    </row>
    <row r="51" spans="1:24" ht="21.75" x14ac:dyDescent="0.2">
      <c r="A51" s="7" t="s">
        <v>50</v>
      </c>
      <c r="B51" s="8">
        <f>VLOOKUP($A$7:$A$91,dt!$A$2:$R$78,2,FALSE)</f>
        <v>52051</v>
      </c>
      <c r="C51" s="8">
        <f>VLOOKUP($A$7:$A$91,dt!$A$2:$R$78,3,FALSE)</f>
        <v>154784</v>
      </c>
      <c r="D51" s="8">
        <f>VLOOKUP($A$7:$A$91,dt!$A$2:$R$78,4,FALSE)</f>
        <v>15703</v>
      </c>
      <c r="E51" s="8">
        <f>VLOOKUP($A$7:$A$91,dt!$A$2:$R$78,5,FALSE)</f>
        <v>2826</v>
      </c>
      <c r="F51" s="8">
        <f>VLOOKUP($A$7:$A$91,dt!$A$2:$R$78,6,FALSE)</f>
        <v>56</v>
      </c>
      <c r="G51" s="8">
        <f>VLOOKUP($A$7:$A$91,dt!$A$2:$R$78,7,FALSE)</f>
        <v>16285</v>
      </c>
      <c r="H51" s="8">
        <f>VLOOKUP($A$7:$A$91,dt!$A$2:$R$78,8,FALSE)</f>
        <v>1676</v>
      </c>
      <c r="I51" s="8">
        <f>VLOOKUP($A$7:$A$91,dt!$A$2:$R$78,9,FALSE)</f>
        <v>171523</v>
      </c>
      <c r="J51" s="8">
        <f>VLOOKUP($A$7:$A$91,dt!$A$2:$R$78,10,FALSE)</f>
        <v>2497</v>
      </c>
      <c r="K51" s="8">
        <f>VLOOKUP($A$7:$A$91,dt!$A$2:$R$78,11,FALSE)</f>
        <v>1653846</v>
      </c>
      <c r="L51" s="8">
        <f>VLOOKUP($A$7:$A$91,dt!$A$2:$R$78,12,FALSE)</f>
        <v>43718</v>
      </c>
      <c r="M51" s="8">
        <f>VLOOKUP($A$7:$A$91,dt!$A$2:$R$78,13,FALSE)</f>
        <v>2503929</v>
      </c>
      <c r="N51" s="8">
        <f>VLOOKUP($A$7:$A$91,dt!$A$2:$R$78,14,FALSE)</f>
        <v>271</v>
      </c>
      <c r="O51" s="8">
        <f>VLOOKUP($A$7:$A$91,dt!$A$2:$R$78,15,FALSE)</f>
        <v>949986</v>
      </c>
      <c r="P51" s="8">
        <f>VLOOKUP($A$7:$A$91,dt!$A$2:$R$78,16,FALSE)</f>
        <v>1537</v>
      </c>
      <c r="Q51" s="8">
        <f>VLOOKUP($A$7:$A$91,dt!$A$2:$R$78,17,FALSE)</f>
        <v>1433</v>
      </c>
      <c r="R51" s="8">
        <f>VLOOKUP($A$7:$A$91,dt!$A$2:$R$78,18,FALSE)</f>
        <v>64</v>
      </c>
      <c r="S51" s="8">
        <f>VLOOKUP($A$7:$A$91,dt!$A$2:$X$78,19,FALSE)</f>
        <v>22474</v>
      </c>
      <c r="T51" s="8">
        <f>VLOOKUP($A$7:$A$91,dt!$A$2:$X$78,20,FALSE)</f>
        <v>298</v>
      </c>
      <c r="U51" s="8">
        <f>VLOOKUP($A$7:$A$91,dt!$A$2:$X$78,21,FALSE)</f>
        <v>5833</v>
      </c>
      <c r="V51" s="8">
        <f>VLOOKUP($A$7:$A$91,dt!$A$2:$X$78,22,FALSE)</f>
        <v>226</v>
      </c>
      <c r="W51" s="8">
        <f>VLOOKUP($A$7:$A$91,dt!$A$2:$X$78,23,FALSE)</f>
        <v>650</v>
      </c>
      <c r="X51" s="8">
        <f>VLOOKUP($A$7:$A$91,dt!$A$2:$X$78,24,FALSE)</f>
        <v>22</v>
      </c>
    </row>
    <row r="52" spans="1:24" ht="21.75" x14ac:dyDescent="0.2">
      <c r="A52" s="7" t="s">
        <v>51</v>
      </c>
      <c r="B52" s="8">
        <f>VLOOKUP($A$7:$A$91,dt!$A$2:$R$78,2,FALSE)</f>
        <v>27797</v>
      </c>
      <c r="C52" s="8">
        <f>VLOOKUP($A$7:$A$91,dt!$A$2:$R$78,3,FALSE)</f>
        <v>46225</v>
      </c>
      <c r="D52" s="8">
        <f>VLOOKUP($A$7:$A$91,dt!$A$2:$R$78,4,FALSE)</f>
        <v>4253</v>
      </c>
      <c r="E52" s="8">
        <f>VLOOKUP($A$7:$A$91,dt!$A$2:$R$78,5,FALSE)</f>
        <v>446</v>
      </c>
      <c r="F52" s="8">
        <f>VLOOKUP($A$7:$A$91,dt!$A$2:$R$78,6,FALSE)</f>
        <v>25</v>
      </c>
      <c r="G52" s="8">
        <f>VLOOKUP($A$7:$A$91,dt!$A$2:$R$78,7,FALSE)</f>
        <v>10774</v>
      </c>
      <c r="H52" s="8">
        <f>VLOOKUP($A$7:$A$91,dt!$A$2:$R$78,8,FALSE)</f>
        <v>1049</v>
      </c>
      <c r="I52" s="8">
        <f>VLOOKUP($A$7:$A$91,dt!$A$2:$R$78,9,FALSE)</f>
        <v>36659</v>
      </c>
      <c r="J52" s="8">
        <f>VLOOKUP($A$7:$A$91,dt!$A$2:$R$78,10,FALSE)</f>
        <v>753</v>
      </c>
      <c r="K52" s="8">
        <f>VLOOKUP($A$7:$A$91,dt!$A$2:$R$78,11,FALSE)</f>
        <v>1292190</v>
      </c>
      <c r="L52" s="8">
        <f>VLOOKUP($A$7:$A$91,dt!$A$2:$R$78,12,FALSE)</f>
        <v>25125</v>
      </c>
      <c r="M52" s="8">
        <f>VLOOKUP($A$7:$A$91,dt!$A$2:$R$78,13,FALSE)</f>
        <v>88689</v>
      </c>
      <c r="N52" s="8">
        <f>VLOOKUP($A$7:$A$91,dt!$A$2:$R$78,14,FALSE)</f>
        <v>186</v>
      </c>
      <c r="O52" s="8">
        <f>VLOOKUP($A$7:$A$91,dt!$A$2:$R$78,15,FALSE)</f>
        <v>166787</v>
      </c>
      <c r="P52" s="8">
        <f>VLOOKUP($A$7:$A$91,dt!$A$2:$R$78,16,FALSE)</f>
        <v>759</v>
      </c>
      <c r="Q52" s="8">
        <f>VLOOKUP($A$7:$A$91,dt!$A$2:$R$78,17,FALSE)</f>
        <v>1947</v>
      </c>
      <c r="R52" s="8">
        <f>VLOOKUP($A$7:$A$91,dt!$A$2:$R$78,18,FALSE)</f>
        <v>60</v>
      </c>
      <c r="S52" s="8">
        <f>VLOOKUP($A$7:$A$91,dt!$A$2:$X$78,19,FALSE)</f>
        <v>4433</v>
      </c>
      <c r="T52" s="8">
        <f>VLOOKUP($A$7:$A$91,dt!$A$2:$X$78,20,FALSE)</f>
        <v>76</v>
      </c>
      <c r="U52" s="8">
        <f>VLOOKUP($A$7:$A$91,dt!$A$2:$X$78,21,FALSE)</f>
        <v>1591</v>
      </c>
      <c r="V52" s="8">
        <f>VLOOKUP($A$7:$A$91,dt!$A$2:$X$78,22,FALSE)</f>
        <v>65</v>
      </c>
      <c r="W52" s="8">
        <f>VLOOKUP($A$7:$A$91,dt!$A$2:$X$78,23,FALSE)</f>
        <v>173</v>
      </c>
      <c r="X52" s="8">
        <f>VLOOKUP($A$7:$A$91,dt!$A$2:$X$78,24,FALSE)</f>
        <v>4</v>
      </c>
    </row>
    <row r="53" spans="1:24" ht="21.75" x14ac:dyDescent="0.2">
      <c r="A53" s="7" t="s">
        <v>52</v>
      </c>
      <c r="B53" s="8">
        <f>VLOOKUP($A$7:$A$91,dt!$A$2:$R$78,2,FALSE)</f>
        <v>49326</v>
      </c>
      <c r="C53" s="8">
        <f>VLOOKUP($A$7:$A$91,dt!$A$2:$R$78,3,FALSE)</f>
        <v>62500</v>
      </c>
      <c r="D53" s="8">
        <f>VLOOKUP($A$7:$A$91,dt!$A$2:$R$78,4,FALSE)</f>
        <v>9829</v>
      </c>
      <c r="E53" s="8">
        <f>VLOOKUP($A$7:$A$91,dt!$A$2:$R$78,5,FALSE)</f>
        <v>58</v>
      </c>
      <c r="F53" s="8">
        <f>VLOOKUP($A$7:$A$91,dt!$A$2:$R$78,6,FALSE)</f>
        <v>5</v>
      </c>
      <c r="G53" s="8">
        <f>VLOOKUP($A$7:$A$91,dt!$A$2:$R$78,7,FALSE)</f>
        <v>9850</v>
      </c>
      <c r="H53" s="8">
        <f>VLOOKUP($A$7:$A$91,dt!$A$2:$R$78,8,FALSE)</f>
        <v>1600</v>
      </c>
      <c r="I53" s="8">
        <f>VLOOKUP($A$7:$A$91,dt!$A$2:$R$78,9,FALSE)</f>
        <v>64732</v>
      </c>
      <c r="J53" s="8">
        <f>VLOOKUP($A$7:$A$91,dt!$A$2:$R$78,10,FALSE)</f>
        <v>5092</v>
      </c>
      <c r="K53" s="8">
        <f>VLOOKUP($A$7:$A$91,dt!$A$2:$R$78,11,FALSE)</f>
        <v>2084662</v>
      </c>
      <c r="L53" s="8">
        <f>VLOOKUP($A$7:$A$91,dt!$A$2:$R$78,12,FALSE)</f>
        <v>46461</v>
      </c>
      <c r="M53" s="8">
        <f>VLOOKUP($A$7:$A$91,dt!$A$2:$R$78,13,FALSE)</f>
        <v>52436</v>
      </c>
      <c r="N53" s="8">
        <f>VLOOKUP($A$7:$A$91,dt!$A$2:$R$78,14,FALSE)</f>
        <v>243</v>
      </c>
      <c r="O53" s="8">
        <f>VLOOKUP($A$7:$A$91,dt!$A$2:$R$78,15,FALSE)</f>
        <v>100951</v>
      </c>
      <c r="P53" s="8">
        <f>VLOOKUP($A$7:$A$91,dt!$A$2:$R$78,16,FALSE)</f>
        <v>1299</v>
      </c>
      <c r="Q53" s="8">
        <f>VLOOKUP($A$7:$A$91,dt!$A$2:$R$78,17,FALSE)</f>
        <v>2268</v>
      </c>
      <c r="R53" s="8">
        <f>VLOOKUP($A$7:$A$91,dt!$A$2:$R$78,18,FALSE)</f>
        <v>85</v>
      </c>
      <c r="S53" s="8">
        <f>VLOOKUP($A$7:$A$91,dt!$A$2:$X$78,19,FALSE)</f>
        <v>36789</v>
      </c>
      <c r="T53" s="8">
        <f>VLOOKUP($A$7:$A$91,dt!$A$2:$X$78,20,FALSE)</f>
        <v>331</v>
      </c>
      <c r="U53" s="8">
        <f>VLOOKUP($A$7:$A$91,dt!$A$2:$X$78,21,FALSE)</f>
        <v>2847</v>
      </c>
      <c r="V53" s="8">
        <f>VLOOKUP($A$7:$A$91,dt!$A$2:$X$78,22,FALSE)</f>
        <v>293</v>
      </c>
      <c r="W53" s="8">
        <f>VLOOKUP($A$7:$A$91,dt!$A$2:$X$78,23,FALSE)</f>
        <v>133</v>
      </c>
      <c r="X53" s="8">
        <f>VLOOKUP($A$7:$A$91,dt!$A$2:$X$78,24,FALSE)</f>
        <v>14</v>
      </c>
    </row>
    <row r="54" spans="1:24" ht="21.75" x14ac:dyDescent="0.2">
      <c r="A54" s="7" t="s">
        <v>53</v>
      </c>
      <c r="B54" s="8">
        <f>VLOOKUP($A$7:$A$91,dt!$A$2:$R$78,2,FALSE)</f>
        <v>44530</v>
      </c>
      <c r="C54" s="8">
        <f>VLOOKUP($A$7:$A$91,dt!$A$2:$R$78,3,FALSE)</f>
        <v>58720</v>
      </c>
      <c r="D54" s="8">
        <f>VLOOKUP($A$7:$A$91,dt!$A$2:$R$78,4,FALSE)</f>
        <v>6163</v>
      </c>
      <c r="E54" s="8">
        <f>VLOOKUP($A$7:$A$91,dt!$A$2:$R$78,5,FALSE)</f>
        <v>251</v>
      </c>
      <c r="F54" s="8">
        <f>VLOOKUP($A$7:$A$91,dt!$A$2:$R$78,6,FALSE)</f>
        <v>19</v>
      </c>
      <c r="G54" s="8">
        <f>VLOOKUP($A$7:$A$91,dt!$A$2:$R$78,7,FALSE)</f>
        <v>7451</v>
      </c>
      <c r="H54" s="8">
        <f>VLOOKUP($A$7:$A$91,dt!$A$2:$R$78,8,FALSE)</f>
        <v>815</v>
      </c>
      <c r="I54" s="8">
        <f>VLOOKUP($A$7:$A$91,dt!$A$2:$R$78,9,FALSE)</f>
        <v>20157</v>
      </c>
      <c r="J54" s="8">
        <f>VLOOKUP($A$7:$A$91,dt!$A$2:$R$78,10,FALSE)</f>
        <v>572</v>
      </c>
      <c r="K54" s="8">
        <f>VLOOKUP($A$7:$A$91,dt!$A$2:$R$78,11,FALSE)</f>
        <v>2155623</v>
      </c>
      <c r="L54" s="8">
        <f>VLOOKUP($A$7:$A$91,dt!$A$2:$R$78,12,FALSE)</f>
        <v>43365</v>
      </c>
      <c r="M54" s="8">
        <f>VLOOKUP($A$7:$A$91,dt!$A$2:$R$78,13,FALSE)</f>
        <v>73651</v>
      </c>
      <c r="N54" s="8">
        <f>VLOOKUP($A$7:$A$91,dt!$A$2:$R$78,14,FALSE)</f>
        <v>199</v>
      </c>
      <c r="O54" s="8">
        <f>VLOOKUP($A$7:$A$91,dt!$A$2:$R$78,15,FALSE)</f>
        <v>134763</v>
      </c>
      <c r="P54" s="8">
        <f>VLOOKUP($A$7:$A$91,dt!$A$2:$R$78,16,FALSE)</f>
        <v>908</v>
      </c>
      <c r="Q54" s="8">
        <f>VLOOKUP($A$7:$A$91,dt!$A$2:$R$78,17,FALSE)</f>
        <v>2306</v>
      </c>
      <c r="R54" s="8">
        <f>VLOOKUP($A$7:$A$91,dt!$A$2:$R$78,18,FALSE)</f>
        <v>74</v>
      </c>
      <c r="S54" s="8">
        <f>VLOOKUP($A$7:$A$91,dt!$A$2:$X$78,19,FALSE)</f>
        <v>37287</v>
      </c>
      <c r="T54" s="8">
        <f>VLOOKUP($A$7:$A$91,dt!$A$2:$X$78,20,FALSE)</f>
        <v>265</v>
      </c>
      <c r="U54" s="8">
        <f>VLOOKUP($A$7:$A$91,dt!$A$2:$X$78,21,FALSE)</f>
        <v>1694</v>
      </c>
      <c r="V54" s="8">
        <f>VLOOKUP($A$7:$A$91,dt!$A$2:$X$78,22,FALSE)</f>
        <v>90</v>
      </c>
      <c r="W54" s="8">
        <f>VLOOKUP($A$7:$A$91,dt!$A$2:$X$78,23,FALSE)</f>
        <v>395</v>
      </c>
      <c r="X54" s="8">
        <f>VLOOKUP($A$7:$A$91,dt!$A$2:$X$78,24,FALSE)</f>
        <v>11</v>
      </c>
    </row>
    <row r="55" spans="1:24" ht="21.75" x14ac:dyDescent="0.2">
      <c r="A55" s="7" t="s">
        <v>54</v>
      </c>
      <c r="B55" s="8">
        <f>VLOOKUP($A$7:$A$91,dt!$A$2:$R$78,2,FALSE)</f>
        <v>80245</v>
      </c>
      <c r="C55" s="8">
        <f>VLOOKUP($A$7:$A$91,dt!$A$2:$R$78,3,FALSE)</f>
        <v>51817</v>
      </c>
      <c r="D55" s="8">
        <f>VLOOKUP($A$7:$A$91,dt!$A$2:$R$78,4,FALSE)</f>
        <v>6590</v>
      </c>
      <c r="E55" s="8">
        <f>VLOOKUP($A$7:$A$91,dt!$A$2:$R$78,5,FALSE)</f>
        <v>4879</v>
      </c>
      <c r="F55" s="8">
        <f>VLOOKUP($A$7:$A$91,dt!$A$2:$R$78,6,FALSE)</f>
        <v>152</v>
      </c>
      <c r="G55" s="8">
        <f>VLOOKUP($A$7:$A$91,dt!$A$2:$R$78,7,FALSE)</f>
        <v>16236</v>
      </c>
      <c r="H55" s="8">
        <f>VLOOKUP($A$7:$A$91,dt!$A$2:$R$78,8,FALSE)</f>
        <v>1989</v>
      </c>
      <c r="I55" s="8">
        <f>VLOOKUP($A$7:$A$91,dt!$A$2:$R$78,9,FALSE)</f>
        <v>78624</v>
      </c>
      <c r="J55" s="8">
        <f>VLOOKUP($A$7:$A$91,dt!$A$2:$R$78,10,FALSE)</f>
        <v>3741</v>
      </c>
      <c r="K55" s="8">
        <f>VLOOKUP($A$7:$A$91,dt!$A$2:$R$78,11,FALSE)</f>
        <v>3970305</v>
      </c>
      <c r="L55" s="8">
        <f>VLOOKUP($A$7:$A$91,dt!$A$2:$R$78,12,FALSE)</f>
        <v>76285</v>
      </c>
      <c r="M55" s="8">
        <f>VLOOKUP($A$7:$A$91,dt!$A$2:$R$78,13,FALSE)</f>
        <v>414578</v>
      </c>
      <c r="N55" s="8">
        <f>VLOOKUP($A$7:$A$91,dt!$A$2:$R$78,14,FALSE)</f>
        <v>288</v>
      </c>
      <c r="O55" s="8">
        <f>VLOOKUP($A$7:$A$91,dt!$A$2:$R$78,15,FALSE)</f>
        <v>1108322</v>
      </c>
      <c r="P55" s="8">
        <f>VLOOKUP($A$7:$A$91,dt!$A$2:$R$78,16,FALSE)</f>
        <v>3442</v>
      </c>
      <c r="Q55" s="8">
        <f>VLOOKUP($A$7:$A$91,dt!$A$2:$R$78,17,FALSE)</f>
        <v>7775</v>
      </c>
      <c r="R55" s="8">
        <f>VLOOKUP($A$7:$A$91,dt!$A$2:$R$78,18,FALSE)</f>
        <v>198</v>
      </c>
      <c r="S55" s="8">
        <f>VLOOKUP($A$7:$A$91,dt!$A$2:$X$78,19,FALSE)</f>
        <v>67215</v>
      </c>
      <c r="T55" s="8">
        <f>VLOOKUP($A$7:$A$91,dt!$A$2:$X$78,20,FALSE)</f>
        <v>1039</v>
      </c>
      <c r="U55" s="8">
        <f>VLOOKUP($A$7:$A$91,dt!$A$2:$X$78,21,FALSE)</f>
        <v>4797</v>
      </c>
      <c r="V55" s="8">
        <f>VLOOKUP($A$7:$A$91,dt!$A$2:$X$78,22,FALSE)</f>
        <v>279</v>
      </c>
      <c r="W55" s="8">
        <f>VLOOKUP($A$7:$A$91,dt!$A$2:$X$78,23,FALSE)</f>
        <v>377</v>
      </c>
      <c r="X55" s="8">
        <f>VLOOKUP($A$7:$A$91,dt!$A$2:$X$78,24,FALSE)</f>
        <v>26</v>
      </c>
    </row>
    <row r="56" spans="1:24" ht="21.75" x14ac:dyDescent="0.2">
      <c r="A56" s="7" t="s">
        <v>55</v>
      </c>
      <c r="B56" s="8">
        <f>VLOOKUP($A$7:$A$91,dt!$A$2:$R$78,2,FALSE)</f>
        <v>22921</v>
      </c>
      <c r="C56" s="8">
        <f>VLOOKUP($A$7:$A$91,dt!$A$2:$R$78,3,FALSE)</f>
        <v>90692</v>
      </c>
      <c r="D56" s="8">
        <f>VLOOKUP($A$7:$A$91,dt!$A$2:$R$78,4,FALSE)</f>
        <v>8388</v>
      </c>
      <c r="E56" s="8">
        <f>VLOOKUP($A$7:$A$91,dt!$A$2:$R$78,5,FALSE)</f>
        <v>12</v>
      </c>
      <c r="F56" s="8">
        <f>VLOOKUP($A$7:$A$91,dt!$A$2:$R$78,6,FALSE)</f>
        <v>2</v>
      </c>
      <c r="G56" s="8">
        <f>VLOOKUP($A$7:$A$91,dt!$A$2:$R$78,7,FALSE)</f>
        <v>46763</v>
      </c>
      <c r="H56" s="8">
        <f>VLOOKUP($A$7:$A$91,dt!$A$2:$R$78,8,FALSE)</f>
        <v>5088</v>
      </c>
      <c r="I56" s="8">
        <f>VLOOKUP($A$7:$A$91,dt!$A$2:$R$78,9,FALSE)</f>
        <v>60465</v>
      </c>
      <c r="J56" s="8">
        <f>VLOOKUP($A$7:$A$91,dt!$A$2:$R$78,10,FALSE)</f>
        <v>10722</v>
      </c>
      <c r="K56" s="8">
        <f>VLOOKUP($A$7:$A$91,dt!$A$2:$R$78,11,FALSE)</f>
        <v>881710</v>
      </c>
      <c r="L56" s="8">
        <f>VLOOKUP($A$7:$A$91,dt!$A$2:$R$78,12,FALSE)</f>
        <v>20148</v>
      </c>
      <c r="M56" s="8">
        <f>VLOOKUP($A$7:$A$91,dt!$A$2:$R$78,13,FALSE)</f>
        <v>3465</v>
      </c>
      <c r="N56" s="8">
        <f>VLOOKUP($A$7:$A$91,dt!$A$2:$R$78,14,FALSE)</f>
        <v>148</v>
      </c>
      <c r="O56" s="8">
        <f>VLOOKUP($A$7:$A$91,dt!$A$2:$R$78,15,FALSE)</f>
        <v>38299</v>
      </c>
      <c r="P56" s="8">
        <f>VLOOKUP($A$7:$A$91,dt!$A$2:$R$78,16,FALSE)</f>
        <v>455</v>
      </c>
      <c r="Q56" s="8">
        <f>VLOOKUP($A$7:$A$91,dt!$A$2:$R$78,17,FALSE)</f>
        <v>889</v>
      </c>
      <c r="R56" s="8">
        <f>VLOOKUP($A$7:$A$91,dt!$A$2:$R$78,18,FALSE)</f>
        <v>22</v>
      </c>
      <c r="S56" s="8">
        <f>VLOOKUP($A$7:$A$91,dt!$A$2:$X$78,19,FALSE)</f>
        <v>3893</v>
      </c>
      <c r="T56" s="8">
        <f>VLOOKUP($A$7:$A$91,dt!$A$2:$X$78,20,FALSE)</f>
        <v>90</v>
      </c>
      <c r="U56" s="8">
        <f>VLOOKUP($A$7:$A$91,dt!$A$2:$X$78,21,FALSE)</f>
        <v>2839</v>
      </c>
      <c r="V56" s="8">
        <f>VLOOKUP($A$7:$A$91,dt!$A$2:$X$78,22,FALSE)</f>
        <v>276</v>
      </c>
      <c r="W56" s="8">
        <f>VLOOKUP($A$7:$A$91,dt!$A$2:$X$78,23,FALSE)</f>
        <v>176</v>
      </c>
      <c r="X56" s="8">
        <f>VLOOKUP($A$7:$A$91,dt!$A$2:$X$78,24,FALSE)</f>
        <v>16</v>
      </c>
    </row>
    <row r="57" spans="1:24" ht="21.75" x14ac:dyDescent="0.2">
      <c r="A57" s="11" t="s">
        <v>6</v>
      </c>
      <c r="B57" s="10">
        <f>SUM(B58:B66)</f>
        <v>335483</v>
      </c>
      <c r="C57" s="10">
        <f t="shared" ref="C57:X57" si="24">SUM(C58:C66)</f>
        <v>778525</v>
      </c>
      <c r="D57" s="10">
        <f t="shared" si="24"/>
        <v>53629</v>
      </c>
      <c r="E57" s="10">
        <f t="shared" si="24"/>
        <v>7286</v>
      </c>
      <c r="F57" s="10">
        <f t="shared" si="24"/>
        <v>247</v>
      </c>
      <c r="G57" s="10">
        <f t="shared" si="24"/>
        <v>158746</v>
      </c>
      <c r="H57" s="10">
        <f t="shared" si="24"/>
        <v>14332</v>
      </c>
      <c r="I57" s="10">
        <f t="shared" si="24"/>
        <v>1155595</v>
      </c>
      <c r="J57" s="10">
        <f t="shared" si="24"/>
        <v>20316</v>
      </c>
      <c r="K57" s="10">
        <f t="shared" ref="K57:L57" si="25">SUM(K58:K66)</f>
        <v>14518773</v>
      </c>
      <c r="L57" s="10">
        <f t="shared" si="25"/>
        <v>293791</v>
      </c>
      <c r="M57" s="10">
        <f t="shared" ref="M57:N57" si="26">SUM(M58:M66)</f>
        <v>20587767</v>
      </c>
      <c r="N57" s="10">
        <f t="shared" si="26"/>
        <v>1534</v>
      </c>
      <c r="O57" s="10">
        <f t="shared" si="24"/>
        <v>7822042</v>
      </c>
      <c r="P57" s="10">
        <f t="shared" si="24"/>
        <v>16132</v>
      </c>
      <c r="Q57" s="10">
        <f t="shared" si="24"/>
        <v>863036</v>
      </c>
      <c r="R57" s="10">
        <f t="shared" si="24"/>
        <v>1262</v>
      </c>
      <c r="S57" s="10">
        <f t="shared" ref="S57:T57" si="27">SUM(S58:S66)</f>
        <v>2942957</v>
      </c>
      <c r="T57" s="10">
        <f t="shared" si="27"/>
        <v>9391</v>
      </c>
      <c r="U57" s="10">
        <f t="shared" si="24"/>
        <v>162121</v>
      </c>
      <c r="V57" s="10">
        <f t="shared" si="24"/>
        <v>5067</v>
      </c>
      <c r="W57" s="10">
        <f t="shared" si="24"/>
        <v>19572</v>
      </c>
      <c r="X57" s="10">
        <f t="shared" si="24"/>
        <v>553</v>
      </c>
    </row>
    <row r="58" spans="1:24" ht="21.75" x14ac:dyDescent="0.2">
      <c r="A58" s="7" t="s">
        <v>56</v>
      </c>
      <c r="B58" s="8">
        <f>VLOOKUP($A$7:$A$91,dt!$A$2:$R$78,2,FALSE)</f>
        <v>31712</v>
      </c>
      <c r="C58" s="8">
        <f>VLOOKUP($A$7:$A$91,dt!$A$2:$R$78,3,FALSE)</f>
        <v>51242</v>
      </c>
      <c r="D58" s="8">
        <f>VLOOKUP($A$7:$A$91,dt!$A$2:$R$78,4,FALSE)</f>
        <v>4130</v>
      </c>
      <c r="E58" s="8">
        <f>VLOOKUP($A$7:$A$91,dt!$A$2:$R$78,5,FALSE)</f>
        <v>0</v>
      </c>
      <c r="F58" s="8">
        <f>VLOOKUP($A$7:$A$91,dt!$A$2:$R$78,6,FALSE)</f>
        <v>0</v>
      </c>
      <c r="G58" s="8">
        <f>VLOOKUP($A$7:$A$91,dt!$A$2:$R$78,7,FALSE)</f>
        <v>25819</v>
      </c>
      <c r="H58" s="8">
        <f>VLOOKUP($A$7:$A$91,dt!$A$2:$R$78,8,FALSE)</f>
        <v>2054</v>
      </c>
      <c r="I58" s="8">
        <f>VLOOKUP($A$7:$A$91,dt!$A$2:$R$78,9,FALSE)</f>
        <v>51076</v>
      </c>
      <c r="J58" s="8">
        <f>VLOOKUP($A$7:$A$91,dt!$A$2:$R$78,10,FALSE)</f>
        <v>1347</v>
      </c>
      <c r="K58" s="8">
        <f>VLOOKUP($A$7:$A$91,dt!$A$2:$R$78,11,FALSE)</f>
        <v>1186079</v>
      </c>
      <c r="L58" s="8">
        <f>VLOOKUP($A$7:$A$91,dt!$A$2:$R$78,12,FALSE)</f>
        <v>29824</v>
      </c>
      <c r="M58" s="8">
        <f>VLOOKUP($A$7:$A$91,dt!$A$2:$R$78,13,FALSE)</f>
        <v>629182</v>
      </c>
      <c r="N58" s="8">
        <f>VLOOKUP($A$7:$A$91,dt!$A$2:$R$78,14,FALSE)</f>
        <v>121</v>
      </c>
      <c r="O58" s="8">
        <f>VLOOKUP($A$7:$A$91,dt!$A$2:$R$78,15,FALSE)</f>
        <v>2226076</v>
      </c>
      <c r="P58" s="8">
        <f>VLOOKUP($A$7:$A$91,dt!$A$2:$R$78,16,FALSE)</f>
        <v>340</v>
      </c>
      <c r="Q58" s="8">
        <f>VLOOKUP($A$7:$A$91,dt!$A$2:$R$78,17,FALSE)</f>
        <v>9230</v>
      </c>
      <c r="R58" s="8">
        <f>VLOOKUP($A$7:$A$91,dt!$A$2:$R$78,18,FALSE)</f>
        <v>67</v>
      </c>
      <c r="S58" s="8">
        <f>VLOOKUP($A$7:$A$91,dt!$A$2:$X$78,19,FALSE)</f>
        <v>130978</v>
      </c>
      <c r="T58" s="8">
        <f>VLOOKUP($A$7:$A$91,dt!$A$2:$X$78,20,FALSE)</f>
        <v>135</v>
      </c>
      <c r="U58" s="8">
        <f>VLOOKUP($A$7:$A$91,dt!$A$2:$X$78,21,FALSE)</f>
        <v>2575</v>
      </c>
      <c r="V58" s="8">
        <f>VLOOKUP($A$7:$A$91,dt!$A$2:$X$78,22,FALSE)</f>
        <v>80</v>
      </c>
      <c r="W58" s="8">
        <f>VLOOKUP($A$7:$A$91,dt!$A$2:$X$78,23,FALSE)</f>
        <v>209</v>
      </c>
      <c r="X58" s="8">
        <f>VLOOKUP($A$7:$A$91,dt!$A$2:$X$78,24,FALSE)</f>
        <v>9</v>
      </c>
    </row>
    <row r="59" spans="1:24" ht="21.75" x14ac:dyDescent="0.2">
      <c r="A59" s="7" t="s">
        <v>57</v>
      </c>
      <c r="B59" s="8">
        <f>VLOOKUP($A$7:$A$91,dt!$A$2:$R$78,2,FALSE)</f>
        <v>40391</v>
      </c>
      <c r="C59" s="8">
        <f>VLOOKUP($A$7:$A$91,dt!$A$2:$R$78,3,FALSE)</f>
        <v>82440</v>
      </c>
      <c r="D59" s="8">
        <f>VLOOKUP($A$7:$A$91,dt!$A$2:$R$78,4,FALSE)</f>
        <v>4514</v>
      </c>
      <c r="E59" s="8">
        <f>VLOOKUP($A$7:$A$91,dt!$A$2:$R$78,5,FALSE)</f>
        <v>1198</v>
      </c>
      <c r="F59" s="8">
        <f>VLOOKUP($A$7:$A$91,dt!$A$2:$R$78,6,FALSE)</f>
        <v>32</v>
      </c>
      <c r="G59" s="8">
        <f>VLOOKUP($A$7:$A$91,dt!$A$2:$R$78,7,FALSE)</f>
        <v>9435</v>
      </c>
      <c r="H59" s="8">
        <f>VLOOKUP($A$7:$A$91,dt!$A$2:$R$78,8,FALSE)</f>
        <v>803</v>
      </c>
      <c r="I59" s="8">
        <f>VLOOKUP($A$7:$A$91,dt!$A$2:$R$78,9,FALSE)</f>
        <v>231941</v>
      </c>
      <c r="J59" s="8">
        <f>VLOOKUP($A$7:$A$91,dt!$A$2:$R$78,10,FALSE)</f>
        <v>1292</v>
      </c>
      <c r="K59" s="8">
        <f>VLOOKUP($A$7:$A$91,dt!$A$2:$R$78,11,FALSE)</f>
        <v>2003757</v>
      </c>
      <c r="L59" s="8">
        <f>VLOOKUP($A$7:$A$91,dt!$A$2:$R$78,12,FALSE)</f>
        <v>35652</v>
      </c>
      <c r="M59" s="8">
        <f>VLOOKUP($A$7:$A$91,dt!$A$2:$R$78,13,FALSE)</f>
        <v>7108997</v>
      </c>
      <c r="N59" s="8">
        <f>VLOOKUP($A$7:$A$91,dt!$A$2:$R$78,14,FALSE)</f>
        <v>264</v>
      </c>
      <c r="O59" s="8">
        <f>VLOOKUP($A$7:$A$91,dt!$A$2:$R$78,15,FALSE)</f>
        <v>2764381</v>
      </c>
      <c r="P59" s="8">
        <f>VLOOKUP($A$7:$A$91,dt!$A$2:$R$78,16,FALSE)</f>
        <v>3002</v>
      </c>
      <c r="Q59" s="8">
        <f>VLOOKUP($A$7:$A$91,dt!$A$2:$R$78,17,FALSE)</f>
        <v>29091</v>
      </c>
      <c r="R59" s="8">
        <f>VLOOKUP($A$7:$A$91,dt!$A$2:$R$78,18,FALSE)</f>
        <v>220</v>
      </c>
      <c r="S59" s="8">
        <f>VLOOKUP($A$7:$A$91,dt!$A$2:$X$78,19,FALSE)</f>
        <v>653955</v>
      </c>
      <c r="T59" s="8">
        <f>VLOOKUP($A$7:$A$91,dt!$A$2:$X$78,20,FALSE)</f>
        <v>2272</v>
      </c>
      <c r="U59" s="8">
        <f>VLOOKUP($A$7:$A$91,dt!$A$2:$X$78,21,FALSE)</f>
        <v>32890</v>
      </c>
      <c r="V59" s="8">
        <f>VLOOKUP($A$7:$A$91,dt!$A$2:$X$78,22,FALSE)</f>
        <v>1038</v>
      </c>
      <c r="W59" s="8">
        <f>VLOOKUP($A$7:$A$91,dt!$A$2:$X$78,23,FALSE)</f>
        <v>5407</v>
      </c>
      <c r="X59" s="8">
        <f>VLOOKUP($A$7:$A$91,dt!$A$2:$X$78,24,FALSE)</f>
        <v>153</v>
      </c>
    </row>
    <row r="60" spans="1:24" ht="21.75" x14ac:dyDescent="0.2">
      <c r="A60" s="7" t="s">
        <v>58</v>
      </c>
      <c r="B60" s="8">
        <f>VLOOKUP($A$7:$A$91,dt!$A$2:$R$78,2,FALSE)</f>
        <v>24333</v>
      </c>
      <c r="C60" s="8">
        <f>VLOOKUP($A$7:$A$91,dt!$A$2:$R$78,3,FALSE)</f>
        <v>14319</v>
      </c>
      <c r="D60" s="8">
        <f>VLOOKUP($A$7:$A$91,dt!$A$2:$R$78,4,FALSE)</f>
        <v>1057</v>
      </c>
      <c r="E60" s="8">
        <f>VLOOKUP($A$7:$A$91,dt!$A$2:$R$78,5,FALSE)</f>
        <v>13</v>
      </c>
      <c r="F60" s="8">
        <f>VLOOKUP($A$7:$A$91,dt!$A$2:$R$78,6,FALSE)</f>
        <v>1</v>
      </c>
      <c r="G60" s="8">
        <f>VLOOKUP($A$7:$A$91,dt!$A$2:$R$78,7,FALSE)</f>
        <v>30414</v>
      </c>
      <c r="H60" s="8">
        <f>VLOOKUP($A$7:$A$91,dt!$A$2:$R$78,8,FALSE)</f>
        <v>2747</v>
      </c>
      <c r="I60" s="8">
        <f>VLOOKUP($A$7:$A$91,dt!$A$2:$R$78,9,FALSE)</f>
        <v>56918</v>
      </c>
      <c r="J60" s="8">
        <f>VLOOKUP($A$7:$A$91,dt!$A$2:$R$78,10,FALSE)</f>
        <v>875</v>
      </c>
      <c r="K60" s="8">
        <f>VLOOKUP($A$7:$A$91,dt!$A$2:$R$78,11,FALSE)</f>
        <v>1180377</v>
      </c>
      <c r="L60" s="8">
        <f>VLOOKUP($A$7:$A$91,dt!$A$2:$R$78,12,FALSE)</f>
        <v>21567</v>
      </c>
      <c r="M60" s="8">
        <f>VLOOKUP($A$7:$A$91,dt!$A$2:$R$78,13,FALSE)</f>
        <v>1379642</v>
      </c>
      <c r="N60" s="8">
        <f>VLOOKUP($A$7:$A$91,dt!$A$2:$R$78,14,FALSE)</f>
        <v>112</v>
      </c>
      <c r="O60" s="8">
        <f>VLOOKUP($A$7:$A$91,dt!$A$2:$R$78,15,FALSE)</f>
        <v>90362</v>
      </c>
      <c r="P60" s="8">
        <f>VLOOKUP($A$7:$A$91,dt!$A$2:$R$78,16,FALSE)</f>
        <v>2266</v>
      </c>
      <c r="Q60" s="8">
        <f>VLOOKUP($A$7:$A$91,dt!$A$2:$R$78,17,FALSE)</f>
        <v>12863</v>
      </c>
      <c r="R60" s="8">
        <f>VLOOKUP($A$7:$A$91,dt!$A$2:$R$78,18,FALSE)</f>
        <v>129</v>
      </c>
      <c r="S60" s="8">
        <f>VLOOKUP($A$7:$A$91,dt!$A$2:$X$78,19,FALSE)</f>
        <v>240754</v>
      </c>
      <c r="T60" s="8">
        <f>VLOOKUP($A$7:$A$91,dt!$A$2:$X$78,20,FALSE)</f>
        <v>2371</v>
      </c>
      <c r="U60" s="8">
        <f>VLOOKUP($A$7:$A$91,dt!$A$2:$X$78,21,FALSE)</f>
        <v>14743</v>
      </c>
      <c r="V60" s="8">
        <f>VLOOKUP($A$7:$A$91,dt!$A$2:$X$78,22,FALSE)</f>
        <v>514</v>
      </c>
      <c r="W60" s="8">
        <f>VLOOKUP($A$7:$A$91,dt!$A$2:$X$78,23,FALSE)</f>
        <v>1377</v>
      </c>
      <c r="X60" s="8">
        <f>VLOOKUP($A$7:$A$91,dt!$A$2:$X$78,24,FALSE)</f>
        <v>49</v>
      </c>
    </row>
    <row r="61" spans="1:24" ht="21.75" x14ac:dyDescent="0.2">
      <c r="A61" s="7" t="s">
        <v>59</v>
      </c>
      <c r="B61" s="8">
        <f>VLOOKUP($A$7:$A$91,dt!$A$2:$R$78,2,FALSE)</f>
        <v>38145</v>
      </c>
      <c r="C61" s="8">
        <f>VLOOKUP($A$7:$A$91,dt!$A$2:$R$78,3,FALSE)</f>
        <v>29357</v>
      </c>
      <c r="D61" s="8">
        <f>VLOOKUP($A$7:$A$91,dt!$A$2:$R$78,4,FALSE)</f>
        <v>2131</v>
      </c>
      <c r="E61" s="8">
        <f>VLOOKUP($A$7:$A$91,dt!$A$2:$R$78,5,FALSE)</f>
        <v>200</v>
      </c>
      <c r="F61" s="8">
        <f>VLOOKUP($A$7:$A$91,dt!$A$2:$R$78,6,FALSE)</f>
        <v>9</v>
      </c>
      <c r="G61" s="8">
        <f>VLOOKUP($A$7:$A$91,dt!$A$2:$R$78,7,FALSE)</f>
        <v>9975</v>
      </c>
      <c r="H61" s="8">
        <f>VLOOKUP($A$7:$A$91,dt!$A$2:$R$78,8,FALSE)</f>
        <v>851</v>
      </c>
      <c r="I61" s="8">
        <f>VLOOKUP($A$7:$A$91,dt!$A$2:$R$78,9,FALSE)</f>
        <v>182454</v>
      </c>
      <c r="J61" s="8">
        <f>VLOOKUP($A$7:$A$91,dt!$A$2:$R$78,10,FALSE)</f>
        <v>3131</v>
      </c>
      <c r="K61" s="8">
        <f>VLOOKUP($A$7:$A$91,dt!$A$2:$R$78,11,FALSE)</f>
        <v>1606642</v>
      </c>
      <c r="L61" s="8">
        <f>VLOOKUP($A$7:$A$91,dt!$A$2:$R$78,12,FALSE)</f>
        <v>34886</v>
      </c>
      <c r="M61" s="8">
        <f>VLOOKUP($A$7:$A$91,dt!$A$2:$R$78,13,FALSE)</f>
        <v>1383317</v>
      </c>
      <c r="N61" s="8">
        <f>VLOOKUP($A$7:$A$91,dt!$A$2:$R$78,14,FALSE)</f>
        <v>263</v>
      </c>
      <c r="O61" s="8">
        <f>VLOOKUP($A$7:$A$91,dt!$A$2:$R$78,15,FALSE)</f>
        <v>435694</v>
      </c>
      <c r="P61" s="8">
        <f>VLOOKUP($A$7:$A$91,dt!$A$2:$R$78,16,FALSE)</f>
        <v>1802</v>
      </c>
      <c r="Q61" s="8">
        <f>VLOOKUP($A$7:$A$91,dt!$A$2:$R$78,17,FALSE)</f>
        <v>7527</v>
      </c>
      <c r="R61" s="8">
        <f>VLOOKUP($A$7:$A$91,dt!$A$2:$R$78,18,FALSE)</f>
        <v>196</v>
      </c>
      <c r="S61" s="8">
        <f>VLOOKUP($A$7:$A$91,dt!$A$2:$X$78,19,FALSE)</f>
        <v>189737</v>
      </c>
      <c r="T61" s="8">
        <f>VLOOKUP($A$7:$A$91,dt!$A$2:$X$78,20,FALSE)</f>
        <v>915</v>
      </c>
      <c r="U61" s="8">
        <f>VLOOKUP($A$7:$A$91,dt!$A$2:$X$78,21,FALSE)</f>
        <v>10350</v>
      </c>
      <c r="V61" s="8">
        <f>VLOOKUP($A$7:$A$91,dt!$A$2:$X$78,22,FALSE)</f>
        <v>368</v>
      </c>
      <c r="W61" s="8">
        <f>VLOOKUP($A$7:$A$91,dt!$A$2:$X$78,23,FALSE)</f>
        <v>1252</v>
      </c>
      <c r="X61" s="8">
        <f>VLOOKUP($A$7:$A$91,dt!$A$2:$X$78,24,FALSE)</f>
        <v>27</v>
      </c>
    </row>
    <row r="62" spans="1:24" ht="21.75" x14ac:dyDescent="0.2">
      <c r="A62" s="7" t="s">
        <v>60</v>
      </c>
      <c r="B62" s="8">
        <f>VLOOKUP($A$7:$A$91,dt!$A$2:$R$78,2,FALSE)</f>
        <v>36341</v>
      </c>
      <c r="C62" s="8">
        <f>VLOOKUP($A$7:$A$91,dt!$A$2:$R$78,3,FALSE)</f>
        <v>273828</v>
      </c>
      <c r="D62" s="8">
        <f>VLOOKUP($A$7:$A$91,dt!$A$2:$R$78,4,FALSE)</f>
        <v>17795</v>
      </c>
      <c r="E62" s="8">
        <f>VLOOKUP($A$7:$A$91,dt!$A$2:$R$78,5,FALSE)</f>
        <v>13</v>
      </c>
      <c r="F62" s="8">
        <f>VLOOKUP($A$7:$A$91,dt!$A$2:$R$78,6,FALSE)</f>
        <v>3</v>
      </c>
      <c r="G62" s="8">
        <f>VLOOKUP($A$7:$A$91,dt!$A$2:$R$78,7,FALSE)</f>
        <v>28878</v>
      </c>
      <c r="H62" s="8">
        <f>VLOOKUP($A$7:$A$91,dt!$A$2:$R$78,8,FALSE)</f>
        <v>2442</v>
      </c>
      <c r="I62" s="8">
        <f>VLOOKUP($A$7:$A$91,dt!$A$2:$R$78,9,FALSE)</f>
        <v>169784</v>
      </c>
      <c r="J62" s="8">
        <f>VLOOKUP($A$7:$A$91,dt!$A$2:$R$78,10,FALSE)</f>
        <v>6031</v>
      </c>
      <c r="K62" s="8">
        <f>VLOOKUP($A$7:$A$91,dt!$A$2:$R$78,11,FALSE)</f>
        <v>1059898</v>
      </c>
      <c r="L62" s="8">
        <f>VLOOKUP($A$7:$A$91,dt!$A$2:$R$78,12,FALSE)</f>
        <v>24246</v>
      </c>
      <c r="M62" s="8">
        <f>VLOOKUP($A$7:$A$91,dt!$A$2:$R$78,13,FALSE)</f>
        <v>508838</v>
      </c>
      <c r="N62" s="8">
        <f>VLOOKUP($A$7:$A$91,dt!$A$2:$R$78,14,FALSE)</f>
        <v>127</v>
      </c>
      <c r="O62" s="8">
        <f>VLOOKUP($A$7:$A$91,dt!$A$2:$R$78,15,FALSE)</f>
        <v>33774</v>
      </c>
      <c r="P62" s="8">
        <f>VLOOKUP($A$7:$A$91,dt!$A$2:$R$78,16,FALSE)</f>
        <v>546</v>
      </c>
      <c r="Q62" s="8">
        <f>VLOOKUP($A$7:$A$91,dt!$A$2:$R$78,17,FALSE)</f>
        <v>1328</v>
      </c>
      <c r="R62" s="8">
        <f>VLOOKUP($A$7:$A$91,dt!$A$2:$R$78,18,FALSE)</f>
        <v>102</v>
      </c>
      <c r="S62" s="8">
        <f>VLOOKUP($A$7:$A$91,dt!$A$2:$X$78,19,FALSE)</f>
        <v>12536</v>
      </c>
      <c r="T62" s="8">
        <f>VLOOKUP($A$7:$A$91,dt!$A$2:$X$78,20,FALSE)</f>
        <v>240</v>
      </c>
      <c r="U62" s="8">
        <f>VLOOKUP($A$7:$A$91,dt!$A$2:$X$78,21,FALSE)</f>
        <v>17050</v>
      </c>
      <c r="V62" s="8">
        <f>VLOOKUP($A$7:$A$91,dt!$A$2:$X$78,22,FALSE)</f>
        <v>569</v>
      </c>
      <c r="W62" s="8">
        <f>VLOOKUP($A$7:$A$91,dt!$A$2:$X$78,23,FALSE)</f>
        <v>1382</v>
      </c>
      <c r="X62" s="8">
        <f>VLOOKUP($A$7:$A$91,dt!$A$2:$X$78,24,FALSE)</f>
        <v>13</v>
      </c>
    </row>
    <row r="63" spans="1:24" ht="21.75" x14ac:dyDescent="0.2">
      <c r="A63" s="7" t="s">
        <v>61</v>
      </c>
      <c r="B63" s="8">
        <f>VLOOKUP($A$7:$A$91,dt!$A$2:$R$78,2,FALSE)</f>
        <v>37140</v>
      </c>
      <c r="C63" s="8">
        <f>VLOOKUP($A$7:$A$91,dt!$A$2:$R$78,3,FALSE)</f>
        <v>136773</v>
      </c>
      <c r="D63" s="8">
        <f>VLOOKUP($A$7:$A$91,dt!$A$2:$R$78,4,FALSE)</f>
        <v>10615</v>
      </c>
      <c r="E63" s="8">
        <f>VLOOKUP($A$7:$A$91,dt!$A$2:$R$78,5,FALSE)</f>
        <v>2877</v>
      </c>
      <c r="F63" s="8">
        <f>VLOOKUP($A$7:$A$91,dt!$A$2:$R$78,6,FALSE)</f>
        <v>105</v>
      </c>
      <c r="G63" s="8">
        <f>VLOOKUP($A$7:$A$91,dt!$A$2:$R$78,7,FALSE)</f>
        <v>9201</v>
      </c>
      <c r="H63" s="8">
        <f>VLOOKUP($A$7:$A$91,dt!$A$2:$R$78,8,FALSE)</f>
        <v>969</v>
      </c>
      <c r="I63" s="8">
        <f>VLOOKUP($A$7:$A$91,dt!$A$2:$R$78,9,FALSE)</f>
        <v>74588</v>
      </c>
      <c r="J63" s="8">
        <f>VLOOKUP($A$7:$A$91,dt!$A$2:$R$78,10,FALSE)</f>
        <v>2355</v>
      </c>
      <c r="K63" s="8">
        <f>VLOOKUP($A$7:$A$91,dt!$A$2:$R$78,11,FALSE)</f>
        <v>1308439</v>
      </c>
      <c r="L63" s="8">
        <f>VLOOKUP($A$7:$A$91,dt!$A$2:$R$78,12,FALSE)</f>
        <v>31401</v>
      </c>
      <c r="M63" s="8">
        <f>VLOOKUP($A$7:$A$91,dt!$A$2:$R$78,13,FALSE)</f>
        <v>102239</v>
      </c>
      <c r="N63" s="8">
        <f>VLOOKUP($A$7:$A$91,dt!$A$2:$R$78,14,FALSE)</f>
        <v>122</v>
      </c>
      <c r="O63" s="8">
        <f>VLOOKUP($A$7:$A$91,dt!$A$2:$R$78,15,FALSE)</f>
        <v>112726</v>
      </c>
      <c r="P63" s="8">
        <f>VLOOKUP($A$7:$A$91,dt!$A$2:$R$78,16,FALSE)</f>
        <v>1620</v>
      </c>
      <c r="Q63" s="8">
        <f>VLOOKUP($A$7:$A$91,dt!$A$2:$R$78,17,FALSE)</f>
        <v>13479</v>
      </c>
      <c r="R63" s="8">
        <f>VLOOKUP($A$7:$A$91,dt!$A$2:$R$78,18,FALSE)</f>
        <v>70</v>
      </c>
      <c r="S63" s="8">
        <f>VLOOKUP($A$7:$A$91,dt!$A$2:$X$78,19,FALSE)</f>
        <v>175932</v>
      </c>
      <c r="T63" s="8">
        <f>VLOOKUP($A$7:$A$91,dt!$A$2:$X$78,20,FALSE)</f>
        <v>636</v>
      </c>
      <c r="U63" s="8">
        <f>VLOOKUP($A$7:$A$91,dt!$A$2:$X$78,21,FALSE)</f>
        <v>12185</v>
      </c>
      <c r="V63" s="8">
        <f>VLOOKUP($A$7:$A$91,dt!$A$2:$X$78,22,FALSE)</f>
        <v>327</v>
      </c>
      <c r="W63" s="8">
        <f>VLOOKUP($A$7:$A$91,dt!$A$2:$X$78,23,FALSE)</f>
        <v>846</v>
      </c>
      <c r="X63" s="8">
        <f>VLOOKUP($A$7:$A$91,dt!$A$2:$X$78,24,FALSE)</f>
        <v>33</v>
      </c>
    </row>
    <row r="64" spans="1:24" ht="21.75" x14ac:dyDescent="0.2">
      <c r="A64" s="7" t="s">
        <v>62</v>
      </c>
      <c r="B64" s="8">
        <f>VLOOKUP($A$7:$A$91,dt!$A$2:$R$78,2,FALSE)</f>
        <v>46387</v>
      </c>
      <c r="C64" s="8">
        <f>VLOOKUP($A$7:$A$91,dt!$A$2:$R$78,3,FALSE)</f>
        <v>60493</v>
      </c>
      <c r="D64" s="8">
        <f>VLOOKUP($A$7:$A$91,dt!$A$2:$R$78,4,FALSE)</f>
        <v>5804</v>
      </c>
      <c r="E64" s="8">
        <f>VLOOKUP($A$7:$A$91,dt!$A$2:$R$78,5,FALSE)</f>
        <v>285</v>
      </c>
      <c r="F64" s="8">
        <f>VLOOKUP($A$7:$A$91,dt!$A$2:$R$78,6,FALSE)</f>
        <v>10</v>
      </c>
      <c r="G64" s="8">
        <f>VLOOKUP($A$7:$A$91,dt!$A$2:$R$78,7,FALSE)</f>
        <v>27732</v>
      </c>
      <c r="H64" s="8">
        <f>VLOOKUP($A$7:$A$91,dt!$A$2:$R$78,8,FALSE)</f>
        <v>2932</v>
      </c>
      <c r="I64" s="8">
        <f>VLOOKUP($A$7:$A$91,dt!$A$2:$R$78,9,FALSE)</f>
        <v>188085</v>
      </c>
      <c r="J64" s="8">
        <f>VLOOKUP($A$7:$A$91,dt!$A$2:$R$78,10,FALSE)</f>
        <v>3303</v>
      </c>
      <c r="K64" s="8">
        <f>VLOOKUP($A$7:$A$91,dt!$A$2:$R$78,11,FALSE)</f>
        <v>2254973</v>
      </c>
      <c r="L64" s="8">
        <f>VLOOKUP($A$7:$A$91,dt!$A$2:$R$78,12,FALSE)</f>
        <v>40490</v>
      </c>
      <c r="M64" s="8">
        <f>VLOOKUP($A$7:$A$91,dt!$A$2:$R$78,13,FALSE)</f>
        <v>1080931</v>
      </c>
      <c r="N64" s="8">
        <f>VLOOKUP($A$7:$A$91,dt!$A$2:$R$78,14,FALSE)</f>
        <v>210</v>
      </c>
      <c r="O64" s="8">
        <f>VLOOKUP($A$7:$A$91,dt!$A$2:$R$78,15,FALSE)</f>
        <v>405401</v>
      </c>
      <c r="P64" s="8">
        <f>VLOOKUP($A$7:$A$91,dt!$A$2:$R$78,16,FALSE)</f>
        <v>2993</v>
      </c>
      <c r="Q64" s="8">
        <f>VLOOKUP($A$7:$A$91,dt!$A$2:$R$78,17,FALSE)</f>
        <v>16900</v>
      </c>
      <c r="R64" s="8">
        <f>VLOOKUP($A$7:$A$91,dt!$A$2:$R$78,18,FALSE)</f>
        <v>178</v>
      </c>
      <c r="S64" s="8">
        <f>VLOOKUP($A$7:$A$91,dt!$A$2:$X$78,19,FALSE)</f>
        <v>667947</v>
      </c>
      <c r="T64" s="8">
        <f>VLOOKUP($A$7:$A$91,dt!$A$2:$X$78,20,FALSE)</f>
        <v>1127</v>
      </c>
      <c r="U64" s="8">
        <f>VLOOKUP($A$7:$A$91,dt!$A$2:$X$78,21,FALSE)</f>
        <v>16110</v>
      </c>
      <c r="V64" s="8">
        <f>VLOOKUP($A$7:$A$91,dt!$A$2:$X$78,22,FALSE)</f>
        <v>496</v>
      </c>
      <c r="W64" s="8">
        <f>VLOOKUP($A$7:$A$91,dt!$A$2:$X$78,23,FALSE)</f>
        <v>1665</v>
      </c>
      <c r="X64" s="8">
        <f>VLOOKUP($A$7:$A$91,dt!$A$2:$X$78,24,FALSE)</f>
        <v>57</v>
      </c>
    </row>
    <row r="65" spans="1:24" ht="21.75" x14ac:dyDescent="0.2">
      <c r="A65" s="7" t="s">
        <v>63</v>
      </c>
      <c r="B65" s="8">
        <f>VLOOKUP($A$7:$A$91,dt!$A$2:$R$78,2,FALSE)</f>
        <v>28658</v>
      </c>
      <c r="C65" s="8">
        <f>VLOOKUP($A$7:$A$91,dt!$A$2:$R$78,3,FALSE)</f>
        <v>48153</v>
      </c>
      <c r="D65" s="8">
        <f>VLOOKUP($A$7:$A$91,dt!$A$2:$R$78,4,FALSE)</f>
        <v>1493</v>
      </c>
      <c r="E65" s="8">
        <f>VLOOKUP($A$7:$A$91,dt!$A$2:$R$78,5,FALSE)</f>
        <v>460</v>
      </c>
      <c r="F65" s="8">
        <f>VLOOKUP($A$7:$A$91,dt!$A$2:$R$78,6,FALSE)</f>
        <v>17</v>
      </c>
      <c r="G65" s="8">
        <f>VLOOKUP($A$7:$A$91,dt!$A$2:$R$78,7,FALSE)</f>
        <v>8318</v>
      </c>
      <c r="H65" s="8">
        <f>VLOOKUP($A$7:$A$91,dt!$A$2:$R$78,8,FALSE)</f>
        <v>636</v>
      </c>
      <c r="I65" s="8">
        <f>VLOOKUP($A$7:$A$91,dt!$A$2:$R$78,9,FALSE)</f>
        <v>53985</v>
      </c>
      <c r="J65" s="8">
        <f>VLOOKUP($A$7:$A$91,dt!$A$2:$R$78,10,FALSE)</f>
        <v>1058</v>
      </c>
      <c r="K65" s="8">
        <f>VLOOKUP($A$7:$A$91,dt!$A$2:$R$78,11,FALSE)</f>
        <v>1459357</v>
      </c>
      <c r="L65" s="8">
        <f>VLOOKUP($A$7:$A$91,dt!$A$2:$R$78,12,FALSE)</f>
        <v>26571</v>
      </c>
      <c r="M65" s="8">
        <f>VLOOKUP($A$7:$A$91,dt!$A$2:$R$78,13,FALSE)</f>
        <v>1705668</v>
      </c>
      <c r="N65" s="8">
        <f>VLOOKUP($A$7:$A$91,dt!$A$2:$R$78,14,FALSE)</f>
        <v>72</v>
      </c>
      <c r="O65" s="8">
        <f>VLOOKUP($A$7:$A$91,dt!$A$2:$R$78,15,FALSE)</f>
        <v>1425562</v>
      </c>
      <c r="P65" s="8">
        <f>VLOOKUP($A$7:$A$91,dt!$A$2:$R$78,16,FALSE)</f>
        <v>2084</v>
      </c>
      <c r="Q65" s="8">
        <f>VLOOKUP($A$7:$A$91,dt!$A$2:$R$78,17,FALSE)</f>
        <v>23048</v>
      </c>
      <c r="R65" s="8">
        <f>VLOOKUP($A$7:$A$91,dt!$A$2:$R$78,18,FALSE)</f>
        <v>54</v>
      </c>
      <c r="S65" s="8">
        <f>VLOOKUP($A$7:$A$91,dt!$A$2:$X$78,19,FALSE)</f>
        <v>756870</v>
      </c>
      <c r="T65" s="8">
        <f>VLOOKUP($A$7:$A$91,dt!$A$2:$X$78,20,FALSE)</f>
        <v>1260</v>
      </c>
      <c r="U65" s="8">
        <f>VLOOKUP($A$7:$A$91,dt!$A$2:$X$78,21,FALSE)</f>
        <v>8710</v>
      </c>
      <c r="V65" s="8">
        <f>VLOOKUP($A$7:$A$91,dt!$A$2:$X$78,22,FALSE)</f>
        <v>315</v>
      </c>
      <c r="W65" s="8">
        <f>VLOOKUP($A$7:$A$91,dt!$A$2:$X$78,23,FALSE)</f>
        <v>1237</v>
      </c>
      <c r="X65" s="8">
        <f>VLOOKUP($A$7:$A$91,dt!$A$2:$X$78,24,FALSE)</f>
        <v>33</v>
      </c>
    </row>
    <row r="66" spans="1:24" ht="21.75" x14ac:dyDescent="0.2">
      <c r="A66" s="7" t="s">
        <v>64</v>
      </c>
      <c r="B66" s="8">
        <f>VLOOKUP($A$7:$A$91,dt!$A$2:$R$78,2,FALSE)</f>
        <v>52376</v>
      </c>
      <c r="C66" s="8">
        <f>VLOOKUP($A$7:$A$91,dt!$A$2:$R$78,3,FALSE)</f>
        <v>81920</v>
      </c>
      <c r="D66" s="8">
        <f>VLOOKUP($A$7:$A$91,dt!$A$2:$R$78,4,FALSE)</f>
        <v>6090</v>
      </c>
      <c r="E66" s="8">
        <f>VLOOKUP($A$7:$A$91,dt!$A$2:$R$78,5,FALSE)</f>
        <v>2240</v>
      </c>
      <c r="F66" s="8">
        <f>VLOOKUP($A$7:$A$91,dt!$A$2:$R$78,6,FALSE)</f>
        <v>70</v>
      </c>
      <c r="G66" s="8">
        <f>VLOOKUP($A$7:$A$91,dt!$A$2:$R$78,7,FALSE)</f>
        <v>8974</v>
      </c>
      <c r="H66" s="8">
        <f>VLOOKUP($A$7:$A$91,dt!$A$2:$R$78,8,FALSE)</f>
        <v>898</v>
      </c>
      <c r="I66" s="8">
        <f>VLOOKUP($A$7:$A$91,dt!$A$2:$R$78,9,FALSE)</f>
        <v>146764</v>
      </c>
      <c r="J66" s="8">
        <f>VLOOKUP($A$7:$A$91,dt!$A$2:$R$78,10,FALSE)</f>
        <v>924</v>
      </c>
      <c r="K66" s="8">
        <f>VLOOKUP($A$7:$A$91,dt!$A$2:$R$78,11,FALSE)</f>
        <v>2459251</v>
      </c>
      <c r="L66" s="8">
        <f>VLOOKUP($A$7:$A$91,dt!$A$2:$R$78,12,FALSE)</f>
        <v>49154</v>
      </c>
      <c r="M66" s="8">
        <f>VLOOKUP($A$7:$A$91,dt!$A$2:$R$78,13,FALSE)</f>
        <v>6688953</v>
      </c>
      <c r="N66" s="8">
        <f>VLOOKUP($A$7:$A$91,dt!$A$2:$R$78,14,FALSE)</f>
        <v>243</v>
      </c>
      <c r="O66" s="8">
        <f>VLOOKUP($A$7:$A$91,dt!$A$2:$R$78,15,FALSE)</f>
        <v>328066</v>
      </c>
      <c r="P66" s="8">
        <f>VLOOKUP($A$7:$A$91,dt!$A$2:$R$78,16,FALSE)</f>
        <v>1479</v>
      </c>
      <c r="Q66" s="8">
        <f>VLOOKUP($A$7:$A$91,dt!$A$2:$R$78,17,FALSE)</f>
        <v>749570</v>
      </c>
      <c r="R66" s="8">
        <f>VLOOKUP($A$7:$A$91,dt!$A$2:$R$78,18,FALSE)</f>
        <v>246</v>
      </c>
      <c r="S66" s="8">
        <f>VLOOKUP($A$7:$A$91,dt!$A$2:$X$78,19,FALSE)</f>
        <v>114248</v>
      </c>
      <c r="T66" s="8">
        <f>VLOOKUP($A$7:$A$91,dt!$A$2:$X$78,20,FALSE)</f>
        <v>435</v>
      </c>
      <c r="U66" s="8">
        <f>VLOOKUP($A$7:$A$91,dt!$A$2:$X$78,21,FALSE)</f>
        <v>47508</v>
      </c>
      <c r="V66" s="8">
        <f>VLOOKUP($A$7:$A$91,dt!$A$2:$X$78,22,FALSE)</f>
        <v>1360</v>
      </c>
      <c r="W66" s="8">
        <f>VLOOKUP($A$7:$A$91,dt!$A$2:$X$78,23,FALSE)</f>
        <v>6197</v>
      </c>
      <c r="X66" s="8">
        <f>VLOOKUP($A$7:$A$91,dt!$A$2:$X$78,24,FALSE)</f>
        <v>179</v>
      </c>
    </row>
    <row r="67" spans="1:24" ht="21.75" x14ac:dyDescent="0.2">
      <c r="A67" s="11" t="s">
        <v>7</v>
      </c>
      <c r="B67" s="10">
        <f>SUM(B68:B75)</f>
        <v>155978</v>
      </c>
      <c r="C67" s="10">
        <f t="shared" ref="C67:X67" si="28">SUM(C68:C75)</f>
        <v>1156552</v>
      </c>
      <c r="D67" s="10">
        <f t="shared" si="28"/>
        <v>62526</v>
      </c>
      <c r="E67" s="10">
        <f t="shared" si="28"/>
        <v>157274</v>
      </c>
      <c r="F67" s="10">
        <f t="shared" si="28"/>
        <v>5385</v>
      </c>
      <c r="G67" s="10">
        <f t="shared" si="28"/>
        <v>18963</v>
      </c>
      <c r="H67" s="10">
        <f t="shared" si="28"/>
        <v>1762</v>
      </c>
      <c r="I67" s="10">
        <f t="shared" si="28"/>
        <v>2972525</v>
      </c>
      <c r="J67" s="10">
        <f t="shared" si="28"/>
        <v>7893</v>
      </c>
      <c r="K67" s="10">
        <f t="shared" ref="K67:L67" si="29">SUM(K68:K75)</f>
        <v>4562952</v>
      </c>
      <c r="L67" s="10">
        <f t="shared" si="29"/>
        <v>104867</v>
      </c>
      <c r="M67" s="10">
        <f t="shared" ref="M67:N67" si="30">SUM(M68:M75)</f>
        <v>63690903</v>
      </c>
      <c r="N67" s="10">
        <f t="shared" si="30"/>
        <v>1768</v>
      </c>
      <c r="O67" s="10">
        <f t="shared" si="28"/>
        <v>7183181</v>
      </c>
      <c r="P67" s="10">
        <f t="shared" si="28"/>
        <v>6053</v>
      </c>
      <c r="Q67" s="10">
        <f t="shared" si="28"/>
        <v>2278870</v>
      </c>
      <c r="R67" s="10">
        <f t="shared" si="28"/>
        <v>1225</v>
      </c>
      <c r="S67" s="10">
        <f t="shared" ref="S67:T67" si="31">SUM(S68:S75)</f>
        <v>5156910</v>
      </c>
      <c r="T67" s="10">
        <f t="shared" si="31"/>
        <v>5199</v>
      </c>
      <c r="U67" s="10">
        <f t="shared" si="28"/>
        <v>275596</v>
      </c>
      <c r="V67" s="10">
        <f t="shared" si="28"/>
        <v>7616</v>
      </c>
      <c r="W67" s="10">
        <f t="shared" si="28"/>
        <v>42506</v>
      </c>
      <c r="X67" s="10">
        <f t="shared" si="28"/>
        <v>756</v>
      </c>
    </row>
    <row r="68" spans="1:24" ht="21.75" x14ac:dyDescent="0.2">
      <c r="A68" s="7" t="s">
        <v>65</v>
      </c>
      <c r="B68" s="8">
        <f>VLOOKUP($A$7:$A$91,dt!$A$2:$R$78,2,FALSE)</f>
        <v>23679</v>
      </c>
      <c r="C68" s="8">
        <f>VLOOKUP($A$7:$A$91,dt!$A$2:$R$78,3,FALSE)</f>
        <v>110304</v>
      </c>
      <c r="D68" s="8">
        <f>VLOOKUP($A$7:$A$91,dt!$A$2:$R$78,4,FALSE)</f>
        <v>9021</v>
      </c>
      <c r="E68" s="8">
        <f>VLOOKUP($A$7:$A$91,dt!$A$2:$R$78,5,FALSE)</f>
        <v>44272</v>
      </c>
      <c r="F68" s="8">
        <f>VLOOKUP($A$7:$A$91,dt!$A$2:$R$78,6,FALSE)</f>
        <v>2083</v>
      </c>
      <c r="G68" s="8">
        <f>VLOOKUP($A$7:$A$91,dt!$A$2:$R$78,7,FALSE)</f>
        <v>1083</v>
      </c>
      <c r="H68" s="8">
        <f>VLOOKUP($A$7:$A$91,dt!$A$2:$R$78,8,FALSE)</f>
        <v>107</v>
      </c>
      <c r="I68" s="8">
        <f>VLOOKUP($A$7:$A$91,dt!$A$2:$R$78,9,FALSE)</f>
        <v>1587746</v>
      </c>
      <c r="J68" s="8">
        <f>VLOOKUP($A$7:$A$91,dt!$A$2:$R$78,10,FALSE)</f>
        <v>742</v>
      </c>
      <c r="K68" s="8">
        <f>VLOOKUP($A$7:$A$91,dt!$A$2:$R$78,11,FALSE)</f>
        <v>657028</v>
      </c>
      <c r="L68" s="8">
        <f>VLOOKUP($A$7:$A$91,dt!$A$2:$R$78,12,FALSE)</f>
        <v>16259</v>
      </c>
      <c r="M68" s="8">
        <f>VLOOKUP($A$7:$A$91,dt!$A$2:$R$78,13,FALSE)</f>
        <v>10396665</v>
      </c>
      <c r="N68" s="8">
        <f>VLOOKUP($A$7:$A$91,dt!$A$2:$R$78,14,FALSE)</f>
        <v>347</v>
      </c>
      <c r="O68" s="8">
        <f>VLOOKUP($A$7:$A$91,dt!$A$2:$R$78,15,FALSE)</f>
        <v>870734</v>
      </c>
      <c r="P68" s="8">
        <f>VLOOKUP($A$7:$A$91,dt!$A$2:$R$78,16,FALSE)</f>
        <v>696</v>
      </c>
      <c r="Q68" s="8">
        <f>VLOOKUP($A$7:$A$91,dt!$A$2:$R$78,17,FALSE)</f>
        <v>499775</v>
      </c>
      <c r="R68" s="8">
        <f>VLOOKUP($A$7:$A$91,dt!$A$2:$R$78,18,FALSE)</f>
        <v>120</v>
      </c>
      <c r="S68" s="8">
        <f>VLOOKUP($A$7:$A$91,dt!$A$2:$X$78,19,FALSE)</f>
        <v>111772</v>
      </c>
      <c r="T68" s="8">
        <f>VLOOKUP($A$7:$A$91,dt!$A$2:$X$78,20,FALSE)</f>
        <v>509</v>
      </c>
      <c r="U68" s="8">
        <f>VLOOKUP($A$7:$A$91,dt!$A$2:$X$78,21,FALSE)</f>
        <v>22474</v>
      </c>
      <c r="V68" s="8">
        <f>VLOOKUP($A$7:$A$91,dt!$A$2:$X$78,22,FALSE)</f>
        <v>796</v>
      </c>
      <c r="W68" s="8">
        <f>VLOOKUP($A$7:$A$91,dt!$A$2:$X$78,23,FALSE)</f>
        <v>1359</v>
      </c>
      <c r="X68" s="8">
        <f>VLOOKUP($A$7:$A$91,dt!$A$2:$X$78,24,FALSE)</f>
        <v>58</v>
      </c>
    </row>
    <row r="69" spans="1:24" ht="21.75" x14ac:dyDescent="0.2">
      <c r="A69" s="7" t="s">
        <v>66</v>
      </c>
      <c r="B69" s="8">
        <f>VLOOKUP($A$7:$A$91,dt!$A$2:$R$78,2,FALSE)</f>
        <v>35268</v>
      </c>
      <c r="C69" s="8">
        <f>VLOOKUP($A$7:$A$91,dt!$A$2:$R$78,3,FALSE)</f>
        <v>363288</v>
      </c>
      <c r="D69" s="8">
        <f>VLOOKUP($A$7:$A$91,dt!$A$2:$R$78,4,FALSE)</f>
        <v>13696</v>
      </c>
      <c r="E69" s="8">
        <f>VLOOKUP($A$7:$A$91,dt!$A$2:$R$78,5,FALSE)</f>
        <v>33571</v>
      </c>
      <c r="F69" s="8">
        <f>VLOOKUP($A$7:$A$91,dt!$A$2:$R$78,6,FALSE)</f>
        <v>1186</v>
      </c>
      <c r="G69" s="8">
        <f>VLOOKUP($A$7:$A$91,dt!$A$2:$R$78,7,FALSE)</f>
        <v>10903</v>
      </c>
      <c r="H69" s="8">
        <f>VLOOKUP($A$7:$A$91,dt!$A$2:$R$78,8,FALSE)</f>
        <v>840</v>
      </c>
      <c r="I69" s="8">
        <f>VLOOKUP($A$7:$A$91,dt!$A$2:$R$78,9,FALSE)</f>
        <v>516791</v>
      </c>
      <c r="J69" s="8">
        <f>VLOOKUP($A$7:$A$91,dt!$A$2:$R$78,10,FALSE)</f>
        <v>1992</v>
      </c>
      <c r="K69" s="8">
        <f>VLOOKUP($A$7:$A$91,dt!$A$2:$R$78,11,FALSE)</f>
        <v>1006278</v>
      </c>
      <c r="L69" s="8">
        <f>VLOOKUP($A$7:$A$91,dt!$A$2:$R$78,12,FALSE)</f>
        <v>24375</v>
      </c>
      <c r="M69" s="8">
        <f>VLOOKUP($A$7:$A$91,dt!$A$2:$R$78,13,FALSE)</f>
        <v>32892307</v>
      </c>
      <c r="N69" s="8">
        <f>VLOOKUP($A$7:$A$91,dt!$A$2:$R$78,14,FALSE)</f>
        <v>579</v>
      </c>
      <c r="O69" s="8">
        <f>VLOOKUP($A$7:$A$91,dt!$A$2:$R$78,15,FALSE)</f>
        <v>532613</v>
      </c>
      <c r="P69" s="8">
        <f>VLOOKUP($A$7:$A$91,dt!$A$2:$R$78,16,FALSE)</f>
        <v>977</v>
      </c>
      <c r="Q69" s="8">
        <f>VLOOKUP($A$7:$A$91,dt!$A$2:$R$78,17,FALSE)</f>
        <v>449918</v>
      </c>
      <c r="R69" s="8">
        <f>VLOOKUP($A$7:$A$91,dt!$A$2:$R$78,18,FALSE)</f>
        <v>258</v>
      </c>
      <c r="S69" s="8">
        <f>VLOOKUP($A$7:$A$91,dt!$A$2:$X$78,19,FALSE)</f>
        <v>266457</v>
      </c>
      <c r="T69" s="8">
        <f>VLOOKUP($A$7:$A$91,dt!$A$2:$X$78,20,FALSE)</f>
        <v>652</v>
      </c>
      <c r="U69" s="8">
        <f>VLOOKUP($A$7:$A$91,dt!$A$2:$X$78,21,FALSE)</f>
        <v>108885</v>
      </c>
      <c r="V69" s="8">
        <f>VLOOKUP($A$7:$A$91,dt!$A$2:$X$78,22,FALSE)</f>
        <v>3044</v>
      </c>
      <c r="W69" s="8">
        <f>VLOOKUP($A$7:$A$91,dt!$A$2:$X$78,23,FALSE)</f>
        <v>30058</v>
      </c>
      <c r="X69" s="8">
        <f>VLOOKUP($A$7:$A$91,dt!$A$2:$X$78,24,FALSE)</f>
        <v>404</v>
      </c>
    </row>
    <row r="70" spans="1:24" ht="21.75" x14ac:dyDescent="0.2">
      <c r="A70" s="7" t="s">
        <v>67</v>
      </c>
      <c r="B70" s="8">
        <f>VLOOKUP($A$7:$A$91,dt!$A$2:$R$78,2,FALSE)</f>
        <v>33164</v>
      </c>
      <c r="C70" s="8">
        <f>VLOOKUP($A$7:$A$91,dt!$A$2:$R$78,3,FALSE)</f>
        <v>196883</v>
      </c>
      <c r="D70" s="8">
        <f>VLOOKUP($A$7:$A$91,dt!$A$2:$R$78,4,FALSE)</f>
        <v>8203</v>
      </c>
      <c r="E70" s="8">
        <f>VLOOKUP($A$7:$A$91,dt!$A$2:$R$78,5,FALSE)</f>
        <v>1511</v>
      </c>
      <c r="F70" s="8">
        <f>VLOOKUP($A$7:$A$91,dt!$A$2:$R$78,6,FALSE)</f>
        <v>28</v>
      </c>
      <c r="G70" s="8">
        <f>VLOOKUP($A$7:$A$91,dt!$A$2:$R$78,7,FALSE)</f>
        <v>4872</v>
      </c>
      <c r="H70" s="8">
        <f>VLOOKUP($A$7:$A$91,dt!$A$2:$R$78,8,FALSE)</f>
        <v>504</v>
      </c>
      <c r="I70" s="8">
        <f>VLOOKUP($A$7:$A$91,dt!$A$2:$R$78,9,FALSE)</f>
        <v>535910</v>
      </c>
      <c r="J70" s="8">
        <f>VLOOKUP($A$7:$A$91,dt!$A$2:$R$78,10,FALSE)</f>
        <v>2022</v>
      </c>
      <c r="K70" s="8">
        <f>VLOOKUP($A$7:$A$91,dt!$A$2:$R$78,11,FALSE)</f>
        <v>1220837</v>
      </c>
      <c r="L70" s="8">
        <f>VLOOKUP($A$7:$A$91,dt!$A$2:$R$78,12,FALSE)</f>
        <v>25143</v>
      </c>
      <c r="M70" s="8">
        <f>VLOOKUP($A$7:$A$91,dt!$A$2:$R$78,13,FALSE)</f>
        <v>11999546</v>
      </c>
      <c r="N70" s="8">
        <f>VLOOKUP($A$7:$A$91,dt!$A$2:$R$78,14,FALSE)</f>
        <v>360</v>
      </c>
      <c r="O70" s="8">
        <f>VLOOKUP($A$7:$A$91,dt!$A$2:$R$78,15,FALSE)</f>
        <v>3115988</v>
      </c>
      <c r="P70" s="8">
        <f>VLOOKUP($A$7:$A$91,dt!$A$2:$R$78,16,FALSE)</f>
        <v>1239</v>
      </c>
      <c r="Q70" s="8">
        <f>VLOOKUP($A$7:$A$91,dt!$A$2:$R$78,17,FALSE)</f>
        <v>191838</v>
      </c>
      <c r="R70" s="8">
        <f>VLOOKUP($A$7:$A$91,dt!$A$2:$R$78,18,FALSE)</f>
        <v>328</v>
      </c>
      <c r="S70" s="8">
        <f>VLOOKUP($A$7:$A$91,dt!$A$2:$X$78,19,FALSE)</f>
        <v>3320902</v>
      </c>
      <c r="T70" s="8">
        <f>VLOOKUP($A$7:$A$91,dt!$A$2:$X$78,20,FALSE)</f>
        <v>2050</v>
      </c>
      <c r="U70" s="8">
        <f>VLOOKUP($A$7:$A$91,dt!$A$2:$X$78,21,FALSE)</f>
        <v>46748</v>
      </c>
      <c r="V70" s="8">
        <f>VLOOKUP($A$7:$A$91,dt!$A$2:$X$78,22,FALSE)</f>
        <v>1482</v>
      </c>
      <c r="W70" s="8">
        <f>VLOOKUP($A$7:$A$91,dt!$A$2:$X$78,23,FALSE)</f>
        <v>5899</v>
      </c>
      <c r="X70" s="8">
        <f>VLOOKUP($A$7:$A$91,dt!$A$2:$X$78,24,FALSE)</f>
        <v>154</v>
      </c>
    </row>
    <row r="71" spans="1:24" ht="21.75" x14ac:dyDescent="0.2">
      <c r="A71" s="7" t="s">
        <v>68</v>
      </c>
      <c r="B71" s="8">
        <f>VLOOKUP($A$7:$A$91,dt!$A$2:$R$78,2,FALSE)</f>
        <v>14331</v>
      </c>
      <c r="C71" s="8">
        <f>VLOOKUP($A$7:$A$91,dt!$A$2:$R$78,3,FALSE)</f>
        <v>47293</v>
      </c>
      <c r="D71" s="8">
        <f>VLOOKUP($A$7:$A$91,dt!$A$2:$R$78,4,FALSE)</f>
        <v>2294</v>
      </c>
      <c r="E71" s="8">
        <f>VLOOKUP($A$7:$A$91,dt!$A$2:$R$78,5,FALSE)</f>
        <v>30856</v>
      </c>
      <c r="F71" s="8">
        <f>VLOOKUP($A$7:$A$91,dt!$A$2:$R$78,6,FALSE)</f>
        <v>859</v>
      </c>
      <c r="G71" s="8">
        <f>VLOOKUP($A$7:$A$91,dt!$A$2:$R$78,7,FALSE)</f>
        <v>399</v>
      </c>
      <c r="H71" s="8">
        <f>VLOOKUP($A$7:$A$91,dt!$A$2:$R$78,8,FALSE)</f>
        <v>48</v>
      </c>
      <c r="I71" s="8">
        <f>VLOOKUP($A$7:$A$91,dt!$A$2:$R$78,9,FALSE)</f>
        <v>95551</v>
      </c>
      <c r="J71" s="8">
        <f>VLOOKUP($A$7:$A$91,dt!$A$2:$R$78,10,FALSE)</f>
        <v>116</v>
      </c>
      <c r="K71" s="8">
        <f>VLOOKUP($A$7:$A$91,dt!$A$2:$R$78,11,FALSE)</f>
        <v>653832</v>
      </c>
      <c r="L71" s="8">
        <f>VLOOKUP($A$7:$A$91,dt!$A$2:$R$78,12,FALSE)</f>
        <v>11252</v>
      </c>
      <c r="M71" s="8">
        <f>VLOOKUP($A$7:$A$91,dt!$A$2:$R$78,13,FALSE)</f>
        <v>5181256</v>
      </c>
      <c r="N71" s="8">
        <f>VLOOKUP($A$7:$A$91,dt!$A$2:$R$78,14,FALSE)</f>
        <v>184</v>
      </c>
      <c r="O71" s="8">
        <f>VLOOKUP($A$7:$A$91,dt!$A$2:$R$78,15,FALSE)</f>
        <v>2189924</v>
      </c>
      <c r="P71" s="8">
        <f>VLOOKUP($A$7:$A$91,dt!$A$2:$R$78,16,FALSE)</f>
        <v>564</v>
      </c>
      <c r="Q71" s="8">
        <f>VLOOKUP($A$7:$A$91,dt!$A$2:$R$78,17,FALSE)</f>
        <v>1063982</v>
      </c>
      <c r="R71" s="8">
        <f>VLOOKUP($A$7:$A$91,dt!$A$2:$R$78,18,FALSE)</f>
        <v>226</v>
      </c>
      <c r="S71" s="8">
        <f>VLOOKUP($A$7:$A$91,dt!$A$2:$X$78,19,FALSE)</f>
        <v>956231</v>
      </c>
      <c r="T71" s="8">
        <f>VLOOKUP($A$7:$A$91,dt!$A$2:$X$78,20,FALSE)</f>
        <v>641</v>
      </c>
      <c r="U71" s="8">
        <f>VLOOKUP($A$7:$A$91,dt!$A$2:$X$78,21,FALSE)</f>
        <v>14273</v>
      </c>
      <c r="V71" s="8">
        <f>VLOOKUP($A$7:$A$91,dt!$A$2:$X$78,22,FALSE)</f>
        <v>304</v>
      </c>
      <c r="W71" s="8">
        <f>VLOOKUP($A$7:$A$91,dt!$A$2:$X$78,23,FALSE)</f>
        <v>2845</v>
      </c>
      <c r="X71" s="8">
        <f>VLOOKUP($A$7:$A$91,dt!$A$2:$X$78,24,FALSE)</f>
        <v>67</v>
      </c>
    </row>
    <row r="72" spans="1:24" ht="21.75" x14ac:dyDescent="0.2">
      <c r="A72" s="7" t="s">
        <v>69</v>
      </c>
      <c r="B72" s="8">
        <f>VLOOKUP($A$7:$A$91,dt!$A$2:$R$78,2,FALSE)</f>
        <v>2913</v>
      </c>
      <c r="C72" s="8">
        <f>VLOOKUP($A$7:$A$91,dt!$A$2:$R$78,3,FALSE)</f>
        <v>570</v>
      </c>
      <c r="D72" s="8">
        <f>VLOOKUP($A$7:$A$91,dt!$A$2:$R$78,4,FALSE)</f>
        <v>63</v>
      </c>
      <c r="E72" s="8">
        <f>VLOOKUP($A$7:$A$91,dt!$A$2:$R$78,5,FALSE)</f>
        <v>0</v>
      </c>
      <c r="F72" s="8">
        <f>VLOOKUP($A$7:$A$91,dt!$A$2:$R$78,6,FALSE)</f>
        <v>0</v>
      </c>
      <c r="G72" s="8">
        <f>VLOOKUP($A$7:$A$91,dt!$A$2:$R$78,7,FALSE)</f>
        <v>17</v>
      </c>
      <c r="H72" s="8">
        <f>VLOOKUP($A$7:$A$91,dt!$A$2:$R$78,8,FALSE)</f>
        <v>5</v>
      </c>
      <c r="I72" s="8">
        <f>VLOOKUP($A$7:$A$91,dt!$A$2:$R$78,9,FALSE)</f>
        <v>22</v>
      </c>
      <c r="J72" s="8">
        <f>VLOOKUP($A$7:$A$91,dt!$A$2:$R$78,10,FALSE)</f>
        <v>3</v>
      </c>
      <c r="K72" s="8">
        <f>VLOOKUP($A$7:$A$91,dt!$A$2:$R$78,11,FALSE)</f>
        <v>63904</v>
      </c>
      <c r="L72" s="8">
        <f>VLOOKUP($A$7:$A$91,dt!$A$2:$R$78,12,FALSE)</f>
        <v>2048</v>
      </c>
      <c r="M72" s="8">
        <f>VLOOKUP($A$7:$A$91,dt!$A$2:$R$78,13,FALSE)</f>
        <v>30646</v>
      </c>
      <c r="N72" s="8">
        <f>VLOOKUP($A$7:$A$91,dt!$A$2:$R$78,14,FALSE)</f>
        <v>18</v>
      </c>
      <c r="O72" s="8">
        <f>VLOOKUP($A$7:$A$91,dt!$A$2:$R$78,15,FALSE)</f>
        <v>52333</v>
      </c>
      <c r="P72" s="8">
        <f>VLOOKUP($A$7:$A$91,dt!$A$2:$R$78,16,FALSE)</f>
        <v>590</v>
      </c>
      <c r="Q72" s="8">
        <f>VLOOKUP($A$7:$A$91,dt!$A$2:$R$78,17,FALSE)</f>
        <v>216</v>
      </c>
      <c r="R72" s="8">
        <f>VLOOKUP($A$7:$A$91,dt!$A$2:$R$78,18,FALSE)</f>
        <v>8</v>
      </c>
      <c r="S72" s="8">
        <f>VLOOKUP($A$7:$A$91,dt!$A$2:$X$78,19,FALSE)</f>
        <v>8111</v>
      </c>
      <c r="T72" s="8">
        <f>VLOOKUP($A$7:$A$91,dt!$A$2:$X$78,20,FALSE)</f>
        <v>154</v>
      </c>
      <c r="U72" s="8">
        <f>VLOOKUP($A$7:$A$91,dt!$A$2:$X$78,21,FALSE)</f>
        <v>464</v>
      </c>
      <c r="V72" s="8">
        <f>VLOOKUP($A$7:$A$91,dt!$A$2:$X$78,22,FALSE)</f>
        <v>24</v>
      </c>
      <c r="W72" s="8">
        <f>VLOOKUP($A$7:$A$91,dt!$A$2:$X$78,23,FALSE)</f>
        <v>4</v>
      </c>
      <c r="X72" s="8">
        <f>VLOOKUP($A$7:$A$91,dt!$A$2:$X$78,24,FALSE)</f>
        <v>1</v>
      </c>
    </row>
    <row r="73" spans="1:24" ht="21.75" x14ac:dyDescent="0.2">
      <c r="A73" s="7" t="s">
        <v>70</v>
      </c>
      <c r="B73" s="8">
        <f>VLOOKUP($A$7:$A$91,dt!$A$2:$R$78,2,FALSE)</f>
        <v>2359</v>
      </c>
      <c r="C73" s="8">
        <f>VLOOKUP($A$7:$A$91,dt!$A$2:$R$78,3,FALSE)</f>
        <v>1233</v>
      </c>
      <c r="D73" s="8">
        <f>VLOOKUP($A$7:$A$91,dt!$A$2:$R$78,4,FALSE)</f>
        <v>87</v>
      </c>
      <c r="E73" s="8">
        <f>VLOOKUP($A$7:$A$91,dt!$A$2:$R$78,5,FALSE)</f>
        <v>0</v>
      </c>
      <c r="F73" s="8">
        <f>VLOOKUP($A$7:$A$91,dt!$A$2:$R$78,6,FALSE)</f>
        <v>0</v>
      </c>
      <c r="G73" s="8">
        <f>VLOOKUP($A$7:$A$91,dt!$A$2:$R$78,7,FALSE)</f>
        <v>14</v>
      </c>
      <c r="H73" s="8">
        <f>VLOOKUP($A$7:$A$91,dt!$A$2:$R$78,8,FALSE)</f>
        <v>5</v>
      </c>
      <c r="I73" s="8">
        <f>VLOOKUP($A$7:$A$91,dt!$A$2:$R$78,9,FALSE)</f>
        <v>533</v>
      </c>
      <c r="J73" s="8">
        <f>VLOOKUP($A$7:$A$91,dt!$A$2:$R$78,10,FALSE)</f>
        <v>8</v>
      </c>
      <c r="K73" s="8">
        <f>VLOOKUP($A$7:$A$91,dt!$A$2:$R$78,11,FALSE)</f>
        <v>38430</v>
      </c>
      <c r="L73" s="8">
        <f>VLOOKUP($A$7:$A$91,dt!$A$2:$R$78,12,FALSE)</f>
        <v>1662</v>
      </c>
      <c r="M73" s="8">
        <f>VLOOKUP($A$7:$A$91,dt!$A$2:$R$78,13,FALSE)</f>
        <v>197</v>
      </c>
      <c r="N73" s="8">
        <f>VLOOKUP($A$7:$A$91,dt!$A$2:$R$78,14,FALSE)</f>
        <v>21</v>
      </c>
      <c r="O73" s="8">
        <f>VLOOKUP($A$7:$A$91,dt!$A$2:$R$78,15,FALSE)</f>
        <v>36392</v>
      </c>
      <c r="P73" s="8">
        <f>VLOOKUP($A$7:$A$91,dt!$A$2:$R$78,16,FALSE)</f>
        <v>416</v>
      </c>
      <c r="Q73" s="8">
        <f>VLOOKUP($A$7:$A$91,dt!$A$2:$R$78,17,FALSE)</f>
        <v>173</v>
      </c>
      <c r="R73" s="8">
        <f>VLOOKUP($A$7:$A$91,dt!$A$2:$R$78,18,FALSE)</f>
        <v>18</v>
      </c>
      <c r="S73" s="8">
        <f>VLOOKUP($A$7:$A$91,dt!$A$2:$X$78,19,FALSE)</f>
        <v>4204</v>
      </c>
      <c r="T73" s="8">
        <f>VLOOKUP($A$7:$A$91,dt!$A$2:$X$78,20,FALSE)</f>
        <v>208</v>
      </c>
      <c r="U73" s="8">
        <f>VLOOKUP($A$7:$A$91,dt!$A$2:$X$78,21,FALSE)</f>
        <v>258</v>
      </c>
      <c r="V73" s="8">
        <f>VLOOKUP($A$7:$A$91,dt!$A$2:$X$78,22,FALSE)</f>
        <v>14</v>
      </c>
      <c r="W73" s="8">
        <f>VLOOKUP($A$7:$A$91,dt!$A$2:$X$78,23,FALSE)</f>
        <v>24</v>
      </c>
      <c r="X73" s="8">
        <f>VLOOKUP($A$7:$A$91,dt!$A$2:$X$78,24,FALSE)</f>
        <v>2</v>
      </c>
    </row>
    <row r="74" spans="1:24" ht="21.75" x14ac:dyDescent="0.2">
      <c r="A74" s="7" t="s">
        <v>71</v>
      </c>
      <c r="B74" s="8">
        <f>VLOOKUP($A$7:$A$91,dt!$A$2:$R$78,2,FALSE)</f>
        <v>19949</v>
      </c>
      <c r="C74" s="8">
        <f>VLOOKUP($A$7:$A$91,dt!$A$2:$R$78,3,FALSE)</f>
        <v>264800</v>
      </c>
      <c r="D74" s="8">
        <f>VLOOKUP($A$7:$A$91,dt!$A$2:$R$78,4,FALSE)</f>
        <v>14146</v>
      </c>
      <c r="E74" s="8">
        <f>VLOOKUP($A$7:$A$91,dt!$A$2:$R$78,5,FALSE)</f>
        <v>13917</v>
      </c>
      <c r="F74" s="8">
        <f>VLOOKUP($A$7:$A$91,dt!$A$2:$R$78,6,FALSE)</f>
        <v>372</v>
      </c>
      <c r="G74" s="8">
        <f>VLOOKUP($A$7:$A$91,dt!$A$2:$R$78,7,FALSE)</f>
        <v>1062</v>
      </c>
      <c r="H74" s="8">
        <f>VLOOKUP($A$7:$A$91,dt!$A$2:$R$78,8,FALSE)</f>
        <v>123</v>
      </c>
      <c r="I74" s="8">
        <f>VLOOKUP($A$7:$A$91,dt!$A$2:$R$78,9,FALSE)</f>
        <v>123340</v>
      </c>
      <c r="J74" s="8">
        <f>VLOOKUP($A$7:$A$91,dt!$A$2:$R$78,10,FALSE)</f>
        <v>1398</v>
      </c>
      <c r="K74" s="8">
        <f>VLOOKUP($A$7:$A$91,dt!$A$2:$R$78,11,FALSE)</f>
        <v>420656</v>
      </c>
      <c r="L74" s="8">
        <f>VLOOKUP($A$7:$A$91,dt!$A$2:$R$78,12,FALSE)</f>
        <v>10243</v>
      </c>
      <c r="M74" s="8">
        <f>VLOOKUP($A$7:$A$91,dt!$A$2:$R$78,13,FALSE)</f>
        <v>1723398</v>
      </c>
      <c r="N74" s="8">
        <f>VLOOKUP($A$7:$A$91,dt!$A$2:$R$78,14,FALSE)</f>
        <v>105</v>
      </c>
      <c r="O74" s="8">
        <f>VLOOKUP($A$7:$A$91,dt!$A$2:$R$78,15,FALSE)</f>
        <v>256500</v>
      </c>
      <c r="P74" s="8">
        <f>VLOOKUP($A$7:$A$91,dt!$A$2:$R$78,16,FALSE)</f>
        <v>629</v>
      </c>
      <c r="Q74" s="8">
        <f>VLOOKUP($A$7:$A$91,dt!$A$2:$R$78,17,FALSE)</f>
        <v>69363</v>
      </c>
      <c r="R74" s="8">
        <f>VLOOKUP($A$7:$A$91,dt!$A$2:$R$78,18,FALSE)</f>
        <v>163</v>
      </c>
      <c r="S74" s="8">
        <f>VLOOKUP($A$7:$A$91,dt!$A$2:$X$78,19,FALSE)</f>
        <v>437392</v>
      </c>
      <c r="T74" s="8">
        <f>VLOOKUP($A$7:$A$91,dt!$A$2:$X$78,20,FALSE)</f>
        <v>590</v>
      </c>
      <c r="U74" s="8">
        <f>VLOOKUP($A$7:$A$91,dt!$A$2:$X$78,21,FALSE)</f>
        <v>36137</v>
      </c>
      <c r="V74" s="8">
        <f>VLOOKUP($A$7:$A$91,dt!$A$2:$X$78,22,FALSE)</f>
        <v>818</v>
      </c>
      <c r="W74" s="8">
        <f>VLOOKUP($A$7:$A$91,dt!$A$2:$X$78,23,FALSE)</f>
        <v>1266</v>
      </c>
      <c r="X74" s="8">
        <f>VLOOKUP($A$7:$A$91,dt!$A$2:$X$78,24,FALSE)</f>
        <v>37</v>
      </c>
    </row>
    <row r="75" spans="1:24" ht="21.75" x14ac:dyDescent="0.2">
      <c r="A75" s="7" t="s">
        <v>72</v>
      </c>
      <c r="B75" s="8">
        <f>VLOOKUP($A$7:$A$91,dt!$A$2:$R$78,2,FALSE)</f>
        <v>24315</v>
      </c>
      <c r="C75" s="8">
        <f>VLOOKUP($A$7:$A$91,dt!$A$2:$R$78,3,FALSE)</f>
        <v>172181</v>
      </c>
      <c r="D75" s="8">
        <f>VLOOKUP($A$7:$A$91,dt!$A$2:$R$78,4,FALSE)</f>
        <v>15016</v>
      </c>
      <c r="E75" s="8">
        <f>VLOOKUP($A$7:$A$91,dt!$A$2:$R$78,5,FALSE)</f>
        <v>33147</v>
      </c>
      <c r="F75" s="8">
        <f>VLOOKUP($A$7:$A$91,dt!$A$2:$R$78,6,FALSE)</f>
        <v>857</v>
      </c>
      <c r="G75" s="8">
        <f>VLOOKUP($A$7:$A$91,dt!$A$2:$R$78,7,FALSE)</f>
        <v>613</v>
      </c>
      <c r="H75" s="8">
        <f>VLOOKUP($A$7:$A$91,dt!$A$2:$R$78,8,FALSE)</f>
        <v>130</v>
      </c>
      <c r="I75" s="8">
        <f>VLOOKUP($A$7:$A$91,dt!$A$2:$R$78,9,FALSE)</f>
        <v>112632</v>
      </c>
      <c r="J75" s="8">
        <f>VLOOKUP($A$7:$A$91,dt!$A$2:$R$78,10,FALSE)</f>
        <v>1612</v>
      </c>
      <c r="K75" s="8">
        <f>VLOOKUP($A$7:$A$91,dt!$A$2:$R$78,11,FALSE)</f>
        <v>501987</v>
      </c>
      <c r="L75" s="8">
        <f>VLOOKUP($A$7:$A$91,dt!$A$2:$R$78,12,FALSE)</f>
        <v>13885</v>
      </c>
      <c r="M75" s="8">
        <f>VLOOKUP($A$7:$A$91,dt!$A$2:$R$78,13,FALSE)</f>
        <v>1466888</v>
      </c>
      <c r="N75" s="8">
        <f>VLOOKUP($A$7:$A$91,dt!$A$2:$R$78,14,FALSE)</f>
        <v>154</v>
      </c>
      <c r="O75" s="8">
        <f>VLOOKUP($A$7:$A$91,dt!$A$2:$R$78,15,FALSE)</f>
        <v>128697</v>
      </c>
      <c r="P75" s="8">
        <f>VLOOKUP($A$7:$A$91,dt!$A$2:$R$78,16,FALSE)</f>
        <v>942</v>
      </c>
      <c r="Q75" s="8">
        <f>VLOOKUP($A$7:$A$91,dt!$A$2:$R$78,17,FALSE)</f>
        <v>3605</v>
      </c>
      <c r="R75" s="8">
        <f>VLOOKUP($A$7:$A$91,dt!$A$2:$R$78,18,FALSE)</f>
        <v>104</v>
      </c>
      <c r="S75" s="8">
        <f>VLOOKUP($A$7:$A$91,dt!$A$2:$X$78,19,FALSE)</f>
        <v>51841</v>
      </c>
      <c r="T75" s="8">
        <f>VLOOKUP($A$7:$A$91,dt!$A$2:$X$78,20,FALSE)</f>
        <v>395</v>
      </c>
      <c r="U75" s="8">
        <f>VLOOKUP($A$7:$A$91,dt!$A$2:$X$78,21,FALSE)</f>
        <v>46357</v>
      </c>
      <c r="V75" s="8">
        <f>VLOOKUP($A$7:$A$91,dt!$A$2:$X$78,22,FALSE)</f>
        <v>1134</v>
      </c>
      <c r="W75" s="8">
        <f>VLOOKUP($A$7:$A$91,dt!$A$2:$X$78,23,FALSE)</f>
        <v>1051</v>
      </c>
      <c r="X75" s="8">
        <f>VLOOKUP($A$7:$A$91,dt!$A$2:$X$78,24,FALSE)</f>
        <v>33</v>
      </c>
    </row>
    <row r="76" spans="1:24" ht="21.75" x14ac:dyDescent="0.2">
      <c r="A76" s="11" t="s">
        <v>8</v>
      </c>
      <c r="B76" s="10">
        <f>SUM(B77:B85)</f>
        <v>306964</v>
      </c>
      <c r="C76" s="10">
        <f t="shared" ref="C76:X76" si="32">SUM(C77:C85)</f>
        <v>690647</v>
      </c>
      <c r="D76" s="10">
        <f t="shared" si="32"/>
        <v>119366</v>
      </c>
      <c r="E76" s="10">
        <f t="shared" si="32"/>
        <v>5963</v>
      </c>
      <c r="F76" s="10">
        <f t="shared" si="32"/>
        <v>198</v>
      </c>
      <c r="G76" s="10">
        <f t="shared" si="32"/>
        <v>17036</v>
      </c>
      <c r="H76" s="10">
        <f t="shared" si="32"/>
        <v>1851</v>
      </c>
      <c r="I76" s="10">
        <f t="shared" si="32"/>
        <v>1300922</v>
      </c>
      <c r="J76" s="10">
        <f t="shared" si="32"/>
        <v>16060</v>
      </c>
      <c r="K76" s="10">
        <f t="shared" ref="K76:L76" si="33">SUM(K77:K85)</f>
        <v>9406833</v>
      </c>
      <c r="L76" s="10">
        <f t="shared" si="33"/>
        <v>241480</v>
      </c>
      <c r="M76" s="10">
        <f t="shared" ref="M76:N76" si="34">SUM(M77:M85)</f>
        <v>14979817</v>
      </c>
      <c r="N76" s="10">
        <f t="shared" si="34"/>
        <v>2879</v>
      </c>
      <c r="O76" s="10">
        <f t="shared" si="32"/>
        <v>5212793</v>
      </c>
      <c r="P76" s="10">
        <f t="shared" si="32"/>
        <v>14450</v>
      </c>
      <c r="Q76" s="10">
        <f t="shared" si="32"/>
        <v>155764</v>
      </c>
      <c r="R76" s="10">
        <f t="shared" si="32"/>
        <v>2556</v>
      </c>
      <c r="S76" s="10">
        <f t="shared" ref="S76:T76" si="35">SUM(S77:S85)</f>
        <v>1092879</v>
      </c>
      <c r="T76" s="10">
        <f t="shared" si="35"/>
        <v>8874</v>
      </c>
      <c r="U76" s="10">
        <f t="shared" si="32"/>
        <v>178313</v>
      </c>
      <c r="V76" s="10">
        <f t="shared" si="32"/>
        <v>9434</v>
      </c>
      <c r="W76" s="10">
        <f t="shared" si="32"/>
        <v>2423</v>
      </c>
      <c r="X76" s="10">
        <f t="shared" si="32"/>
        <v>218</v>
      </c>
    </row>
    <row r="77" spans="1:24" ht="21.75" x14ac:dyDescent="0.2">
      <c r="A77" s="7" t="s">
        <v>73</v>
      </c>
      <c r="B77" s="8">
        <f>VLOOKUP($A$7:$A$91,dt!$A$2:$R$78,2,FALSE)</f>
        <v>99269</v>
      </c>
      <c r="C77" s="8">
        <f>VLOOKUP($A$7:$A$91,dt!$A$2:$R$78,3,FALSE)</f>
        <v>221842</v>
      </c>
      <c r="D77" s="8">
        <f>VLOOKUP($A$7:$A$91,dt!$A$2:$R$78,4,FALSE)</f>
        <v>41683</v>
      </c>
      <c r="E77" s="8">
        <f>VLOOKUP($A$7:$A$91,dt!$A$2:$R$78,5,FALSE)</f>
        <v>139</v>
      </c>
      <c r="F77" s="8">
        <f>VLOOKUP($A$7:$A$91,dt!$A$2:$R$78,6,FALSE)</f>
        <v>11</v>
      </c>
      <c r="G77" s="8">
        <f>VLOOKUP($A$7:$A$91,dt!$A$2:$R$78,7,FALSE)</f>
        <v>2282</v>
      </c>
      <c r="H77" s="8">
        <f>VLOOKUP($A$7:$A$91,dt!$A$2:$R$78,8,FALSE)</f>
        <v>223</v>
      </c>
      <c r="I77" s="8">
        <f>VLOOKUP($A$7:$A$91,dt!$A$2:$R$78,9,FALSE)</f>
        <v>378359</v>
      </c>
      <c r="J77" s="8">
        <f>VLOOKUP($A$7:$A$91,dt!$A$2:$R$78,10,FALSE)</f>
        <v>5592</v>
      </c>
      <c r="K77" s="8">
        <f>VLOOKUP($A$7:$A$91,dt!$A$2:$R$78,11,FALSE)</f>
        <v>2765434</v>
      </c>
      <c r="L77" s="8">
        <f>VLOOKUP($A$7:$A$91,dt!$A$2:$R$78,12,FALSE)</f>
        <v>73382</v>
      </c>
      <c r="M77" s="8">
        <f>VLOOKUP($A$7:$A$91,dt!$A$2:$R$78,13,FALSE)</f>
        <v>2734712</v>
      </c>
      <c r="N77" s="8">
        <f>VLOOKUP($A$7:$A$91,dt!$A$2:$R$78,14,FALSE)</f>
        <v>822</v>
      </c>
      <c r="O77" s="8">
        <f>VLOOKUP($A$7:$A$91,dt!$A$2:$R$78,15,FALSE)</f>
        <v>848758</v>
      </c>
      <c r="P77" s="8">
        <f>VLOOKUP($A$7:$A$91,dt!$A$2:$R$78,16,FALSE)</f>
        <v>5793</v>
      </c>
      <c r="Q77" s="8">
        <f>VLOOKUP($A$7:$A$91,dt!$A$2:$R$78,17,FALSE)</f>
        <v>20815</v>
      </c>
      <c r="R77" s="8">
        <f>VLOOKUP($A$7:$A$91,dt!$A$2:$R$78,18,FALSE)</f>
        <v>487</v>
      </c>
      <c r="S77" s="8">
        <f>VLOOKUP($A$7:$A$91,dt!$A$2:$X$78,19,FALSE)</f>
        <v>376776</v>
      </c>
      <c r="T77" s="8">
        <f>VLOOKUP($A$7:$A$91,dt!$A$2:$X$78,20,FALSE)</f>
        <v>3473</v>
      </c>
      <c r="U77" s="8">
        <f>VLOOKUP($A$7:$A$91,dt!$A$2:$X$78,21,FALSE)</f>
        <v>51047</v>
      </c>
      <c r="V77" s="8">
        <f>VLOOKUP($A$7:$A$91,dt!$A$2:$X$78,22,FALSE)</f>
        <v>2383</v>
      </c>
      <c r="W77" s="8">
        <f>VLOOKUP($A$7:$A$91,dt!$A$2:$X$78,23,FALSE)</f>
        <v>805</v>
      </c>
      <c r="X77" s="8">
        <f>VLOOKUP($A$7:$A$91,dt!$A$2:$X$78,24,FALSE)</f>
        <v>58</v>
      </c>
    </row>
    <row r="78" spans="1:24" ht="21.75" x14ac:dyDescent="0.2">
      <c r="A78" s="7" t="s">
        <v>74</v>
      </c>
      <c r="B78" s="8">
        <f>VLOOKUP($A$7:$A$91,dt!$A$2:$R$78,2,FALSE)</f>
        <v>16054</v>
      </c>
      <c r="C78" s="8">
        <f>VLOOKUP($A$7:$A$91,dt!$A$2:$R$78,3,FALSE)</f>
        <v>56188</v>
      </c>
      <c r="D78" s="8">
        <f>VLOOKUP($A$7:$A$91,dt!$A$2:$R$78,4,FALSE)</f>
        <v>7087</v>
      </c>
      <c r="E78" s="8">
        <f>VLOOKUP($A$7:$A$91,dt!$A$2:$R$78,5,FALSE)</f>
        <v>0</v>
      </c>
      <c r="F78" s="8">
        <f>VLOOKUP($A$7:$A$91,dt!$A$2:$R$78,6,FALSE)</f>
        <v>0</v>
      </c>
      <c r="G78" s="8">
        <f>VLOOKUP($A$7:$A$91,dt!$A$2:$R$78,7,FALSE)</f>
        <v>724</v>
      </c>
      <c r="H78" s="8">
        <f>VLOOKUP($A$7:$A$91,dt!$A$2:$R$78,8,FALSE)</f>
        <v>131</v>
      </c>
      <c r="I78" s="8">
        <f>VLOOKUP($A$7:$A$91,dt!$A$2:$R$78,9,FALSE)</f>
        <v>97772</v>
      </c>
      <c r="J78" s="8">
        <f>VLOOKUP($A$7:$A$91,dt!$A$2:$R$78,10,FALSE)</f>
        <v>706</v>
      </c>
      <c r="K78" s="8">
        <f>VLOOKUP($A$7:$A$91,dt!$A$2:$R$78,11,FALSE)</f>
        <v>504191</v>
      </c>
      <c r="L78" s="8">
        <f>VLOOKUP($A$7:$A$91,dt!$A$2:$R$78,12,FALSE)</f>
        <v>11540</v>
      </c>
      <c r="M78" s="8">
        <f>VLOOKUP($A$7:$A$91,dt!$A$2:$R$78,13,FALSE)</f>
        <v>1956028</v>
      </c>
      <c r="N78" s="8">
        <f>VLOOKUP($A$7:$A$91,dt!$A$2:$R$78,14,FALSE)</f>
        <v>178</v>
      </c>
      <c r="O78" s="8">
        <f>VLOOKUP($A$7:$A$91,dt!$A$2:$R$78,15,FALSE)</f>
        <v>115977</v>
      </c>
      <c r="P78" s="8">
        <f>VLOOKUP($A$7:$A$91,dt!$A$2:$R$78,16,FALSE)</f>
        <v>353</v>
      </c>
      <c r="Q78" s="8">
        <f>VLOOKUP($A$7:$A$91,dt!$A$2:$R$78,17,FALSE)</f>
        <v>3527</v>
      </c>
      <c r="R78" s="8">
        <f>VLOOKUP($A$7:$A$91,dt!$A$2:$R$78,18,FALSE)</f>
        <v>137</v>
      </c>
      <c r="S78" s="8">
        <f>VLOOKUP($A$7:$A$91,dt!$A$2:$X$78,19,FALSE)</f>
        <v>11106</v>
      </c>
      <c r="T78" s="8">
        <f>VLOOKUP($A$7:$A$91,dt!$A$2:$X$78,20,FALSE)</f>
        <v>273</v>
      </c>
      <c r="U78" s="8">
        <f>VLOOKUP($A$7:$A$91,dt!$A$2:$X$78,21,FALSE)</f>
        <v>33573</v>
      </c>
      <c r="V78" s="8">
        <f>VLOOKUP($A$7:$A$91,dt!$A$2:$X$78,22,FALSE)</f>
        <v>1667</v>
      </c>
      <c r="W78" s="8">
        <f>VLOOKUP($A$7:$A$91,dt!$A$2:$X$78,23,FALSE)</f>
        <v>191</v>
      </c>
      <c r="X78" s="8">
        <f>VLOOKUP($A$7:$A$91,dt!$A$2:$X$78,24,FALSE)</f>
        <v>27</v>
      </c>
    </row>
    <row r="79" spans="1:24" ht="21.75" x14ac:dyDescent="0.2">
      <c r="A79" s="7" t="s">
        <v>75</v>
      </c>
      <c r="B79" s="8">
        <f>VLOOKUP($A$7:$A$91,dt!$A$2:$R$78,2,FALSE)</f>
        <v>10254</v>
      </c>
      <c r="C79" s="8">
        <f>VLOOKUP($A$7:$A$91,dt!$A$2:$R$78,3,FALSE)</f>
        <v>10887</v>
      </c>
      <c r="D79" s="8">
        <f>VLOOKUP($A$7:$A$91,dt!$A$2:$R$78,4,FALSE)</f>
        <v>1388</v>
      </c>
      <c r="E79" s="8">
        <f>VLOOKUP($A$7:$A$91,dt!$A$2:$R$78,5,FALSE)</f>
        <v>0</v>
      </c>
      <c r="F79" s="8">
        <f>VLOOKUP($A$7:$A$91,dt!$A$2:$R$78,6,FALSE)</f>
        <v>0</v>
      </c>
      <c r="G79" s="8">
        <f>VLOOKUP($A$7:$A$91,dt!$A$2:$R$78,7,FALSE)</f>
        <v>2483</v>
      </c>
      <c r="H79" s="8">
        <f>VLOOKUP($A$7:$A$91,dt!$A$2:$R$78,8,FALSE)</f>
        <v>242</v>
      </c>
      <c r="I79" s="8">
        <f>VLOOKUP($A$7:$A$91,dt!$A$2:$R$78,9,FALSE)</f>
        <v>44196</v>
      </c>
      <c r="J79" s="8">
        <f>VLOOKUP($A$7:$A$91,dt!$A$2:$R$78,10,FALSE)</f>
        <v>295</v>
      </c>
      <c r="K79" s="8">
        <f>VLOOKUP($A$7:$A$91,dt!$A$2:$R$78,11,FALSE)</f>
        <v>318282</v>
      </c>
      <c r="L79" s="8">
        <f>VLOOKUP($A$7:$A$91,dt!$A$2:$R$78,12,FALSE)</f>
        <v>8834</v>
      </c>
      <c r="M79" s="8">
        <f>VLOOKUP($A$7:$A$91,dt!$A$2:$R$78,13,FALSE)</f>
        <v>455958</v>
      </c>
      <c r="N79" s="8">
        <f>VLOOKUP($A$7:$A$91,dt!$A$2:$R$78,14,FALSE)</f>
        <v>111</v>
      </c>
      <c r="O79" s="8">
        <f>VLOOKUP($A$7:$A$91,dt!$A$2:$R$78,15,FALSE)</f>
        <v>970112</v>
      </c>
      <c r="P79" s="8">
        <f>VLOOKUP($A$7:$A$91,dt!$A$2:$R$78,16,FALSE)</f>
        <v>501</v>
      </c>
      <c r="Q79" s="8">
        <f>VLOOKUP($A$7:$A$91,dt!$A$2:$R$78,17,FALSE)</f>
        <v>2726</v>
      </c>
      <c r="R79" s="8">
        <f>VLOOKUP($A$7:$A$91,dt!$A$2:$R$78,18,FALSE)</f>
        <v>87</v>
      </c>
      <c r="S79" s="8">
        <f>VLOOKUP($A$7:$A$91,dt!$A$2:$X$78,19,FALSE)</f>
        <v>12283</v>
      </c>
      <c r="T79" s="8">
        <f>VLOOKUP($A$7:$A$91,dt!$A$2:$X$78,20,FALSE)</f>
        <v>208</v>
      </c>
      <c r="U79" s="8">
        <f>VLOOKUP($A$7:$A$91,dt!$A$2:$X$78,21,FALSE)</f>
        <v>13666</v>
      </c>
      <c r="V79" s="8">
        <f>VLOOKUP($A$7:$A$91,dt!$A$2:$X$78,22,FALSE)</f>
        <v>641</v>
      </c>
      <c r="W79" s="8">
        <f>VLOOKUP($A$7:$A$91,dt!$A$2:$X$78,23,FALSE)</f>
        <v>155</v>
      </c>
      <c r="X79" s="8">
        <f>VLOOKUP($A$7:$A$91,dt!$A$2:$X$78,24,FALSE)</f>
        <v>17</v>
      </c>
    </row>
    <row r="80" spans="1:24" ht="21.75" x14ac:dyDescent="0.2">
      <c r="A80" s="7" t="s">
        <v>76</v>
      </c>
      <c r="B80" s="8">
        <f>VLOOKUP($A$7:$A$91,dt!$A$2:$R$78,2,FALSE)</f>
        <v>3076</v>
      </c>
      <c r="C80" s="8">
        <f>VLOOKUP($A$7:$A$91,dt!$A$2:$R$78,3,FALSE)</f>
        <v>2389</v>
      </c>
      <c r="D80" s="8">
        <f>VLOOKUP($A$7:$A$91,dt!$A$2:$R$78,4,FALSE)</f>
        <v>298</v>
      </c>
      <c r="E80" s="8">
        <f>VLOOKUP($A$7:$A$91,dt!$A$2:$R$78,5,FALSE)</f>
        <v>0</v>
      </c>
      <c r="F80" s="8">
        <f>VLOOKUP($A$7:$A$91,dt!$A$2:$R$78,6,FALSE)</f>
        <v>0</v>
      </c>
      <c r="G80" s="8">
        <f>VLOOKUP($A$7:$A$91,dt!$A$2:$R$78,7,FALSE)</f>
        <v>649</v>
      </c>
      <c r="H80" s="8">
        <f>VLOOKUP($A$7:$A$91,dt!$A$2:$R$78,8,FALSE)</f>
        <v>92</v>
      </c>
      <c r="I80" s="8">
        <f>VLOOKUP($A$7:$A$91,dt!$A$2:$R$78,9,FALSE)</f>
        <v>1049</v>
      </c>
      <c r="J80" s="8">
        <f>VLOOKUP($A$7:$A$91,dt!$A$2:$R$78,10,FALSE)</f>
        <v>17</v>
      </c>
      <c r="K80" s="8">
        <f>VLOOKUP($A$7:$A$91,dt!$A$2:$R$78,11,FALSE)</f>
        <v>87411</v>
      </c>
      <c r="L80" s="8">
        <f>VLOOKUP($A$7:$A$91,dt!$A$2:$R$78,12,FALSE)</f>
        <v>2575</v>
      </c>
      <c r="M80" s="8">
        <f>VLOOKUP($A$7:$A$91,dt!$A$2:$R$78,13,FALSE)</f>
        <v>70093</v>
      </c>
      <c r="N80" s="8">
        <f>VLOOKUP($A$7:$A$91,dt!$A$2:$R$78,14,FALSE)</f>
        <v>9</v>
      </c>
      <c r="O80" s="8">
        <f>VLOOKUP($A$7:$A$91,dt!$A$2:$R$78,15,FALSE)</f>
        <v>149922</v>
      </c>
      <c r="P80" s="8">
        <f>VLOOKUP($A$7:$A$91,dt!$A$2:$R$78,16,FALSE)</f>
        <v>57</v>
      </c>
      <c r="Q80" s="8">
        <f>VLOOKUP($A$7:$A$91,dt!$A$2:$R$78,17,FALSE)</f>
        <v>7721</v>
      </c>
      <c r="R80" s="8">
        <f>VLOOKUP($A$7:$A$91,dt!$A$2:$R$78,18,FALSE)</f>
        <v>8</v>
      </c>
      <c r="S80" s="8">
        <f>VLOOKUP($A$7:$A$91,dt!$A$2:$X$78,19,FALSE)</f>
        <v>4334</v>
      </c>
      <c r="T80" s="8">
        <f>VLOOKUP($A$7:$A$91,dt!$A$2:$X$78,20,FALSE)</f>
        <v>30</v>
      </c>
      <c r="U80" s="8">
        <f>VLOOKUP($A$7:$A$91,dt!$A$2:$X$78,21,FALSE)</f>
        <v>2534</v>
      </c>
      <c r="V80" s="8">
        <f>VLOOKUP($A$7:$A$91,dt!$A$2:$X$78,22,FALSE)</f>
        <v>93</v>
      </c>
      <c r="W80" s="8">
        <f>VLOOKUP($A$7:$A$91,dt!$A$2:$X$78,23,FALSE)</f>
        <v>73</v>
      </c>
      <c r="X80" s="8">
        <f>VLOOKUP($A$7:$A$91,dt!$A$2:$X$78,24,FALSE)</f>
        <v>5</v>
      </c>
    </row>
    <row r="81" spans="1:24" ht="21.75" x14ac:dyDescent="0.2">
      <c r="A81" s="7" t="s">
        <v>77</v>
      </c>
      <c r="B81" s="8">
        <f>VLOOKUP($A$7:$A$91,dt!$A$2:$R$78,2,FALSE)</f>
        <v>55683</v>
      </c>
      <c r="C81" s="8">
        <f>VLOOKUP($A$7:$A$91,dt!$A$2:$R$78,3,FALSE)</f>
        <v>84808</v>
      </c>
      <c r="D81" s="8">
        <f>VLOOKUP($A$7:$A$91,dt!$A$2:$R$78,4,FALSE)</f>
        <v>14552</v>
      </c>
      <c r="E81" s="8">
        <f>VLOOKUP($A$7:$A$91,dt!$A$2:$R$78,5,FALSE)</f>
        <v>0</v>
      </c>
      <c r="F81" s="8">
        <f>VLOOKUP($A$7:$A$91,dt!$A$2:$R$78,6,FALSE)</f>
        <v>0</v>
      </c>
      <c r="G81" s="8">
        <f>VLOOKUP($A$7:$A$91,dt!$A$2:$R$78,7,FALSE)</f>
        <v>3719</v>
      </c>
      <c r="H81" s="8">
        <f>VLOOKUP($A$7:$A$91,dt!$A$2:$R$78,8,FALSE)</f>
        <v>383</v>
      </c>
      <c r="I81" s="8">
        <f>VLOOKUP($A$7:$A$91,dt!$A$2:$R$78,9,FALSE)</f>
        <v>95305</v>
      </c>
      <c r="J81" s="8">
        <f>VLOOKUP($A$7:$A$91,dt!$A$2:$R$78,10,FALSE)</f>
        <v>1517</v>
      </c>
      <c r="K81" s="8">
        <f>VLOOKUP($A$7:$A$91,dt!$A$2:$R$78,11,FALSE)</f>
        <v>1838646</v>
      </c>
      <c r="L81" s="8">
        <f>VLOOKUP($A$7:$A$91,dt!$A$2:$R$78,12,FALSE)</f>
        <v>47143</v>
      </c>
      <c r="M81" s="8">
        <f>VLOOKUP($A$7:$A$91,dt!$A$2:$R$78,13,FALSE)</f>
        <v>2024699</v>
      </c>
      <c r="N81" s="8">
        <f>VLOOKUP($A$7:$A$91,dt!$A$2:$R$78,14,FALSE)</f>
        <v>448</v>
      </c>
      <c r="O81" s="8">
        <f>VLOOKUP($A$7:$A$91,dt!$A$2:$R$78,15,FALSE)</f>
        <v>372812</v>
      </c>
      <c r="P81" s="8">
        <f>VLOOKUP($A$7:$A$91,dt!$A$2:$R$78,16,FALSE)</f>
        <v>2416</v>
      </c>
      <c r="Q81" s="8">
        <f>VLOOKUP($A$7:$A$91,dt!$A$2:$R$78,17,FALSE)</f>
        <v>11500</v>
      </c>
      <c r="R81" s="8">
        <f>VLOOKUP($A$7:$A$91,dt!$A$2:$R$78,18,FALSE)</f>
        <v>203</v>
      </c>
      <c r="S81" s="8">
        <f>VLOOKUP($A$7:$A$91,dt!$A$2:$X$78,19,FALSE)</f>
        <v>285138</v>
      </c>
      <c r="T81" s="8">
        <f>VLOOKUP($A$7:$A$91,dt!$A$2:$X$78,20,FALSE)</f>
        <v>2031</v>
      </c>
      <c r="U81" s="8">
        <f>VLOOKUP($A$7:$A$91,dt!$A$2:$X$78,21,FALSE)</f>
        <v>17628</v>
      </c>
      <c r="V81" s="8">
        <f>VLOOKUP($A$7:$A$91,dt!$A$2:$X$78,22,FALSE)</f>
        <v>793</v>
      </c>
      <c r="W81" s="8">
        <f>VLOOKUP($A$7:$A$91,dt!$A$2:$X$78,23,FALSE)</f>
        <v>436</v>
      </c>
      <c r="X81" s="8">
        <f>VLOOKUP($A$7:$A$91,dt!$A$2:$X$78,24,FALSE)</f>
        <v>34</v>
      </c>
    </row>
    <row r="82" spans="1:24" ht="21.75" x14ac:dyDescent="0.2">
      <c r="A82" s="7" t="s">
        <v>78</v>
      </c>
      <c r="B82" s="8">
        <f>VLOOKUP($A$7:$A$91,dt!$A$2:$R$78,2,FALSE)</f>
        <v>7087</v>
      </c>
      <c r="C82" s="8">
        <f>VLOOKUP($A$7:$A$91,dt!$A$2:$R$78,3,FALSE)</f>
        <v>10035</v>
      </c>
      <c r="D82" s="8">
        <f>VLOOKUP($A$7:$A$91,dt!$A$2:$R$78,4,FALSE)</f>
        <v>1191</v>
      </c>
      <c r="E82" s="8">
        <f>VLOOKUP($A$7:$A$91,dt!$A$2:$R$78,5,FALSE)</f>
        <v>0</v>
      </c>
      <c r="F82" s="8">
        <f>VLOOKUP($A$7:$A$91,dt!$A$2:$R$78,6,FALSE)</f>
        <v>0</v>
      </c>
      <c r="G82" s="8">
        <f>VLOOKUP($A$7:$A$91,dt!$A$2:$R$78,7,FALSE)</f>
        <v>1686</v>
      </c>
      <c r="H82" s="8">
        <f>VLOOKUP($A$7:$A$91,dt!$A$2:$R$78,8,FALSE)</f>
        <v>182</v>
      </c>
      <c r="I82" s="8">
        <f>VLOOKUP($A$7:$A$91,dt!$A$2:$R$78,9,FALSE)</f>
        <v>23076</v>
      </c>
      <c r="J82" s="8">
        <f>VLOOKUP($A$7:$A$91,dt!$A$2:$R$78,10,FALSE)</f>
        <v>290</v>
      </c>
      <c r="K82" s="8">
        <f>VLOOKUP($A$7:$A$91,dt!$A$2:$R$78,11,FALSE)</f>
        <v>170432</v>
      </c>
      <c r="L82" s="8">
        <f>VLOOKUP($A$7:$A$91,dt!$A$2:$R$78,12,FALSE)</f>
        <v>6050</v>
      </c>
      <c r="M82" s="8">
        <f>VLOOKUP($A$7:$A$91,dt!$A$2:$R$78,13,FALSE)</f>
        <v>12666</v>
      </c>
      <c r="N82" s="8">
        <f>VLOOKUP($A$7:$A$91,dt!$A$2:$R$78,14,FALSE)</f>
        <v>18</v>
      </c>
      <c r="O82" s="8">
        <f>VLOOKUP($A$7:$A$91,dt!$A$2:$R$78,15,FALSE)</f>
        <v>264325</v>
      </c>
      <c r="P82" s="8">
        <f>VLOOKUP($A$7:$A$91,dt!$A$2:$R$78,16,FALSE)</f>
        <v>658</v>
      </c>
      <c r="Q82" s="8">
        <f>VLOOKUP($A$7:$A$91,dt!$A$2:$R$78,17,FALSE)</f>
        <v>125</v>
      </c>
      <c r="R82" s="8">
        <f>VLOOKUP($A$7:$A$91,dt!$A$2:$R$78,18,FALSE)</f>
        <v>9</v>
      </c>
      <c r="S82" s="8">
        <f>VLOOKUP($A$7:$A$91,dt!$A$2:$X$78,19,FALSE)</f>
        <v>8384</v>
      </c>
      <c r="T82" s="8">
        <f>VLOOKUP($A$7:$A$91,dt!$A$2:$X$78,20,FALSE)</f>
        <v>93</v>
      </c>
      <c r="U82" s="8">
        <f>VLOOKUP($A$7:$A$91,dt!$A$2:$X$78,21,FALSE)</f>
        <v>7934</v>
      </c>
      <c r="V82" s="8">
        <f>VLOOKUP($A$7:$A$91,dt!$A$2:$X$78,22,FALSE)</f>
        <v>461</v>
      </c>
      <c r="W82" s="8">
        <f>VLOOKUP($A$7:$A$91,dt!$A$2:$X$78,23,FALSE)</f>
        <v>91</v>
      </c>
      <c r="X82" s="8">
        <f>VLOOKUP($A$7:$A$91,dt!$A$2:$X$78,24,FALSE)</f>
        <v>9</v>
      </c>
    </row>
    <row r="83" spans="1:24" ht="21.75" x14ac:dyDescent="0.2">
      <c r="A83" s="7" t="s">
        <v>79</v>
      </c>
      <c r="B83" s="8">
        <f>VLOOKUP($A$7:$A$91,dt!$A$2:$R$78,2,FALSE)</f>
        <v>25285</v>
      </c>
      <c r="C83" s="8">
        <f>VLOOKUP($A$7:$A$91,dt!$A$2:$R$78,3,FALSE)</f>
        <v>47317</v>
      </c>
      <c r="D83" s="8">
        <f>VLOOKUP($A$7:$A$91,dt!$A$2:$R$78,4,FALSE)</f>
        <v>7339</v>
      </c>
      <c r="E83" s="8">
        <f>VLOOKUP($A$7:$A$91,dt!$A$2:$R$78,5,FALSE)</f>
        <v>1256</v>
      </c>
      <c r="F83" s="8">
        <f>VLOOKUP($A$7:$A$91,dt!$A$2:$R$78,6,FALSE)</f>
        <v>32</v>
      </c>
      <c r="G83" s="8">
        <f>VLOOKUP($A$7:$A$91,dt!$A$2:$R$78,7,FALSE)</f>
        <v>539</v>
      </c>
      <c r="H83" s="8">
        <f>VLOOKUP($A$7:$A$91,dt!$A$2:$R$78,8,FALSE)</f>
        <v>123</v>
      </c>
      <c r="I83" s="8">
        <f>VLOOKUP($A$7:$A$91,dt!$A$2:$R$78,9,FALSE)</f>
        <v>96668</v>
      </c>
      <c r="J83" s="8">
        <f>VLOOKUP($A$7:$A$91,dt!$A$2:$R$78,10,FALSE)</f>
        <v>1739</v>
      </c>
      <c r="K83" s="8">
        <f>VLOOKUP($A$7:$A$91,dt!$A$2:$R$78,11,FALSE)</f>
        <v>710267</v>
      </c>
      <c r="L83" s="8">
        <f>VLOOKUP($A$7:$A$91,dt!$A$2:$R$78,12,FALSE)</f>
        <v>21347</v>
      </c>
      <c r="M83" s="8">
        <f>VLOOKUP($A$7:$A$91,dt!$A$2:$R$78,13,FALSE)</f>
        <v>557229</v>
      </c>
      <c r="N83" s="8">
        <f>VLOOKUP($A$7:$A$91,dt!$A$2:$R$78,14,FALSE)</f>
        <v>146</v>
      </c>
      <c r="O83" s="8">
        <f>VLOOKUP($A$7:$A$91,dt!$A$2:$R$78,15,FALSE)</f>
        <v>469340</v>
      </c>
      <c r="P83" s="8">
        <f>VLOOKUP($A$7:$A$91,dt!$A$2:$R$78,16,FALSE)</f>
        <v>1177</v>
      </c>
      <c r="Q83" s="8">
        <f>VLOOKUP($A$7:$A$91,dt!$A$2:$R$78,17,FALSE)</f>
        <v>4134</v>
      </c>
      <c r="R83" s="8">
        <f>VLOOKUP($A$7:$A$91,dt!$A$2:$R$78,18,FALSE)</f>
        <v>120</v>
      </c>
      <c r="S83" s="8">
        <f>VLOOKUP($A$7:$A$91,dt!$A$2:$X$78,19,FALSE)</f>
        <v>47816</v>
      </c>
      <c r="T83" s="8">
        <f>VLOOKUP($A$7:$A$91,dt!$A$2:$X$78,20,FALSE)</f>
        <v>433</v>
      </c>
      <c r="U83" s="8">
        <f>VLOOKUP($A$7:$A$91,dt!$A$2:$X$78,21,FALSE)</f>
        <v>7236</v>
      </c>
      <c r="V83" s="8">
        <f>VLOOKUP($A$7:$A$91,dt!$A$2:$X$78,22,FALSE)</f>
        <v>297</v>
      </c>
      <c r="W83" s="8">
        <f>VLOOKUP($A$7:$A$91,dt!$A$2:$X$78,23,FALSE)</f>
        <v>113</v>
      </c>
      <c r="X83" s="8">
        <f>VLOOKUP($A$7:$A$91,dt!$A$2:$X$78,24,FALSE)</f>
        <v>11</v>
      </c>
    </row>
    <row r="84" spans="1:24" ht="21.75" x14ac:dyDescent="0.2">
      <c r="A84" s="7" t="s">
        <v>80</v>
      </c>
      <c r="B84" s="8">
        <f>VLOOKUP($A$7:$A$91,dt!$A$2:$R$78,2,FALSE)</f>
        <v>30162</v>
      </c>
      <c r="C84" s="8">
        <f>VLOOKUP($A$7:$A$91,dt!$A$2:$R$78,3,FALSE)</f>
        <v>93841</v>
      </c>
      <c r="D84" s="8">
        <f>VLOOKUP($A$7:$A$91,dt!$A$2:$R$78,4,FALSE)</f>
        <v>14656</v>
      </c>
      <c r="E84" s="8">
        <f>VLOOKUP($A$7:$A$91,dt!$A$2:$R$78,5,FALSE)</f>
        <v>1</v>
      </c>
      <c r="F84" s="8">
        <f>VLOOKUP($A$7:$A$91,dt!$A$2:$R$78,6,FALSE)</f>
        <v>1</v>
      </c>
      <c r="G84" s="8">
        <f>VLOOKUP($A$7:$A$91,dt!$A$2:$R$78,7,FALSE)</f>
        <v>424</v>
      </c>
      <c r="H84" s="8">
        <f>VLOOKUP($A$7:$A$91,dt!$A$2:$R$78,8,FALSE)</f>
        <v>102</v>
      </c>
      <c r="I84" s="8">
        <f>VLOOKUP($A$7:$A$91,dt!$A$2:$R$78,9,FALSE)</f>
        <v>96228</v>
      </c>
      <c r="J84" s="8">
        <f>VLOOKUP($A$7:$A$91,dt!$A$2:$R$78,10,FALSE)</f>
        <v>968</v>
      </c>
      <c r="K84" s="8">
        <f>VLOOKUP($A$7:$A$91,dt!$A$2:$R$78,11,FALSE)</f>
        <v>821918</v>
      </c>
      <c r="L84" s="8">
        <f>VLOOKUP($A$7:$A$91,dt!$A$2:$R$78,12,FALSE)</f>
        <v>22816</v>
      </c>
      <c r="M84" s="8">
        <f>VLOOKUP($A$7:$A$91,dt!$A$2:$R$78,13,FALSE)</f>
        <v>1076703</v>
      </c>
      <c r="N84" s="8">
        <f>VLOOKUP($A$7:$A$91,dt!$A$2:$R$78,14,FALSE)</f>
        <v>220</v>
      </c>
      <c r="O84" s="8">
        <f>VLOOKUP($A$7:$A$91,dt!$A$2:$R$78,15,FALSE)</f>
        <v>642663</v>
      </c>
      <c r="P84" s="8">
        <f>VLOOKUP($A$7:$A$91,dt!$A$2:$R$78,16,FALSE)</f>
        <v>846</v>
      </c>
      <c r="Q84" s="8">
        <f>VLOOKUP($A$7:$A$91,dt!$A$2:$R$78,17,FALSE)</f>
        <v>6575</v>
      </c>
      <c r="R84" s="8">
        <f>VLOOKUP($A$7:$A$91,dt!$A$2:$R$78,18,FALSE)</f>
        <v>204</v>
      </c>
      <c r="S84" s="8">
        <f>VLOOKUP($A$7:$A$91,dt!$A$2:$X$78,19,FALSE)</f>
        <v>63299</v>
      </c>
      <c r="T84" s="8">
        <f>VLOOKUP($A$7:$A$91,dt!$A$2:$X$78,20,FALSE)</f>
        <v>471</v>
      </c>
      <c r="U84" s="8">
        <f>VLOOKUP($A$7:$A$91,dt!$A$2:$X$78,21,FALSE)</f>
        <v>18107</v>
      </c>
      <c r="V84" s="8">
        <f>VLOOKUP($A$7:$A$91,dt!$A$2:$X$78,22,FALSE)</f>
        <v>1320</v>
      </c>
      <c r="W84" s="8">
        <f>VLOOKUP($A$7:$A$91,dt!$A$2:$X$78,23,FALSE)</f>
        <v>111</v>
      </c>
      <c r="X84" s="8">
        <f>VLOOKUP($A$7:$A$91,dt!$A$2:$X$78,24,FALSE)</f>
        <v>21</v>
      </c>
    </row>
    <row r="85" spans="1:24" ht="21.75" x14ac:dyDescent="0.2">
      <c r="A85" s="7" t="s">
        <v>81</v>
      </c>
      <c r="B85" s="8">
        <f>VLOOKUP($A$7:$A$91,dt!$A$2:$R$78,2,FALSE)</f>
        <v>60094</v>
      </c>
      <c r="C85" s="8">
        <f>VLOOKUP($A$7:$A$91,dt!$A$2:$R$78,3,FALSE)</f>
        <v>163340</v>
      </c>
      <c r="D85" s="8">
        <f>VLOOKUP($A$7:$A$91,dt!$A$2:$R$78,4,FALSE)</f>
        <v>31172</v>
      </c>
      <c r="E85" s="8">
        <f>VLOOKUP($A$7:$A$91,dt!$A$2:$R$78,5,FALSE)</f>
        <v>4567</v>
      </c>
      <c r="F85" s="8">
        <f>VLOOKUP($A$7:$A$91,dt!$A$2:$R$78,6,FALSE)</f>
        <v>154</v>
      </c>
      <c r="G85" s="8">
        <f>VLOOKUP($A$7:$A$91,dt!$A$2:$R$78,7,FALSE)</f>
        <v>4530</v>
      </c>
      <c r="H85" s="8">
        <f>VLOOKUP($A$7:$A$91,dt!$A$2:$R$78,8,FALSE)</f>
        <v>373</v>
      </c>
      <c r="I85" s="8">
        <f>VLOOKUP($A$7:$A$91,dt!$A$2:$R$78,9,FALSE)</f>
        <v>468269</v>
      </c>
      <c r="J85" s="8">
        <f>VLOOKUP($A$7:$A$91,dt!$A$2:$R$78,10,FALSE)</f>
        <v>4936</v>
      </c>
      <c r="K85" s="8">
        <f>VLOOKUP($A$7:$A$91,dt!$A$2:$R$78,11,FALSE)</f>
        <v>2190252</v>
      </c>
      <c r="L85" s="8">
        <f>VLOOKUP($A$7:$A$91,dt!$A$2:$R$78,12,FALSE)</f>
        <v>47793</v>
      </c>
      <c r="M85" s="8">
        <f>VLOOKUP($A$7:$A$91,dt!$A$2:$R$78,13,FALSE)</f>
        <v>6091729</v>
      </c>
      <c r="N85" s="8">
        <f>VLOOKUP($A$7:$A$91,dt!$A$2:$R$78,14,FALSE)</f>
        <v>927</v>
      </c>
      <c r="O85" s="8">
        <f>VLOOKUP($A$7:$A$91,dt!$A$2:$R$78,15,FALSE)</f>
        <v>1378884</v>
      </c>
      <c r="P85" s="8">
        <f>VLOOKUP($A$7:$A$91,dt!$A$2:$R$78,16,FALSE)</f>
        <v>2649</v>
      </c>
      <c r="Q85" s="8">
        <f>VLOOKUP($A$7:$A$91,dt!$A$2:$R$78,17,FALSE)</f>
        <v>98641</v>
      </c>
      <c r="R85" s="8">
        <f>VLOOKUP($A$7:$A$91,dt!$A$2:$R$78,18,FALSE)</f>
        <v>1301</v>
      </c>
      <c r="S85" s="8">
        <f>VLOOKUP($A$7:$A$91,dt!$A$2:$X$78,19,FALSE)</f>
        <v>283743</v>
      </c>
      <c r="T85" s="8">
        <f>VLOOKUP($A$7:$A$91,dt!$A$2:$X$78,20,FALSE)</f>
        <v>1862</v>
      </c>
      <c r="U85" s="8">
        <f>VLOOKUP($A$7:$A$91,dt!$A$2:$X$78,21,FALSE)</f>
        <v>26588</v>
      </c>
      <c r="V85" s="8">
        <f>VLOOKUP($A$7:$A$91,dt!$A$2:$X$78,22,FALSE)</f>
        <v>1779</v>
      </c>
      <c r="W85" s="8">
        <f>VLOOKUP($A$7:$A$91,dt!$A$2:$X$78,23,FALSE)</f>
        <v>448</v>
      </c>
      <c r="X85" s="8">
        <f>VLOOKUP($A$7:$A$91,dt!$A$2:$X$78,24,FALSE)</f>
        <v>36</v>
      </c>
    </row>
    <row r="86" spans="1:24" ht="21.75" x14ac:dyDescent="0.2">
      <c r="A86" s="11" t="s">
        <v>9</v>
      </c>
      <c r="B86" s="10">
        <f>SUM(B87:B91)</f>
        <v>219645</v>
      </c>
      <c r="C86" s="10">
        <f t="shared" ref="C86:X86" si="36">SUM(C87:C91)</f>
        <v>423950</v>
      </c>
      <c r="D86" s="10">
        <f t="shared" si="36"/>
        <v>92558</v>
      </c>
      <c r="E86" s="10">
        <f t="shared" si="36"/>
        <v>1122</v>
      </c>
      <c r="F86" s="10">
        <f t="shared" si="36"/>
        <v>21</v>
      </c>
      <c r="G86" s="10">
        <f t="shared" si="36"/>
        <v>11028</v>
      </c>
      <c r="H86" s="10">
        <f t="shared" si="36"/>
        <v>1363</v>
      </c>
      <c r="I86" s="10">
        <f t="shared" si="36"/>
        <v>116144</v>
      </c>
      <c r="J86" s="10">
        <f t="shared" si="36"/>
        <v>1015</v>
      </c>
      <c r="K86" s="10">
        <f t="shared" ref="K86:L86" si="37">SUM(K87:K91)</f>
        <v>4853431</v>
      </c>
      <c r="L86" s="10">
        <f t="shared" si="37"/>
        <v>177504</v>
      </c>
      <c r="M86" s="10">
        <f t="shared" ref="M86:N86" si="38">SUM(M87:M91)</f>
        <v>3974604</v>
      </c>
      <c r="N86" s="10">
        <f t="shared" si="38"/>
        <v>1905</v>
      </c>
      <c r="O86" s="10">
        <f t="shared" si="36"/>
        <v>2385072</v>
      </c>
      <c r="P86" s="10">
        <f t="shared" si="36"/>
        <v>4822</v>
      </c>
      <c r="Q86" s="10">
        <f t="shared" si="36"/>
        <v>90759</v>
      </c>
      <c r="R86" s="10">
        <f t="shared" si="36"/>
        <v>2620</v>
      </c>
      <c r="S86" s="10">
        <f t="shared" ref="S86:T86" si="39">SUM(S87:S91)</f>
        <v>495656</v>
      </c>
      <c r="T86" s="10">
        <f t="shared" si="39"/>
        <v>6227</v>
      </c>
      <c r="U86" s="10">
        <f t="shared" si="36"/>
        <v>260842</v>
      </c>
      <c r="V86" s="10">
        <f t="shared" si="36"/>
        <v>44470</v>
      </c>
      <c r="W86" s="10">
        <f t="shared" si="36"/>
        <v>27118</v>
      </c>
      <c r="X86" s="10">
        <f t="shared" si="36"/>
        <v>5147</v>
      </c>
    </row>
    <row r="87" spans="1:24" ht="21.75" x14ac:dyDescent="0.2">
      <c r="A87" s="7" t="s">
        <v>82</v>
      </c>
      <c r="B87" s="8">
        <f>VLOOKUP($A$7:$A$91,dt!$A$2:$R$78,2,FALSE)</f>
        <v>59898</v>
      </c>
      <c r="C87" s="8">
        <f>VLOOKUP($A$7:$A$91,dt!$A$2:$R$78,3,FALSE)</f>
        <v>170770</v>
      </c>
      <c r="D87" s="8">
        <f>VLOOKUP($A$7:$A$91,dt!$A$2:$R$78,4,FALSE)</f>
        <v>27385</v>
      </c>
      <c r="E87" s="8">
        <f>VLOOKUP($A$7:$A$91,dt!$A$2:$R$78,5,FALSE)</f>
        <v>1104</v>
      </c>
      <c r="F87" s="8">
        <f>VLOOKUP($A$7:$A$91,dt!$A$2:$R$78,6,FALSE)</f>
        <v>18</v>
      </c>
      <c r="G87" s="8">
        <f>VLOOKUP($A$7:$A$91,dt!$A$2:$R$78,7,FALSE)</f>
        <v>5927</v>
      </c>
      <c r="H87" s="8">
        <f>VLOOKUP($A$7:$A$91,dt!$A$2:$R$78,8,FALSE)</f>
        <v>356</v>
      </c>
      <c r="I87" s="8">
        <f>VLOOKUP($A$7:$A$91,dt!$A$2:$R$78,9,FALSE)</f>
        <v>85178</v>
      </c>
      <c r="J87" s="8">
        <f>VLOOKUP($A$7:$A$91,dt!$A$2:$R$78,10,FALSE)</f>
        <v>557</v>
      </c>
      <c r="K87" s="8">
        <f>VLOOKUP($A$7:$A$91,dt!$A$2:$R$78,11,FALSE)</f>
        <v>1772564</v>
      </c>
      <c r="L87" s="8">
        <f>VLOOKUP($A$7:$A$91,dt!$A$2:$R$78,12,FALSE)</f>
        <v>45217</v>
      </c>
      <c r="M87" s="8">
        <f>VLOOKUP($A$7:$A$91,dt!$A$2:$R$78,13,FALSE)</f>
        <v>2513484</v>
      </c>
      <c r="N87" s="8">
        <f>VLOOKUP($A$7:$A$91,dt!$A$2:$R$78,14,FALSE)</f>
        <v>826</v>
      </c>
      <c r="O87" s="8">
        <f>VLOOKUP($A$7:$A$91,dt!$A$2:$R$78,15,FALSE)</f>
        <v>1948280</v>
      </c>
      <c r="P87" s="8">
        <f>VLOOKUP($A$7:$A$91,dt!$A$2:$R$78,16,FALSE)</f>
        <v>2333</v>
      </c>
      <c r="Q87" s="8">
        <f>VLOOKUP($A$7:$A$91,dt!$A$2:$R$78,17,FALSE)</f>
        <v>48880</v>
      </c>
      <c r="R87" s="8">
        <f>VLOOKUP($A$7:$A$91,dt!$A$2:$R$78,18,FALSE)</f>
        <v>852</v>
      </c>
      <c r="S87" s="8">
        <f>VLOOKUP($A$7:$A$91,dt!$A$2:$X$78,19,FALSE)</f>
        <v>384909</v>
      </c>
      <c r="T87" s="8">
        <f>VLOOKUP($A$7:$A$91,dt!$A$2:$X$78,20,FALSE)</f>
        <v>1959</v>
      </c>
      <c r="U87" s="8">
        <f>VLOOKUP($A$7:$A$91,dt!$A$2:$X$78,21,FALSE)</f>
        <v>58703</v>
      </c>
      <c r="V87" s="8">
        <f>VLOOKUP($A$7:$A$91,dt!$A$2:$X$78,22,FALSE)</f>
        <v>5987</v>
      </c>
      <c r="W87" s="8">
        <f>VLOOKUP($A$7:$A$91,dt!$A$2:$X$78,23,FALSE)</f>
        <v>2155</v>
      </c>
      <c r="X87" s="8">
        <f>VLOOKUP($A$7:$A$91,dt!$A$2:$X$78,24,FALSE)</f>
        <v>223</v>
      </c>
    </row>
    <row r="88" spans="1:24" ht="21.75" x14ac:dyDescent="0.2">
      <c r="A88" s="7" t="s">
        <v>83</v>
      </c>
      <c r="B88" s="8">
        <f>VLOOKUP($A$7:$A$91,dt!$A$2:$R$78,2,FALSE)</f>
        <v>23105</v>
      </c>
      <c r="C88" s="8">
        <f>VLOOKUP($A$7:$A$91,dt!$A$2:$R$78,3,FALSE)</f>
        <v>36325</v>
      </c>
      <c r="D88" s="8">
        <f>VLOOKUP($A$7:$A$91,dt!$A$2:$R$78,4,FALSE)</f>
        <v>7930</v>
      </c>
      <c r="E88" s="8">
        <f>VLOOKUP($A$7:$A$91,dt!$A$2:$R$78,5,FALSE)</f>
        <v>0</v>
      </c>
      <c r="F88" s="8">
        <f>VLOOKUP($A$7:$A$91,dt!$A$2:$R$78,6,FALSE)</f>
        <v>0</v>
      </c>
      <c r="G88" s="8">
        <f>VLOOKUP($A$7:$A$91,dt!$A$2:$R$78,7,FALSE)</f>
        <v>152</v>
      </c>
      <c r="H88" s="8">
        <f>VLOOKUP($A$7:$A$91,dt!$A$2:$R$78,8,FALSE)</f>
        <v>38</v>
      </c>
      <c r="I88" s="8">
        <f>VLOOKUP($A$7:$A$91,dt!$A$2:$R$78,9,FALSE)</f>
        <v>12378</v>
      </c>
      <c r="J88" s="8">
        <f>VLOOKUP($A$7:$A$91,dt!$A$2:$R$78,10,FALSE)</f>
        <v>95</v>
      </c>
      <c r="K88" s="8">
        <f>VLOOKUP($A$7:$A$91,dt!$A$2:$R$78,11,FALSE)</f>
        <v>525858</v>
      </c>
      <c r="L88" s="8">
        <f>VLOOKUP($A$7:$A$91,dt!$A$2:$R$78,12,FALSE)</f>
        <v>19313</v>
      </c>
      <c r="M88" s="8">
        <f>VLOOKUP($A$7:$A$91,dt!$A$2:$R$78,13,FALSE)</f>
        <v>1034106</v>
      </c>
      <c r="N88" s="8">
        <f>VLOOKUP($A$7:$A$91,dt!$A$2:$R$78,14,FALSE)</f>
        <v>81</v>
      </c>
      <c r="O88" s="8">
        <f>VLOOKUP($A$7:$A$91,dt!$A$2:$R$78,15,FALSE)</f>
        <v>290773</v>
      </c>
      <c r="P88" s="8">
        <f>VLOOKUP($A$7:$A$91,dt!$A$2:$R$78,16,FALSE)</f>
        <v>474</v>
      </c>
      <c r="Q88" s="8">
        <f>VLOOKUP($A$7:$A$91,dt!$A$2:$R$78,17,FALSE)</f>
        <v>4308</v>
      </c>
      <c r="R88" s="8">
        <f>VLOOKUP($A$7:$A$91,dt!$A$2:$R$78,18,FALSE)</f>
        <v>213</v>
      </c>
      <c r="S88" s="8">
        <f>VLOOKUP($A$7:$A$91,dt!$A$2:$X$78,19,FALSE)</f>
        <v>21727</v>
      </c>
      <c r="T88" s="8">
        <f>VLOOKUP($A$7:$A$91,dt!$A$2:$X$78,20,FALSE)</f>
        <v>801</v>
      </c>
      <c r="U88" s="8">
        <f>VLOOKUP($A$7:$A$91,dt!$A$2:$X$78,21,FALSE)</f>
        <v>32771</v>
      </c>
      <c r="V88" s="8">
        <f>VLOOKUP($A$7:$A$91,dt!$A$2:$X$78,22,FALSE)</f>
        <v>5156</v>
      </c>
      <c r="W88" s="8">
        <f>VLOOKUP($A$7:$A$91,dt!$A$2:$X$78,23,FALSE)</f>
        <v>856</v>
      </c>
      <c r="X88" s="8">
        <f>VLOOKUP($A$7:$A$91,dt!$A$2:$X$78,24,FALSE)</f>
        <v>96</v>
      </c>
    </row>
    <row r="89" spans="1:24" ht="21.75" x14ac:dyDescent="0.2">
      <c r="A89" s="7" t="s">
        <v>84</v>
      </c>
      <c r="B89" s="8">
        <f>VLOOKUP($A$7:$A$91,dt!$A$2:$R$78,2,FALSE)</f>
        <v>37868</v>
      </c>
      <c r="C89" s="8">
        <f>VLOOKUP($A$7:$A$91,dt!$A$2:$R$78,3,FALSE)</f>
        <v>66005</v>
      </c>
      <c r="D89" s="8">
        <f>VLOOKUP($A$7:$A$91,dt!$A$2:$R$78,4,FALSE)</f>
        <v>18061</v>
      </c>
      <c r="E89" s="8">
        <f>VLOOKUP($A$7:$A$91,dt!$A$2:$R$78,5,FALSE)</f>
        <v>2</v>
      </c>
      <c r="F89" s="8">
        <f>VLOOKUP($A$7:$A$91,dt!$A$2:$R$78,6,FALSE)</f>
        <v>1</v>
      </c>
      <c r="G89" s="8">
        <f>VLOOKUP($A$7:$A$91,dt!$A$2:$R$78,7,FALSE)</f>
        <v>1084</v>
      </c>
      <c r="H89" s="8">
        <f>VLOOKUP($A$7:$A$91,dt!$A$2:$R$78,8,FALSE)</f>
        <v>210</v>
      </c>
      <c r="I89" s="8">
        <f>VLOOKUP($A$7:$A$91,dt!$A$2:$R$78,9,FALSE)</f>
        <v>4848</v>
      </c>
      <c r="J89" s="8">
        <f>VLOOKUP($A$7:$A$91,dt!$A$2:$R$78,10,FALSE)</f>
        <v>92</v>
      </c>
      <c r="K89" s="8">
        <f>VLOOKUP($A$7:$A$91,dt!$A$2:$R$78,11,FALSE)</f>
        <v>764778</v>
      </c>
      <c r="L89" s="8">
        <f>VLOOKUP($A$7:$A$91,dt!$A$2:$R$78,12,FALSE)</f>
        <v>31035</v>
      </c>
      <c r="M89" s="8">
        <f>VLOOKUP($A$7:$A$91,dt!$A$2:$R$78,13,FALSE)</f>
        <v>232555</v>
      </c>
      <c r="N89" s="8">
        <f>VLOOKUP($A$7:$A$91,dt!$A$2:$R$78,14,FALSE)</f>
        <v>123</v>
      </c>
      <c r="O89" s="8">
        <f>VLOOKUP($A$7:$A$91,dt!$A$2:$R$78,15,FALSE)</f>
        <v>28318</v>
      </c>
      <c r="P89" s="8">
        <f>VLOOKUP($A$7:$A$91,dt!$A$2:$R$78,16,FALSE)</f>
        <v>693</v>
      </c>
      <c r="Q89" s="8">
        <f>VLOOKUP($A$7:$A$91,dt!$A$2:$R$78,17,FALSE)</f>
        <v>15744</v>
      </c>
      <c r="R89" s="8">
        <f>VLOOKUP($A$7:$A$91,dt!$A$2:$R$78,18,FALSE)</f>
        <v>430</v>
      </c>
      <c r="S89" s="8">
        <f>VLOOKUP($A$7:$A$91,dt!$A$2:$X$78,19,FALSE)</f>
        <v>46640</v>
      </c>
      <c r="T89" s="8">
        <f>VLOOKUP($A$7:$A$91,dt!$A$2:$X$78,20,FALSE)</f>
        <v>1282</v>
      </c>
      <c r="U89" s="8">
        <f>VLOOKUP($A$7:$A$91,dt!$A$2:$X$78,21,FALSE)</f>
        <v>50058</v>
      </c>
      <c r="V89" s="8">
        <f>VLOOKUP($A$7:$A$91,dt!$A$2:$X$78,22,FALSE)</f>
        <v>9809</v>
      </c>
      <c r="W89" s="8">
        <f>VLOOKUP($A$7:$A$91,dt!$A$2:$X$78,23,FALSE)</f>
        <v>16023</v>
      </c>
      <c r="X89" s="8">
        <f>VLOOKUP($A$7:$A$91,dt!$A$2:$X$78,24,FALSE)</f>
        <v>3461</v>
      </c>
    </row>
    <row r="90" spans="1:24" ht="21.75" x14ac:dyDescent="0.2">
      <c r="A90" s="7" t="s">
        <v>85</v>
      </c>
      <c r="B90" s="8">
        <f>VLOOKUP($A$7:$A$91,dt!$A$2:$R$78,2,FALSE)</f>
        <v>45786</v>
      </c>
      <c r="C90" s="8">
        <f>VLOOKUP($A$7:$A$91,dt!$A$2:$R$78,3,FALSE)</f>
        <v>57613</v>
      </c>
      <c r="D90" s="8">
        <f>VLOOKUP($A$7:$A$91,dt!$A$2:$R$78,4,FALSE)</f>
        <v>17593</v>
      </c>
      <c r="E90" s="8">
        <f>VLOOKUP($A$7:$A$91,dt!$A$2:$R$78,5,FALSE)</f>
        <v>13</v>
      </c>
      <c r="F90" s="8">
        <f>VLOOKUP($A$7:$A$91,dt!$A$2:$R$78,6,FALSE)</f>
        <v>1</v>
      </c>
      <c r="G90" s="8">
        <f>VLOOKUP($A$7:$A$91,dt!$A$2:$R$78,7,FALSE)</f>
        <v>1539</v>
      </c>
      <c r="H90" s="8">
        <f>VLOOKUP($A$7:$A$91,dt!$A$2:$R$78,8,FALSE)</f>
        <v>319</v>
      </c>
      <c r="I90" s="8">
        <f>VLOOKUP($A$7:$A$91,dt!$A$2:$R$78,9,FALSE)</f>
        <v>5472</v>
      </c>
      <c r="J90" s="8">
        <f>VLOOKUP($A$7:$A$91,dt!$A$2:$R$78,10,FALSE)</f>
        <v>88</v>
      </c>
      <c r="K90" s="8">
        <f>VLOOKUP($A$7:$A$91,dt!$A$2:$R$78,11,FALSE)</f>
        <v>823784</v>
      </c>
      <c r="L90" s="8">
        <f>VLOOKUP($A$7:$A$91,dt!$A$2:$R$78,12,FALSE)</f>
        <v>37764</v>
      </c>
      <c r="M90" s="8">
        <f>VLOOKUP($A$7:$A$91,dt!$A$2:$R$78,13,FALSE)</f>
        <v>79768</v>
      </c>
      <c r="N90" s="8">
        <f>VLOOKUP($A$7:$A$91,dt!$A$2:$R$78,14,FALSE)</f>
        <v>711</v>
      </c>
      <c r="O90" s="8">
        <f>VLOOKUP($A$7:$A$91,dt!$A$2:$R$78,15,FALSE)</f>
        <v>77761</v>
      </c>
      <c r="P90" s="8">
        <f>VLOOKUP($A$7:$A$91,dt!$A$2:$R$78,16,FALSE)</f>
        <v>512</v>
      </c>
      <c r="Q90" s="8">
        <f>VLOOKUP($A$7:$A$91,dt!$A$2:$R$78,17,FALSE)</f>
        <v>14598</v>
      </c>
      <c r="R90" s="8">
        <f>VLOOKUP($A$7:$A$91,dt!$A$2:$R$78,18,FALSE)</f>
        <v>861</v>
      </c>
      <c r="S90" s="8">
        <f>VLOOKUP($A$7:$A$91,dt!$A$2:$X$78,19,FALSE)</f>
        <v>23481</v>
      </c>
      <c r="T90" s="8">
        <f>VLOOKUP($A$7:$A$91,dt!$A$2:$X$78,20,FALSE)</f>
        <v>1230</v>
      </c>
      <c r="U90" s="8">
        <f>VLOOKUP($A$7:$A$91,dt!$A$2:$X$78,21,FALSE)</f>
        <v>68360</v>
      </c>
      <c r="V90" s="8">
        <f>VLOOKUP($A$7:$A$91,dt!$A$2:$X$78,22,FALSE)</f>
        <v>13599</v>
      </c>
      <c r="W90" s="8">
        <f>VLOOKUP($A$7:$A$91,dt!$A$2:$X$78,23,FALSE)</f>
        <v>4251</v>
      </c>
      <c r="X90" s="8">
        <f>VLOOKUP($A$7:$A$91,dt!$A$2:$X$78,24,FALSE)</f>
        <v>742</v>
      </c>
    </row>
    <row r="91" spans="1:24" ht="21.75" x14ac:dyDescent="0.2">
      <c r="A91" s="7" t="s">
        <v>86</v>
      </c>
      <c r="B91" s="8">
        <f>VLOOKUP($A$7:$A$91,dt!$A$2:$R$78,2,FALSE)</f>
        <v>52988</v>
      </c>
      <c r="C91" s="8">
        <f>VLOOKUP($A$7:$A$91,dt!$A$2:$R$78,3,FALSE)</f>
        <v>93237</v>
      </c>
      <c r="D91" s="8">
        <f>VLOOKUP($A$7:$A$91,dt!$A$2:$R$78,4,FALSE)</f>
        <v>21589</v>
      </c>
      <c r="E91" s="8">
        <f>VLOOKUP($A$7:$A$91,dt!$A$2:$R$78,5,FALSE)</f>
        <v>3</v>
      </c>
      <c r="F91" s="8">
        <f>VLOOKUP($A$7:$A$91,dt!$A$2:$R$78,6,FALSE)</f>
        <v>1</v>
      </c>
      <c r="G91" s="8">
        <f>VLOOKUP($A$7:$A$91,dt!$A$2:$R$78,7,FALSE)</f>
        <v>2326</v>
      </c>
      <c r="H91" s="8">
        <f>VLOOKUP($A$7:$A$91,dt!$A$2:$R$78,8,FALSE)</f>
        <v>440</v>
      </c>
      <c r="I91" s="8">
        <f>VLOOKUP($A$7:$A$91,dt!$A$2:$R$78,9,FALSE)</f>
        <v>8268</v>
      </c>
      <c r="J91" s="8">
        <f>VLOOKUP($A$7:$A$91,dt!$A$2:$R$78,10,FALSE)</f>
        <v>183</v>
      </c>
      <c r="K91" s="8">
        <f>VLOOKUP($A$7:$A$91,dt!$A$2:$R$78,11,FALSE)</f>
        <v>966447</v>
      </c>
      <c r="L91" s="8">
        <f>VLOOKUP($A$7:$A$91,dt!$A$2:$R$78,12,FALSE)</f>
        <v>44175</v>
      </c>
      <c r="M91" s="8">
        <f>VLOOKUP($A$7:$A$91,dt!$A$2:$R$78,13,FALSE)</f>
        <v>114691</v>
      </c>
      <c r="N91" s="8">
        <f>VLOOKUP($A$7:$A$91,dt!$A$2:$R$78,14,FALSE)</f>
        <v>164</v>
      </c>
      <c r="O91" s="8">
        <f>VLOOKUP($A$7:$A$91,dt!$A$2:$R$78,15,FALSE)</f>
        <v>39940</v>
      </c>
      <c r="P91" s="8">
        <f>VLOOKUP($A$7:$A$91,dt!$A$2:$R$78,16,FALSE)</f>
        <v>810</v>
      </c>
      <c r="Q91" s="8">
        <f>VLOOKUP($A$7:$A$91,dt!$A$2:$R$78,17,FALSE)</f>
        <v>7229</v>
      </c>
      <c r="R91" s="8">
        <f>VLOOKUP($A$7:$A$91,dt!$A$2:$R$78,18,FALSE)</f>
        <v>264</v>
      </c>
      <c r="S91" s="8">
        <f>VLOOKUP($A$7:$A$91,dt!$A$2:$X$78,19,FALSE)</f>
        <v>18899</v>
      </c>
      <c r="T91" s="8">
        <f>VLOOKUP($A$7:$A$91,dt!$A$2:$X$78,20,FALSE)</f>
        <v>955</v>
      </c>
      <c r="U91" s="8">
        <f>VLOOKUP($A$7:$A$91,dt!$A$2:$X$78,21,FALSE)</f>
        <v>50950</v>
      </c>
      <c r="V91" s="8">
        <f>VLOOKUP($A$7:$A$91,dt!$A$2:$X$78,22,FALSE)</f>
        <v>9919</v>
      </c>
      <c r="W91" s="8">
        <f>VLOOKUP($A$7:$A$91,dt!$A$2:$X$78,23,FALSE)</f>
        <v>3833</v>
      </c>
      <c r="X91" s="8">
        <f>VLOOKUP($A$7:$A$91,dt!$A$2:$X$78,24,FALSE)</f>
        <v>625</v>
      </c>
    </row>
    <row r="93" spans="1:24" ht="21.75" x14ac:dyDescent="0.2">
      <c r="A93" s="9" t="s">
        <v>97</v>
      </c>
      <c r="B93" s="9" t="s">
        <v>130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20.02.65</vt:lpstr>
      <vt:lpstr>'20.02.65'!Print_Area</vt:lpstr>
      <vt:lpstr>'20.02.65'!Print_Titles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2022-02-21T03:30:49Z</dcterms:modified>
</cp:coreProperties>
</file>