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ow/Desktop/"/>
    </mc:Choice>
  </mc:AlternateContent>
  <xr:revisionPtr revIDLastSave="0" documentId="13_ncr:1_{DCEAC5C9-185A-5948-A70A-C188D451BCA4}" xr6:coauthVersionLast="45" xr6:coauthVersionMax="47" xr10:uidLastSave="{00000000-0000-0000-0000-000000000000}"/>
  <bookViews>
    <workbookView xWindow="-38400" yWindow="460" windowWidth="38400" windowHeight="21140" activeTab="1" xr2:uid="{7BA0DC24-76C1-4553-8E33-56FABE6A1DA7}"/>
  </bookViews>
  <sheets>
    <sheet name="dt" sheetId="30" state="hidden" r:id="rId1"/>
    <sheet name="20.01.65" sheetId="2" r:id="rId2"/>
  </sheets>
  <definedNames>
    <definedName name="_xlnm.Print_Area" localSheetId="1">'20.01.65'!$A$1:$X$94</definedName>
    <definedName name="_xlnm.Print_Titles" localSheetId="1">'20.01.65'!$1:$4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<sst xmlns="http://schemas.openxmlformats.org/spreadsheetml/2006/main" count="229" uniqueCount="132">
  <si>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</si>
  <si>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</si>
  <si>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</si>
  <si>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</si>
  <si>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</si>
  <si>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</si>
  <si>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</si>
  <si>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</si>
  <si>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</si>
  <si>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</si>
  <si>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</si>
  <si>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</si>
  <si>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</si>
  <si>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</si>
  <si>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</si>
  <si>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</si>
  <si>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</si>
  <si>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</si>
  <si>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</si>
  <si>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</si>
  <si>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</si>
  <si>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</si>
  <si>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</si>
  <si>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</si>
  <si>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</si>
  <si>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</si>
  <si>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</si>
  <si>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</si>
  <si>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</si>
  <si>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</si>
  <si>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</si>
  <si>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</si>
  <si>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</si>
  <si>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</si>
  <si>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</si>
  <si>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</si>
  <si>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</si>
  <si>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</si>
  <si>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</si>
  <si>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</si>
  <si>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</si>
  <si>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</si>
  <si>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</si>
  <si>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</si>
  <si>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</si>
  <si>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</si>
  <si>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</si>
  <si>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</si>
  <si>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</si>
  <si>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</si>
  <si>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</si>
  <si>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</si>
  <si>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</si>
  <si>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</si>
  <si>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</si>
  <si>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</si>
  <si>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</si>
  <si>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</si>
  <si>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</si>
  <si>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</si>
  <si>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</si>
  <si>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</si>
  <si>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</si>
  <si>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</si>
  <si>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</si>
  <si>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</si>
  <si>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</si>
  <si>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</si>
  <si>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</si>
  <si>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</si>
  <si>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</si>
  <si>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</si>
  <si>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</si>
  <si>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</si>
  <si>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</si>
  <si>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</si>
  <si>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</si>
  <si>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</si>
  <si>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</si>
  <si>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</si>
  <si>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</si>
  <si>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</si>
  <si>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</si>
  <si>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</si>
  <si>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</si>
  <si>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</si>
  <si>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</si>
  <si>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</si>
  <si>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</si>
  <si>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</si>
  <si>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</si>
  <si>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</si>
  <si>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</si>
  <si>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</si>
  <si>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</si>
  <si>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</si>
  <si>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</si>
  <si>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</si>
  <si>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</si>
  <si>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</si>
  <si>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</si>
  <si>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</si>
  <si>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</si>
  <si>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</si>
  <si>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</si>
  <si>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</si>
  <si>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</si>
  <si>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</si>
  <si>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</si>
  <si>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</si>
  <si>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</si>
  <si>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</si>
  <si>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</si>
  <si>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</si>
  <si>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</si>
  <si>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</si>
  <si>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</si>
  <si>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</si>
  <si>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</si>
  <si>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</si>
  <si>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</si>
  <si>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</si>
  <si>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</si>
  <si>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</si>
  <si>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</si>
  <si>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</si>
  <si>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</si>
  <si>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</si>
  <si>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</si>
  <si>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ข้อมูลจำนวนเกษตรกรผู้เลี้ยงสัตว์และปศุสัตว์ ปี 2565</t>
  </si>
  <si>
    <t>ข้อมูล ณ วันที่ 20 มกราคม 2565</t>
  </si>
  <si>
    <t>:  ประมวลผลข้อมูล ณ วันที่ 20 มกราคม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</si>
</sst>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8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>
      <alignment wrapText="1"/>
    </xf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6" fontId="5" fillId="0" borderId="1" xfId="1" applyNumberFormat="1" applyFont="1" applyBorder="1" applyAlignment="1">
      <alignment vertical="center"/>
    </xf>
    <xf numFmtId="164" fontId="7" fillId="0" borderId="0" xfId="2" applyNumberFormat="1" applyFont="1" applyAlignment="1">
      <alignment horizontal="left" vertical="center"/>
    </xf>
    <xf numFmtId="166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6" fontId="0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65D7B-69EA-6A4C-9874-5BB419F4E067}">
  <dimension ref="A1:X78"/>
  <sheetViews>
    <sheetView workbookViewId="0"/>
  </sheetViews>
  <sheetFormatPr baseColWidth="10" defaultColWidth="8.83203125" defaultRowHeight="15" x14ac:dyDescent="0.2"/>
  <cols>
    <col min="1" max="1" width="19.33203125" bestFit="1" customWidth="1"/>
    <col min="2" max="2" width="38.83203125" bestFit="1" customWidth="1"/>
    <col min="3" max="3" width="23.6640625" bestFit="1" customWidth="1"/>
    <col min="4" max="4" width="36.6640625" bestFit="1" customWidth="1"/>
    <col min="5" max="5" width="23.1640625" bestFit="1" customWidth="1"/>
    <col min="6" max="6" width="36" bestFit="1" customWidth="1"/>
    <col min="7" max="7" width="23.83203125" bestFit="1" customWidth="1"/>
    <col min="8" max="8" width="36.6640625" bestFit="1" customWidth="1"/>
    <col min="9" max="9" width="21.83203125" bestFit="1" customWidth="1"/>
    <col min="10" max="10" width="34.6640625" bestFit="1" customWidth="1"/>
    <col min="11" max="11" width="41.1640625" bestFit="1" customWidth="1"/>
    <col min="12" max="12" width="54" bestFit="1" customWidth="1"/>
    <col min="13" max="13" width="24.5" bestFit="1" customWidth="1"/>
    <col min="14" max="14" width="37.33203125" bestFit="1" customWidth="1"/>
    <col min="15" max="15" width="23.6640625" bestFit="1" customWidth="1"/>
    <col min="16" max="16" width="36.6640625" bestFit="1" customWidth="1"/>
    <col min="17" max="17" width="25.33203125" bestFit="1" customWidth="1"/>
    <col min="18" max="18" width="38.1640625" bestFit="1" customWidth="1"/>
    <col min="19" max="19" width="24.5" bestFit="1" customWidth="1"/>
    <col min="20" max="20" width="37.33203125" bestFit="1" customWidth="1"/>
    <col min="21" max="21" width="22.1640625" bestFit="1" customWidth="1"/>
    <col min="22" max="22" width="35.1640625" bestFit="1" customWidth="1"/>
    <col min="23" max="23" width="22" bestFit="1" customWidth="1"/>
    <col min="24" max="24" width="34.83203125" bestFit="1" customWidth="1"/>
  </cols>
  <sheetData>
    <row r="1" spans="1:24" x14ac:dyDescent="0.2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</row>
    <row r="2" spans="1:24" x14ac:dyDescent="0.2">
      <c r="A2" t="s">
        <v>10</v>
      </c>
      <c r="B2" s="14">
        <v>4830</v>
      </c>
      <c r="C2" s="14">
        <v>4414</v>
      </c>
      <c r="D2" s="14">
        <v>585</v>
      </c>
      <c r="E2" s="14">
        <v>124</v>
      </c>
      <c r="F2" s="14">
        <v>7</v>
      </c>
      <c r="G2" s="14">
        <v>259</v>
      </c>
      <c r="H2" s="14">
        <v>47</v>
      </c>
      <c r="I2" s="14">
        <v>43</v>
      </c>
      <c r="J2" s="14">
        <v>5</v>
      </c>
      <c r="K2" s="14">
        <v>101461</v>
      </c>
      <c r="L2" s="14">
        <v>3868</v>
      </c>
      <c r="M2" s="14">
        <v>36107</v>
      </c>
      <c r="N2" s="14">
        <v>451</v>
      </c>
      <c r="O2" s="14">
        <v>10411</v>
      </c>
      <c r="P2" s="14">
        <v>341</v>
      </c>
      <c r="Q2" s="14">
        <v>5576</v>
      </c>
      <c r="R2" s="14">
        <v>128</v>
      </c>
      <c r="S2" s="14">
        <v>25909</v>
      </c>
      <c r="T2" s="14">
        <v>130</v>
      </c>
      <c r="U2" s="14">
        <v>9578</v>
      </c>
      <c r="V2" s="14">
        <v>470</v>
      </c>
      <c r="W2" s="14">
        <v>1182</v>
      </c>
      <c r="X2" s="14">
        <v>78</v>
      </c>
    </row>
    <row r="3" spans="1:24" x14ac:dyDescent="0.2">
      <c r="A3" t="s">
        <v>17</v>
      </c>
      <c r="B3" s="14">
        <v>20754</v>
      </c>
      <c r="C3" s="14">
        <v>56754</v>
      </c>
      <c r="D3" s="14">
        <v>3492</v>
      </c>
      <c r="E3" s="14">
        <v>1227</v>
      </c>
      <c r="F3" s="14">
        <v>65</v>
      </c>
      <c r="G3" s="14">
        <v>17821</v>
      </c>
      <c r="H3" s="14">
        <v>1291</v>
      </c>
      <c r="I3" s="14">
        <v>136408</v>
      </c>
      <c r="J3" s="14">
        <v>775</v>
      </c>
      <c r="K3" s="14">
        <v>1082688</v>
      </c>
      <c r="L3" s="14">
        <v>17011</v>
      </c>
      <c r="M3" s="14">
        <v>5854682</v>
      </c>
      <c r="N3" s="14">
        <v>158</v>
      </c>
      <c r="O3" s="14">
        <v>76024</v>
      </c>
      <c r="P3" s="14">
        <v>2218</v>
      </c>
      <c r="Q3" s="14">
        <v>99049</v>
      </c>
      <c r="R3" s="14">
        <v>460</v>
      </c>
      <c r="S3" s="14">
        <v>1016586</v>
      </c>
      <c r="T3" s="14">
        <v>1753</v>
      </c>
      <c r="U3" s="14">
        <v>39511</v>
      </c>
      <c r="V3" s="14">
        <v>1073</v>
      </c>
      <c r="W3" s="14">
        <v>3959</v>
      </c>
      <c r="X3" s="14">
        <v>115</v>
      </c>
    </row>
    <row r="4" spans="1:24" x14ac:dyDescent="0.2">
      <c r="A4" t="s">
        <v>11</v>
      </c>
      <c r="B4" s="14">
        <v>4205</v>
      </c>
      <c r="C4" s="14">
        <v>2165</v>
      </c>
      <c r="D4" s="14">
        <v>311</v>
      </c>
      <c r="E4" s="14">
        <v>0</v>
      </c>
      <c r="F4" s="14">
        <v>0</v>
      </c>
      <c r="G4" s="14">
        <v>170</v>
      </c>
      <c r="H4" s="14">
        <v>36</v>
      </c>
      <c r="I4" s="14">
        <v>0</v>
      </c>
      <c r="J4" s="14">
        <v>0</v>
      </c>
      <c r="K4" s="14">
        <v>110544</v>
      </c>
      <c r="L4" s="14">
        <v>3724</v>
      </c>
      <c r="M4" s="14">
        <v>18581</v>
      </c>
      <c r="N4" s="14">
        <v>40</v>
      </c>
      <c r="O4" s="14">
        <v>6732</v>
      </c>
      <c r="P4" s="14">
        <v>208</v>
      </c>
      <c r="Q4" s="14">
        <v>4296</v>
      </c>
      <c r="R4" s="14">
        <v>76</v>
      </c>
      <c r="S4" s="14">
        <v>152828</v>
      </c>
      <c r="T4" s="14">
        <v>158</v>
      </c>
      <c r="U4" s="14">
        <v>3533</v>
      </c>
      <c r="V4" s="14">
        <v>251</v>
      </c>
      <c r="W4" s="14">
        <v>352</v>
      </c>
      <c r="X4" s="14">
        <v>26</v>
      </c>
    </row>
    <row r="5" spans="1:24" x14ac:dyDescent="0.2">
      <c r="A5" t="s">
        <v>12</v>
      </c>
      <c r="B5" s="14">
        <v>6585</v>
      </c>
      <c r="C5" s="14">
        <v>4711</v>
      </c>
      <c r="D5" s="14">
        <v>281</v>
      </c>
      <c r="E5" s="14">
        <v>102</v>
      </c>
      <c r="F5" s="14">
        <v>3</v>
      </c>
      <c r="G5" s="14">
        <v>833</v>
      </c>
      <c r="H5" s="14">
        <v>59</v>
      </c>
      <c r="I5" s="14">
        <v>0</v>
      </c>
      <c r="J5" s="14">
        <v>0</v>
      </c>
      <c r="K5" s="14">
        <v>257062</v>
      </c>
      <c r="L5" s="14">
        <v>5254</v>
      </c>
      <c r="M5" s="14">
        <v>220074</v>
      </c>
      <c r="N5" s="14">
        <v>80</v>
      </c>
      <c r="O5" s="14">
        <v>108073</v>
      </c>
      <c r="P5" s="14">
        <v>1931</v>
      </c>
      <c r="Q5" s="14">
        <v>60174</v>
      </c>
      <c r="R5" s="14">
        <v>132</v>
      </c>
      <c r="S5" s="14">
        <v>355130</v>
      </c>
      <c r="T5" s="14">
        <v>558</v>
      </c>
      <c r="U5" s="14">
        <v>3065</v>
      </c>
      <c r="V5" s="14">
        <v>126</v>
      </c>
      <c r="W5" s="14">
        <v>414</v>
      </c>
      <c r="X5" s="14">
        <v>18</v>
      </c>
    </row>
    <row r="6" spans="1:24" x14ac:dyDescent="0.2">
      <c r="A6" t="s">
        <v>13</v>
      </c>
      <c r="B6" s="14">
        <v>15509</v>
      </c>
      <c r="C6" s="14">
        <v>11522</v>
      </c>
      <c r="D6" s="14">
        <v>1136</v>
      </c>
      <c r="E6" s="14">
        <v>20</v>
      </c>
      <c r="F6" s="14">
        <v>3</v>
      </c>
      <c r="G6" s="14">
        <v>1601</v>
      </c>
      <c r="H6" s="14">
        <v>191</v>
      </c>
      <c r="I6" s="14">
        <v>1952</v>
      </c>
      <c r="J6" s="14">
        <v>50</v>
      </c>
      <c r="K6" s="14">
        <v>635096</v>
      </c>
      <c r="L6" s="14">
        <v>13078</v>
      </c>
      <c r="M6" s="14">
        <v>2731971</v>
      </c>
      <c r="N6" s="14">
        <v>142</v>
      </c>
      <c r="O6" s="14">
        <v>3545381</v>
      </c>
      <c r="P6" s="14">
        <v>1953</v>
      </c>
      <c r="Q6" s="14">
        <v>111089</v>
      </c>
      <c r="R6" s="14">
        <v>228</v>
      </c>
      <c r="S6" s="14">
        <v>475017</v>
      </c>
      <c r="T6" s="14">
        <v>1398</v>
      </c>
      <c r="U6" s="14">
        <v>7849</v>
      </c>
      <c r="V6" s="14">
        <v>369</v>
      </c>
      <c r="W6" s="14">
        <v>501</v>
      </c>
      <c r="X6" s="14">
        <v>23</v>
      </c>
    </row>
    <row r="7" spans="1:24" x14ac:dyDescent="0.2">
      <c r="A7" t="s">
        <v>15</v>
      </c>
      <c r="B7" s="14">
        <v>28946</v>
      </c>
      <c r="C7" s="14">
        <v>69974</v>
      </c>
      <c r="D7" s="14">
        <v>4112</v>
      </c>
      <c r="E7" s="14">
        <v>88286</v>
      </c>
      <c r="F7" s="14">
        <v>2407</v>
      </c>
      <c r="G7" s="14">
        <v>3804</v>
      </c>
      <c r="H7" s="14">
        <v>257</v>
      </c>
      <c r="I7" s="14">
        <v>557920</v>
      </c>
      <c r="J7" s="14">
        <v>1570</v>
      </c>
      <c r="K7" s="14">
        <v>962046</v>
      </c>
      <c r="L7" s="14">
        <v>22545</v>
      </c>
      <c r="M7" s="14">
        <v>62067448</v>
      </c>
      <c r="N7" s="14">
        <v>435</v>
      </c>
      <c r="O7" s="14">
        <v>802963</v>
      </c>
      <c r="P7" s="14">
        <v>1426</v>
      </c>
      <c r="Q7" s="14">
        <v>423940</v>
      </c>
      <c r="R7" s="14">
        <v>259</v>
      </c>
      <c r="S7" s="14">
        <v>538275</v>
      </c>
      <c r="T7" s="14">
        <v>1109</v>
      </c>
      <c r="U7" s="14">
        <v>67049</v>
      </c>
      <c r="V7" s="14">
        <v>2265</v>
      </c>
      <c r="W7" s="14">
        <v>3521</v>
      </c>
      <c r="X7" s="14">
        <v>90</v>
      </c>
    </row>
    <row r="8" spans="1:24" x14ac:dyDescent="0.2">
      <c r="A8" t="s">
        <v>18</v>
      </c>
      <c r="B8" s="14">
        <v>18602</v>
      </c>
      <c r="C8" s="14">
        <v>31714</v>
      </c>
      <c r="D8" s="14">
        <v>2161</v>
      </c>
      <c r="E8" s="14">
        <v>164617</v>
      </c>
      <c r="F8" s="14">
        <v>4729</v>
      </c>
      <c r="G8" s="14">
        <v>11173</v>
      </c>
      <c r="H8" s="14">
        <v>678</v>
      </c>
      <c r="I8" s="14">
        <v>71979</v>
      </c>
      <c r="J8" s="14">
        <v>135</v>
      </c>
      <c r="K8" s="14">
        <v>622648</v>
      </c>
      <c r="L8" s="14">
        <v>12745</v>
      </c>
      <c r="M8" s="14">
        <v>17819600</v>
      </c>
      <c r="N8" s="14">
        <v>274</v>
      </c>
      <c r="O8" s="14">
        <v>1460587</v>
      </c>
      <c r="P8" s="14">
        <v>1518</v>
      </c>
      <c r="Q8" s="14">
        <v>602133</v>
      </c>
      <c r="R8" s="14">
        <v>180</v>
      </c>
      <c r="S8" s="14">
        <v>267502</v>
      </c>
      <c r="T8" s="14">
        <v>647</v>
      </c>
      <c r="U8" s="14">
        <v>25171</v>
      </c>
      <c r="V8" s="14">
        <v>817</v>
      </c>
      <c r="W8" s="14">
        <v>2668</v>
      </c>
      <c r="X8" s="14">
        <v>58</v>
      </c>
    </row>
    <row r="9" spans="1:24" x14ac:dyDescent="0.2">
      <c r="A9" t="s">
        <v>16</v>
      </c>
      <c r="B9" s="14">
        <v>5375</v>
      </c>
      <c r="C9" s="14">
        <v>3231</v>
      </c>
      <c r="D9" s="14">
        <v>461</v>
      </c>
      <c r="E9" s="14">
        <v>159</v>
      </c>
      <c r="F9" s="14">
        <v>7</v>
      </c>
      <c r="G9" s="14">
        <v>207</v>
      </c>
      <c r="H9" s="14">
        <v>38</v>
      </c>
      <c r="I9" s="14">
        <v>9652</v>
      </c>
      <c r="J9" s="14">
        <v>143</v>
      </c>
      <c r="K9" s="14">
        <v>238532</v>
      </c>
      <c r="L9" s="14">
        <v>4396</v>
      </c>
      <c r="M9" s="14">
        <v>1805009</v>
      </c>
      <c r="N9" s="14">
        <v>64</v>
      </c>
      <c r="O9" s="14">
        <v>51608</v>
      </c>
      <c r="P9" s="14">
        <v>411</v>
      </c>
      <c r="Q9" s="14">
        <v>3255</v>
      </c>
      <c r="R9" s="14">
        <v>71</v>
      </c>
      <c r="S9" s="14">
        <v>177148</v>
      </c>
      <c r="T9" s="14">
        <v>421</v>
      </c>
      <c r="U9" s="14">
        <v>16045</v>
      </c>
      <c r="V9" s="14">
        <v>519</v>
      </c>
      <c r="W9" s="14">
        <v>199</v>
      </c>
      <c r="X9" s="14">
        <v>17</v>
      </c>
    </row>
    <row r="10" spans="1:24" x14ac:dyDescent="0.2">
      <c r="A10" t="s">
        <v>14</v>
      </c>
      <c r="B10" s="14">
        <v>17817</v>
      </c>
      <c r="C10" s="14">
        <v>13100</v>
      </c>
      <c r="D10" s="14">
        <v>1508</v>
      </c>
      <c r="E10" s="14">
        <v>0</v>
      </c>
      <c r="F10" s="14">
        <v>0</v>
      </c>
      <c r="G10" s="14">
        <v>797</v>
      </c>
      <c r="H10" s="14">
        <v>76</v>
      </c>
      <c r="I10" s="14">
        <v>62607</v>
      </c>
      <c r="J10" s="14">
        <v>780</v>
      </c>
      <c r="K10" s="14">
        <v>835925</v>
      </c>
      <c r="L10" s="14">
        <v>15098</v>
      </c>
      <c r="M10" s="14">
        <v>1293354</v>
      </c>
      <c r="N10" s="14">
        <v>34</v>
      </c>
      <c r="O10" s="14">
        <v>938419</v>
      </c>
      <c r="P10" s="14">
        <v>801</v>
      </c>
      <c r="Q10" s="14">
        <v>4635</v>
      </c>
      <c r="R10" s="14">
        <v>48</v>
      </c>
      <c r="S10" s="14">
        <v>1606135</v>
      </c>
      <c r="T10" s="14">
        <v>2192</v>
      </c>
      <c r="U10" s="14">
        <v>10353</v>
      </c>
      <c r="V10" s="14">
        <v>409</v>
      </c>
      <c r="W10" s="14">
        <v>553</v>
      </c>
      <c r="X10" s="14">
        <v>17</v>
      </c>
    </row>
    <row r="11" spans="1:24" x14ac:dyDescent="0.2">
      <c r="A11" t="s">
        <v>22</v>
      </c>
      <c r="B11" s="14">
        <v>9944</v>
      </c>
      <c r="C11" s="14">
        <v>2404</v>
      </c>
      <c r="D11" s="14">
        <v>342</v>
      </c>
      <c r="E11" s="14">
        <v>3089</v>
      </c>
      <c r="F11" s="14">
        <v>85</v>
      </c>
      <c r="G11" s="14">
        <v>482</v>
      </c>
      <c r="H11" s="14">
        <v>28</v>
      </c>
      <c r="I11" s="14">
        <v>62249</v>
      </c>
      <c r="J11" s="14">
        <v>147</v>
      </c>
      <c r="K11" s="14">
        <v>268236</v>
      </c>
      <c r="L11" s="14">
        <v>8467</v>
      </c>
      <c r="M11" s="14">
        <v>3222363</v>
      </c>
      <c r="N11" s="14">
        <v>334</v>
      </c>
      <c r="O11" s="14">
        <v>841157</v>
      </c>
      <c r="P11" s="14">
        <v>614</v>
      </c>
      <c r="Q11" s="14">
        <v>21086</v>
      </c>
      <c r="R11" s="14">
        <v>152</v>
      </c>
      <c r="S11" s="14">
        <v>10809</v>
      </c>
      <c r="T11" s="14">
        <v>130</v>
      </c>
      <c r="U11" s="14">
        <v>294</v>
      </c>
      <c r="V11" s="14">
        <v>30</v>
      </c>
      <c r="W11" s="14">
        <v>75</v>
      </c>
      <c r="X11" s="14">
        <v>5</v>
      </c>
    </row>
    <row r="12" spans="1:24" x14ac:dyDescent="0.2">
      <c r="A12" t="s">
        <v>24</v>
      </c>
      <c r="B12" s="14">
        <v>16097</v>
      </c>
      <c r="C12" s="14">
        <v>21481</v>
      </c>
      <c r="D12" s="14">
        <v>2644</v>
      </c>
      <c r="E12" s="14">
        <v>114</v>
      </c>
      <c r="F12" s="14">
        <v>4</v>
      </c>
      <c r="G12" s="14">
        <v>3065</v>
      </c>
      <c r="H12" s="14">
        <v>264</v>
      </c>
      <c r="I12" s="14">
        <v>281438</v>
      </c>
      <c r="J12" s="14">
        <v>452</v>
      </c>
      <c r="K12" s="14">
        <v>591526</v>
      </c>
      <c r="L12" s="14">
        <v>12558</v>
      </c>
      <c r="M12" s="14">
        <v>5397794</v>
      </c>
      <c r="N12" s="14">
        <v>281</v>
      </c>
      <c r="O12" s="14">
        <v>8122482</v>
      </c>
      <c r="P12" s="14">
        <v>1103</v>
      </c>
      <c r="Q12" s="14">
        <v>741302</v>
      </c>
      <c r="R12" s="14">
        <v>599</v>
      </c>
      <c r="S12" s="14">
        <v>238750</v>
      </c>
      <c r="T12" s="14">
        <v>1629</v>
      </c>
      <c r="U12" s="14">
        <v>6504</v>
      </c>
      <c r="V12" s="14">
        <v>369</v>
      </c>
      <c r="W12" s="14">
        <v>1317</v>
      </c>
      <c r="X12" s="14">
        <v>83</v>
      </c>
    </row>
    <row r="13" spans="1:24" x14ac:dyDescent="0.2">
      <c r="A13" t="s">
        <v>20</v>
      </c>
      <c r="B13" s="14">
        <v>13122</v>
      </c>
      <c r="C13" s="14">
        <v>21638</v>
      </c>
      <c r="D13" s="14">
        <v>1546</v>
      </c>
      <c r="E13" s="14">
        <v>1671</v>
      </c>
      <c r="F13" s="14">
        <v>30</v>
      </c>
      <c r="G13" s="14">
        <v>9015</v>
      </c>
      <c r="H13" s="14">
        <v>857</v>
      </c>
      <c r="I13" s="14">
        <v>428078</v>
      </c>
      <c r="J13" s="14">
        <v>234</v>
      </c>
      <c r="K13" s="14">
        <v>437191</v>
      </c>
      <c r="L13" s="14">
        <v>11032</v>
      </c>
      <c r="M13" s="14">
        <v>27451341</v>
      </c>
      <c r="N13" s="14">
        <v>322</v>
      </c>
      <c r="O13" s="14">
        <v>5481884</v>
      </c>
      <c r="P13" s="14">
        <v>498</v>
      </c>
      <c r="Q13" s="14">
        <v>150040</v>
      </c>
      <c r="R13" s="14">
        <v>76</v>
      </c>
      <c r="S13" s="14">
        <v>170315</v>
      </c>
      <c r="T13" s="14">
        <v>173</v>
      </c>
      <c r="U13" s="14">
        <v>6585</v>
      </c>
      <c r="V13" s="14">
        <v>311</v>
      </c>
      <c r="W13" s="14">
        <v>2007</v>
      </c>
      <c r="X13" s="14">
        <v>84</v>
      </c>
    </row>
    <row r="14" spans="1:24" x14ac:dyDescent="0.2">
      <c r="A14" t="s">
        <v>23</v>
      </c>
      <c r="B14" s="14">
        <v>4565</v>
      </c>
      <c r="C14" s="14">
        <v>1775</v>
      </c>
      <c r="D14" s="14">
        <v>190</v>
      </c>
      <c r="E14" s="14">
        <v>0</v>
      </c>
      <c r="F14" s="14">
        <v>0</v>
      </c>
      <c r="G14" s="14">
        <v>644</v>
      </c>
      <c r="H14" s="14">
        <v>70</v>
      </c>
      <c r="I14" s="14">
        <v>84120</v>
      </c>
      <c r="J14" s="14">
        <v>72</v>
      </c>
      <c r="K14" s="14">
        <v>114523</v>
      </c>
      <c r="L14" s="14">
        <v>3913</v>
      </c>
      <c r="M14" s="14">
        <v>496223</v>
      </c>
      <c r="N14" s="14">
        <v>15</v>
      </c>
      <c r="O14" s="14">
        <v>41579</v>
      </c>
      <c r="P14" s="14">
        <v>113</v>
      </c>
      <c r="Q14" s="14">
        <v>2206</v>
      </c>
      <c r="R14" s="14">
        <v>40</v>
      </c>
      <c r="S14" s="14">
        <v>11955</v>
      </c>
      <c r="T14" s="14">
        <v>66</v>
      </c>
      <c r="U14" s="14">
        <v>487</v>
      </c>
      <c r="V14" s="14">
        <v>29</v>
      </c>
      <c r="W14" s="14">
        <v>179</v>
      </c>
      <c r="X14" s="14">
        <v>11</v>
      </c>
    </row>
    <row r="15" spans="1:24" x14ac:dyDescent="0.2">
      <c r="A15" t="s">
        <v>26</v>
      </c>
      <c r="B15" s="14">
        <v>10627</v>
      </c>
      <c r="C15" s="14">
        <v>11833</v>
      </c>
      <c r="D15" s="14">
        <v>988</v>
      </c>
      <c r="E15" s="14">
        <v>114</v>
      </c>
      <c r="F15" s="14">
        <v>3</v>
      </c>
      <c r="G15" s="14">
        <v>13934</v>
      </c>
      <c r="H15" s="14">
        <v>1078</v>
      </c>
      <c r="I15" s="14">
        <v>135959</v>
      </c>
      <c r="J15" s="14">
        <v>51</v>
      </c>
      <c r="K15" s="14">
        <v>281789</v>
      </c>
      <c r="L15" s="14">
        <v>8686</v>
      </c>
      <c r="M15" s="14">
        <v>2392314</v>
      </c>
      <c r="N15" s="14">
        <v>299</v>
      </c>
      <c r="O15" s="14">
        <v>5056546</v>
      </c>
      <c r="P15" s="14">
        <v>935</v>
      </c>
      <c r="Q15" s="14">
        <v>476721</v>
      </c>
      <c r="R15" s="14">
        <v>296</v>
      </c>
      <c r="S15" s="14">
        <v>62426</v>
      </c>
      <c r="T15" s="14">
        <v>373</v>
      </c>
      <c r="U15" s="14">
        <v>2357</v>
      </c>
      <c r="V15" s="14">
        <v>98</v>
      </c>
      <c r="W15" s="14">
        <v>482</v>
      </c>
      <c r="X15" s="14">
        <v>17</v>
      </c>
    </row>
    <row r="16" spans="1:24" x14ac:dyDescent="0.2">
      <c r="A16" t="s">
        <v>25</v>
      </c>
      <c r="B16" s="14">
        <v>20126</v>
      </c>
      <c r="C16" s="14">
        <v>18510</v>
      </c>
      <c r="D16" s="14">
        <v>1957</v>
      </c>
      <c r="E16" s="14">
        <v>141</v>
      </c>
      <c r="F16" s="14">
        <v>11</v>
      </c>
      <c r="G16" s="14">
        <v>12666</v>
      </c>
      <c r="H16" s="14">
        <v>1030</v>
      </c>
      <c r="I16" s="14">
        <v>334653</v>
      </c>
      <c r="J16" s="14">
        <v>571</v>
      </c>
      <c r="K16" s="14">
        <v>819332</v>
      </c>
      <c r="L16" s="14">
        <v>17527</v>
      </c>
      <c r="M16" s="14">
        <v>20527961</v>
      </c>
      <c r="N16" s="14">
        <v>736</v>
      </c>
      <c r="O16" s="14">
        <v>1865987</v>
      </c>
      <c r="P16" s="14">
        <v>743</v>
      </c>
      <c r="Q16" s="14">
        <v>536413</v>
      </c>
      <c r="R16" s="14">
        <v>144</v>
      </c>
      <c r="S16" s="14">
        <v>38007</v>
      </c>
      <c r="T16" s="14">
        <v>439</v>
      </c>
      <c r="U16" s="14">
        <v>1726</v>
      </c>
      <c r="V16" s="14">
        <v>94</v>
      </c>
      <c r="W16" s="14">
        <v>430</v>
      </c>
      <c r="X16" s="14">
        <v>28</v>
      </c>
    </row>
    <row r="17" spans="1:24" x14ac:dyDescent="0.2">
      <c r="A17" t="s">
        <v>21</v>
      </c>
      <c r="B17" s="14">
        <v>10459</v>
      </c>
      <c r="C17" s="14">
        <v>22935</v>
      </c>
      <c r="D17" s="14">
        <v>1669</v>
      </c>
      <c r="E17" s="14">
        <v>0</v>
      </c>
      <c r="F17" s="14">
        <v>0</v>
      </c>
      <c r="G17" s="14">
        <v>713</v>
      </c>
      <c r="H17" s="14">
        <v>80</v>
      </c>
      <c r="I17" s="14">
        <v>225568</v>
      </c>
      <c r="J17" s="14">
        <v>171</v>
      </c>
      <c r="K17" s="14">
        <v>460729</v>
      </c>
      <c r="L17" s="14">
        <v>9143</v>
      </c>
      <c r="M17" s="14">
        <v>4069499</v>
      </c>
      <c r="N17" s="14">
        <v>203</v>
      </c>
      <c r="O17" s="14">
        <v>307270</v>
      </c>
      <c r="P17" s="14">
        <v>302</v>
      </c>
      <c r="Q17" s="14">
        <v>555141</v>
      </c>
      <c r="R17" s="14">
        <v>59</v>
      </c>
      <c r="S17" s="14">
        <v>25501</v>
      </c>
      <c r="T17" s="14">
        <v>119</v>
      </c>
      <c r="U17" s="14">
        <v>847</v>
      </c>
      <c r="V17" s="14">
        <v>37</v>
      </c>
      <c r="W17" s="14">
        <v>179</v>
      </c>
      <c r="X17" s="14">
        <v>9</v>
      </c>
    </row>
    <row r="18" spans="1:24" x14ac:dyDescent="0.2">
      <c r="A18" t="s">
        <v>19</v>
      </c>
      <c r="B18" s="14">
        <v>2206</v>
      </c>
      <c r="C18" s="14">
        <v>504</v>
      </c>
      <c r="D18" s="14">
        <v>52</v>
      </c>
      <c r="E18" s="14">
        <v>0</v>
      </c>
      <c r="F18" s="14">
        <v>0</v>
      </c>
      <c r="G18" s="14">
        <v>43</v>
      </c>
      <c r="H18" s="14">
        <v>7</v>
      </c>
      <c r="I18" s="14">
        <v>38</v>
      </c>
      <c r="J18" s="14">
        <v>2</v>
      </c>
      <c r="K18" s="14">
        <v>47710</v>
      </c>
      <c r="L18" s="14">
        <v>1927</v>
      </c>
      <c r="M18" s="14">
        <v>215</v>
      </c>
      <c r="N18" s="14">
        <v>10</v>
      </c>
      <c r="O18" s="14">
        <v>1783</v>
      </c>
      <c r="P18" s="14">
        <v>64</v>
      </c>
      <c r="Q18" s="14">
        <v>1258</v>
      </c>
      <c r="R18" s="14">
        <v>100</v>
      </c>
      <c r="S18" s="14">
        <v>6055</v>
      </c>
      <c r="T18" s="14">
        <v>194</v>
      </c>
      <c r="U18" s="14">
        <v>834</v>
      </c>
      <c r="V18" s="14">
        <v>30</v>
      </c>
      <c r="W18" s="14">
        <v>68</v>
      </c>
      <c r="X18" s="14">
        <v>7</v>
      </c>
    </row>
    <row r="19" spans="1:24" x14ac:dyDescent="0.2">
      <c r="A19" t="s">
        <v>27</v>
      </c>
      <c r="B19" s="14">
        <v>33594</v>
      </c>
      <c r="C19" s="14">
        <v>105569</v>
      </c>
      <c r="D19" s="14">
        <v>9183</v>
      </c>
      <c r="E19" s="14">
        <v>37588</v>
      </c>
      <c r="F19" s="14">
        <v>936</v>
      </c>
      <c r="G19" s="14">
        <v>14121</v>
      </c>
      <c r="H19" s="14">
        <v>1185</v>
      </c>
      <c r="I19" s="14">
        <v>29962</v>
      </c>
      <c r="J19" s="14">
        <v>860</v>
      </c>
      <c r="K19" s="14">
        <v>1416668</v>
      </c>
      <c r="L19" s="14">
        <v>29471</v>
      </c>
      <c r="M19" s="14">
        <v>355148</v>
      </c>
      <c r="N19" s="14">
        <v>949</v>
      </c>
      <c r="O19" s="14">
        <v>468785</v>
      </c>
      <c r="P19" s="14">
        <v>3694</v>
      </c>
      <c r="Q19" s="14">
        <v>131081</v>
      </c>
      <c r="R19" s="14">
        <v>494</v>
      </c>
      <c r="S19" s="14">
        <v>23716</v>
      </c>
      <c r="T19" s="14">
        <v>972</v>
      </c>
      <c r="U19" s="14">
        <v>15832</v>
      </c>
      <c r="V19" s="14">
        <v>641</v>
      </c>
      <c r="W19" s="14">
        <v>675</v>
      </c>
      <c r="X19" s="14">
        <v>31</v>
      </c>
    </row>
    <row r="20" spans="1:24" x14ac:dyDescent="0.2">
      <c r="A20" t="s">
        <v>34</v>
      </c>
      <c r="B20" s="14">
        <v>84572</v>
      </c>
      <c r="C20" s="14">
        <v>116417</v>
      </c>
      <c r="D20" s="14">
        <v>16419</v>
      </c>
      <c r="E20" s="14">
        <v>8031</v>
      </c>
      <c r="F20" s="14">
        <v>230</v>
      </c>
      <c r="G20" s="14">
        <v>17607</v>
      </c>
      <c r="H20" s="14">
        <v>2764</v>
      </c>
      <c r="I20" s="14">
        <v>247546</v>
      </c>
      <c r="J20" s="14">
        <v>5700</v>
      </c>
      <c r="K20" s="14">
        <v>2852932</v>
      </c>
      <c r="L20" s="14">
        <v>77479</v>
      </c>
      <c r="M20" s="14">
        <v>4994988</v>
      </c>
      <c r="N20" s="14">
        <v>314</v>
      </c>
      <c r="O20" s="14">
        <v>1253185</v>
      </c>
      <c r="P20" s="14">
        <v>2247</v>
      </c>
      <c r="Q20" s="14">
        <v>586889</v>
      </c>
      <c r="R20" s="14">
        <v>641</v>
      </c>
      <c r="S20" s="14">
        <v>283764</v>
      </c>
      <c r="T20" s="14">
        <v>1888</v>
      </c>
      <c r="U20" s="14">
        <v>34516</v>
      </c>
      <c r="V20" s="14">
        <v>1452</v>
      </c>
      <c r="W20" s="14">
        <v>976</v>
      </c>
      <c r="X20" s="14">
        <v>54</v>
      </c>
    </row>
    <row r="21" spans="1:24" x14ac:dyDescent="0.2">
      <c r="A21" t="s">
        <v>28</v>
      </c>
      <c r="B21" s="14">
        <v>170132</v>
      </c>
      <c r="C21" s="14">
        <v>478106</v>
      </c>
      <c r="D21" s="14">
        <v>61116</v>
      </c>
      <c r="E21" s="14">
        <v>135002</v>
      </c>
      <c r="F21" s="14">
        <v>4452</v>
      </c>
      <c r="G21" s="14">
        <v>70804</v>
      </c>
      <c r="H21" s="14">
        <v>10944</v>
      </c>
      <c r="I21" s="14">
        <v>317986</v>
      </c>
      <c r="J21" s="14">
        <v>6687</v>
      </c>
      <c r="K21" s="14">
        <v>4955228</v>
      </c>
      <c r="L21" s="14">
        <v>139527</v>
      </c>
      <c r="M21" s="14">
        <v>17620142</v>
      </c>
      <c r="N21" s="14">
        <v>3380</v>
      </c>
      <c r="O21" s="14">
        <v>1001479</v>
      </c>
      <c r="P21" s="14">
        <v>9289</v>
      </c>
      <c r="Q21" s="14">
        <v>353759</v>
      </c>
      <c r="R21" s="14">
        <v>2234</v>
      </c>
      <c r="S21" s="14">
        <v>416059</v>
      </c>
      <c r="T21" s="14">
        <v>5448</v>
      </c>
      <c r="U21" s="14">
        <v>107097</v>
      </c>
      <c r="V21" s="14">
        <v>4069</v>
      </c>
      <c r="W21" s="14">
        <v>3283</v>
      </c>
      <c r="X21" s="14">
        <v>142</v>
      </c>
    </row>
    <row r="22" spans="1:24" x14ac:dyDescent="0.2">
      <c r="A22" t="s">
        <v>29</v>
      </c>
      <c r="B22" s="14">
        <v>155402</v>
      </c>
      <c r="C22" s="14">
        <v>485587</v>
      </c>
      <c r="D22" s="14">
        <v>81440</v>
      </c>
      <c r="E22" s="14">
        <v>6639</v>
      </c>
      <c r="F22" s="14">
        <v>191</v>
      </c>
      <c r="G22" s="14">
        <v>148576</v>
      </c>
      <c r="H22" s="14">
        <v>26448</v>
      </c>
      <c r="I22" s="14">
        <v>192570</v>
      </c>
      <c r="J22" s="14">
        <v>9493</v>
      </c>
      <c r="K22" s="14">
        <v>4762358</v>
      </c>
      <c r="L22" s="14">
        <v>113225</v>
      </c>
      <c r="M22" s="14">
        <v>6177271</v>
      </c>
      <c r="N22" s="14">
        <v>1227</v>
      </c>
      <c r="O22" s="14">
        <v>268842</v>
      </c>
      <c r="P22" s="14">
        <v>5737</v>
      </c>
      <c r="Q22" s="14">
        <v>47224</v>
      </c>
      <c r="R22" s="14">
        <v>921</v>
      </c>
      <c r="S22" s="14">
        <v>180777</v>
      </c>
      <c r="T22" s="14">
        <v>6776</v>
      </c>
      <c r="U22" s="14">
        <v>18579</v>
      </c>
      <c r="V22" s="14">
        <v>1066</v>
      </c>
      <c r="W22" s="14">
        <v>1452</v>
      </c>
      <c r="X22" s="14">
        <v>102</v>
      </c>
    </row>
    <row r="23" spans="1:24" x14ac:dyDescent="0.2">
      <c r="A23" t="s">
        <v>33</v>
      </c>
      <c r="B23" s="14">
        <v>58118</v>
      </c>
      <c r="C23" s="14">
        <v>189771</v>
      </c>
      <c r="D23" s="14">
        <v>39771</v>
      </c>
      <c r="E23" s="14">
        <v>44</v>
      </c>
      <c r="F23" s="14">
        <v>14</v>
      </c>
      <c r="G23" s="14">
        <v>34759</v>
      </c>
      <c r="H23" s="14">
        <v>8270</v>
      </c>
      <c r="I23" s="14">
        <v>81740</v>
      </c>
      <c r="J23" s="14">
        <v>2622</v>
      </c>
      <c r="K23" s="14">
        <v>1755689</v>
      </c>
      <c r="L23" s="14">
        <v>42522</v>
      </c>
      <c r="M23" s="14">
        <v>289448</v>
      </c>
      <c r="N23" s="14">
        <v>351</v>
      </c>
      <c r="O23" s="14">
        <v>53680</v>
      </c>
      <c r="P23" s="14">
        <v>3075</v>
      </c>
      <c r="Q23" s="14">
        <v>7147</v>
      </c>
      <c r="R23" s="14">
        <v>178</v>
      </c>
      <c r="S23" s="14">
        <v>30009</v>
      </c>
      <c r="T23" s="14">
        <v>925</v>
      </c>
      <c r="U23" s="14">
        <v>1651</v>
      </c>
      <c r="V23" s="14">
        <v>124</v>
      </c>
      <c r="W23" s="14">
        <v>107</v>
      </c>
      <c r="X23" s="14">
        <v>7</v>
      </c>
    </row>
    <row r="24" spans="1:24" x14ac:dyDescent="0.2">
      <c r="A24" t="s">
        <v>31</v>
      </c>
      <c r="B24" s="14">
        <v>146984</v>
      </c>
      <c r="C24" s="14">
        <v>508701</v>
      </c>
      <c r="D24" s="14">
        <v>98403</v>
      </c>
      <c r="E24" s="14">
        <v>5448</v>
      </c>
      <c r="F24" s="14">
        <v>201</v>
      </c>
      <c r="G24" s="14">
        <v>105227</v>
      </c>
      <c r="H24" s="14">
        <v>25151</v>
      </c>
      <c r="I24" s="14">
        <v>109961</v>
      </c>
      <c r="J24" s="14">
        <v>6499</v>
      </c>
      <c r="K24" s="14">
        <v>3635931</v>
      </c>
      <c r="L24" s="14">
        <v>96652</v>
      </c>
      <c r="M24" s="14">
        <v>1042549</v>
      </c>
      <c r="N24" s="14">
        <v>2111</v>
      </c>
      <c r="O24" s="14">
        <v>69889</v>
      </c>
      <c r="P24" s="14">
        <v>2663</v>
      </c>
      <c r="Q24" s="14">
        <v>31476</v>
      </c>
      <c r="R24" s="14">
        <v>2199</v>
      </c>
      <c r="S24" s="14">
        <v>64011</v>
      </c>
      <c r="T24" s="14">
        <v>2032</v>
      </c>
      <c r="U24" s="14">
        <v>4841</v>
      </c>
      <c r="V24" s="14">
        <v>298</v>
      </c>
      <c r="W24" s="14">
        <v>475</v>
      </c>
      <c r="X24" s="14">
        <v>23</v>
      </c>
    </row>
    <row r="25" spans="1:24" x14ac:dyDescent="0.2">
      <c r="A25" t="s">
        <v>30</v>
      </c>
      <c r="B25" s="14">
        <v>166892</v>
      </c>
      <c r="C25" s="14">
        <v>555221</v>
      </c>
      <c r="D25" s="14">
        <v>101121</v>
      </c>
      <c r="E25" s="14">
        <v>900</v>
      </c>
      <c r="F25" s="14">
        <v>68</v>
      </c>
      <c r="G25" s="14">
        <v>150399</v>
      </c>
      <c r="H25" s="14">
        <v>32696</v>
      </c>
      <c r="I25" s="14">
        <v>145788</v>
      </c>
      <c r="J25" s="14">
        <v>7346</v>
      </c>
      <c r="K25" s="14">
        <v>4537785</v>
      </c>
      <c r="L25" s="14">
        <v>120047</v>
      </c>
      <c r="M25" s="14">
        <v>624096</v>
      </c>
      <c r="N25" s="14">
        <v>1910</v>
      </c>
      <c r="O25" s="14">
        <v>186375</v>
      </c>
      <c r="P25" s="14">
        <v>8064</v>
      </c>
      <c r="Q25" s="14">
        <v>40124</v>
      </c>
      <c r="R25" s="14">
        <v>997</v>
      </c>
      <c r="S25" s="14">
        <v>171975</v>
      </c>
      <c r="T25" s="14">
        <v>6701</v>
      </c>
      <c r="U25" s="14">
        <v>6233</v>
      </c>
      <c r="V25" s="14">
        <v>417</v>
      </c>
      <c r="W25" s="14">
        <v>655</v>
      </c>
      <c r="X25" s="14">
        <v>34</v>
      </c>
    </row>
    <row r="26" spans="1:24" x14ac:dyDescent="0.2">
      <c r="A26" t="s">
        <v>35</v>
      </c>
      <c r="B26" s="14">
        <v>40241</v>
      </c>
      <c r="C26" s="14">
        <v>107315</v>
      </c>
      <c r="D26" s="14">
        <v>25788</v>
      </c>
      <c r="E26" s="14">
        <v>15</v>
      </c>
      <c r="F26" s="14">
        <v>4</v>
      </c>
      <c r="G26" s="14">
        <v>18630</v>
      </c>
      <c r="H26" s="14">
        <v>4750</v>
      </c>
      <c r="I26" s="14">
        <v>38972</v>
      </c>
      <c r="J26" s="14">
        <v>1160</v>
      </c>
      <c r="K26" s="14">
        <v>1109851</v>
      </c>
      <c r="L26" s="14">
        <v>26620</v>
      </c>
      <c r="M26" s="14">
        <v>489245</v>
      </c>
      <c r="N26" s="14">
        <v>112</v>
      </c>
      <c r="O26" s="14">
        <v>74080</v>
      </c>
      <c r="P26" s="14">
        <v>2085</v>
      </c>
      <c r="Q26" s="14">
        <v>6333</v>
      </c>
      <c r="R26" s="14">
        <v>280</v>
      </c>
      <c r="S26" s="14">
        <v>38769</v>
      </c>
      <c r="T26" s="14">
        <v>207</v>
      </c>
      <c r="U26" s="14">
        <v>3370</v>
      </c>
      <c r="V26" s="14">
        <v>122</v>
      </c>
      <c r="W26" s="14">
        <v>34</v>
      </c>
      <c r="X26" s="14">
        <v>5</v>
      </c>
    </row>
    <row r="27" spans="1:24" x14ac:dyDescent="0.2">
      <c r="A27" t="s">
        <v>32</v>
      </c>
      <c r="B27" s="14">
        <v>185744</v>
      </c>
      <c r="C27" s="14">
        <v>520570</v>
      </c>
      <c r="D27" s="14">
        <v>120853</v>
      </c>
      <c r="E27" s="14">
        <v>219</v>
      </c>
      <c r="F27" s="14">
        <v>17</v>
      </c>
      <c r="G27" s="14">
        <v>139624</v>
      </c>
      <c r="H27" s="14">
        <v>37474</v>
      </c>
      <c r="I27" s="14">
        <v>127188</v>
      </c>
      <c r="J27" s="14">
        <v>6828</v>
      </c>
      <c r="K27" s="14">
        <v>4643040</v>
      </c>
      <c r="L27" s="14">
        <v>108869</v>
      </c>
      <c r="M27" s="14">
        <v>2249408</v>
      </c>
      <c r="N27" s="14">
        <v>1755</v>
      </c>
      <c r="O27" s="14">
        <v>628570</v>
      </c>
      <c r="P27" s="14">
        <v>6374</v>
      </c>
      <c r="Q27" s="14">
        <v>33954</v>
      </c>
      <c r="R27" s="14">
        <v>1340</v>
      </c>
      <c r="S27" s="14">
        <v>49640</v>
      </c>
      <c r="T27" s="14">
        <v>1407</v>
      </c>
      <c r="U27" s="14">
        <v>9395</v>
      </c>
      <c r="V27" s="14">
        <v>704</v>
      </c>
      <c r="W27" s="14">
        <v>494</v>
      </c>
      <c r="X27" s="14">
        <v>41</v>
      </c>
    </row>
    <row r="28" spans="1:24" x14ac:dyDescent="0.2">
      <c r="A28" t="s">
        <v>44</v>
      </c>
      <c r="B28" s="14">
        <v>86696</v>
      </c>
      <c r="C28" s="14">
        <v>132346</v>
      </c>
      <c r="D28" s="14">
        <v>28137</v>
      </c>
      <c r="E28" s="14">
        <v>734</v>
      </c>
      <c r="F28" s="14">
        <v>64</v>
      </c>
      <c r="G28" s="14">
        <v>29819</v>
      </c>
      <c r="H28" s="14">
        <v>6308</v>
      </c>
      <c r="I28" s="14">
        <v>78456</v>
      </c>
      <c r="J28" s="14">
        <v>3802</v>
      </c>
      <c r="K28" s="14">
        <v>3032230</v>
      </c>
      <c r="L28" s="14">
        <v>75683</v>
      </c>
      <c r="M28" s="14">
        <v>168135</v>
      </c>
      <c r="N28" s="14">
        <v>1402</v>
      </c>
      <c r="O28" s="14">
        <v>92313</v>
      </c>
      <c r="P28" s="14">
        <v>4925</v>
      </c>
      <c r="Q28" s="14">
        <v>26831</v>
      </c>
      <c r="R28" s="14">
        <v>1145</v>
      </c>
      <c r="S28" s="14">
        <v>120896</v>
      </c>
      <c r="T28" s="14">
        <v>1767</v>
      </c>
      <c r="U28" s="14">
        <v>5423</v>
      </c>
      <c r="V28" s="14">
        <v>349</v>
      </c>
      <c r="W28" s="14">
        <v>152</v>
      </c>
      <c r="X28" s="14">
        <v>14</v>
      </c>
    </row>
    <row r="29" spans="1:24" x14ac:dyDescent="0.2">
      <c r="A29" t="s">
        <v>38</v>
      </c>
      <c r="B29" s="14">
        <v>102796</v>
      </c>
      <c r="C29" s="14">
        <v>300920</v>
      </c>
      <c r="D29" s="14">
        <v>50948</v>
      </c>
      <c r="E29" s="14">
        <v>40537</v>
      </c>
      <c r="F29" s="14">
        <v>1201</v>
      </c>
      <c r="G29" s="14">
        <v>47458</v>
      </c>
      <c r="H29" s="14">
        <v>7774</v>
      </c>
      <c r="I29" s="14">
        <v>219638</v>
      </c>
      <c r="J29" s="14">
        <v>5131</v>
      </c>
      <c r="K29" s="14">
        <v>3773605</v>
      </c>
      <c r="L29" s="14">
        <v>76510</v>
      </c>
      <c r="M29" s="14">
        <v>2010731</v>
      </c>
      <c r="N29" s="14">
        <v>2223</v>
      </c>
      <c r="O29" s="14">
        <v>1160653</v>
      </c>
      <c r="P29" s="14">
        <v>4694</v>
      </c>
      <c r="Q29" s="14">
        <v>174637</v>
      </c>
      <c r="R29" s="14">
        <v>2592</v>
      </c>
      <c r="S29" s="14">
        <v>276685</v>
      </c>
      <c r="T29" s="14">
        <v>2392</v>
      </c>
      <c r="U29" s="14">
        <v>23570</v>
      </c>
      <c r="V29" s="14">
        <v>1103</v>
      </c>
      <c r="W29" s="14">
        <v>198</v>
      </c>
      <c r="X29" s="14">
        <v>36</v>
      </c>
    </row>
    <row r="30" spans="1:24" x14ac:dyDescent="0.2">
      <c r="A30" t="s">
        <v>46</v>
      </c>
      <c r="B30" s="14">
        <v>70196</v>
      </c>
      <c r="C30" s="14">
        <v>151014</v>
      </c>
      <c r="D30" s="14">
        <v>29489</v>
      </c>
      <c r="E30" s="14">
        <v>88</v>
      </c>
      <c r="F30" s="14">
        <v>13</v>
      </c>
      <c r="G30" s="14">
        <v>77575</v>
      </c>
      <c r="H30" s="14">
        <v>14678</v>
      </c>
      <c r="I30" s="14">
        <v>139835</v>
      </c>
      <c r="J30" s="14">
        <v>4834</v>
      </c>
      <c r="K30" s="14">
        <v>2270701</v>
      </c>
      <c r="L30" s="14">
        <v>52631</v>
      </c>
      <c r="M30" s="14">
        <v>18830</v>
      </c>
      <c r="N30" s="14">
        <v>532</v>
      </c>
      <c r="O30" s="14">
        <v>307254</v>
      </c>
      <c r="P30" s="14">
        <v>3197</v>
      </c>
      <c r="Q30" s="14">
        <v>11145</v>
      </c>
      <c r="R30" s="14">
        <v>452</v>
      </c>
      <c r="S30" s="14">
        <v>10261</v>
      </c>
      <c r="T30" s="14">
        <v>293</v>
      </c>
      <c r="U30" s="14">
        <v>5255</v>
      </c>
      <c r="V30" s="14">
        <v>347</v>
      </c>
      <c r="W30" s="14">
        <v>142</v>
      </c>
      <c r="X30" s="14">
        <v>6</v>
      </c>
    </row>
    <row r="31" spans="1:24" x14ac:dyDescent="0.2">
      <c r="A31" t="s">
        <v>36</v>
      </c>
      <c r="B31" s="14">
        <v>25586</v>
      </c>
      <c r="C31" s="14">
        <v>45612</v>
      </c>
      <c r="D31" s="14">
        <v>6228</v>
      </c>
      <c r="E31" s="14">
        <v>1041</v>
      </c>
      <c r="F31" s="14">
        <v>7</v>
      </c>
      <c r="G31" s="14">
        <v>21368</v>
      </c>
      <c r="H31" s="14">
        <v>2717</v>
      </c>
      <c r="I31" s="14">
        <v>53156</v>
      </c>
      <c r="J31" s="14">
        <v>1523</v>
      </c>
      <c r="K31" s="14">
        <v>1515899</v>
      </c>
      <c r="L31" s="14">
        <v>21304</v>
      </c>
      <c r="M31" s="14">
        <v>24478</v>
      </c>
      <c r="N31" s="14">
        <v>158</v>
      </c>
      <c r="O31" s="14">
        <v>50684</v>
      </c>
      <c r="P31" s="14">
        <v>856</v>
      </c>
      <c r="Q31" s="14">
        <v>19413</v>
      </c>
      <c r="R31" s="14">
        <v>177</v>
      </c>
      <c r="S31" s="14">
        <v>22931</v>
      </c>
      <c r="T31" s="14">
        <v>197</v>
      </c>
      <c r="U31" s="14">
        <v>4194</v>
      </c>
      <c r="V31" s="14">
        <v>194</v>
      </c>
      <c r="W31" s="14">
        <v>43</v>
      </c>
      <c r="X31" s="14">
        <v>2</v>
      </c>
    </row>
    <row r="32" spans="1:24" x14ac:dyDescent="0.2">
      <c r="A32" t="s">
        <v>42</v>
      </c>
      <c r="B32" s="14">
        <v>102393</v>
      </c>
      <c r="C32" s="14">
        <v>322387</v>
      </c>
      <c r="D32" s="14">
        <v>62922</v>
      </c>
      <c r="E32" s="14">
        <v>8972</v>
      </c>
      <c r="F32" s="14">
        <v>280</v>
      </c>
      <c r="G32" s="14">
        <v>67002</v>
      </c>
      <c r="H32" s="14">
        <v>14163</v>
      </c>
      <c r="I32" s="14">
        <v>140181</v>
      </c>
      <c r="J32" s="14">
        <v>4522</v>
      </c>
      <c r="K32" s="14">
        <v>3270448</v>
      </c>
      <c r="L32" s="14">
        <v>71858</v>
      </c>
      <c r="M32" s="14">
        <v>792660</v>
      </c>
      <c r="N32" s="14">
        <v>2105</v>
      </c>
      <c r="O32" s="14">
        <v>479597</v>
      </c>
      <c r="P32" s="14">
        <v>4490</v>
      </c>
      <c r="Q32" s="14">
        <v>90100</v>
      </c>
      <c r="R32" s="14">
        <v>3683</v>
      </c>
      <c r="S32" s="14">
        <v>123103</v>
      </c>
      <c r="T32" s="14">
        <v>2690</v>
      </c>
      <c r="U32" s="14">
        <v>10312</v>
      </c>
      <c r="V32" s="14">
        <v>453</v>
      </c>
      <c r="W32" s="14">
        <v>446</v>
      </c>
      <c r="X32" s="14">
        <v>19</v>
      </c>
    </row>
    <row r="33" spans="1:24" x14ac:dyDescent="0.2">
      <c r="A33" t="s">
        <v>47</v>
      </c>
      <c r="B33" s="14">
        <v>29415</v>
      </c>
      <c r="C33" s="14">
        <v>88681</v>
      </c>
      <c r="D33" s="14">
        <v>19916</v>
      </c>
      <c r="E33" s="14">
        <v>1</v>
      </c>
      <c r="F33" s="14">
        <v>1</v>
      </c>
      <c r="G33" s="14">
        <v>17548</v>
      </c>
      <c r="H33" s="14">
        <v>4416</v>
      </c>
      <c r="I33" s="14">
        <v>35434</v>
      </c>
      <c r="J33" s="14">
        <v>1937</v>
      </c>
      <c r="K33" s="14">
        <v>903372</v>
      </c>
      <c r="L33" s="14">
        <v>21691</v>
      </c>
      <c r="M33" s="14">
        <v>133026</v>
      </c>
      <c r="N33" s="14">
        <v>136</v>
      </c>
      <c r="O33" s="14">
        <v>17386</v>
      </c>
      <c r="P33" s="14">
        <v>750</v>
      </c>
      <c r="Q33" s="14">
        <v>3130</v>
      </c>
      <c r="R33" s="14">
        <v>114</v>
      </c>
      <c r="S33" s="14">
        <v>3959</v>
      </c>
      <c r="T33" s="14">
        <v>151</v>
      </c>
      <c r="U33" s="14">
        <v>2056</v>
      </c>
      <c r="V33" s="14">
        <v>148</v>
      </c>
      <c r="W33" s="14">
        <v>36</v>
      </c>
      <c r="X33" s="14">
        <v>3</v>
      </c>
    </row>
    <row r="34" spans="1:24" x14ac:dyDescent="0.2">
      <c r="A34" t="s">
        <v>43</v>
      </c>
      <c r="B34" s="14">
        <v>129882</v>
      </c>
      <c r="C34" s="14">
        <v>381192</v>
      </c>
      <c r="D34" s="14">
        <v>82445</v>
      </c>
      <c r="E34" s="14">
        <v>685</v>
      </c>
      <c r="F34" s="14">
        <v>43</v>
      </c>
      <c r="G34" s="14">
        <v>76707</v>
      </c>
      <c r="H34" s="14">
        <v>19831</v>
      </c>
      <c r="I34" s="14">
        <v>136429</v>
      </c>
      <c r="J34" s="14">
        <v>4891</v>
      </c>
      <c r="K34" s="14">
        <v>3297174</v>
      </c>
      <c r="L34" s="14">
        <v>90226</v>
      </c>
      <c r="M34" s="14">
        <v>260093</v>
      </c>
      <c r="N34" s="14">
        <v>1406</v>
      </c>
      <c r="O34" s="14">
        <v>1124976</v>
      </c>
      <c r="P34" s="14">
        <v>11396</v>
      </c>
      <c r="Q34" s="14">
        <v>87188</v>
      </c>
      <c r="R34" s="14">
        <v>2218</v>
      </c>
      <c r="S34" s="14">
        <v>209286</v>
      </c>
      <c r="T34" s="14">
        <v>4090</v>
      </c>
      <c r="U34" s="14">
        <v>5430</v>
      </c>
      <c r="V34" s="14">
        <v>307</v>
      </c>
      <c r="W34" s="14">
        <v>191</v>
      </c>
      <c r="X34" s="14">
        <v>26</v>
      </c>
    </row>
    <row r="35" spans="1:24" x14ac:dyDescent="0.2">
      <c r="A35" t="s">
        <v>40</v>
      </c>
      <c r="B35" s="14">
        <v>42309</v>
      </c>
      <c r="C35" s="14">
        <v>49197</v>
      </c>
      <c r="D35" s="14">
        <v>5796</v>
      </c>
      <c r="E35" s="14">
        <v>6523</v>
      </c>
      <c r="F35" s="14">
        <v>84</v>
      </c>
      <c r="G35" s="14">
        <v>14060</v>
      </c>
      <c r="H35" s="14">
        <v>1753</v>
      </c>
      <c r="I35" s="14">
        <v>63519</v>
      </c>
      <c r="J35" s="14">
        <v>1239</v>
      </c>
      <c r="K35" s="14">
        <v>1369218</v>
      </c>
      <c r="L35" s="14">
        <v>38201</v>
      </c>
      <c r="M35" s="14">
        <v>194120</v>
      </c>
      <c r="N35" s="14">
        <v>108</v>
      </c>
      <c r="O35" s="14">
        <v>56300</v>
      </c>
      <c r="P35" s="14">
        <v>1316</v>
      </c>
      <c r="Q35" s="14">
        <v>3853</v>
      </c>
      <c r="R35" s="14">
        <v>74</v>
      </c>
      <c r="S35" s="14">
        <v>12382</v>
      </c>
      <c r="T35" s="14">
        <v>123</v>
      </c>
      <c r="U35" s="14">
        <v>9473</v>
      </c>
      <c r="V35" s="14">
        <v>385</v>
      </c>
      <c r="W35" s="14">
        <v>342</v>
      </c>
      <c r="X35" s="14">
        <v>27</v>
      </c>
    </row>
    <row r="36" spans="1:24" x14ac:dyDescent="0.2">
      <c r="A36" t="s">
        <v>45</v>
      </c>
      <c r="B36" s="14">
        <v>111666</v>
      </c>
      <c r="C36" s="14">
        <v>282783</v>
      </c>
      <c r="D36" s="14">
        <v>55398</v>
      </c>
      <c r="E36" s="14">
        <v>4834</v>
      </c>
      <c r="F36" s="14">
        <v>213</v>
      </c>
      <c r="G36" s="14">
        <v>96051</v>
      </c>
      <c r="H36" s="14">
        <v>18544</v>
      </c>
      <c r="I36" s="14">
        <v>95575</v>
      </c>
      <c r="J36" s="14">
        <v>5274</v>
      </c>
      <c r="K36" s="14">
        <v>2902605</v>
      </c>
      <c r="L36" s="14">
        <v>82452</v>
      </c>
      <c r="M36" s="14">
        <v>201350</v>
      </c>
      <c r="N36" s="14">
        <v>633</v>
      </c>
      <c r="O36" s="14">
        <v>154672</v>
      </c>
      <c r="P36" s="14">
        <v>2376</v>
      </c>
      <c r="Q36" s="14">
        <v>12133</v>
      </c>
      <c r="R36" s="14">
        <v>392</v>
      </c>
      <c r="S36" s="14">
        <v>33828</v>
      </c>
      <c r="T36" s="14">
        <v>771</v>
      </c>
      <c r="U36" s="14">
        <v>7300</v>
      </c>
      <c r="V36" s="14">
        <v>455</v>
      </c>
      <c r="W36" s="14">
        <v>202</v>
      </c>
      <c r="X36" s="14">
        <v>20</v>
      </c>
    </row>
    <row r="37" spans="1:24" x14ac:dyDescent="0.2">
      <c r="A37" t="s">
        <v>41</v>
      </c>
      <c r="B37" s="14">
        <v>32866</v>
      </c>
      <c r="C37" s="14">
        <v>52478</v>
      </c>
      <c r="D37" s="14">
        <v>8900</v>
      </c>
      <c r="E37" s="14">
        <v>65</v>
      </c>
      <c r="F37" s="14">
        <v>6</v>
      </c>
      <c r="G37" s="14">
        <v>14050</v>
      </c>
      <c r="H37" s="14">
        <v>2556</v>
      </c>
      <c r="I37" s="14">
        <v>79824</v>
      </c>
      <c r="J37" s="14">
        <v>1120</v>
      </c>
      <c r="K37" s="14">
        <v>1304109</v>
      </c>
      <c r="L37" s="14">
        <v>28661</v>
      </c>
      <c r="M37" s="14">
        <v>6852</v>
      </c>
      <c r="N37" s="14">
        <v>191</v>
      </c>
      <c r="O37" s="14">
        <v>661734</v>
      </c>
      <c r="P37" s="14">
        <v>879</v>
      </c>
      <c r="Q37" s="14">
        <v>5872</v>
      </c>
      <c r="R37" s="14">
        <v>126</v>
      </c>
      <c r="S37" s="14">
        <v>23634</v>
      </c>
      <c r="T37" s="14">
        <v>339</v>
      </c>
      <c r="U37" s="14">
        <v>7861</v>
      </c>
      <c r="V37" s="14">
        <v>387</v>
      </c>
      <c r="W37" s="14">
        <v>235</v>
      </c>
      <c r="X37" s="14">
        <v>15</v>
      </c>
    </row>
    <row r="38" spans="1:24" x14ac:dyDescent="0.2">
      <c r="A38" t="s">
        <v>37</v>
      </c>
      <c r="B38" s="14">
        <v>30810</v>
      </c>
      <c r="C38" s="14">
        <v>55109</v>
      </c>
      <c r="D38" s="14">
        <v>7836</v>
      </c>
      <c r="E38" s="14">
        <v>1660</v>
      </c>
      <c r="F38" s="14">
        <v>41</v>
      </c>
      <c r="G38" s="14">
        <v>15529</v>
      </c>
      <c r="H38" s="14">
        <v>2678</v>
      </c>
      <c r="I38" s="14">
        <v>45581</v>
      </c>
      <c r="J38" s="14">
        <v>1405</v>
      </c>
      <c r="K38" s="14">
        <v>1455748</v>
      </c>
      <c r="L38" s="14">
        <v>27083</v>
      </c>
      <c r="M38" s="14">
        <v>350413</v>
      </c>
      <c r="N38" s="14">
        <v>193</v>
      </c>
      <c r="O38" s="14">
        <v>57545</v>
      </c>
      <c r="P38" s="14">
        <v>425</v>
      </c>
      <c r="Q38" s="14">
        <v>3566</v>
      </c>
      <c r="R38" s="14">
        <v>76</v>
      </c>
      <c r="S38" s="14">
        <v>27614</v>
      </c>
      <c r="T38" s="14">
        <v>269</v>
      </c>
      <c r="U38" s="14">
        <v>9457</v>
      </c>
      <c r="V38" s="14">
        <v>421</v>
      </c>
      <c r="W38" s="14">
        <v>128</v>
      </c>
      <c r="X38" s="14">
        <v>7</v>
      </c>
    </row>
    <row r="39" spans="1:24" x14ac:dyDescent="0.2">
      <c r="A39" t="s">
        <v>39</v>
      </c>
      <c r="B39" s="14">
        <v>108371</v>
      </c>
      <c r="C39" s="14">
        <v>177530</v>
      </c>
      <c r="D39" s="14">
        <v>28296</v>
      </c>
      <c r="E39" s="14">
        <v>9285</v>
      </c>
      <c r="F39" s="14">
        <v>268</v>
      </c>
      <c r="G39" s="14">
        <v>66697</v>
      </c>
      <c r="H39" s="14">
        <v>12815</v>
      </c>
      <c r="I39" s="14">
        <v>193865</v>
      </c>
      <c r="J39" s="14">
        <v>3827</v>
      </c>
      <c r="K39" s="14">
        <v>4815140</v>
      </c>
      <c r="L39" s="14">
        <v>95604</v>
      </c>
      <c r="M39" s="14">
        <v>329774</v>
      </c>
      <c r="N39" s="14">
        <v>1325</v>
      </c>
      <c r="O39" s="14">
        <v>279787</v>
      </c>
      <c r="P39" s="14">
        <v>4513</v>
      </c>
      <c r="Q39" s="14">
        <v>24776</v>
      </c>
      <c r="R39" s="14">
        <v>563</v>
      </c>
      <c r="S39" s="14">
        <v>61355</v>
      </c>
      <c r="T39" s="14">
        <v>1298</v>
      </c>
      <c r="U39" s="14">
        <v>18770</v>
      </c>
      <c r="V39" s="14">
        <v>881</v>
      </c>
      <c r="W39" s="14">
        <v>317</v>
      </c>
      <c r="X39" s="14">
        <v>29</v>
      </c>
    </row>
    <row r="40" spans="1:24" x14ac:dyDescent="0.2">
      <c r="A40" t="s">
        <v>54</v>
      </c>
      <c r="B40" s="14">
        <v>81229</v>
      </c>
      <c r="C40" s="14">
        <v>50751</v>
      </c>
      <c r="D40" s="14">
        <v>6499</v>
      </c>
      <c r="E40" s="14">
        <v>4889</v>
      </c>
      <c r="F40" s="14">
        <v>153</v>
      </c>
      <c r="G40" s="14">
        <v>16151</v>
      </c>
      <c r="H40" s="14">
        <v>1985</v>
      </c>
      <c r="I40" s="14">
        <v>77518</v>
      </c>
      <c r="J40" s="14">
        <v>3687</v>
      </c>
      <c r="K40" s="14">
        <v>3987240</v>
      </c>
      <c r="L40" s="14">
        <v>77294</v>
      </c>
      <c r="M40" s="14">
        <v>415088</v>
      </c>
      <c r="N40" s="14">
        <v>303</v>
      </c>
      <c r="O40" s="14">
        <v>1114676</v>
      </c>
      <c r="P40" s="14">
        <v>3511</v>
      </c>
      <c r="Q40" s="14">
        <v>7808</v>
      </c>
      <c r="R40" s="14">
        <v>208</v>
      </c>
      <c r="S40" s="14">
        <v>68663</v>
      </c>
      <c r="T40" s="14">
        <v>1066</v>
      </c>
      <c r="U40" s="14">
        <v>4573</v>
      </c>
      <c r="V40" s="14">
        <v>258</v>
      </c>
      <c r="W40" s="14">
        <v>324</v>
      </c>
      <c r="X40" s="14">
        <v>22</v>
      </c>
    </row>
    <row r="41" spans="1:24" x14ac:dyDescent="0.2">
      <c r="A41" t="s">
        <v>48</v>
      </c>
      <c r="B41" s="14">
        <v>75575</v>
      </c>
      <c r="C41" s="14">
        <v>177032</v>
      </c>
      <c r="D41" s="14">
        <v>16747</v>
      </c>
      <c r="E41" s="14">
        <v>54833</v>
      </c>
      <c r="F41" s="14">
        <v>1225</v>
      </c>
      <c r="G41" s="14">
        <v>50838</v>
      </c>
      <c r="H41" s="14">
        <v>5626</v>
      </c>
      <c r="I41" s="14">
        <v>319743</v>
      </c>
      <c r="J41" s="14">
        <v>14165</v>
      </c>
      <c r="K41" s="14">
        <v>2815488</v>
      </c>
      <c r="L41" s="14">
        <v>63475</v>
      </c>
      <c r="M41" s="14">
        <v>1492900</v>
      </c>
      <c r="N41" s="14">
        <v>800</v>
      </c>
      <c r="O41" s="14">
        <v>3133244</v>
      </c>
      <c r="P41" s="14">
        <v>2074</v>
      </c>
      <c r="Q41" s="14">
        <v>6296</v>
      </c>
      <c r="R41" s="14">
        <v>188</v>
      </c>
      <c r="S41" s="14">
        <v>37758</v>
      </c>
      <c r="T41" s="14">
        <v>662</v>
      </c>
      <c r="U41" s="14">
        <v>6872</v>
      </c>
      <c r="V41" s="14">
        <v>435</v>
      </c>
      <c r="W41" s="14">
        <v>441</v>
      </c>
      <c r="X41" s="14">
        <v>41</v>
      </c>
    </row>
    <row r="42" spans="1:24" x14ac:dyDescent="0.2">
      <c r="A42" t="s">
        <v>52</v>
      </c>
      <c r="B42" s="14">
        <v>50605</v>
      </c>
      <c r="C42" s="14">
        <v>61615</v>
      </c>
      <c r="D42" s="14">
        <v>9730</v>
      </c>
      <c r="E42" s="14">
        <v>60</v>
      </c>
      <c r="F42" s="14">
        <v>5</v>
      </c>
      <c r="G42" s="14">
        <v>9886</v>
      </c>
      <c r="H42" s="14">
        <v>1653</v>
      </c>
      <c r="I42" s="14">
        <v>82612</v>
      </c>
      <c r="J42" s="14">
        <v>5918</v>
      </c>
      <c r="K42" s="14">
        <v>2117449</v>
      </c>
      <c r="L42" s="14">
        <v>47637</v>
      </c>
      <c r="M42" s="14">
        <v>55409</v>
      </c>
      <c r="N42" s="14">
        <v>245</v>
      </c>
      <c r="O42" s="14">
        <v>99775</v>
      </c>
      <c r="P42" s="14">
        <v>1269</v>
      </c>
      <c r="Q42" s="14">
        <v>2351</v>
      </c>
      <c r="R42" s="14">
        <v>95</v>
      </c>
      <c r="S42" s="14">
        <v>36650</v>
      </c>
      <c r="T42" s="14">
        <v>331</v>
      </c>
      <c r="U42" s="14">
        <v>3002</v>
      </c>
      <c r="V42" s="14">
        <v>299</v>
      </c>
      <c r="W42" s="14">
        <v>136</v>
      </c>
      <c r="X42" s="14">
        <v>14</v>
      </c>
    </row>
    <row r="43" spans="1:24" x14ac:dyDescent="0.2">
      <c r="A43" t="s">
        <v>53</v>
      </c>
      <c r="B43" s="14">
        <v>45262</v>
      </c>
      <c r="C43" s="14">
        <v>55738</v>
      </c>
      <c r="D43" s="14">
        <v>6066</v>
      </c>
      <c r="E43" s="14">
        <v>254</v>
      </c>
      <c r="F43" s="14">
        <v>20</v>
      </c>
      <c r="G43" s="14">
        <v>7088</v>
      </c>
      <c r="H43" s="14">
        <v>799</v>
      </c>
      <c r="I43" s="14">
        <v>18090</v>
      </c>
      <c r="J43" s="14">
        <v>941</v>
      </c>
      <c r="K43" s="14">
        <v>2073408</v>
      </c>
      <c r="L43" s="14">
        <v>43482</v>
      </c>
      <c r="M43" s="14">
        <v>122258</v>
      </c>
      <c r="N43" s="14">
        <v>210</v>
      </c>
      <c r="O43" s="14">
        <v>160658</v>
      </c>
      <c r="P43" s="14">
        <v>911</v>
      </c>
      <c r="Q43" s="14">
        <v>2170</v>
      </c>
      <c r="R43" s="14">
        <v>72</v>
      </c>
      <c r="S43" s="14">
        <v>37801</v>
      </c>
      <c r="T43" s="14">
        <v>280</v>
      </c>
      <c r="U43" s="14">
        <v>1569</v>
      </c>
      <c r="V43" s="14">
        <v>89</v>
      </c>
      <c r="W43" s="14">
        <v>392</v>
      </c>
      <c r="X43" s="14">
        <v>11</v>
      </c>
    </row>
    <row r="44" spans="1:24" x14ac:dyDescent="0.2">
      <c r="A44" t="s">
        <v>51</v>
      </c>
      <c r="B44" s="14">
        <v>28285</v>
      </c>
      <c r="C44" s="14">
        <v>46620</v>
      </c>
      <c r="D44" s="14">
        <v>4250</v>
      </c>
      <c r="E44" s="14">
        <v>444</v>
      </c>
      <c r="F44" s="14">
        <v>25</v>
      </c>
      <c r="G44" s="14">
        <v>10729</v>
      </c>
      <c r="H44" s="14">
        <v>1041</v>
      </c>
      <c r="I44" s="14">
        <v>49916</v>
      </c>
      <c r="J44" s="14">
        <v>1281</v>
      </c>
      <c r="K44" s="14">
        <v>1300345</v>
      </c>
      <c r="L44" s="14">
        <v>25387</v>
      </c>
      <c r="M44" s="14">
        <v>88796</v>
      </c>
      <c r="N44" s="14">
        <v>192</v>
      </c>
      <c r="O44" s="14">
        <v>166669</v>
      </c>
      <c r="P44" s="14">
        <v>774</v>
      </c>
      <c r="Q44" s="14">
        <v>1968</v>
      </c>
      <c r="R44" s="14">
        <v>62</v>
      </c>
      <c r="S44" s="14">
        <v>5513</v>
      </c>
      <c r="T44" s="14">
        <v>74</v>
      </c>
      <c r="U44" s="14">
        <v>1673</v>
      </c>
      <c r="V44" s="14">
        <v>69</v>
      </c>
      <c r="W44" s="14">
        <v>173</v>
      </c>
      <c r="X44" s="14">
        <v>4</v>
      </c>
    </row>
    <row r="45" spans="1:24" x14ac:dyDescent="0.2">
      <c r="A45" t="s">
        <v>55</v>
      </c>
      <c r="B45" s="14">
        <v>22540</v>
      </c>
      <c r="C45" s="14">
        <v>89296</v>
      </c>
      <c r="D45" s="14">
        <v>8228</v>
      </c>
      <c r="E45" s="14">
        <v>4</v>
      </c>
      <c r="F45" s="14">
        <v>1</v>
      </c>
      <c r="G45" s="14">
        <v>46353</v>
      </c>
      <c r="H45" s="14">
        <v>4996</v>
      </c>
      <c r="I45" s="14">
        <v>63371</v>
      </c>
      <c r="J45" s="14">
        <v>11057</v>
      </c>
      <c r="K45" s="14">
        <v>895054</v>
      </c>
      <c r="L45" s="14">
        <v>19886</v>
      </c>
      <c r="M45" s="14">
        <v>3277</v>
      </c>
      <c r="N45" s="14">
        <v>134</v>
      </c>
      <c r="O45" s="14">
        <v>37260</v>
      </c>
      <c r="P45" s="14">
        <v>421</v>
      </c>
      <c r="Q45" s="14">
        <v>890</v>
      </c>
      <c r="R45" s="14">
        <v>21</v>
      </c>
      <c r="S45" s="14">
        <v>3827</v>
      </c>
      <c r="T45" s="14">
        <v>87</v>
      </c>
      <c r="U45" s="14">
        <v>2668</v>
      </c>
      <c r="V45" s="14">
        <v>257</v>
      </c>
      <c r="W45" s="14">
        <v>176</v>
      </c>
      <c r="X45" s="14">
        <v>16</v>
      </c>
    </row>
    <row r="46" spans="1:24" x14ac:dyDescent="0.2">
      <c r="A46" t="s">
        <v>50</v>
      </c>
      <c r="B46" s="14">
        <v>52163</v>
      </c>
      <c r="C46" s="14">
        <v>152168</v>
      </c>
      <c r="D46" s="14">
        <v>15433</v>
      </c>
      <c r="E46" s="14">
        <v>2866</v>
      </c>
      <c r="F46" s="14">
        <v>57</v>
      </c>
      <c r="G46" s="14">
        <v>16247</v>
      </c>
      <c r="H46" s="14">
        <v>1671</v>
      </c>
      <c r="I46" s="14">
        <v>197098</v>
      </c>
      <c r="J46" s="14">
        <v>2896</v>
      </c>
      <c r="K46" s="14">
        <v>1666977</v>
      </c>
      <c r="L46" s="14">
        <v>44057</v>
      </c>
      <c r="M46" s="14">
        <v>2207069</v>
      </c>
      <c r="N46" s="14">
        <v>268</v>
      </c>
      <c r="O46" s="14">
        <v>883267</v>
      </c>
      <c r="P46" s="14">
        <v>1472</v>
      </c>
      <c r="Q46" s="14">
        <v>1399</v>
      </c>
      <c r="R46" s="14">
        <v>65</v>
      </c>
      <c r="S46" s="14">
        <v>21877</v>
      </c>
      <c r="T46" s="14">
        <v>299</v>
      </c>
      <c r="U46" s="14">
        <v>5700</v>
      </c>
      <c r="V46" s="14">
        <v>228</v>
      </c>
      <c r="W46" s="14">
        <v>610</v>
      </c>
      <c r="X46" s="14">
        <v>21</v>
      </c>
    </row>
    <row r="47" spans="1:24" x14ac:dyDescent="0.2">
      <c r="A47" t="s">
        <v>49</v>
      </c>
      <c r="B47" s="14">
        <v>37275</v>
      </c>
      <c r="C47" s="14">
        <v>34188</v>
      </c>
      <c r="D47" s="14">
        <v>3256</v>
      </c>
      <c r="E47" s="14">
        <v>25462</v>
      </c>
      <c r="F47" s="14">
        <v>465</v>
      </c>
      <c r="G47" s="14">
        <v>5660</v>
      </c>
      <c r="H47" s="14">
        <v>508</v>
      </c>
      <c r="I47" s="14">
        <v>141552</v>
      </c>
      <c r="J47" s="14">
        <v>2508</v>
      </c>
      <c r="K47" s="14">
        <v>1972942</v>
      </c>
      <c r="L47" s="14">
        <v>35284</v>
      </c>
      <c r="M47" s="14">
        <v>1944455</v>
      </c>
      <c r="N47" s="14">
        <v>170</v>
      </c>
      <c r="O47" s="14">
        <v>498057</v>
      </c>
      <c r="P47" s="14">
        <v>788</v>
      </c>
      <c r="Q47" s="14">
        <v>1245</v>
      </c>
      <c r="R47" s="14">
        <v>40</v>
      </c>
      <c r="S47" s="14">
        <v>15021</v>
      </c>
      <c r="T47" s="14">
        <v>235</v>
      </c>
      <c r="U47" s="14">
        <v>1087</v>
      </c>
      <c r="V47" s="14">
        <v>48</v>
      </c>
      <c r="W47" s="14">
        <v>30</v>
      </c>
      <c r="X47" s="14">
        <v>3</v>
      </c>
    </row>
    <row r="48" spans="1:24" x14ac:dyDescent="0.2">
      <c r="A48" t="s">
        <v>59</v>
      </c>
      <c r="B48" s="14">
        <v>39080</v>
      </c>
      <c r="C48" s="14">
        <v>29105</v>
      </c>
      <c r="D48" s="14">
        <v>2113</v>
      </c>
      <c r="E48" s="14">
        <v>179</v>
      </c>
      <c r="F48" s="14">
        <v>8</v>
      </c>
      <c r="G48" s="14">
        <v>9795</v>
      </c>
      <c r="H48" s="14">
        <v>821</v>
      </c>
      <c r="I48" s="14">
        <v>220177</v>
      </c>
      <c r="J48" s="14">
        <v>4047</v>
      </c>
      <c r="K48" s="14">
        <v>1606690</v>
      </c>
      <c r="L48" s="14">
        <v>35395</v>
      </c>
      <c r="M48" s="14">
        <v>1394614</v>
      </c>
      <c r="N48" s="14">
        <v>229</v>
      </c>
      <c r="O48" s="14">
        <v>435339</v>
      </c>
      <c r="P48" s="14">
        <v>1804</v>
      </c>
      <c r="Q48" s="14">
        <v>7600</v>
      </c>
      <c r="R48" s="14">
        <v>202</v>
      </c>
      <c r="S48" s="14">
        <v>198410</v>
      </c>
      <c r="T48" s="14">
        <v>923</v>
      </c>
      <c r="U48" s="14">
        <v>10422</v>
      </c>
      <c r="V48" s="14">
        <v>367</v>
      </c>
      <c r="W48" s="14">
        <v>1246</v>
      </c>
      <c r="X48" s="14">
        <v>26</v>
      </c>
    </row>
    <row r="49" spans="1:24" x14ac:dyDescent="0.2">
      <c r="A49" t="s">
        <v>60</v>
      </c>
      <c r="B49" s="14">
        <v>36532</v>
      </c>
      <c r="C49" s="14">
        <v>272365</v>
      </c>
      <c r="D49" s="14">
        <v>17710</v>
      </c>
      <c r="E49" s="14">
        <v>13</v>
      </c>
      <c r="F49" s="14">
        <v>3</v>
      </c>
      <c r="G49" s="14">
        <v>28986</v>
      </c>
      <c r="H49" s="14">
        <v>2457</v>
      </c>
      <c r="I49" s="14">
        <v>167031</v>
      </c>
      <c r="J49" s="14">
        <v>6145</v>
      </c>
      <c r="K49" s="14">
        <v>1065297</v>
      </c>
      <c r="L49" s="14">
        <v>24411</v>
      </c>
      <c r="M49" s="14">
        <v>493938</v>
      </c>
      <c r="N49" s="14">
        <v>128</v>
      </c>
      <c r="O49" s="14">
        <v>19469</v>
      </c>
      <c r="P49" s="14">
        <v>537</v>
      </c>
      <c r="Q49" s="14">
        <v>1328</v>
      </c>
      <c r="R49" s="14">
        <v>102</v>
      </c>
      <c r="S49" s="14">
        <v>12618</v>
      </c>
      <c r="T49" s="14">
        <v>239</v>
      </c>
      <c r="U49" s="14">
        <v>16510</v>
      </c>
      <c r="V49" s="14">
        <v>572</v>
      </c>
      <c r="W49" s="14">
        <v>745</v>
      </c>
      <c r="X49" s="14">
        <v>13</v>
      </c>
    </row>
    <row r="50" spans="1:24" x14ac:dyDescent="0.2">
      <c r="A50" t="s">
        <v>57</v>
      </c>
      <c r="B50" s="14">
        <v>39563</v>
      </c>
      <c r="C50" s="14">
        <v>78123</v>
      </c>
      <c r="D50" s="14">
        <v>4396</v>
      </c>
      <c r="E50" s="14">
        <v>1196</v>
      </c>
      <c r="F50" s="14">
        <v>32</v>
      </c>
      <c r="G50" s="14">
        <v>9123</v>
      </c>
      <c r="H50" s="14">
        <v>770</v>
      </c>
      <c r="I50" s="14">
        <v>176677</v>
      </c>
      <c r="J50" s="14">
        <v>1603</v>
      </c>
      <c r="K50" s="14">
        <v>1900143</v>
      </c>
      <c r="L50" s="14">
        <v>34702</v>
      </c>
      <c r="M50" s="14">
        <v>6050303</v>
      </c>
      <c r="N50" s="14">
        <v>222</v>
      </c>
      <c r="O50" s="14">
        <v>1323633</v>
      </c>
      <c r="P50" s="14">
        <v>2962</v>
      </c>
      <c r="Q50" s="14">
        <v>33853</v>
      </c>
      <c r="R50" s="14">
        <v>184</v>
      </c>
      <c r="S50" s="14">
        <v>619145</v>
      </c>
      <c r="T50" s="14">
        <v>2032</v>
      </c>
      <c r="U50" s="14">
        <v>31284</v>
      </c>
      <c r="V50" s="14">
        <v>997</v>
      </c>
      <c r="W50" s="14">
        <v>5446</v>
      </c>
      <c r="X50" s="14">
        <v>149</v>
      </c>
    </row>
    <row r="51" spans="1:24" x14ac:dyDescent="0.2">
      <c r="A51" t="s">
        <v>63</v>
      </c>
      <c r="B51" s="14">
        <v>28762</v>
      </c>
      <c r="C51" s="14">
        <v>14109</v>
      </c>
      <c r="D51" s="14">
        <v>1068</v>
      </c>
      <c r="E51" s="14">
        <v>455</v>
      </c>
      <c r="F51" s="14">
        <v>17</v>
      </c>
      <c r="G51" s="14">
        <v>8546</v>
      </c>
      <c r="H51" s="14">
        <v>612</v>
      </c>
      <c r="I51" s="14">
        <v>56389</v>
      </c>
      <c r="J51" s="14">
        <v>1165</v>
      </c>
      <c r="K51" s="14">
        <v>1489988</v>
      </c>
      <c r="L51" s="14">
        <v>26576</v>
      </c>
      <c r="M51" s="14">
        <v>1531082</v>
      </c>
      <c r="N51" s="14">
        <v>75</v>
      </c>
      <c r="O51" s="14">
        <v>1422479</v>
      </c>
      <c r="P51" s="14">
        <v>2071</v>
      </c>
      <c r="Q51" s="14">
        <v>19084</v>
      </c>
      <c r="R51" s="14">
        <v>63</v>
      </c>
      <c r="S51" s="14">
        <v>749161</v>
      </c>
      <c r="T51" s="14">
        <v>1257</v>
      </c>
      <c r="U51" s="14">
        <v>8598</v>
      </c>
      <c r="V51" s="14">
        <v>306</v>
      </c>
      <c r="W51" s="14">
        <v>1265</v>
      </c>
      <c r="X51" s="14">
        <v>35</v>
      </c>
    </row>
    <row r="52" spans="1:24" x14ac:dyDescent="0.2">
      <c r="A52" t="s">
        <v>62</v>
      </c>
      <c r="B52" s="14">
        <v>46357</v>
      </c>
      <c r="C52" s="14">
        <v>58696</v>
      </c>
      <c r="D52" s="14">
        <v>5765</v>
      </c>
      <c r="E52" s="14">
        <v>277</v>
      </c>
      <c r="F52" s="14">
        <v>10</v>
      </c>
      <c r="G52" s="14">
        <v>27388</v>
      </c>
      <c r="H52" s="14">
        <v>2913</v>
      </c>
      <c r="I52" s="14">
        <v>147120</v>
      </c>
      <c r="J52" s="14">
        <v>3844</v>
      </c>
      <c r="K52" s="14">
        <v>2208012</v>
      </c>
      <c r="L52" s="14">
        <v>40360</v>
      </c>
      <c r="M52" s="14">
        <v>1078300</v>
      </c>
      <c r="N52" s="14">
        <v>161</v>
      </c>
      <c r="O52" s="14">
        <v>401924</v>
      </c>
      <c r="P52" s="14">
        <v>2958</v>
      </c>
      <c r="Q52" s="14">
        <v>16236</v>
      </c>
      <c r="R52" s="14">
        <v>171</v>
      </c>
      <c r="S52" s="14">
        <v>683356</v>
      </c>
      <c r="T52" s="14">
        <v>1087</v>
      </c>
      <c r="U52" s="14">
        <v>15135</v>
      </c>
      <c r="V52" s="14">
        <v>478</v>
      </c>
      <c r="W52" s="14">
        <v>1671</v>
      </c>
      <c r="X52" s="14">
        <v>53</v>
      </c>
    </row>
    <row r="53" spans="1:24" x14ac:dyDescent="0.2">
      <c r="A53" t="s">
        <v>64</v>
      </c>
      <c r="B53" s="14">
        <v>53424</v>
      </c>
      <c r="C53" s="14">
        <v>82557</v>
      </c>
      <c r="D53" s="14">
        <v>6147</v>
      </c>
      <c r="E53" s="14">
        <v>2391</v>
      </c>
      <c r="F53" s="14">
        <v>74</v>
      </c>
      <c r="G53" s="14">
        <v>8957</v>
      </c>
      <c r="H53" s="14">
        <v>893</v>
      </c>
      <c r="I53" s="14">
        <v>251079</v>
      </c>
      <c r="J53" s="14">
        <v>2047</v>
      </c>
      <c r="K53" s="14">
        <v>2466465</v>
      </c>
      <c r="L53" s="14">
        <v>49894</v>
      </c>
      <c r="M53" s="14">
        <v>6759934</v>
      </c>
      <c r="N53" s="14">
        <v>248</v>
      </c>
      <c r="O53" s="14">
        <v>346875</v>
      </c>
      <c r="P53" s="14">
        <v>1505</v>
      </c>
      <c r="Q53" s="14">
        <v>750558</v>
      </c>
      <c r="R53" s="14">
        <v>255</v>
      </c>
      <c r="S53" s="14">
        <v>120829</v>
      </c>
      <c r="T53" s="14">
        <v>451</v>
      </c>
      <c r="U53" s="14">
        <v>46853</v>
      </c>
      <c r="V53" s="14">
        <v>1352</v>
      </c>
      <c r="W53" s="14">
        <v>5788</v>
      </c>
      <c r="X53" s="14">
        <v>176</v>
      </c>
    </row>
    <row r="54" spans="1:24" x14ac:dyDescent="0.2">
      <c r="A54" t="s">
        <v>61</v>
      </c>
      <c r="B54" s="14">
        <v>37991</v>
      </c>
      <c r="C54" s="14">
        <v>136475</v>
      </c>
      <c r="D54" s="14">
        <v>10735</v>
      </c>
      <c r="E54" s="14">
        <v>2948</v>
      </c>
      <c r="F54" s="14">
        <v>108</v>
      </c>
      <c r="G54" s="14">
        <v>8989</v>
      </c>
      <c r="H54" s="14">
        <v>951</v>
      </c>
      <c r="I54" s="14">
        <v>71483</v>
      </c>
      <c r="J54" s="14">
        <v>2619</v>
      </c>
      <c r="K54" s="14">
        <v>1321039</v>
      </c>
      <c r="L54" s="14">
        <v>31833</v>
      </c>
      <c r="M54" s="14">
        <v>102872</v>
      </c>
      <c r="N54" s="14">
        <v>116</v>
      </c>
      <c r="O54" s="14">
        <v>55161</v>
      </c>
      <c r="P54" s="14">
        <v>1707</v>
      </c>
      <c r="Q54" s="14">
        <v>11476</v>
      </c>
      <c r="R54" s="14">
        <v>73</v>
      </c>
      <c r="S54" s="14">
        <v>194829</v>
      </c>
      <c r="T54" s="14">
        <v>692</v>
      </c>
      <c r="U54" s="14">
        <v>11272</v>
      </c>
      <c r="V54" s="14">
        <v>307</v>
      </c>
      <c r="W54" s="14">
        <v>897</v>
      </c>
      <c r="X54" s="14">
        <v>32</v>
      </c>
    </row>
    <row r="55" spans="1:24" x14ac:dyDescent="0.2">
      <c r="A55" t="s">
        <v>56</v>
      </c>
      <c r="B55" s="14">
        <v>32740</v>
      </c>
      <c r="C55" s="14">
        <v>51239</v>
      </c>
      <c r="D55" s="14">
        <v>4155</v>
      </c>
      <c r="E55" s="14">
        <v>0</v>
      </c>
      <c r="F55" s="14">
        <v>0</v>
      </c>
      <c r="G55" s="14">
        <v>25987</v>
      </c>
      <c r="H55" s="14">
        <v>2139</v>
      </c>
      <c r="I55" s="14">
        <v>58481</v>
      </c>
      <c r="J55" s="14">
        <v>1435</v>
      </c>
      <c r="K55" s="14">
        <v>1238377</v>
      </c>
      <c r="L55" s="14">
        <v>30682</v>
      </c>
      <c r="M55" s="14">
        <v>1269824</v>
      </c>
      <c r="N55" s="14">
        <v>122</v>
      </c>
      <c r="O55" s="14">
        <v>1878244</v>
      </c>
      <c r="P55" s="14">
        <v>358</v>
      </c>
      <c r="Q55" s="14">
        <v>9461</v>
      </c>
      <c r="R55" s="14">
        <v>76</v>
      </c>
      <c r="S55" s="14">
        <v>132120</v>
      </c>
      <c r="T55" s="14">
        <v>143</v>
      </c>
      <c r="U55" s="14">
        <v>2530</v>
      </c>
      <c r="V55" s="14">
        <v>77</v>
      </c>
      <c r="W55" s="14">
        <v>182</v>
      </c>
      <c r="X55" s="14">
        <v>8</v>
      </c>
    </row>
    <row r="56" spans="1:24" x14ac:dyDescent="0.2">
      <c r="A56" t="s">
        <v>58</v>
      </c>
      <c r="B56" s="14">
        <v>24823</v>
      </c>
      <c r="C56" s="14">
        <v>14428</v>
      </c>
      <c r="D56" s="14">
        <v>1059</v>
      </c>
      <c r="E56" s="14">
        <v>27</v>
      </c>
      <c r="F56" s="14">
        <v>2</v>
      </c>
      <c r="G56" s="14">
        <v>29885</v>
      </c>
      <c r="H56" s="14">
        <v>2705</v>
      </c>
      <c r="I56" s="14">
        <v>79225</v>
      </c>
      <c r="J56" s="14">
        <v>1355</v>
      </c>
      <c r="K56" s="14">
        <v>1191476</v>
      </c>
      <c r="L56" s="14">
        <v>21917</v>
      </c>
      <c r="M56" s="14">
        <v>1434652</v>
      </c>
      <c r="N56" s="14">
        <v>114</v>
      </c>
      <c r="O56" s="14">
        <v>90717</v>
      </c>
      <c r="P56" s="14">
        <v>2286</v>
      </c>
      <c r="Q56" s="14">
        <v>12554</v>
      </c>
      <c r="R56" s="14">
        <v>133</v>
      </c>
      <c r="S56" s="14">
        <v>240216</v>
      </c>
      <c r="T56" s="14">
        <v>2392</v>
      </c>
      <c r="U56" s="14">
        <v>14671</v>
      </c>
      <c r="V56" s="14">
        <v>512</v>
      </c>
      <c r="W56" s="14">
        <v>1172</v>
      </c>
      <c r="X56" s="14">
        <v>44</v>
      </c>
    </row>
    <row r="57" spans="1:24" x14ac:dyDescent="0.2">
      <c r="A57" t="s">
        <v>66</v>
      </c>
      <c r="B57" s="14">
        <v>35823</v>
      </c>
      <c r="C57" s="14">
        <v>363213</v>
      </c>
      <c r="D57" s="14">
        <v>13765</v>
      </c>
      <c r="E57" s="14">
        <v>33712</v>
      </c>
      <c r="F57" s="14">
        <v>1192</v>
      </c>
      <c r="G57" s="14">
        <v>10997</v>
      </c>
      <c r="H57" s="14">
        <v>844</v>
      </c>
      <c r="I57" s="14">
        <v>509010</v>
      </c>
      <c r="J57" s="14">
        <v>2537</v>
      </c>
      <c r="K57" s="14">
        <v>1009674</v>
      </c>
      <c r="L57" s="14">
        <v>24747</v>
      </c>
      <c r="M57" s="14">
        <v>32787014</v>
      </c>
      <c r="N57" s="14">
        <v>580</v>
      </c>
      <c r="O57" s="14">
        <v>531876</v>
      </c>
      <c r="P57" s="14">
        <v>992</v>
      </c>
      <c r="Q57" s="14">
        <v>451754</v>
      </c>
      <c r="R57" s="14">
        <v>254</v>
      </c>
      <c r="S57" s="14">
        <v>266415</v>
      </c>
      <c r="T57" s="14">
        <v>660</v>
      </c>
      <c r="U57" s="14">
        <v>107662</v>
      </c>
      <c r="V57" s="14">
        <v>3020</v>
      </c>
      <c r="W57" s="14">
        <v>30377</v>
      </c>
      <c r="X57" s="14">
        <v>409</v>
      </c>
    </row>
    <row r="58" spans="1:24" x14ac:dyDescent="0.2">
      <c r="A58" t="s">
        <v>68</v>
      </c>
      <c r="B58" s="14">
        <v>14682</v>
      </c>
      <c r="C58" s="14">
        <v>47607</v>
      </c>
      <c r="D58" s="14">
        <v>2319</v>
      </c>
      <c r="E58" s="14">
        <v>30333</v>
      </c>
      <c r="F58" s="14">
        <v>861</v>
      </c>
      <c r="G58" s="14">
        <v>410</v>
      </c>
      <c r="H58" s="14">
        <v>51</v>
      </c>
      <c r="I58" s="14">
        <v>130179</v>
      </c>
      <c r="J58" s="14">
        <v>315</v>
      </c>
      <c r="K58" s="14">
        <v>657134</v>
      </c>
      <c r="L58" s="14">
        <v>11480</v>
      </c>
      <c r="M58" s="14">
        <v>5269431</v>
      </c>
      <c r="N58" s="14">
        <v>198</v>
      </c>
      <c r="O58" s="14">
        <v>2201898</v>
      </c>
      <c r="P58" s="14">
        <v>584</v>
      </c>
      <c r="Q58" s="14">
        <v>1067670</v>
      </c>
      <c r="R58" s="14">
        <v>234</v>
      </c>
      <c r="S58" s="14">
        <v>949443</v>
      </c>
      <c r="T58" s="14">
        <v>689</v>
      </c>
      <c r="U58" s="14">
        <v>14597</v>
      </c>
      <c r="V58" s="14">
        <v>312</v>
      </c>
      <c r="W58" s="14">
        <v>2954</v>
      </c>
      <c r="X58" s="14">
        <v>71</v>
      </c>
    </row>
    <row r="59" spans="1:24" x14ac:dyDescent="0.2">
      <c r="A59" t="s">
        <v>72</v>
      </c>
      <c r="B59" s="14">
        <v>24165</v>
      </c>
      <c r="C59" s="14">
        <v>172061</v>
      </c>
      <c r="D59" s="14">
        <v>14869</v>
      </c>
      <c r="E59" s="14">
        <v>33463</v>
      </c>
      <c r="F59" s="14">
        <v>861</v>
      </c>
      <c r="G59" s="14">
        <v>626</v>
      </c>
      <c r="H59" s="14">
        <v>132</v>
      </c>
      <c r="I59" s="14">
        <v>112067</v>
      </c>
      <c r="J59" s="14">
        <v>2091</v>
      </c>
      <c r="K59" s="14">
        <v>499359</v>
      </c>
      <c r="L59" s="14">
        <v>13759</v>
      </c>
      <c r="M59" s="14">
        <v>1464141</v>
      </c>
      <c r="N59" s="14">
        <v>154</v>
      </c>
      <c r="O59" s="14">
        <v>126548</v>
      </c>
      <c r="P59" s="14">
        <v>923</v>
      </c>
      <c r="Q59" s="14">
        <v>3620</v>
      </c>
      <c r="R59" s="14">
        <v>106</v>
      </c>
      <c r="S59" s="14">
        <v>47702</v>
      </c>
      <c r="T59" s="14">
        <v>389</v>
      </c>
      <c r="U59" s="14">
        <v>46419</v>
      </c>
      <c r="V59" s="14">
        <v>1143</v>
      </c>
      <c r="W59" s="14">
        <v>1046</v>
      </c>
      <c r="X59" s="14">
        <v>32</v>
      </c>
    </row>
    <row r="60" spans="1:24" x14ac:dyDescent="0.2">
      <c r="A60" t="s">
        <v>71</v>
      </c>
      <c r="B60" s="14">
        <v>20189</v>
      </c>
      <c r="C60" s="14">
        <v>261254</v>
      </c>
      <c r="D60" s="14">
        <v>14251</v>
      </c>
      <c r="E60" s="14">
        <v>14031</v>
      </c>
      <c r="F60" s="14">
        <v>376</v>
      </c>
      <c r="G60" s="14">
        <v>1048</v>
      </c>
      <c r="H60" s="14">
        <v>124</v>
      </c>
      <c r="I60" s="14">
        <v>126823</v>
      </c>
      <c r="J60" s="14">
        <v>1459</v>
      </c>
      <c r="K60" s="14">
        <v>425071</v>
      </c>
      <c r="L60" s="14">
        <v>10456</v>
      </c>
      <c r="M60" s="14">
        <v>1723395</v>
      </c>
      <c r="N60" s="14">
        <v>105</v>
      </c>
      <c r="O60" s="14">
        <v>265562</v>
      </c>
      <c r="P60" s="14">
        <v>631</v>
      </c>
      <c r="Q60" s="14">
        <v>69863</v>
      </c>
      <c r="R60" s="14">
        <v>170</v>
      </c>
      <c r="S60" s="14">
        <v>437689</v>
      </c>
      <c r="T60" s="14">
        <v>596</v>
      </c>
      <c r="U60" s="14">
        <v>36200</v>
      </c>
      <c r="V60" s="14">
        <v>818</v>
      </c>
      <c r="W60" s="14">
        <v>1268</v>
      </c>
      <c r="X60" s="14">
        <v>37</v>
      </c>
    </row>
    <row r="61" spans="1:24" x14ac:dyDescent="0.2">
      <c r="A61" t="s">
        <v>65</v>
      </c>
      <c r="B61" s="14">
        <v>24272</v>
      </c>
      <c r="C61" s="14">
        <v>110768</v>
      </c>
      <c r="D61" s="14">
        <v>9108</v>
      </c>
      <c r="E61" s="14">
        <v>43846</v>
      </c>
      <c r="F61" s="14">
        <v>2040</v>
      </c>
      <c r="G61" s="14">
        <v>1063</v>
      </c>
      <c r="H61" s="14">
        <v>106</v>
      </c>
      <c r="I61" s="14">
        <v>2147860</v>
      </c>
      <c r="J61" s="14">
        <v>1358</v>
      </c>
      <c r="K61" s="14">
        <v>674174</v>
      </c>
      <c r="L61" s="14">
        <v>16604</v>
      </c>
      <c r="M61" s="14">
        <v>10396761</v>
      </c>
      <c r="N61" s="14">
        <v>356</v>
      </c>
      <c r="O61" s="14">
        <v>870678</v>
      </c>
      <c r="P61" s="14">
        <v>702</v>
      </c>
      <c r="Q61" s="14">
        <v>499922</v>
      </c>
      <c r="R61" s="14">
        <v>125</v>
      </c>
      <c r="S61" s="14">
        <v>111893</v>
      </c>
      <c r="T61" s="14">
        <v>519</v>
      </c>
      <c r="U61" s="14">
        <v>22719</v>
      </c>
      <c r="V61" s="14">
        <v>804</v>
      </c>
      <c r="W61" s="14">
        <v>1343</v>
      </c>
      <c r="X61" s="14">
        <v>56</v>
      </c>
    </row>
    <row r="62" spans="1:24" x14ac:dyDescent="0.2">
      <c r="A62" t="s">
        <v>70</v>
      </c>
      <c r="B62" s="14">
        <v>2583</v>
      </c>
      <c r="C62" s="14">
        <v>1217</v>
      </c>
      <c r="D62" s="14">
        <v>87</v>
      </c>
      <c r="E62" s="14">
        <v>0</v>
      </c>
      <c r="F62" s="14">
        <v>0</v>
      </c>
      <c r="G62" s="14">
        <v>14</v>
      </c>
      <c r="H62" s="14">
        <v>5</v>
      </c>
      <c r="I62" s="14">
        <v>1776</v>
      </c>
      <c r="J62" s="14">
        <v>8</v>
      </c>
      <c r="K62" s="14">
        <v>43799</v>
      </c>
      <c r="L62" s="14">
        <v>1807</v>
      </c>
      <c r="M62" s="14">
        <v>189</v>
      </c>
      <c r="N62" s="14">
        <v>22</v>
      </c>
      <c r="O62" s="14">
        <v>37198</v>
      </c>
      <c r="P62" s="14">
        <v>459</v>
      </c>
      <c r="Q62" s="14">
        <v>154</v>
      </c>
      <c r="R62" s="14">
        <v>18</v>
      </c>
      <c r="S62" s="14">
        <v>4280</v>
      </c>
      <c r="T62" s="14">
        <v>221</v>
      </c>
      <c r="U62" s="14">
        <v>256</v>
      </c>
      <c r="V62" s="14">
        <v>14</v>
      </c>
      <c r="W62" s="14">
        <v>24</v>
      </c>
      <c r="X62" s="14">
        <v>2</v>
      </c>
    </row>
    <row r="63" spans="1:24" x14ac:dyDescent="0.2">
      <c r="A63" t="s">
        <v>69</v>
      </c>
      <c r="B63" s="14">
        <v>2978</v>
      </c>
      <c r="C63" s="14">
        <v>571</v>
      </c>
      <c r="D63" s="14">
        <v>63</v>
      </c>
      <c r="E63" s="14">
        <v>0</v>
      </c>
      <c r="F63" s="14">
        <v>0</v>
      </c>
      <c r="G63" s="14">
        <v>16</v>
      </c>
      <c r="H63" s="14">
        <v>4</v>
      </c>
      <c r="I63" s="14">
        <v>22</v>
      </c>
      <c r="J63" s="14">
        <v>3</v>
      </c>
      <c r="K63" s="14">
        <v>64468</v>
      </c>
      <c r="L63" s="14">
        <v>2088</v>
      </c>
      <c r="M63" s="14">
        <v>30621</v>
      </c>
      <c r="N63" s="14">
        <v>17</v>
      </c>
      <c r="O63" s="14">
        <v>52533</v>
      </c>
      <c r="P63" s="14">
        <v>604</v>
      </c>
      <c r="Q63" s="14">
        <v>216</v>
      </c>
      <c r="R63" s="14">
        <v>8</v>
      </c>
      <c r="S63" s="14">
        <v>8087</v>
      </c>
      <c r="T63" s="14">
        <v>156</v>
      </c>
      <c r="U63" s="14">
        <v>507</v>
      </c>
      <c r="V63" s="14">
        <v>29</v>
      </c>
      <c r="W63" s="14">
        <v>4</v>
      </c>
      <c r="X63" s="14">
        <v>1</v>
      </c>
    </row>
    <row r="64" spans="1:24" x14ac:dyDescent="0.2">
      <c r="A64" t="s">
        <v>67</v>
      </c>
      <c r="B64" s="14">
        <v>33714</v>
      </c>
      <c r="C64" s="14">
        <v>195596</v>
      </c>
      <c r="D64" s="14">
        <v>8223</v>
      </c>
      <c r="E64" s="14">
        <v>1499</v>
      </c>
      <c r="F64" s="14">
        <v>28</v>
      </c>
      <c r="G64" s="14">
        <v>4924</v>
      </c>
      <c r="H64" s="14">
        <v>502</v>
      </c>
      <c r="I64" s="14">
        <v>591873</v>
      </c>
      <c r="J64" s="14">
        <v>2580</v>
      </c>
      <c r="K64" s="14">
        <v>1242693</v>
      </c>
      <c r="L64" s="14">
        <v>25447</v>
      </c>
      <c r="M64" s="14">
        <v>11911570</v>
      </c>
      <c r="N64" s="14">
        <v>362</v>
      </c>
      <c r="O64" s="14">
        <v>3138664</v>
      </c>
      <c r="P64" s="14">
        <v>1246</v>
      </c>
      <c r="Q64" s="14">
        <v>183509</v>
      </c>
      <c r="R64" s="14">
        <v>329</v>
      </c>
      <c r="S64" s="14">
        <v>3332057</v>
      </c>
      <c r="T64" s="14">
        <v>2072</v>
      </c>
      <c r="U64" s="14">
        <v>46062</v>
      </c>
      <c r="V64" s="14">
        <v>1461</v>
      </c>
      <c r="W64" s="14">
        <v>5858</v>
      </c>
      <c r="X64" s="14">
        <v>152</v>
      </c>
    </row>
    <row r="65" spans="1:24" x14ac:dyDescent="0.2">
      <c r="A65" t="s">
        <v>74</v>
      </c>
      <c r="B65" s="14">
        <v>16260</v>
      </c>
      <c r="C65" s="14">
        <v>54085</v>
      </c>
      <c r="D65" s="14">
        <v>6976</v>
      </c>
      <c r="E65" s="14">
        <v>0</v>
      </c>
      <c r="F65" s="14">
        <v>0</v>
      </c>
      <c r="G65" s="14">
        <v>746</v>
      </c>
      <c r="H65" s="14">
        <v>134</v>
      </c>
      <c r="I65" s="14">
        <v>92907</v>
      </c>
      <c r="J65" s="14">
        <v>730</v>
      </c>
      <c r="K65" s="14">
        <v>507056</v>
      </c>
      <c r="L65" s="14">
        <v>11812</v>
      </c>
      <c r="M65" s="14">
        <v>1858339</v>
      </c>
      <c r="N65" s="14">
        <v>177</v>
      </c>
      <c r="O65" s="14">
        <v>92721</v>
      </c>
      <c r="P65" s="14">
        <v>340</v>
      </c>
      <c r="Q65" s="14">
        <v>3475</v>
      </c>
      <c r="R65" s="14">
        <v>135</v>
      </c>
      <c r="S65" s="14">
        <v>11140</v>
      </c>
      <c r="T65" s="14">
        <v>271</v>
      </c>
      <c r="U65" s="14">
        <v>32831</v>
      </c>
      <c r="V65" s="14">
        <v>1647</v>
      </c>
      <c r="W65" s="14">
        <v>191</v>
      </c>
      <c r="X65" s="14">
        <v>27</v>
      </c>
    </row>
    <row r="66" spans="1:24" x14ac:dyDescent="0.2">
      <c r="A66" t="s">
        <v>79</v>
      </c>
      <c r="B66" s="14">
        <v>25316</v>
      </c>
      <c r="C66" s="14">
        <v>48366</v>
      </c>
      <c r="D66" s="14">
        <v>7378</v>
      </c>
      <c r="E66" s="14">
        <v>1256</v>
      </c>
      <c r="F66" s="14">
        <v>32</v>
      </c>
      <c r="G66" s="14">
        <v>623</v>
      </c>
      <c r="H66" s="14">
        <v>131</v>
      </c>
      <c r="I66" s="14">
        <v>110627</v>
      </c>
      <c r="J66" s="14">
        <v>2557</v>
      </c>
      <c r="K66" s="14">
        <v>709969</v>
      </c>
      <c r="L66" s="14">
        <v>21004</v>
      </c>
      <c r="M66" s="14">
        <v>566297</v>
      </c>
      <c r="N66" s="14">
        <v>145</v>
      </c>
      <c r="O66" s="14">
        <v>473468</v>
      </c>
      <c r="P66" s="14">
        <v>1171</v>
      </c>
      <c r="Q66" s="14">
        <v>4168</v>
      </c>
      <c r="R66" s="14">
        <v>121</v>
      </c>
      <c r="S66" s="14">
        <v>47457</v>
      </c>
      <c r="T66" s="14">
        <v>437</v>
      </c>
      <c r="U66" s="14">
        <v>7044</v>
      </c>
      <c r="V66" s="14">
        <v>295</v>
      </c>
      <c r="W66" s="14">
        <v>113</v>
      </c>
      <c r="X66" s="14">
        <v>11</v>
      </c>
    </row>
    <row r="67" spans="1:24" x14ac:dyDescent="0.2">
      <c r="A67" t="s">
        <v>80</v>
      </c>
      <c r="B67" s="14">
        <v>30426</v>
      </c>
      <c r="C67" s="14">
        <v>94996</v>
      </c>
      <c r="D67" s="14">
        <v>14734</v>
      </c>
      <c r="E67" s="14">
        <v>1</v>
      </c>
      <c r="F67" s="14">
        <v>1</v>
      </c>
      <c r="G67" s="14">
        <v>443</v>
      </c>
      <c r="H67" s="14">
        <v>105</v>
      </c>
      <c r="I67" s="14">
        <v>92918</v>
      </c>
      <c r="J67" s="14">
        <v>985</v>
      </c>
      <c r="K67" s="14">
        <v>831906</v>
      </c>
      <c r="L67" s="14">
        <v>23102</v>
      </c>
      <c r="M67" s="14">
        <v>1073880</v>
      </c>
      <c r="N67" s="14">
        <v>219</v>
      </c>
      <c r="O67" s="14">
        <v>629659</v>
      </c>
      <c r="P67" s="14">
        <v>851</v>
      </c>
      <c r="Q67" s="14">
        <v>6866</v>
      </c>
      <c r="R67" s="14">
        <v>212</v>
      </c>
      <c r="S67" s="14">
        <v>65864</v>
      </c>
      <c r="T67" s="14">
        <v>482</v>
      </c>
      <c r="U67" s="14">
        <v>18015</v>
      </c>
      <c r="V67" s="14">
        <v>1335</v>
      </c>
      <c r="W67" s="14">
        <v>111</v>
      </c>
      <c r="X67" s="14">
        <v>21</v>
      </c>
    </row>
    <row r="68" spans="1:24" x14ac:dyDescent="0.2">
      <c r="A68" t="s">
        <v>73</v>
      </c>
      <c r="B68" s="14">
        <v>100056</v>
      </c>
      <c r="C68" s="14">
        <v>224003</v>
      </c>
      <c r="D68" s="14">
        <v>41889</v>
      </c>
      <c r="E68" s="14">
        <v>138</v>
      </c>
      <c r="F68" s="14">
        <v>10</v>
      </c>
      <c r="G68" s="14">
        <v>2296</v>
      </c>
      <c r="H68" s="14">
        <v>227</v>
      </c>
      <c r="I68" s="14">
        <v>391503</v>
      </c>
      <c r="J68" s="14">
        <v>6036</v>
      </c>
      <c r="K68" s="14">
        <v>2802988</v>
      </c>
      <c r="L68" s="14">
        <v>73727</v>
      </c>
      <c r="M68" s="14">
        <v>2733742</v>
      </c>
      <c r="N68" s="14">
        <v>851</v>
      </c>
      <c r="O68" s="14">
        <v>853520</v>
      </c>
      <c r="P68" s="14">
        <v>5858</v>
      </c>
      <c r="Q68" s="14">
        <v>21278</v>
      </c>
      <c r="R68" s="14">
        <v>500</v>
      </c>
      <c r="S68" s="14">
        <v>376369</v>
      </c>
      <c r="T68" s="14">
        <v>3508</v>
      </c>
      <c r="U68" s="14">
        <v>50992</v>
      </c>
      <c r="V68" s="14">
        <v>2385</v>
      </c>
      <c r="W68" s="14">
        <v>788</v>
      </c>
      <c r="X68" s="14">
        <v>55</v>
      </c>
    </row>
    <row r="69" spans="1:24" x14ac:dyDescent="0.2">
      <c r="A69" t="s">
        <v>75</v>
      </c>
      <c r="B69" s="14">
        <v>10316</v>
      </c>
      <c r="C69" s="14">
        <v>10376</v>
      </c>
      <c r="D69" s="14">
        <v>1356</v>
      </c>
      <c r="E69" s="14">
        <v>0</v>
      </c>
      <c r="F69" s="14">
        <v>0</v>
      </c>
      <c r="G69" s="14">
        <v>2447</v>
      </c>
      <c r="H69" s="14">
        <v>244</v>
      </c>
      <c r="I69" s="14">
        <v>46420</v>
      </c>
      <c r="J69" s="14">
        <v>283</v>
      </c>
      <c r="K69" s="14">
        <v>314186</v>
      </c>
      <c r="L69" s="14">
        <v>8979</v>
      </c>
      <c r="M69" s="14">
        <v>458444</v>
      </c>
      <c r="N69" s="14">
        <v>110</v>
      </c>
      <c r="O69" s="14">
        <v>871523</v>
      </c>
      <c r="P69" s="14">
        <v>475</v>
      </c>
      <c r="Q69" s="14">
        <v>2301</v>
      </c>
      <c r="R69" s="14">
        <v>84</v>
      </c>
      <c r="S69" s="14">
        <v>12158</v>
      </c>
      <c r="T69" s="14">
        <v>207</v>
      </c>
      <c r="U69" s="14">
        <v>13512</v>
      </c>
      <c r="V69" s="14">
        <v>635</v>
      </c>
      <c r="W69" s="14">
        <v>166</v>
      </c>
      <c r="X69" s="14">
        <v>20</v>
      </c>
    </row>
    <row r="70" spans="1:24" x14ac:dyDescent="0.2">
      <c r="A70" t="s">
        <v>81</v>
      </c>
      <c r="B70" s="14">
        <v>60868</v>
      </c>
      <c r="C70" s="14">
        <v>165314</v>
      </c>
      <c r="D70" s="14">
        <v>31638</v>
      </c>
      <c r="E70" s="14">
        <v>4511</v>
      </c>
      <c r="F70" s="14">
        <v>150</v>
      </c>
      <c r="G70" s="14">
        <v>4252</v>
      </c>
      <c r="H70" s="14">
        <v>381</v>
      </c>
      <c r="I70" s="14">
        <v>488941</v>
      </c>
      <c r="J70" s="14">
        <v>5644</v>
      </c>
      <c r="K70" s="14">
        <v>2198983</v>
      </c>
      <c r="L70" s="14">
        <v>47463</v>
      </c>
      <c r="M70" s="14">
        <v>6240428</v>
      </c>
      <c r="N70" s="14">
        <v>970</v>
      </c>
      <c r="O70" s="14">
        <v>1146751</v>
      </c>
      <c r="P70" s="14">
        <v>2708</v>
      </c>
      <c r="Q70" s="14">
        <v>89177</v>
      </c>
      <c r="R70" s="14">
        <v>1268</v>
      </c>
      <c r="S70" s="14">
        <v>269679</v>
      </c>
      <c r="T70" s="14">
        <v>1917</v>
      </c>
      <c r="U70" s="14">
        <v>26507</v>
      </c>
      <c r="V70" s="14">
        <v>1786</v>
      </c>
      <c r="W70" s="14">
        <v>460</v>
      </c>
      <c r="X70" s="14">
        <v>39</v>
      </c>
    </row>
    <row r="71" spans="1:24" x14ac:dyDescent="0.2">
      <c r="A71" t="s">
        <v>76</v>
      </c>
      <c r="B71" s="14">
        <v>3108</v>
      </c>
      <c r="C71" s="14">
        <v>2419</v>
      </c>
      <c r="D71" s="14">
        <v>300</v>
      </c>
      <c r="E71" s="14">
        <v>0</v>
      </c>
      <c r="F71" s="14">
        <v>0</v>
      </c>
      <c r="G71" s="14">
        <v>654</v>
      </c>
      <c r="H71" s="14">
        <v>93</v>
      </c>
      <c r="I71" s="14">
        <v>1049</v>
      </c>
      <c r="J71" s="14">
        <v>17</v>
      </c>
      <c r="K71" s="14">
        <v>87888</v>
      </c>
      <c r="L71" s="14">
        <v>2605</v>
      </c>
      <c r="M71" s="14">
        <v>70093</v>
      </c>
      <c r="N71" s="14">
        <v>9</v>
      </c>
      <c r="O71" s="14">
        <v>149963</v>
      </c>
      <c r="P71" s="14">
        <v>58</v>
      </c>
      <c r="Q71" s="14">
        <v>5221</v>
      </c>
      <c r="R71" s="14">
        <v>8</v>
      </c>
      <c r="S71" s="14">
        <v>4334</v>
      </c>
      <c r="T71" s="14">
        <v>30</v>
      </c>
      <c r="U71" s="14">
        <v>2573</v>
      </c>
      <c r="V71" s="14">
        <v>94</v>
      </c>
      <c r="W71" s="14">
        <v>79</v>
      </c>
      <c r="X71" s="14">
        <v>6</v>
      </c>
    </row>
    <row r="72" spans="1:24" x14ac:dyDescent="0.2">
      <c r="A72" t="s">
        <v>78</v>
      </c>
      <c r="B72" s="14">
        <v>7215</v>
      </c>
      <c r="C72" s="14">
        <v>10092</v>
      </c>
      <c r="D72" s="14">
        <v>1200</v>
      </c>
      <c r="E72" s="14">
        <v>0</v>
      </c>
      <c r="F72" s="14">
        <v>0</v>
      </c>
      <c r="G72" s="14">
        <v>1712</v>
      </c>
      <c r="H72" s="14">
        <v>184</v>
      </c>
      <c r="I72" s="14">
        <v>17464</v>
      </c>
      <c r="J72" s="14">
        <v>280</v>
      </c>
      <c r="K72" s="14">
        <v>173720</v>
      </c>
      <c r="L72" s="14">
        <v>6178</v>
      </c>
      <c r="M72" s="14">
        <v>12666</v>
      </c>
      <c r="N72" s="14">
        <v>18</v>
      </c>
      <c r="O72" s="14">
        <v>264890</v>
      </c>
      <c r="P72" s="14">
        <v>670</v>
      </c>
      <c r="Q72" s="14">
        <v>125</v>
      </c>
      <c r="R72" s="14">
        <v>9</v>
      </c>
      <c r="S72" s="14">
        <v>8422</v>
      </c>
      <c r="T72" s="14">
        <v>96</v>
      </c>
      <c r="U72" s="14">
        <v>7954</v>
      </c>
      <c r="V72" s="14">
        <v>464</v>
      </c>
      <c r="W72" s="14">
        <v>91</v>
      </c>
      <c r="X72" s="14">
        <v>9</v>
      </c>
    </row>
    <row r="73" spans="1:24" x14ac:dyDescent="0.2">
      <c r="A73" t="s">
        <v>77</v>
      </c>
      <c r="B73" s="14">
        <v>56855</v>
      </c>
      <c r="C73" s="14">
        <v>85647</v>
      </c>
      <c r="D73" s="14">
        <v>14660</v>
      </c>
      <c r="E73" s="14">
        <v>0</v>
      </c>
      <c r="F73" s="14">
        <v>0</v>
      </c>
      <c r="G73" s="14">
        <v>3823</v>
      </c>
      <c r="H73" s="14">
        <v>391</v>
      </c>
      <c r="I73" s="14">
        <v>233111</v>
      </c>
      <c r="J73" s="14">
        <v>3657</v>
      </c>
      <c r="K73" s="14">
        <v>1903236</v>
      </c>
      <c r="L73" s="14">
        <v>48167</v>
      </c>
      <c r="M73" s="14">
        <v>2203785</v>
      </c>
      <c r="N73" s="14">
        <v>481</v>
      </c>
      <c r="O73" s="14">
        <v>380681</v>
      </c>
      <c r="P73" s="14">
        <v>2523</v>
      </c>
      <c r="Q73" s="14">
        <v>10866</v>
      </c>
      <c r="R73" s="14">
        <v>215</v>
      </c>
      <c r="S73" s="14">
        <v>295649</v>
      </c>
      <c r="T73" s="14">
        <v>2114</v>
      </c>
      <c r="U73" s="14">
        <v>16863</v>
      </c>
      <c r="V73" s="14">
        <v>832</v>
      </c>
      <c r="W73" s="14">
        <v>490</v>
      </c>
      <c r="X73" s="14">
        <v>36</v>
      </c>
    </row>
    <row r="74" spans="1:24" x14ac:dyDescent="0.2">
      <c r="A74" t="s">
        <v>86</v>
      </c>
      <c r="B74" s="14">
        <v>53521</v>
      </c>
      <c r="C74" s="14">
        <v>94654</v>
      </c>
      <c r="D74" s="14">
        <v>21781</v>
      </c>
      <c r="E74" s="14">
        <v>5</v>
      </c>
      <c r="F74" s="14">
        <v>2</v>
      </c>
      <c r="G74" s="14">
        <v>2357</v>
      </c>
      <c r="H74" s="14">
        <v>450</v>
      </c>
      <c r="I74" s="14">
        <v>7535</v>
      </c>
      <c r="J74" s="14">
        <v>189</v>
      </c>
      <c r="K74" s="14">
        <v>963665</v>
      </c>
      <c r="L74" s="14">
        <v>44703</v>
      </c>
      <c r="M74" s="14">
        <v>118196</v>
      </c>
      <c r="N74" s="14">
        <v>169</v>
      </c>
      <c r="O74" s="14">
        <v>40272</v>
      </c>
      <c r="P74" s="14">
        <v>816</v>
      </c>
      <c r="Q74" s="14">
        <v>7243</v>
      </c>
      <c r="R74" s="14">
        <v>268</v>
      </c>
      <c r="S74" s="14">
        <v>20935</v>
      </c>
      <c r="T74" s="14">
        <v>993</v>
      </c>
      <c r="U74" s="14">
        <v>51968</v>
      </c>
      <c r="V74" s="14">
        <v>10038</v>
      </c>
      <c r="W74" s="14">
        <v>3762</v>
      </c>
      <c r="X74" s="14">
        <v>626</v>
      </c>
    </row>
    <row r="75" spans="1:24" x14ac:dyDescent="0.2">
      <c r="A75" t="s">
        <v>84</v>
      </c>
      <c r="B75" s="14">
        <v>38473</v>
      </c>
      <c r="C75" s="14">
        <v>67000</v>
      </c>
      <c r="D75" s="14">
        <v>18320</v>
      </c>
      <c r="E75" s="14">
        <v>2</v>
      </c>
      <c r="F75" s="14">
        <v>1</v>
      </c>
      <c r="G75" s="14">
        <v>1127</v>
      </c>
      <c r="H75" s="14">
        <v>215</v>
      </c>
      <c r="I75" s="14">
        <v>4638</v>
      </c>
      <c r="J75" s="14">
        <v>104</v>
      </c>
      <c r="K75" s="14">
        <v>757377</v>
      </c>
      <c r="L75" s="14">
        <v>31750</v>
      </c>
      <c r="M75" s="14">
        <v>240482</v>
      </c>
      <c r="N75" s="14">
        <v>128</v>
      </c>
      <c r="O75" s="14">
        <v>28843</v>
      </c>
      <c r="P75" s="14">
        <v>710</v>
      </c>
      <c r="Q75" s="14">
        <v>15171</v>
      </c>
      <c r="R75" s="14">
        <v>436</v>
      </c>
      <c r="S75" s="14">
        <v>47062</v>
      </c>
      <c r="T75" s="14">
        <v>1321</v>
      </c>
      <c r="U75" s="14">
        <v>49917</v>
      </c>
      <c r="V75" s="14">
        <v>9925</v>
      </c>
      <c r="W75" s="14">
        <v>15881</v>
      </c>
      <c r="X75" s="14">
        <v>3480</v>
      </c>
    </row>
    <row r="76" spans="1:24" x14ac:dyDescent="0.2">
      <c r="A76" t="s">
        <v>85</v>
      </c>
      <c r="B76" s="14">
        <v>46294</v>
      </c>
      <c r="C76" s="14">
        <v>58353</v>
      </c>
      <c r="D76" s="14">
        <v>17747</v>
      </c>
      <c r="E76" s="14">
        <v>13</v>
      </c>
      <c r="F76" s="14">
        <v>1</v>
      </c>
      <c r="G76" s="14">
        <v>1568</v>
      </c>
      <c r="H76" s="14">
        <v>328</v>
      </c>
      <c r="I76" s="14">
        <v>8250</v>
      </c>
      <c r="J76" s="14">
        <v>102</v>
      </c>
      <c r="K76" s="14">
        <v>843152</v>
      </c>
      <c r="L76" s="14">
        <v>38098</v>
      </c>
      <c r="M76" s="14">
        <v>81852</v>
      </c>
      <c r="N76" s="14">
        <v>718</v>
      </c>
      <c r="O76" s="14">
        <v>78251</v>
      </c>
      <c r="P76" s="14">
        <v>523</v>
      </c>
      <c r="Q76" s="14">
        <v>14938</v>
      </c>
      <c r="R76" s="14">
        <v>880</v>
      </c>
      <c r="S76" s="14">
        <v>23864</v>
      </c>
      <c r="T76" s="14">
        <v>1252</v>
      </c>
      <c r="U76" s="14">
        <v>69110</v>
      </c>
      <c r="V76" s="14">
        <v>13683</v>
      </c>
      <c r="W76" s="14">
        <v>4275</v>
      </c>
      <c r="X76" s="14">
        <v>742</v>
      </c>
    </row>
    <row r="77" spans="1:24" x14ac:dyDescent="0.2">
      <c r="A77" t="s">
        <v>82</v>
      </c>
      <c r="B77" s="14">
        <v>60513</v>
      </c>
      <c r="C77" s="14">
        <v>166927</v>
      </c>
      <c r="D77" s="14">
        <v>27442</v>
      </c>
      <c r="E77" s="14">
        <v>984</v>
      </c>
      <c r="F77" s="14">
        <v>17</v>
      </c>
      <c r="G77" s="14">
        <v>6040</v>
      </c>
      <c r="H77" s="14">
        <v>360</v>
      </c>
      <c r="I77" s="14">
        <v>86540</v>
      </c>
      <c r="J77" s="14">
        <v>618</v>
      </c>
      <c r="K77" s="14">
        <v>2255450</v>
      </c>
      <c r="L77" s="14">
        <v>45615</v>
      </c>
      <c r="M77" s="14">
        <v>2451892</v>
      </c>
      <c r="N77" s="14">
        <v>853</v>
      </c>
      <c r="O77" s="14">
        <v>1953542</v>
      </c>
      <c r="P77" s="14">
        <v>2359</v>
      </c>
      <c r="Q77" s="14">
        <v>56462</v>
      </c>
      <c r="R77" s="14">
        <v>1021</v>
      </c>
      <c r="S77" s="14">
        <v>402856</v>
      </c>
      <c r="T77" s="14">
        <v>2036</v>
      </c>
      <c r="U77" s="14">
        <v>56348</v>
      </c>
      <c r="V77" s="14">
        <v>5986</v>
      </c>
      <c r="W77" s="14">
        <v>2075</v>
      </c>
      <c r="X77" s="14">
        <v>225</v>
      </c>
    </row>
    <row r="78" spans="1:24" x14ac:dyDescent="0.2">
      <c r="A78" t="s">
        <v>83</v>
      </c>
      <c r="B78" s="14">
        <v>23260</v>
      </c>
      <c r="C78" s="14">
        <v>37017</v>
      </c>
      <c r="D78" s="14">
        <v>7948</v>
      </c>
      <c r="E78" s="14">
        <v>12</v>
      </c>
      <c r="F78" s="14">
        <v>1</v>
      </c>
      <c r="G78" s="14">
        <v>170</v>
      </c>
      <c r="H78" s="14">
        <v>46</v>
      </c>
      <c r="I78" s="14">
        <v>14493</v>
      </c>
      <c r="J78" s="14">
        <v>111</v>
      </c>
      <c r="K78" s="14">
        <v>541338</v>
      </c>
      <c r="L78" s="14">
        <v>19469</v>
      </c>
      <c r="M78" s="14">
        <v>1192037</v>
      </c>
      <c r="N78" s="14">
        <v>92</v>
      </c>
      <c r="O78" s="14">
        <v>304289</v>
      </c>
      <c r="P78" s="14">
        <v>490</v>
      </c>
      <c r="Q78" s="14">
        <v>4479</v>
      </c>
      <c r="R78" s="14">
        <v>218</v>
      </c>
      <c r="S78" s="14">
        <v>23268</v>
      </c>
      <c r="T78" s="14">
        <v>815</v>
      </c>
      <c r="U78" s="14">
        <v>32943</v>
      </c>
      <c r="V78" s="14">
        <v>5181</v>
      </c>
      <c r="W78" s="14">
        <v>811</v>
      </c>
      <c r="X78" s="14"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baseColWidth="10" defaultColWidth="9" defaultRowHeight="15" x14ac:dyDescent="0.2"/>
  <cols>
    <col min="1" max="1" width="11.83203125" style="2" bestFit="1" customWidth="1"/>
    <col min="2" max="2" width="8.6640625" style="2" bestFit="1" customWidth="1"/>
    <col min="3" max="3" width="8.83203125" style="2" bestFit="1" customWidth="1"/>
    <col min="4" max="4" width="8.6640625" style="2" bestFit="1" customWidth="1"/>
    <col min="5" max="5" width="7.6640625" style="2" bestFit="1" customWidth="1"/>
    <col min="6" max="6" width="6.6640625" style="2" bestFit="1" customWidth="1"/>
    <col min="7" max="7" width="9.1640625" style="2" bestFit="1" customWidth="1"/>
    <col min="8" max="8" width="7.5" style="2" bestFit="1" customWidth="1"/>
    <col min="9" max="9" width="9.6640625" style="2" bestFit="1" customWidth="1"/>
    <col min="10" max="10" width="7.5" style="2" bestFit="1" customWidth="1"/>
    <col min="11" max="11" width="10.5" style="2" bestFit="1" customWidth="1"/>
    <col min="12" max="12" width="9" style="2" bestFit="1" customWidth="1"/>
    <col min="13" max="13" width="10.5" style="2" bestFit="1" customWidth="1"/>
    <col min="14" max="14" width="6.6640625" style="2" bestFit="1" customWidth="1"/>
    <col min="15" max="15" width="9.83203125" style="2" bestFit="1" customWidth="1"/>
    <col min="16" max="16" width="7.5" style="2" bestFit="1" customWidth="1"/>
    <col min="17" max="17" width="9.1640625" style="2" bestFit="1" customWidth="1"/>
    <col min="18" max="18" width="6.6640625" style="2" bestFit="1" customWidth="1"/>
    <col min="19" max="19" width="9.83203125" style="2" bestFit="1" customWidth="1"/>
    <col min="20" max="20" width="6.83203125" style="2" bestFit="1" customWidth="1"/>
    <col min="21" max="21" width="8.83203125" style="2" bestFit="1" customWidth="1"/>
    <col min="22" max="22" width="6.83203125" style="2" bestFit="1" customWidth="1"/>
    <col min="23" max="23" width="7.5" style="2" bestFit="1" customWidth="1"/>
    <col min="24" max="24" width="6.83203125" style="2" customWidth="1"/>
    <col min="25" max="16384" width="9" style="2"/>
  </cols>
  <sheetData>
    <row r="1" spans="1:25" ht="27" x14ac:dyDescent="0.2">
      <c r="A1" s="1" t="s">
        <v>129</v>
      </c>
      <c r="B1" s="1"/>
      <c r="C1" s="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2"/>
      <c r="U1" s="1"/>
      <c r="V1" s="1"/>
      <c r="W1" s="1"/>
    </row>
    <row r="2" spans="1:25" ht="2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130</v>
      </c>
      <c r="Y2" s="3"/>
    </row>
    <row r="3" spans="1:25" ht="24" x14ac:dyDescent="0.2">
      <c r="A3" s="16" t="s">
        <v>87</v>
      </c>
      <c r="B3" s="17" t="s">
        <v>88</v>
      </c>
      <c r="C3" s="15" t="s">
        <v>89</v>
      </c>
      <c r="D3" s="15"/>
      <c r="E3" s="15" t="s">
        <v>90</v>
      </c>
      <c r="F3" s="15"/>
      <c r="G3" s="15" t="s">
        <v>91</v>
      </c>
      <c r="H3" s="15"/>
      <c r="I3" s="15" t="s">
        <v>92</v>
      </c>
      <c r="J3" s="15"/>
      <c r="K3" s="15" t="s">
        <v>116</v>
      </c>
      <c r="L3" s="15"/>
      <c r="M3" s="15" t="s">
        <v>101</v>
      </c>
      <c r="N3" s="15"/>
      <c r="O3" s="15" t="s">
        <v>102</v>
      </c>
      <c r="P3" s="15"/>
      <c r="Q3" s="15" t="s">
        <v>104</v>
      </c>
      <c r="R3" s="15"/>
      <c r="S3" s="15" t="s">
        <v>103</v>
      </c>
      <c r="T3" s="15"/>
      <c r="U3" s="15" t="s">
        <v>93</v>
      </c>
      <c r="V3" s="15"/>
      <c r="W3" s="15" t="s">
        <v>94</v>
      </c>
      <c r="X3" s="15"/>
    </row>
    <row r="4" spans="1:25" s="4" customFormat="1" ht="43.5" customHeight="1" x14ac:dyDescent="0.2">
      <c r="A4" s="16"/>
      <c r="B4" s="17"/>
      <c r="C4" s="13" t="s">
        <v>95</v>
      </c>
      <c r="D4" s="13" t="s">
        <v>96</v>
      </c>
      <c r="E4" s="13" t="s">
        <v>95</v>
      </c>
      <c r="F4" s="13" t="s">
        <v>96</v>
      </c>
      <c r="G4" s="13" t="s">
        <v>95</v>
      </c>
      <c r="H4" s="13" t="s">
        <v>96</v>
      </c>
      <c r="I4" s="13" t="s">
        <v>95</v>
      </c>
      <c r="J4" s="13" t="s">
        <v>96</v>
      </c>
      <c r="K4" s="13" t="s">
        <v>95</v>
      </c>
      <c r="L4" s="13" t="s">
        <v>96</v>
      </c>
      <c r="M4" s="13" t="s">
        <v>95</v>
      </c>
      <c r="N4" s="13" t="s">
        <v>96</v>
      </c>
      <c r="O4" s="13" t="s">
        <v>95</v>
      </c>
      <c r="P4" s="13" t="s">
        <v>96</v>
      </c>
      <c r="Q4" s="13" t="s">
        <v>95</v>
      </c>
      <c r="R4" s="13" t="s">
        <v>96</v>
      </c>
      <c r="S4" s="13" t="s">
        <v>95</v>
      </c>
      <c r="T4" s="13" t="s">
        <v>96</v>
      </c>
      <c r="U4" s="13" t="s">
        <v>95</v>
      </c>
      <c r="V4" s="13" t="s">
        <v>96</v>
      </c>
      <c r="W4" s="13" t="s">
        <v>95</v>
      </c>
      <c r="X4" s="13" t="s">
        <v>96</v>
      </c>
    </row>
    <row r="5" spans="1:25" ht="21" x14ac:dyDescent="0.2">
      <c r="A5" s="5" t="s">
        <v>0</v>
      </c>
      <c r="B5" s="6">
        <f>SUM(B6,B16,B26,B35,B48,B57,B67,B76,B86)</f>
        <v>3547527</v>
      </c>
      <c r="C5" s="6">
        <f t="shared" ref="C5:X5" si="0">SUM(C6,C16,C26,C35,C48,C57,C67,C76,C86)</f>
        <v>9081212</v>
      </c>
      <c r="D5" s="6">
        <f t="shared" si="0"/>
        <v>1363251</v>
      </c>
      <c r="E5" s="6">
        <f t="shared" si="0"/>
        <v>788079</v>
      </c>
      <c r="F5" s="6">
        <f t="shared" si="0"/>
        <v>23466</v>
      </c>
      <c r="G5" s="6">
        <f t="shared" si="0"/>
        <v>1688802</v>
      </c>
      <c r="H5" s="6">
        <f t="shared" si="0"/>
        <v>301599</v>
      </c>
      <c r="I5" s="6">
        <f t="shared" si="0"/>
        <v>12359438</v>
      </c>
      <c r="J5" s="6">
        <f t="shared" si="0"/>
        <v>190235</v>
      </c>
      <c r="K5" s="6">
        <f t="shared" ref="K5:L5" si="1">SUM(K6,K16,K26,K35,K48,K57,K67,K76,K86)</f>
        <v>118270445</v>
      </c>
      <c r="L5" s="6">
        <f t="shared" si="1"/>
        <v>2788620</v>
      </c>
      <c r="M5" s="6">
        <f t="shared" ref="M5:N5" si="2">SUM(M6,M16,M26,M35,M48,M57,M67,M76,M86)</f>
        <v>303067319</v>
      </c>
      <c r="N5" s="6">
        <f t="shared" si="2"/>
        <v>36870</v>
      </c>
      <c r="O5" s="6">
        <f t="shared" si="0"/>
        <v>63727449</v>
      </c>
      <c r="P5" s="6">
        <f t="shared" si="0"/>
        <v>151325</v>
      </c>
      <c r="Q5" s="6">
        <f t="shared" si="0"/>
        <v>8903700</v>
      </c>
      <c r="R5" s="6">
        <f t="shared" si="0"/>
        <v>32573</v>
      </c>
      <c r="S5" s="6">
        <f t="shared" ref="S5:T5" si="3">SUM(S6,S16,S26,S35,S48,S57,S67,S76,S86)</f>
        <v>17307419</v>
      </c>
      <c r="T5" s="6">
        <f t="shared" si="3"/>
        <v>85256</v>
      </c>
      <c r="U5" s="6">
        <f t="shared" si="0"/>
        <v>1407821</v>
      </c>
      <c r="V5" s="6">
        <f t="shared" si="0"/>
        <v>90158</v>
      </c>
      <c r="W5" s="6">
        <f t="shared" si="0"/>
        <v>121530</v>
      </c>
      <c r="X5" s="6">
        <f t="shared" si="0"/>
        <v>8155</v>
      </c>
    </row>
    <row r="6" spans="1:25" ht="21" x14ac:dyDescent="0.2">
      <c r="A6" s="11" t="s">
        <v>1</v>
      </c>
      <c r="B6" s="10">
        <f>SUM(B7:B15)</f>
        <v>122623</v>
      </c>
      <c r="C6" s="10">
        <f t="shared" ref="C6:X6" si="4">SUM(C7:C15)</f>
        <v>197585</v>
      </c>
      <c r="D6" s="10">
        <f t="shared" si="4"/>
        <v>14047</v>
      </c>
      <c r="E6" s="10">
        <f t="shared" si="4"/>
        <v>254535</v>
      </c>
      <c r="F6" s="10">
        <f t="shared" si="4"/>
        <v>7221</v>
      </c>
      <c r="G6" s="10">
        <f t="shared" si="4"/>
        <v>36665</v>
      </c>
      <c r="H6" s="10">
        <f t="shared" si="4"/>
        <v>2673</v>
      </c>
      <c r="I6" s="10">
        <f t="shared" si="4"/>
        <v>840561</v>
      </c>
      <c r="J6" s="10">
        <f t="shared" si="4"/>
        <v>3458</v>
      </c>
      <c r="K6" s="10">
        <f t="shared" ref="K6:L6" si="5">SUM(K7:K15)</f>
        <v>4846002</v>
      </c>
      <c r="L6" s="10">
        <f t="shared" si="5"/>
        <v>97719</v>
      </c>
      <c r="M6" s="10">
        <f t="shared" ref="M6:N6" si="6">SUM(M7:M15)</f>
        <v>91846826</v>
      </c>
      <c r="N6" s="10">
        <f t="shared" si="6"/>
        <v>1678</v>
      </c>
      <c r="O6" s="10">
        <f t="shared" si="4"/>
        <v>7000198</v>
      </c>
      <c r="P6" s="10">
        <f t="shared" si="4"/>
        <v>10807</v>
      </c>
      <c r="Q6" s="10">
        <f t="shared" si="4"/>
        <v>1314147</v>
      </c>
      <c r="R6" s="10">
        <f t="shared" si="4"/>
        <v>1582</v>
      </c>
      <c r="S6" s="10">
        <f t="shared" ref="S6:T6" si="7">SUM(S7:S15)</f>
        <v>4614530</v>
      </c>
      <c r="T6" s="10">
        <f t="shared" si="7"/>
        <v>8366</v>
      </c>
      <c r="U6" s="10">
        <f t="shared" si="4"/>
        <v>182154</v>
      </c>
      <c r="V6" s="10">
        <f t="shared" si="4"/>
        <v>6299</v>
      </c>
      <c r="W6" s="10">
        <f t="shared" si="4"/>
        <v>13349</v>
      </c>
      <c r="X6" s="10">
        <f t="shared" si="4"/>
        <v>442</v>
      </c>
    </row>
    <row r="7" spans="1:25" ht="21" x14ac:dyDescent="0.2">
      <c r="A7" s="7" t="s">
        <v>10</v>
      </c>
      <c r="B7" s="8">
        <f>VLOOKUP($A$7:$A$91,dt!$A$2:$R$78,2,FALSE)</f>
        <v>4830</v>
      </c>
      <c r="C7" s="8">
        <f>VLOOKUP($A$7:$A$91,dt!$A$2:$R$78,3,FALSE)</f>
        <v>4414</v>
      </c>
      <c r="D7" s="8">
        <f>VLOOKUP($A$7:$A$91,dt!$A$2:$R$78,4,FALSE)</f>
        <v>585</v>
      </c>
      <c r="E7" s="8">
        <f>VLOOKUP($A$7:$A$91,dt!$A$2:$R$78,5,FALSE)</f>
        <v>124</v>
      </c>
      <c r="F7" s="8">
        <f>VLOOKUP($A$7:$A$91,dt!$A$2:$R$78,6,FALSE)</f>
        <v>7</v>
      </c>
      <c r="G7" s="8">
        <f>VLOOKUP($A$7:$A$91,dt!$A$2:$R$78,7,FALSE)</f>
        <v>259</v>
      </c>
      <c r="H7" s="8">
        <f>VLOOKUP($A$7:$A$91,dt!$A$2:$R$78,8,FALSE)</f>
        <v>47</v>
      </c>
      <c r="I7" s="8">
        <f>VLOOKUP($A$7:$A$91,dt!$A$2:$R$78,9,FALSE)</f>
        <v>43</v>
      </c>
      <c r="J7" s="8">
        <f>VLOOKUP($A$7:$A$91,dt!$A$2:$R$78,10,FALSE)</f>
        <v>5</v>
      </c>
      <c r="K7" s="8">
        <f>VLOOKUP($A$7:$A$91,dt!$A$2:$R$78,11,FALSE)</f>
        <v>101461</v>
      </c>
      <c r="L7" s="8">
        <f>VLOOKUP($A$7:$A$91,dt!$A$2:$R$78,12,FALSE)</f>
        <v>3868</v>
      </c>
      <c r="M7" s="8">
        <f>VLOOKUP($A$7:$A$91,dt!$A$2:$R$78,13,FALSE)</f>
        <v>36107</v>
      </c>
      <c r="N7" s="8">
        <f>VLOOKUP($A$7:$A$91,dt!$A$2:$R$78,14,FALSE)</f>
        <v>451</v>
      </c>
      <c r="O7" s="8">
        <f>VLOOKUP($A$7:$A$91,dt!$A$2:$R$78,15,FALSE)</f>
        <v>10411</v>
      </c>
      <c r="P7" s="8">
        <f>VLOOKUP($A$7:$A$91,dt!$A$2:$R$78,16,FALSE)</f>
        <v>341</v>
      </c>
      <c r="Q7" s="8">
        <f>VLOOKUP($A$7:$A$91,dt!$A$2:$R$78,17,FALSE)</f>
        <v>5576</v>
      </c>
      <c r="R7" s="8">
        <f>VLOOKUP($A$7:$A$91,dt!$A$2:$R$78,18,FALSE)</f>
        <v>128</v>
      </c>
      <c r="S7" s="8">
        <f>VLOOKUP($A$7:$A$91,dt!$A$2:$X$78,19,FALSE)</f>
        <v>25909</v>
      </c>
      <c r="T7" s="8">
        <f>VLOOKUP($A$7:$A$91,dt!$A$2:$X$78,20,FALSE)</f>
        <v>130</v>
      </c>
      <c r="U7" s="8">
        <f>VLOOKUP($A$7:$A$91,dt!$A$2:$X$78,21,FALSE)</f>
        <v>9578</v>
      </c>
      <c r="V7" s="8">
        <f>VLOOKUP($A$7:$A$91,dt!$A$2:$X$78,22,FALSE)</f>
        <v>470</v>
      </c>
      <c r="W7" s="8">
        <f>VLOOKUP($A$7:$A$91,dt!$A$2:$X$78,23,FALSE)</f>
        <v>1182</v>
      </c>
      <c r="X7" s="8">
        <f>VLOOKUP($A$7:$A$91,dt!$A$2:$X$78,24,FALSE)</f>
        <v>78</v>
      </c>
    </row>
    <row r="8" spans="1:25" ht="21" x14ac:dyDescent="0.2">
      <c r="A8" s="7" t="s">
        <v>11</v>
      </c>
      <c r="B8" s="8">
        <f>VLOOKUP($A$7:$A$91,dt!$A$2:$R$78,2,FALSE)</f>
        <v>4205</v>
      </c>
      <c r="C8" s="8">
        <f>VLOOKUP($A$7:$A$91,dt!$A$2:$R$78,3,FALSE)</f>
        <v>2165</v>
      </c>
      <c r="D8" s="8">
        <f>VLOOKUP($A$7:$A$91,dt!$A$2:$R$78,4,FALSE)</f>
        <v>311</v>
      </c>
      <c r="E8" s="8">
        <f>VLOOKUP($A$7:$A$91,dt!$A$2:$R$78,5,FALSE)</f>
        <v>0</v>
      </c>
      <c r="F8" s="8">
        <f>VLOOKUP($A$7:$A$91,dt!$A$2:$R$78,6,FALSE)</f>
        <v>0</v>
      </c>
      <c r="G8" s="8">
        <f>VLOOKUP($A$7:$A$91,dt!$A$2:$R$78,7,FALSE)</f>
        <v>170</v>
      </c>
      <c r="H8" s="8">
        <f>VLOOKUP($A$7:$A$91,dt!$A$2:$R$78,8,FALSE)</f>
        <v>36</v>
      </c>
      <c r="I8" s="8">
        <f>VLOOKUP($A$7:$A$91,dt!$A$2:$R$78,9,FALSE)</f>
        <v>0</v>
      </c>
      <c r="J8" s="8">
        <f>VLOOKUP($A$7:$A$91,dt!$A$2:$R$78,10,FALSE)</f>
        <v>0</v>
      </c>
      <c r="K8" s="8">
        <f>VLOOKUP($A$7:$A$91,dt!$A$2:$R$78,11,FALSE)</f>
        <v>110544</v>
      </c>
      <c r="L8" s="8">
        <f>VLOOKUP($A$7:$A$91,dt!$A$2:$R$78,12,FALSE)</f>
        <v>3724</v>
      </c>
      <c r="M8" s="8">
        <f>VLOOKUP($A$7:$A$91,dt!$A$2:$R$78,13,FALSE)</f>
        <v>18581</v>
      </c>
      <c r="N8" s="8">
        <f>VLOOKUP($A$7:$A$91,dt!$A$2:$R$78,14,FALSE)</f>
        <v>40</v>
      </c>
      <c r="O8" s="8">
        <f>VLOOKUP($A$7:$A$91,dt!$A$2:$R$78,15,FALSE)</f>
        <v>6732</v>
      </c>
      <c r="P8" s="8">
        <f>VLOOKUP($A$7:$A$91,dt!$A$2:$R$78,16,FALSE)</f>
        <v>208</v>
      </c>
      <c r="Q8" s="8">
        <f>VLOOKUP($A$7:$A$91,dt!$A$2:$R$78,17,FALSE)</f>
        <v>4296</v>
      </c>
      <c r="R8" s="8">
        <f>VLOOKUP($A$7:$A$91,dt!$A$2:$R$78,18,FALSE)</f>
        <v>76</v>
      </c>
      <c r="S8" s="8">
        <f>VLOOKUP($A$7:$A$91,dt!$A$2:$X$78,19,FALSE)</f>
        <v>152828</v>
      </c>
      <c r="T8" s="8">
        <f>VLOOKUP($A$7:$A$91,dt!$A$2:$X$78,20,FALSE)</f>
        <v>158</v>
      </c>
      <c r="U8" s="8">
        <f>VLOOKUP($A$7:$A$91,dt!$A$2:$X$78,21,FALSE)</f>
        <v>3533</v>
      </c>
      <c r="V8" s="8">
        <f>VLOOKUP($A$7:$A$91,dt!$A$2:$X$78,22,FALSE)</f>
        <v>251</v>
      </c>
      <c r="W8" s="8">
        <f>VLOOKUP($A$7:$A$91,dt!$A$2:$X$78,23,FALSE)</f>
        <v>352</v>
      </c>
      <c r="X8" s="8">
        <f>VLOOKUP($A$7:$A$91,dt!$A$2:$X$78,24,FALSE)</f>
        <v>26</v>
      </c>
    </row>
    <row r="9" spans="1:25" ht="21" x14ac:dyDescent="0.2">
      <c r="A9" s="7" t="s">
        <v>12</v>
      </c>
      <c r="B9" s="8">
        <f>VLOOKUP($A$7:$A$91,dt!$A$2:$R$78,2,FALSE)</f>
        <v>6585</v>
      </c>
      <c r="C9" s="8">
        <f>VLOOKUP($A$7:$A$91,dt!$A$2:$R$78,3,FALSE)</f>
        <v>4711</v>
      </c>
      <c r="D9" s="8">
        <f>VLOOKUP($A$7:$A$91,dt!$A$2:$R$78,4,FALSE)</f>
        <v>281</v>
      </c>
      <c r="E9" s="8">
        <f>VLOOKUP($A$7:$A$91,dt!$A$2:$R$78,5,FALSE)</f>
        <v>102</v>
      </c>
      <c r="F9" s="8">
        <f>VLOOKUP($A$7:$A$91,dt!$A$2:$R$78,6,FALSE)</f>
        <v>3</v>
      </c>
      <c r="G9" s="8">
        <f>VLOOKUP($A$7:$A$91,dt!$A$2:$R$78,7,FALSE)</f>
        <v>833</v>
      </c>
      <c r="H9" s="8">
        <f>VLOOKUP($A$7:$A$91,dt!$A$2:$R$78,8,FALSE)</f>
        <v>59</v>
      </c>
      <c r="I9" s="8">
        <f>VLOOKUP($A$7:$A$91,dt!$A$2:$R$78,9,FALSE)</f>
        <v>0</v>
      </c>
      <c r="J9" s="8">
        <f>VLOOKUP($A$7:$A$91,dt!$A$2:$R$78,10,FALSE)</f>
        <v>0</v>
      </c>
      <c r="K9" s="8">
        <f>VLOOKUP($A$7:$A$91,dt!$A$2:$R$78,11,FALSE)</f>
        <v>257062</v>
      </c>
      <c r="L9" s="8">
        <f>VLOOKUP($A$7:$A$91,dt!$A$2:$R$78,12,FALSE)</f>
        <v>5254</v>
      </c>
      <c r="M9" s="8">
        <f>VLOOKUP($A$7:$A$91,dt!$A$2:$R$78,13,FALSE)</f>
        <v>220074</v>
      </c>
      <c r="N9" s="8">
        <f>VLOOKUP($A$7:$A$91,dt!$A$2:$R$78,14,FALSE)</f>
        <v>80</v>
      </c>
      <c r="O9" s="8">
        <f>VLOOKUP($A$7:$A$91,dt!$A$2:$R$78,15,FALSE)</f>
        <v>108073</v>
      </c>
      <c r="P9" s="8">
        <f>VLOOKUP($A$7:$A$91,dt!$A$2:$R$78,16,FALSE)</f>
        <v>1931</v>
      </c>
      <c r="Q9" s="8">
        <f>VLOOKUP($A$7:$A$91,dt!$A$2:$R$78,17,FALSE)</f>
        <v>60174</v>
      </c>
      <c r="R9" s="8">
        <f>VLOOKUP($A$7:$A$91,dt!$A$2:$R$78,18,FALSE)</f>
        <v>132</v>
      </c>
      <c r="S9" s="8">
        <f>VLOOKUP($A$7:$A$91,dt!$A$2:$X$78,19,FALSE)</f>
        <v>355130</v>
      </c>
      <c r="T9" s="8">
        <f>VLOOKUP($A$7:$A$91,dt!$A$2:$X$78,20,FALSE)</f>
        <v>558</v>
      </c>
      <c r="U9" s="8">
        <f>VLOOKUP($A$7:$A$91,dt!$A$2:$X$78,21,FALSE)</f>
        <v>3065</v>
      </c>
      <c r="V9" s="8">
        <f>VLOOKUP($A$7:$A$91,dt!$A$2:$X$78,22,FALSE)</f>
        <v>126</v>
      </c>
      <c r="W9" s="8">
        <f>VLOOKUP($A$7:$A$91,dt!$A$2:$X$78,23,FALSE)</f>
        <v>414</v>
      </c>
      <c r="X9" s="8">
        <f>VLOOKUP($A$7:$A$91,dt!$A$2:$X$78,24,FALSE)</f>
        <v>18</v>
      </c>
    </row>
    <row r="10" spans="1:25" ht="21" x14ac:dyDescent="0.2">
      <c r="A10" s="7" t="s">
        <v>13</v>
      </c>
      <c r="B10" s="8">
        <f>VLOOKUP($A$7:$A$91,dt!$A$2:$R$78,2,FALSE)</f>
        <v>15509</v>
      </c>
      <c r="C10" s="8">
        <f>VLOOKUP($A$7:$A$91,dt!$A$2:$R$78,3,FALSE)</f>
        <v>11522</v>
      </c>
      <c r="D10" s="8">
        <f>VLOOKUP($A$7:$A$91,dt!$A$2:$R$78,4,FALSE)</f>
        <v>1136</v>
      </c>
      <c r="E10" s="8">
        <f>VLOOKUP($A$7:$A$91,dt!$A$2:$R$78,5,FALSE)</f>
        <v>20</v>
      </c>
      <c r="F10" s="8">
        <f>VLOOKUP($A$7:$A$91,dt!$A$2:$R$78,6,FALSE)</f>
        <v>3</v>
      </c>
      <c r="G10" s="8">
        <f>VLOOKUP($A$7:$A$91,dt!$A$2:$R$78,7,FALSE)</f>
        <v>1601</v>
      </c>
      <c r="H10" s="8">
        <f>VLOOKUP($A$7:$A$91,dt!$A$2:$R$78,8,FALSE)</f>
        <v>191</v>
      </c>
      <c r="I10" s="8">
        <f>VLOOKUP($A$7:$A$91,dt!$A$2:$R$78,9,FALSE)</f>
        <v>1952</v>
      </c>
      <c r="J10" s="8">
        <f>VLOOKUP($A$7:$A$91,dt!$A$2:$R$78,10,FALSE)</f>
        <v>50</v>
      </c>
      <c r="K10" s="8">
        <f>VLOOKUP($A$7:$A$91,dt!$A$2:$R$78,11,FALSE)</f>
        <v>635096</v>
      </c>
      <c r="L10" s="8">
        <f>VLOOKUP($A$7:$A$91,dt!$A$2:$R$78,12,FALSE)</f>
        <v>13078</v>
      </c>
      <c r="M10" s="8">
        <f>VLOOKUP($A$7:$A$91,dt!$A$2:$R$78,13,FALSE)</f>
        <v>2731971</v>
      </c>
      <c r="N10" s="8">
        <f>VLOOKUP($A$7:$A$91,dt!$A$2:$R$78,14,FALSE)</f>
        <v>142</v>
      </c>
      <c r="O10" s="8">
        <f>VLOOKUP($A$7:$A$91,dt!$A$2:$R$78,15,FALSE)</f>
        <v>3545381</v>
      </c>
      <c r="P10" s="8">
        <f>VLOOKUP($A$7:$A$91,dt!$A$2:$R$78,16,FALSE)</f>
        <v>1953</v>
      </c>
      <c r="Q10" s="8">
        <f>VLOOKUP($A$7:$A$91,dt!$A$2:$R$78,17,FALSE)</f>
        <v>111089</v>
      </c>
      <c r="R10" s="8">
        <f>VLOOKUP($A$7:$A$91,dt!$A$2:$R$78,18,FALSE)</f>
        <v>228</v>
      </c>
      <c r="S10" s="8">
        <f>VLOOKUP($A$7:$A$91,dt!$A$2:$X$78,19,FALSE)</f>
        <v>475017</v>
      </c>
      <c r="T10" s="8">
        <f>VLOOKUP($A$7:$A$91,dt!$A$2:$X$78,20,FALSE)</f>
        <v>1398</v>
      </c>
      <c r="U10" s="8">
        <f>VLOOKUP($A$7:$A$91,dt!$A$2:$X$78,21,FALSE)</f>
        <v>7849</v>
      </c>
      <c r="V10" s="8">
        <f>VLOOKUP($A$7:$A$91,dt!$A$2:$X$78,22,FALSE)</f>
        <v>369</v>
      </c>
      <c r="W10" s="8">
        <f>VLOOKUP($A$7:$A$91,dt!$A$2:$X$78,23,FALSE)</f>
        <v>501</v>
      </c>
      <c r="X10" s="8">
        <f>VLOOKUP($A$7:$A$91,dt!$A$2:$X$78,24,FALSE)</f>
        <v>23</v>
      </c>
    </row>
    <row r="11" spans="1:25" ht="21" x14ac:dyDescent="0.2">
      <c r="A11" s="7" t="s">
        <v>14</v>
      </c>
      <c r="B11" s="8">
        <f>VLOOKUP($A$7:$A$91,dt!$A$2:$R$78,2,FALSE)</f>
        <v>17817</v>
      </c>
      <c r="C11" s="8">
        <f>VLOOKUP($A$7:$A$91,dt!$A$2:$R$78,3,FALSE)</f>
        <v>13100</v>
      </c>
      <c r="D11" s="8">
        <f>VLOOKUP($A$7:$A$91,dt!$A$2:$R$78,4,FALSE)</f>
        <v>1508</v>
      </c>
      <c r="E11" s="8">
        <f>VLOOKUP($A$7:$A$91,dt!$A$2:$R$78,5,FALSE)</f>
        <v>0</v>
      </c>
      <c r="F11" s="8">
        <f>VLOOKUP($A$7:$A$91,dt!$A$2:$R$78,6,FALSE)</f>
        <v>0</v>
      </c>
      <c r="G11" s="8">
        <f>VLOOKUP($A$7:$A$91,dt!$A$2:$R$78,7,FALSE)</f>
        <v>797</v>
      </c>
      <c r="H11" s="8">
        <f>VLOOKUP($A$7:$A$91,dt!$A$2:$R$78,8,FALSE)</f>
        <v>76</v>
      </c>
      <c r="I11" s="8">
        <f>VLOOKUP($A$7:$A$91,dt!$A$2:$R$78,9,FALSE)</f>
        <v>62607</v>
      </c>
      <c r="J11" s="8">
        <f>VLOOKUP($A$7:$A$91,dt!$A$2:$R$78,10,FALSE)</f>
        <v>780</v>
      </c>
      <c r="K11" s="8">
        <f>VLOOKUP($A$7:$A$91,dt!$A$2:$R$78,11,FALSE)</f>
        <v>835925</v>
      </c>
      <c r="L11" s="8">
        <f>VLOOKUP($A$7:$A$91,dt!$A$2:$R$78,12,FALSE)</f>
        <v>15098</v>
      </c>
      <c r="M11" s="8">
        <f>VLOOKUP($A$7:$A$91,dt!$A$2:$R$78,13,FALSE)</f>
        <v>1293354</v>
      </c>
      <c r="N11" s="8">
        <f>VLOOKUP($A$7:$A$91,dt!$A$2:$R$78,14,FALSE)</f>
        <v>34</v>
      </c>
      <c r="O11" s="8">
        <f>VLOOKUP($A$7:$A$91,dt!$A$2:$R$78,15,FALSE)</f>
        <v>938419</v>
      </c>
      <c r="P11" s="8">
        <f>VLOOKUP($A$7:$A$91,dt!$A$2:$R$78,16,FALSE)</f>
        <v>801</v>
      </c>
      <c r="Q11" s="8">
        <f>VLOOKUP($A$7:$A$91,dt!$A$2:$R$78,17,FALSE)</f>
        <v>4635</v>
      </c>
      <c r="R11" s="8">
        <f>VLOOKUP($A$7:$A$91,dt!$A$2:$R$78,18,FALSE)</f>
        <v>48</v>
      </c>
      <c r="S11" s="8">
        <f>VLOOKUP($A$7:$A$91,dt!$A$2:$X$78,19,FALSE)</f>
        <v>1606135</v>
      </c>
      <c r="T11" s="8">
        <f>VLOOKUP($A$7:$A$91,dt!$A$2:$X$78,20,FALSE)</f>
        <v>2192</v>
      </c>
      <c r="U11" s="8">
        <f>VLOOKUP($A$7:$A$91,dt!$A$2:$X$78,21,FALSE)</f>
        <v>10353</v>
      </c>
      <c r="V11" s="8">
        <f>VLOOKUP($A$7:$A$91,dt!$A$2:$X$78,22,FALSE)</f>
        <v>409</v>
      </c>
      <c r="W11" s="8">
        <f>VLOOKUP($A$7:$A$91,dt!$A$2:$X$78,23,FALSE)</f>
        <v>553</v>
      </c>
      <c r="X11" s="8">
        <f>VLOOKUP($A$7:$A$91,dt!$A$2:$X$78,24,FALSE)</f>
        <v>17</v>
      </c>
    </row>
    <row r="12" spans="1:25" ht="21" x14ac:dyDescent="0.2">
      <c r="A12" s="7" t="s">
        <v>15</v>
      </c>
      <c r="B12" s="8">
        <f>VLOOKUP($A$7:$A$91,dt!$A$2:$R$78,2,FALSE)</f>
        <v>28946</v>
      </c>
      <c r="C12" s="8">
        <f>VLOOKUP($A$7:$A$91,dt!$A$2:$R$78,3,FALSE)</f>
        <v>69974</v>
      </c>
      <c r="D12" s="8">
        <f>VLOOKUP($A$7:$A$91,dt!$A$2:$R$78,4,FALSE)</f>
        <v>4112</v>
      </c>
      <c r="E12" s="8">
        <f>VLOOKUP($A$7:$A$91,dt!$A$2:$R$78,5,FALSE)</f>
        <v>88286</v>
      </c>
      <c r="F12" s="8">
        <f>VLOOKUP($A$7:$A$91,dt!$A$2:$R$78,6,FALSE)</f>
        <v>2407</v>
      </c>
      <c r="G12" s="8">
        <f>VLOOKUP($A$7:$A$91,dt!$A$2:$R$78,7,FALSE)</f>
        <v>3804</v>
      </c>
      <c r="H12" s="8">
        <f>VLOOKUP($A$7:$A$91,dt!$A$2:$R$78,8,FALSE)</f>
        <v>257</v>
      </c>
      <c r="I12" s="8">
        <f>VLOOKUP($A$7:$A$91,dt!$A$2:$R$78,9,FALSE)</f>
        <v>557920</v>
      </c>
      <c r="J12" s="8">
        <f>VLOOKUP($A$7:$A$91,dt!$A$2:$R$78,10,FALSE)</f>
        <v>1570</v>
      </c>
      <c r="K12" s="8">
        <f>VLOOKUP($A$7:$A$91,dt!$A$2:$R$78,11,FALSE)</f>
        <v>962046</v>
      </c>
      <c r="L12" s="8">
        <f>VLOOKUP($A$7:$A$91,dt!$A$2:$R$78,12,FALSE)</f>
        <v>22545</v>
      </c>
      <c r="M12" s="8">
        <f>VLOOKUP($A$7:$A$91,dt!$A$2:$R$78,13,FALSE)</f>
        <v>62067448</v>
      </c>
      <c r="N12" s="8">
        <f>VLOOKUP($A$7:$A$91,dt!$A$2:$R$78,14,FALSE)</f>
        <v>435</v>
      </c>
      <c r="O12" s="8">
        <f>VLOOKUP($A$7:$A$91,dt!$A$2:$R$78,15,FALSE)</f>
        <v>802963</v>
      </c>
      <c r="P12" s="8">
        <f>VLOOKUP($A$7:$A$91,dt!$A$2:$R$78,16,FALSE)</f>
        <v>1426</v>
      </c>
      <c r="Q12" s="8">
        <f>VLOOKUP($A$7:$A$91,dt!$A$2:$R$78,17,FALSE)</f>
        <v>423940</v>
      </c>
      <c r="R12" s="8">
        <f>VLOOKUP($A$7:$A$91,dt!$A$2:$R$78,18,FALSE)</f>
        <v>259</v>
      </c>
      <c r="S12" s="8">
        <f>VLOOKUP($A$7:$A$91,dt!$A$2:$X$78,19,FALSE)</f>
        <v>538275</v>
      </c>
      <c r="T12" s="8">
        <f>VLOOKUP($A$7:$A$91,dt!$A$2:$X$78,20,FALSE)</f>
        <v>1109</v>
      </c>
      <c r="U12" s="8">
        <f>VLOOKUP($A$7:$A$91,dt!$A$2:$X$78,21,FALSE)</f>
        <v>67049</v>
      </c>
      <c r="V12" s="8">
        <f>VLOOKUP($A$7:$A$91,dt!$A$2:$X$78,22,FALSE)</f>
        <v>2265</v>
      </c>
      <c r="W12" s="8">
        <f>VLOOKUP($A$7:$A$91,dt!$A$2:$X$78,23,FALSE)</f>
        <v>3521</v>
      </c>
      <c r="X12" s="8">
        <f>VLOOKUP($A$7:$A$91,dt!$A$2:$X$78,24,FALSE)</f>
        <v>90</v>
      </c>
    </row>
    <row r="13" spans="1:25" ht="21" x14ac:dyDescent="0.2">
      <c r="A13" s="7" t="s">
        <v>16</v>
      </c>
      <c r="B13" s="8">
        <f>VLOOKUP($A$7:$A$91,dt!$A$2:$R$78,2,FALSE)</f>
        <v>5375</v>
      </c>
      <c r="C13" s="8">
        <f>VLOOKUP($A$7:$A$91,dt!$A$2:$R$78,3,FALSE)</f>
        <v>3231</v>
      </c>
      <c r="D13" s="8">
        <f>VLOOKUP($A$7:$A$91,dt!$A$2:$R$78,4,FALSE)</f>
        <v>461</v>
      </c>
      <c r="E13" s="8">
        <f>VLOOKUP($A$7:$A$91,dt!$A$2:$R$78,5,FALSE)</f>
        <v>159</v>
      </c>
      <c r="F13" s="8">
        <f>VLOOKUP($A$7:$A$91,dt!$A$2:$R$78,6,FALSE)</f>
        <v>7</v>
      </c>
      <c r="G13" s="8">
        <f>VLOOKUP($A$7:$A$91,dt!$A$2:$R$78,7,FALSE)</f>
        <v>207</v>
      </c>
      <c r="H13" s="8">
        <f>VLOOKUP($A$7:$A$91,dt!$A$2:$R$78,8,FALSE)</f>
        <v>38</v>
      </c>
      <c r="I13" s="8">
        <f>VLOOKUP($A$7:$A$91,dt!$A$2:$R$78,9,FALSE)</f>
        <v>9652</v>
      </c>
      <c r="J13" s="8">
        <f>VLOOKUP($A$7:$A$91,dt!$A$2:$R$78,10,FALSE)</f>
        <v>143</v>
      </c>
      <c r="K13" s="8">
        <f>VLOOKUP($A$7:$A$91,dt!$A$2:$R$78,11,FALSE)</f>
        <v>238532</v>
      </c>
      <c r="L13" s="8">
        <f>VLOOKUP($A$7:$A$91,dt!$A$2:$R$78,12,FALSE)</f>
        <v>4396</v>
      </c>
      <c r="M13" s="8">
        <f>VLOOKUP($A$7:$A$91,dt!$A$2:$R$78,13,FALSE)</f>
        <v>1805009</v>
      </c>
      <c r="N13" s="8">
        <f>VLOOKUP($A$7:$A$91,dt!$A$2:$R$78,14,FALSE)</f>
        <v>64</v>
      </c>
      <c r="O13" s="8">
        <f>VLOOKUP($A$7:$A$91,dt!$A$2:$R$78,15,FALSE)</f>
        <v>51608</v>
      </c>
      <c r="P13" s="8">
        <f>VLOOKUP($A$7:$A$91,dt!$A$2:$R$78,16,FALSE)</f>
        <v>411</v>
      </c>
      <c r="Q13" s="8">
        <f>VLOOKUP($A$7:$A$91,dt!$A$2:$R$78,17,FALSE)</f>
        <v>3255</v>
      </c>
      <c r="R13" s="8">
        <f>VLOOKUP($A$7:$A$91,dt!$A$2:$R$78,18,FALSE)</f>
        <v>71</v>
      </c>
      <c r="S13" s="8">
        <f>VLOOKUP($A$7:$A$91,dt!$A$2:$X$78,19,FALSE)</f>
        <v>177148</v>
      </c>
      <c r="T13" s="8">
        <f>VLOOKUP($A$7:$A$91,dt!$A$2:$X$78,20,FALSE)</f>
        <v>421</v>
      </c>
      <c r="U13" s="8">
        <f>VLOOKUP($A$7:$A$91,dt!$A$2:$X$78,21,FALSE)</f>
        <v>16045</v>
      </c>
      <c r="V13" s="8">
        <f>VLOOKUP($A$7:$A$91,dt!$A$2:$X$78,22,FALSE)</f>
        <v>519</v>
      </c>
      <c r="W13" s="8">
        <f>VLOOKUP($A$7:$A$91,dt!$A$2:$X$78,23,FALSE)</f>
        <v>199</v>
      </c>
      <c r="X13" s="8">
        <f>VLOOKUP($A$7:$A$91,dt!$A$2:$X$78,24,FALSE)</f>
        <v>17</v>
      </c>
    </row>
    <row r="14" spans="1:25" ht="21" x14ac:dyDescent="0.2">
      <c r="A14" s="7" t="s">
        <v>17</v>
      </c>
      <c r="B14" s="8">
        <f>VLOOKUP($A$7:$A$91,dt!$A$2:$R$78,2,FALSE)</f>
        <v>20754</v>
      </c>
      <c r="C14" s="8">
        <f>VLOOKUP($A$7:$A$91,dt!$A$2:$R$78,3,FALSE)</f>
        <v>56754</v>
      </c>
      <c r="D14" s="8">
        <f>VLOOKUP($A$7:$A$91,dt!$A$2:$R$78,4,FALSE)</f>
        <v>3492</v>
      </c>
      <c r="E14" s="8">
        <f>VLOOKUP($A$7:$A$91,dt!$A$2:$R$78,5,FALSE)</f>
        <v>1227</v>
      </c>
      <c r="F14" s="8">
        <f>VLOOKUP($A$7:$A$91,dt!$A$2:$R$78,6,FALSE)</f>
        <v>65</v>
      </c>
      <c r="G14" s="8">
        <f>VLOOKUP($A$7:$A$91,dt!$A$2:$R$78,7,FALSE)</f>
        <v>17821</v>
      </c>
      <c r="H14" s="8">
        <f>VLOOKUP($A$7:$A$91,dt!$A$2:$R$78,8,FALSE)</f>
        <v>1291</v>
      </c>
      <c r="I14" s="8">
        <f>VLOOKUP($A$7:$A$91,dt!$A$2:$R$78,9,FALSE)</f>
        <v>136408</v>
      </c>
      <c r="J14" s="8">
        <f>VLOOKUP($A$7:$A$91,dt!$A$2:$R$78,10,FALSE)</f>
        <v>775</v>
      </c>
      <c r="K14" s="8">
        <f>VLOOKUP($A$7:$A$91,dt!$A$2:$R$78,11,FALSE)</f>
        <v>1082688</v>
      </c>
      <c r="L14" s="8">
        <f>VLOOKUP($A$7:$A$91,dt!$A$2:$R$78,12,FALSE)</f>
        <v>17011</v>
      </c>
      <c r="M14" s="8">
        <f>VLOOKUP($A$7:$A$91,dt!$A$2:$R$78,13,FALSE)</f>
        <v>5854682</v>
      </c>
      <c r="N14" s="8">
        <f>VLOOKUP($A$7:$A$91,dt!$A$2:$R$78,14,FALSE)</f>
        <v>158</v>
      </c>
      <c r="O14" s="8">
        <f>VLOOKUP($A$7:$A$91,dt!$A$2:$R$78,15,FALSE)</f>
        <v>76024</v>
      </c>
      <c r="P14" s="8">
        <f>VLOOKUP($A$7:$A$91,dt!$A$2:$R$78,16,FALSE)</f>
        <v>2218</v>
      </c>
      <c r="Q14" s="8">
        <f>VLOOKUP($A$7:$A$91,dt!$A$2:$R$78,17,FALSE)</f>
        <v>99049</v>
      </c>
      <c r="R14" s="8">
        <f>VLOOKUP($A$7:$A$91,dt!$A$2:$R$78,18,FALSE)</f>
        <v>460</v>
      </c>
      <c r="S14" s="8">
        <f>VLOOKUP($A$7:$A$91,dt!$A$2:$X$78,19,FALSE)</f>
        <v>1016586</v>
      </c>
      <c r="T14" s="8">
        <f>VLOOKUP($A$7:$A$91,dt!$A$2:$X$78,20,FALSE)</f>
        <v>1753</v>
      </c>
      <c r="U14" s="8">
        <f>VLOOKUP($A$7:$A$91,dt!$A$2:$X$78,21,FALSE)</f>
        <v>39511</v>
      </c>
      <c r="V14" s="8">
        <f>VLOOKUP($A$7:$A$91,dt!$A$2:$X$78,22,FALSE)</f>
        <v>1073</v>
      </c>
      <c r="W14" s="8">
        <f>VLOOKUP($A$7:$A$91,dt!$A$2:$X$78,23,FALSE)</f>
        <v>3959</v>
      </c>
      <c r="X14" s="8">
        <f>VLOOKUP($A$7:$A$91,dt!$A$2:$X$78,24,FALSE)</f>
        <v>115</v>
      </c>
    </row>
    <row r="15" spans="1:25" ht="21" x14ac:dyDescent="0.2">
      <c r="A15" s="7" t="s">
        <v>18</v>
      </c>
      <c r="B15" s="8">
        <f>VLOOKUP($A$7:$A$91,dt!$A$2:$R$78,2,FALSE)</f>
        <v>18602</v>
      </c>
      <c r="C15" s="8">
        <f>VLOOKUP($A$7:$A$91,dt!$A$2:$R$78,3,FALSE)</f>
        <v>31714</v>
      </c>
      <c r="D15" s="8">
        <f>VLOOKUP($A$7:$A$91,dt!$A$2:$R$78,4,FALSE)</f>
        <v>2161</v>
      </c>
      <c r="E15" s="8">
        <f>VLOOKUP($A$7:$A$91,dt!$A$2:$R$78,5,FALSE)</f>
        <v>164617</v>
      </c>
      <c r="F15" s="8">
        <f>VLOOKUP($A$7:$A$91,dt!$A$2:$R$78,6,FALSE)</f>
        <v>4729</v>
      </c>
      <c r="G15" s="8">
        <f>VLOOKUP($A$7:$A$91,dt!$A$2:$R$78,7,FALSE)</f>
        <v>11173</v>
      </c>
      <c r="H15" s="8">
        <f>VLOOKUP($A$7:$A$91,dt!$A$2:$R$78,8,FALSE)</f>
        <v>678</v>
      </c>
      <c r="I15" s="8">
        <f>VLOOKUP($A$7:$A$91,dt!$A$2:$R$78,9,FALSE)</f>
        <v>71979</v>
      </c>
      <c r="J15" s="8">
        <f>VLOOKUP($A$7:$A$91,dt!$A$2:$R$78,10,FALSE)</f>
        <v>135</v>
      </c>
      <c r="K15" s="8">
        <f>VLOOKUP($A$7:$A$91,dt!$A$2:$R$78,11,FALSE)</f>
        <v>622648</v>
      </c>
      <c r="L15" s="8">
        <f>VLOOKUP($A$7:$A$91,dt!$A$2:$R$78,12,FALSE)</f>
        <v>12745</v>
      </c>
      <c r="M15" s="8">
        <f>VLOOKUP($A$7:$A$91,dt!$A$2:$R$78,13,FALSE)</f>
        <v>17819600</v>
      </c>
      <c r="N15" s="8">
        <f>VLOOKUP($A$7:$A$91,dt!$A$2:$R$78,14,FALSE)</f>
        <v>274</v>
      </c>
      <c r="O15" s="8">
        <f>VLOOKUP($A$7:$A$91,dt!$A$2:$R$78,15,FALSE)</f>
        <v>1460587</v>
      </c>
      <c r="P15" s="8">
        <f>VLOOKUP($A$7:$A$91,dt!$A$2:$R$78,16,FALSE)</f>
        <v>1518</v>
      </c>
      <c r="Q15" s="8">
        <f>VLOOKUP($A$7:$A$91,dt!$A$2:$R$78,17,FALSE)</f>
        <v>602133</v>
      </c>
      <c r="R15" s="8">
        <f>VLOOKUP($A$7:$A$91,dt!$A$2:$R$78,18,FALSE)</f>
        <v>180</v>
      </c>
      <c r="S15" s="8">
        <f>VLOOKUP($A$7:$A$91,dt!$A$2:$X$78,19,FALSE)</f>
        <v>267502</v>
      </c>
      <c r="T15" s="8">
        <f>VLOOKUP($A$7:$A$91,dt!$A$2:$X$78,20,FALSE)</f>
        <v>647</v>
      </c>
      <c r="U15" s="8">
        <f>VLOOKUP($A$7:$A$91,dt!$A$2:$X$78,21,FALSE)</f>
        <v>25171</v>
      </c>
      <c r="V15" s="8">
        <f>VLOOKUP($A$7:$A$91,dt!$A$2:$X$78,22,FALSE)</f>
        <v>817</v>
      </c>
      <c r="W15" s="8">
        <f>VLOOKUP($A$7:$A$91,dt!$A$2:$X$78,23,FALSE)</f>
        <v>2668</v>
      </c>
      <c r="X15" s="8">
        <f>VLOOKUP($A$7:$A$91,dt!$A$2:$X$78,24,FALSE)</f>
        <v>58</v>
      </c>
    </row>
    <row r="16" spans="1:25" ht="21" x14ac:dyDescent="0.2">
      <c r="A16" s="11" t="s">
        <v>2</v>
      </c>
      <c r="B16" s="10">
        <f t="shared" ref="B16:X16" si="8">SUM(B17:B25)</f>
        <v>120740</v>
      </c>
      <c r="C16" s="10">
        <f t="shared" si="8"/>
        <v>206649</v>
      </c>
      <c r="D16" s="10">
        <f t="shared" si="8"/>
        <v>18571</v>
      </c>
      <c r="E16" s="10">
        <f t="shared" si="8"/>
        <v>42717</v>
      </c>
      <c r="F16" s="10">
        <f t="shared" si="8"/>
        <v>1069</v>
      </c>
      <c r="G16" s="10">
        <f t="shared" si="8"/>
        <v>54683</v>
      </c>
      <c r="H16" s="10">
        <f t="shared" si="8"/>
        <v>4599</v>
      </c>
      <c r="I16" s="10">
        <f t="shared" si="8"/>
        <v>1582065</v>
      </c>
      <c r="J16" s="10">
        <f t="shared" si="8"/>
        <v>2560</v>
      </c>
      <c r="K16" s="10">
        <f t="shared" ref="K16:L16" si="9">SUM(K17:K25)</f>
        <v>4437704</v>
      </c>
      <c r="L16" s="10">
        <f t="shared" si="9"/>
        <v>102724</v>
      </c>
      <c r="M16" s="10">
        <f t="shared" ref="M16:N16" si="10">SUM(M17:M25)</f>
        <v>63912858</v>
      </c>
      <c r="N16" s="10">
        <f t="shared" si="10"/>
        <v>3149</v>
      </c>
      <c r="O16" s="10">
        <f t="shared" si="8"/>
        <v>22187473</v>
      </c>
      <c r="P16" s="10">
        <f t="shared" si="8"/>
        <v>8066</v>
      </c>
      <c r="Q16" s="10">
        <f t="shared" si="8"/>
        <v>2615248</v>
      </c>
      <c r="R16" s="10">
        <f t="shared" si="8"/>
        <v>1960</v>
      </c>
      <c r="S16" s="10">
        <f t="shared" ref="S16:T16" si="11">SUM(S17:S25)</f>
        <v>587534</v>
      </c>
      <c r="T16" s="10">
        <f t="shared" si="11"/>
        <v>4095</v>
      </c>
      <c r="U16" s="10">
        <f t="shared" si="8"/>
        <v>35466</v>
      </c>
      <c r="V16" s="10">
        <f t="shared" si="8"/>
        <v>1639</v>
      </c>
      <c r="W16" s="10">
        <f t="shared" si="8"/>
        <v>5412</v>
      </c>
      <c r="X16" s="10">
        <f t="shared" si="8"/>
        <v>275</v>
      </c>
    </row>
    <row r="17" spans="1:24" ht="21" x14ac:dyDescent="0.2">
      <c r="A17" s="7" t="s">
        <v>19</v>
      </c>
      <c r="B17" s="8">
        <f>VLOOKUP($A$7:$A$91,dt!$A$2:$R$78,2,FALSE)</f>
        <v>2206</v>
      </c>
      <c r="C17" s="8">
        <f>VLOOKUP($A$7:$A$91,dt!$A$2:$R$78,3,FALSE)</f>
        <v>504</v>
      </c>
      <c r="D17" s="8">
        <f>VLOOKUP($A$7:$A$91,dt!$A$2:$R$78,4,FALSE)</f>
        <v>52</v>
      </c>
      <c r="E17" s="8">
        <f>VLOOKUP($A$7:$A$91,dt!$A$2:$R$78,5,FALSE)</f>
        <v>0</v>
      </c>
      <c r="F17" s="8">
        <f>VLOOKUP($A$7:$A$91,dt!$A$2:$R$78,6,FALSE)</f>
        <v>0</v>
      </c>
      <c r="G17" s="8">
        <f>VLOOKUP($A$7:$A$91,dt!$A$2:$R$78,7,FALSE)</f>
        <v>43</v>
      </c>
      <c r="H17" s="8">
        <f>VLOOKUP($A$7:$A$91,dt!$A$2:$R$78,8,FALSE)</f>
        <v>7</v>
      </c>
      <c r="I17" s="8">
        <f>VLOOKUP($A$7:$A$91,dt!$A$2:$R$78,9,FALSE)</f>
        <v>38</v>
      </c>
      <c r="J17" s="8">
        <f>VLOOKUP($A$7:$A$91,dt!$A$2:$R$78,10,FALSE)</f>
        <v>2</v>
      </c>
      <c r="K17" s="8">
        <f>VLOOKUP($A$7:$A$91,dt!$A$2:$R$78,11,FALSE)</f>
        <v>47710</v>
      </c>
      <c r="L17" s="8">
        <f>VLOOKUP($A$7:$A$91,dt!$A$2:$R$78,12,FALSE)</f>
        <v>1927</v>
      </c>
      <c r="M17" s="8">
        <f>VLOOKUP($A$7:$A$91,dt!$A$2:$R$78,13,FALSE)</f>
        <v>215</v>
      </c>
      <c r="N17" s="8">
        <f>VLOOKUP($A$7:$A$91,dt!$A$2:$R$78,14,FALSE)</f>
        <v>10</v>
      </c>
      <c r="O17" s="8">
        <f>VLOOKUP($A$7:$A$91,dt!$A$2:$R$78,15,FALSE)</f>
        <v>1783</v>
      </c>
      <c r="P17" s="8">
        <f>VLOOKUP($A$7:$A$91,dt!$A$2:$R$78,16,FALSE)</f>
        <v>64</v>
      </c>
      <c r="Q17" s="8">
        <f>VLOOKUP($A$7:$A$91,dt!$A$2:$R$78,17,FALSE)</f>
        <v>1258</v>
      </c>
      <c r="R17" s="8">
        <f>VLOOKUP($A$7:$A$91,dt!$A$2:$R$78,18,FALSE)</f>
        <v>100</v>
      </c>
      <c r="S17" s="8">
        <f>VLOOKUP($A$7:$A$91,dt!$A$2:$X$78,19,FALSE)</f>
        <v>6055</v>
      </c>
      <c r="T17" s="8">
        <f>VLOOKUP($A$7:$A$91,dt!$A$2:$X$78,20,FALSE)</f>
        <v>194</v>
      </c>
      <c r="U17" s="8">
        <f>VLOOKUP($A$7:$A$91,dt!$A$2:$X$78,21,FALSE)</f>
        <v>834</v>
      </c>
      <c r="V17" s="8">
        <f>VLOOKUP($A$7:$A$91,dt!$A$2:$X$78,22,FALSE)</f>
        <v>30</v>
      </c>
      <c r="W17" s="8">
        <f>VLOOKUP($A$7:$A$91,dt!$A$2:$X$78,23,FALSE)</f>
        <v>68</v>
      </c>
      <c r="X17" s="8">
        <f>VLOOKUP($A$7:$A$91,dt!$A$2:$X$78,24,FALSE)</f>
        <v>7</v>
      </c>
    </row>
    <row r="18" spans="1:24" ht="21" x14ac:dyDescent="0.2">
      <c r="A18" s="7" t="s">
        <v>20</v>
      </c>
      <c r="B18" s="8">
        <f>VLOOKUP($A$7:$A$91,dt!$A$2:$R$78,2,FALSE)</f>
        <v>13122</v>
      </c>
      <c r="C18" s="8">
        <f>VLOOKUP($A$7:$A$91,dt!$A$2:$R$78,3,FALSE)</f>
        <v>21638</v>
      </c>
      <c r="D18" s="8">
        <f>VLOOKUP($A$7:$A$91,dt!$A$2:$R$78,4,FALSE)</f>
        <v>1546</v>
      </c>
      <c r="E18" s="8">
        <f>VLOOKUP($A$7:$A$91,dt!$A$2:$R$78,5,FALSE)</f>
        <v>1671</v>
      </c>
      <c r="F18" s="8">
        <f>VLOOKUP($A$7:$A$91,dt!$A$2:$R$78,6,FALSE)</f>
        <v>30</v>
      </c>
      <c r="G18" s="8">
        <f>VLOOKUP($A$7:$A$91,dt!$A$2:$R$78,7,FALSE)</f>
        <v>9015</v>
      </c>
      <c r="H18" s="8">
        <f>VLOOKUP($A$7:$A$91,dt!$A$2:$R$78,8,FALSE)</f>
        <v>857</v>
      </c>
      <c r="I18" s="8">
        <f>VLOOKUP($A$7:$A$91,dt!$A$2:$R$78,9,FALSE)</f>
        <v>428078</v>
      </c>
      <c r="J18" s="8">
        <f>VLOOKUP($A$7:$A$91,dt!$A$2:$R$78,10,FALSE)</f>
        <v>234</v>
      </c>
      <c r="K18" s="8">
        <f>VLOOKUP($A$7:$A$91,dt!$A$2:$R$78,11,FALSE)</f>
        <v>437191</v>
      </c>
      <c r="L18" s="8">
        <f>VLOOKUP($A$7:$A$91,dt!$A$2:$R$78,12,FALSE)</f>
        <v>11032</v>
      </c>
      <c r="M18" s="8">
        <f>VLOOKUP($A$7:$A$91,dt!$A$2:$R$78,13,FALSE)</f>
        <v>27451341</v>
      </c>
      <c r="N18" s="8">
        <f>VLOOKUP($A$7:$A$91,dt!$A$2:$R$78,14,FALSE)</f>
        <v>322</v>
      </c>
      <c r="O18" s="8">
        <f>VLOOKUP($A$7:$A$91,dt!$A$2:$R$78,15,FALSE)</f>
        <v>5481884</v>
      </c>
      <c r="P18" s="8">
        <f>VLOOKUP($A$7:$A$91,dt!$A$2:$R$78,16,FALSE)</f>
        <v>498</v>
      </c>
      <c r="Q18" s="8">
        <f>VLOOKUP($A$7:$A$91,dt!$A$2:$R$78,17,FALSE)</f>
        <v>150040</v>
      </c>
      <c r="R18" s="8">
        <f>VLOOKUP($A$7:$A$91,dt!$A$2:$R$78,18,FALSE)</f>
        <v>76</v>
      </c>
      <c r="S18" s="8">
        <f>VLOOKUP($A$7:$A$91,dt!$A$2:$X$78,19,FALSE)</f>
        <v>170315</v>
      </c>
      <c r="T18" s="8">
        <f>VLOOKUP($A$7:$A$91,dt!$A$2:$X$78,20,FALSE)</f>
        <v>173</v>
      </c>
      <c r="U18" s="8">
        <f>VLOOKUP($A$7:$A$91,dt!$A$2:$X$78,21,FALSE)</f>
        <v>6585</v>
      </c>
      <c r="V18" s="8">
        <f>VLOOKUP($A$7:$A$91,dt!$A$2:$X$78,22,FALSE)</f>
        <v>311</v>
      </c>
      <c r="W18" s="8">
        <f>VLOOKUP($A$7:$A$91,dt!$A$2:$X$78,23,FALSE)</f>
        <v>2007</v>
      </c>
      <c r="X18" s="8">
        <f>VLOOKUP($A$7:$A$91,dt!$A$2:$X$78,24,FALSE)</f>
        <v>84</v>
      </c>
    </row>
    <row r="19" spans="1:24" ht="21" x14ac:dyDescent="0.2">
      <c r="A19" s="7" t="s">
        <v>21</v>
      </c>
      <c r="B19" s="8">
        <f>VLOOKUP($A$7:$A$91,dt!$A$2:$R$78,2,FALSE)</f>
        <v>10459</v>
      </c>
      <c r="C19" s="8">
        <f>VLOOKUP($A$7:$A$91,dt!$A$2:$R$78,3,FALSE)</f>
        <v>22935</v>
      </c>
      <c r="D19" s="8">
        <f>VLOOKUP($A$7:$A$91,dt!$A$2:$R$78,4,FALSE)</f>
        <v>1669</v>
      </c>
      <c r="E19" s="8">
        <f>VLOOKUP($A$7:$A$91,dt!$A$2:$R$78,5,FALSE)</f>
        <v>0</v>
      </c>
      <c r="F19" s="8">
        <f>VLOOKUP($A$7:$A$91,dt!$A$2:$R$78,6,FALSE)</f>
        <v>0</v>
      </c>
      <c r="G19" s="8">
        <f>VLOOKUP($A$7:$A$91,dt!$A$2:$R$78,7,FALSE)</f>
        <v>713</v>
      </c>
      <c r="H19" s="8">
        <f>VLOOKUP($A$7:$A$91,dt!$A$2:$R$78,8,FALSE)</f>
        <v>80</v>
      </c>
      <c r="I19" s="8">
        <f>VLOOKUP($A$7:$A$91,dt!$A$2:$R$78,9,FALSE)</f>
        <v>225568</v>
      </c>
      <c r="J19" s="8">
        <f>VLOOKUP($A$7:$A$91,dt!$A$2:$R$78,10,FALSE)</f>
        <v>171</v>
      </c>
      <c r="K19" s="8">
        <f>VLOOKUP($A$7:$A$91,dt!$A$2:$R$78,11,FALSE)</f>
        <v>460729</v>
      </c>
      <c r="L19" s="8">
        <f>VLOOKUP($A$7:$A$91,dt!$A$2:$R$78,12,FALSE)</f>
        <v>9143</v>
      </c>
      <c r="M19" s="8">
        <f>VLOOKUP($A$7:$A$91,dt!$A$2:$R$78,13,FALSE)</f>
        <v>4069499</v>
      </c>
      <c r="N19" s="8">
        <f>VLOOKUP($A$7:$A$91,dt!$A$2:$R$78,14,FALSE)</f>
        <v>203</v>
      </c>
      <c r="O19" s="8">
        <f>VLOOKUP($A$7:$A$91,dt!$A$2:$R$78,15,FALSE)</f>
        <v>307270</v>
      </c>
      <c r="P19" s="8">
        <f>VLOOKUP($A$7:$A$91,dt!$A$2:$R$78,16,FALSE)</f>
        <v>302</v>
      </c>
      <c r="Q19" s="8">
        <f>VLOOKUP($A$7:$A$91,dt!$A$2:$R$78,17,FALSE)</f>
        <v>555141</v>
      </c>
      <c r="R19" s="8">
        <f>VLOOKUP($A$7:$A$91,dt!$A$2:$R$78,18,FALSE)</f>
        <v>59</v>
      </c>
      <c r="S19" s="8">
        <f>VLOOKUP($A$7:$A$91,dt!$A$2:$X$78,19,FALSE)</f>
        <v>25501</v>
      </c>
      <c r="T19" s="8">
        <f>VLOOKUP($A$7:$A$91,dt!$A$2:$X$78,20,FALSE)</f>
        <v>119</v>
      </c>
      <c r="U19" s="8">
        <f>VLOOKUP($A$7:$A$91,dt!$A$2:$X$78,21,FALSE)</f>
        <v>847</v>
      </c>
      <c r="V19" s="8">
        <f>VLOOKUP($A$7:$A$91,dt!$A$2:$X$78,22,FALSE)</f>
        <v>37</v>
      </c>
      <c r="W19" s="8">
        <f>VLOOKUP($A$7:$A$91,dt!$A$2:$X$78,23,FALSE)</f>
        <v>179</v>
      </c>
      <c r="X19" s="8">
        <f>VLOOKUP($A$7:$A$91,dt!$A$2:$X$78,24,FALSE)</f>
        <v>9</v>
      </c>
    </row>
    <row r="20" spans="1:24" ht="21" x14ac:dyDescent="0.2">
      <c r="A20" s="7" t="s">
        <v>22</v>
      </c>
      <c r="B20" s="8">
        <f>VLOOKUP($A$7:$A$91,dt!$A$2:$R$78,2,FALSE)</f>
        <v>9944</v>
      </c>
      <c r="C20" s="8">
        <f>VLOOKUP($A$7:$A$91,dt!$A$2:$R$78,3,FALSE)</f>
        <v>2404</v>
      </c>
      <c r="D20" s="8">
        <f>VLOOKUP($A$7:$A$91,dt!$A$2:$R$78,4,FALSE)</f>
        <v>342</v>
      </c>
      <c r="E20" s="8">
        <f>VLOOKUP($A$7:$A$91,dt!$A$2:$R$78,5,FALSE)</f>
        <v>3089</v>
      </c>
      <c r="F20" s="8">
        <f>VLOOKUP($A$7:$A$91,dt!$A$2:$R$78,6,FALSE)</f>
        <v>85</v>
      </c>
      <c r="G20" s="8">
        <f>VLOOKUP($A$7:$A$91,dt!$A$2:$R$78,7,FALSE)</f>
        <v>482</v>
      </c>
      <c r="H20" s="8">
        <f>VLOOKUP($A$7:$A$91,dt!$A$2:$R$78,8,FALSE)</f>
        <v>28</v>
      </c>
      <c r="I20" s="8">
        <f>VLOOKUP($A$7:$A$91,dt!$A$2:$R$78,9,FALSE)</f>
        <v>62249</v>
      </c>
      <c r="J20" s="8">
        <f>VLOOKUP($A$7:$A$91,dt!$A$2:$R$78,10,FALSE)</f>
        <v>147</v>
      </c>
      <c r="K20" s="8">
        <f>VLOOKUP($A$7:$A$91,dt!$A$2:$R$78,11,FALSE)</f>
        <v>268236</v>
      </c>
      <c r="L20" s="8">
        <f>VLOOKUP($A$7:$A$91,dt!$A$2:$R$78,12,FALSE)</f>
        <v>8467</v>
      </c>
      <c r="M20" s="8">
        <f>VLOOKUP($A$7:$A$91,dt!$A$2:$R$78,13,FALSE)</f>
        <v>3222363</v>
      </c>
      <c r="N20" s="8">
        <f>VLOOKUP($A$7:$A$91,dt!$A$2:$R$78,14,FALSE)</f>
        <v>334</v>
      </c>
      <c r="O20" s="8">
        <f>VLOOKUP($A$7:$A$91,dt!$A$2:$R$78,15,FALSE)</f>
        <v>841157</v>
      </c>
      <c r="P20" s="8">
        <f>VLOOKUP($A$7:$A$91,dt!$A$2:$R$78,16,FALSE)</f>
        <v>614</v>
      </c>
      <c r="Q20" s="8">
        <f>VLOOKUP($A$7:$A$91,dt!$A$2:$R$78,17,FALSE)</f>
        <v>21086</v>
      </c>
      <c r="R20" s="8">
        <f>VLOOKUP($A$7:$A$91,dt!$A$2:$R$78,18,FALSE)</f>
        <v>152</v>
      </c>
      <c r="S20" s="8">
        <f>VLOOKUP($A$7:$A$91,dt!$A$2:$X$78,19,FALSE)</f>
        <v>10809</v>
      </c>
      <c r="T20" s="8">
        <f>VLOOKUP($A$7:$A$91,dt!$A$2:$X$78,20,FALSE)</f>
        <v>130</v>
      </c>
      <c r="U20" s="8">
        <f>VLOOKUP($A$7:$A$91,dt!$A$2:$X$78,21,FALSE)</f>
        <v>294</v>
      </c>
      <c r="V20" s="8">
        <f>VLOOKUP($A$7:$A$91,dt!$A$2:$X$78,22,FALSE)</f>
        <v>30</v>
      </c>
      <c r="W20" s="8">
        <f>VLOOKUP($A$7:$A$91,dt!$A$2:$X$78,23,FALSE)</f>
        <v>75</v>
      </c>
      <c r="X20" s="8">
        <f>VLOOKUP($A$7:$A$91,dt!$A$2:$X$78,24,FALSE)</f>
        <v>5</v>
      </c>
    </row>
    <row r="21" spans="1:24" ht="21" x14ac:dyDescent="0.2">
      <c r="A21" s="7" t="s">
        <v>23</v>
      </c>
      <c r="B21" s="8">
        <f>VLOOKUP($A$7:$A$91,dt!$A$2:$R$78,2,FALSE)</f>
        <v>4565</v>
      </c>
      <c r="C21" s="8">
        <f>VLOOKUP($A$7:$A$91,dt!$A$2:$R$78,3,FALSE)</f>
        <v>1775</v>
      </c>
      <c r="D21" s="8">
        <f>VLOOKUP($A$7:$A$91,dt!$A$2:$R$78,4,FALSE)</f>
        <v>190</v>
      </c>
      <c r="E21" s="8">
        <f>VLOOKUP($A$7:$A$91,dt!$A$2:$R$78,5,FALSE)</f>
        <v>0</v>
      </c>
      <c r="F21" s="8">
        <f>VLOOKUP($A$7:$A$91,dt!$A$2:$R$78,6,FALSE)</f>
        <v>0</v>
      </c>
      <c r="G21" s="8">
        <f>VLOOKUP($A$7:$A$91,dt!$A$2:$R$78,7,FALSE)</f>
        <v>644</v>
      </c>
      <c r="H21" s="8">
        <f>VLOOKUP($A$7:$A$91,dt!$A$2:$R$78,8,FALSE)</f>
        <v>70</v>
      </c>
      <c r="I21" s="8">
        <f>VLOOKUP($A$7:$A$91,dt!$A$2:$R$78,9,FALSE)</f>
        <v>84120</v>
      </c>
      <c r="J21" s="8">
        <f>VLOOKUP($A$7:$A$91,dt!$A$2:$R$78,10,FALSE)</f>
        <v>72</v>
      </c>
      <c r="K21" s="8">
        <f>VLOOKUP($A$7:$A$91,dt!$A$2:$R$78,11,FALSE)</f>
        <v>114523</v>
      </c>
      <c r="L21" s="8">
        <f>VLOOKUP($A$7:$A$91,dt!$A$2:$R$78,12,FALSE)</f>
        <v>3913</v>
      </c>
      <c r="M21" s="8">
        <f>VLOOKUP($A$7:$A$91,dt!$A$2:$R$78,13,FALSE)</f>
        <v>496223</v>
      </c>
      <c r="N21" s="8">
        <f>VLOOKUP($A$7:$A$91,dt!$A$2:$R$78,14,FALSE)</f>
        <v>15</v>
      </c>
      <c r="O21" s="8">
        <f>VLOOKUP($A$7:$A$91,dt!$A$2:$R$78,15,FALSE)</f>
        <v>41579</v>
      </c>
      <c r="P21" s="8">
        <f>VLOOKUP($A$7:$A$91,dt!$A$2:$R$78,16,FALSE)</f>
        <v>113</v>
      </c>
      <c r="Q21" s="8">
        <f>VLOOKUP($A$7:$A$91,dt!$A$2:$R$78,17,FALSE)</f>
        <v>2206</v>
      </c>
      <c r="R21" s="8">
        <f>VLOOKUP($A$7:$A$91,dt!$A$2:$R$78,18,FALSE)</f>
        <v>40</v>
      </c>
      <c r="S21" s="8">
        <f>VLOOKUP($A$7:$A$91,dt!$A$2:$X$78,19,FALSE)</f>
        <v>11955</v>
      </c>
      <c r="T21" s="8">
        <f>VLOOKUP($A$7:$A$91,dt!$A$2:$X$78,20,FALSE)</f>
        <v>66</v>
      </c>
      <c r="U21" s="8">
        <f>VLOOKUP($A$7:$A$91,dt!$A$2:$X$78,21,FALSE)</f>
        <v>487</v>
      </c>
      <c r="V21" s="8">
        <f>VLOOKUP($A$7:$A$91,dt!$A$2:$X$78,22,FALSE)</f>
        <v>29</v>
      </c>
      <c r="W21" s="8">
        <f>VLOOKUP($A$7:$A$91,dt!$A$2:$X$78,23,FALSE)</f>
        <v>179</v>
      </c>
      <c r="X21" s="8">
        <f>VLOOKUP($A$7:$A$91,dt!$A$2:$X$78,24,FALSE)</f>
        <v>11</v>
      </c>
    </row>
    <row r="22" spans="1:24" ht="21" x14ac:dyDescent="0.2">
      <c r="A22" s="7" t="s">
        <v>24</v>
      </c>
      <c r="B22" s="8">
        <f>VLOOKUP($A$7:$A$91,dt!$A$2:$R$78,2,FALSE)</f>
        <v>16097</v>
      </c>
      <c r="C22" s="8">
        <f>VLOOKUP($A$7:$A$91,dt!$A$2:$R$78,3,FALSE)</f>
        <v>21481</v>
      </c>
      <c r="D22" s="8">
        <f>VLOOKUP($A$7:$A$91,dt!$A$2:$R$78,4,FALSE)</f>
        <v>2644</v>
      </c>
      <c r="E22" s="8">
        <f>VLOOKUP($A$7:$A$91,dt!$A$2:$R$78,5,FALSE)</f>
        <v>114</v>
      </c>
      <c r="F22" s="8">
        <f>VLOOKUP($A$7:$A$91,dt!$A$2:$R$78,6,FALSE)</f>
        <v>4</v>
      </c>
      <c r="G22" s="8">
        <f>VLOOKUP($A$7:$A$91,dt!$A$2:$R$78,7,FALSE)</f>
        <v>3065</v>
      </c>
      <c r="H22" s="8">
        <f>VLOOKUP($A$7:$A$91,dt!$A$2:$R$78,8,FALSE)</f>
        <v>264</v>
      </c>
      <c r="I22" s="8">
        <f>VLOOKUP($A$7:$A$91,dt!$A$2:$R$78,9,FALSE)</f>
        <v>281438</v>
      </c>
      <c r="J22" s="8">
        <f>VLOOKUP($A$7:$A$91,dt!$A$2:$R$78,10,FALSE)</f>
        <v>452</v>
      </c>
      <c r="K22" s="8">
        <f>VLOOKUP($A$7:$A$91,dt!$A$2:$R$78,11,FALSE)</f>
        <v>591526</v>
      </c>
      <c r="L22" s="8">
        <f>VLOOKUP($A$7:$A$91,dt!$A$2:$R$78,12,FALSE)</f>
        <v>12558</v>
      </c>
      <c r="M22" s="8">
        <f>VLOOKUP($A$7:$A$91,dt!$A$2:$R$78,13,FALSE)</f>
        <v>5397794</v>
      </c>
      <c r="N22" s="8">
        <f>VLOOKUP($A$7:$A$91,dt!$A$2:$R$78,14,FALSE)</f>
        <v>281</v>
      </c>
      <c r="O22" s="8">
        <f>VLOOKUP($A$7:$A$91,dt!$A$2:$R$78,15,FALSE)</f>
        <v>8122482</v>
      </c>
      <c r="P22" s="8">
        <f>VLOOKUP($A$7:$A$91,dt!$A$2:$R$78,16,FALSE)</f>
        <v>1103</v>
      </c>
      <c r="Q22" s="8">
        <f>VLOOKUP($A$7:$A$91,dt!$A$2:$R$78,17,FALSE)</f>
        <v>741302</v>
      </c>
      <c r="R22" s="8">
        <f>VLOOKUP($A$7:$A$91,dt!$A$2:$R$78,18,FALSE)</f>
        <v>599</v>
      </c>
      <c r="S22" s="8">
        <f>VLOOKUP($A$7:$A$91,dt!$A$2:$X$78,19,FALSE)</f>
        <v>238750</v>
      </c>
      <c r="T22" s="8">
        <f>VLOOKUP($A$7:$A$91,dt!$A$2:$X$78,20,FALSE)</f>
        <v>1629</v>
      </c>
      <c r="U22" s="8">
        <f>VLOOKUP($A$7:$A$91,dt!$A$2:$X$78,21,FALSE)</f>
        <v>6504</v>
      </c>
      <c r="V22" s="8">
        <f>VLOOKUP($A$7:$A$91,dt!$A$2:$X$78,22,FALSE)</f>
        <v>369</v>
      </c>
      <c r="W22" s="8">
        <f>VLOOKUP($A$7:$A$91,dt!$A$2:$X$78,23,FALSE)</f>
        <v>1317</v>
      </c>
      <c r="X22" s="8">
        <f>VLOOKUP($A$7:$A$91,dt!$A$2:$X$78,24,FALSE)</f>
        <v>83</v>
      </c>
    </row>
    <row r="23" spans="1:24" ht="21" x14ac:dyDescent="0.2">
      <c r="A23" s="7" t="s">
        <v>25</v>
      </c>
      <c r="B23" s="8">
        <f>VLOOKUP($A$7:$A$91,dt!$A$2:$R$78,2,FALSE)</f>
        <v>20126</v>
      </c>
      <c r="C23" s="8">
        <f>VLOOKUP($A$7:$A$91,dt!$A$2:$R$78,3,FALSE)</f>
        <v>18510</v>
      </c>
      <c r="D23" s="8">
        <f>VLOOKUP($A$7:$A$91,dt!$A$2:$R$78,4,FALSE)</f>
        <v>1957</v>
      </c>
      <c r="E23" s="8">
        <f>VLOOKUP($A$7:$A$91,dt!$A$2:$R$78,5,FALSE)</f>
        <v>141</v>
      </c>
      <c r="F23" s="8">
        <f>VLOOKUP($A$7:$A$91,dt!$A$2:$R$78,6,FALSE)</f>
        <v>11</v>
      </c>
      <c r="G23" s="8">
        <f>VLOOKUP($A$7:$A$91,dt!$A$2:$R$78,7,FALSE)</f>
        <v>12666</v>
      </c>
      <c r="H23" s="8">
        <f>VLOOKUP($A$7:$A$91,dt!$A$2:$R$78,8,FALSE)</f>
        <v>1030</v>
      </c>
      <c r="I23" s="8">
        <f>VLOOKUP($A$7:$A$91,dt!$A$2:$R$78,9,FALSE)</f>
        <v>334653</v>
      </c>
      <c r="J23" s="8">
        <f>VLOOKUP($A$7:$A$91,dt!$A$2:$R$78,10,FALSE)</f>
        <v>571</v>
      </c>
      <c r="K23" s="8">
        <f>VLOOKUP($A$7:$A$91,dt!$A$2:$R$78,11,FALSE)</f>
        <v>819332</v>
      </c>
      <c r="L23" s="8">
        <f>VLOOKUP($A$7:$A$91,dt!$A$2:$R$78,12,FALSE)</f>
        <v>17527</v>
      </c>
      <c r="M23" s="8">
        <f>VLOOKUP($A$7:$A$91,dt!$A$2:$R$78,13,FALSE)</f>
        <v>20527961</v>
      </c>
      <c r="N23" s="8">
        <f>VLOOKUP($A$7:$A$91,dt!$A$2:$R$78,14,FALSE)</f>
        <v>736</v>
      </c>
      <c r="O23" s="8">
        <f>VLOOKUP($A$7:$A$91,dt!$A$2:$R$78,15,FALSE)</f>
        <v>1865987</v>
      </c>
      <c r="P23" s="8">
        <f>VLOOKUP($A$7:$A$91,dt!$A$2:$R$78,16,FALSE)</f>
        <v>743</v>
      </c>
      <c r="Q23" s="8">
        <f>VLOOKUP($A$7:$A$91,dt!$A$2:$R$78,17,FALSE)</f>
        <v>536413</v>
      </c>
      <c r="R23" s="8">
        <f>VLOOKUP($A$7:$A$91,dt!$A$2:$R$78,18,FALSE)</f>
        <v>144</v>
      </c>
      <c r="S23" s="8">
        <f>VLOOKUP($A$7:$A$91,dt!$A$2:$X$78,19,FALSE)</f>
        <v>38007</v>
      </c>
      <c r="T23" s="8">
        <f>VLOOKUP($A$7:$A$91,dt!$A$2:$X$78,20,FALSE)</f>
        <v>439</v>
      </c>
      <c r="U23" s="8">
        <f>VLOOKUP($A$7:$A$91,dt!$A$2:$X$78,21,FALSE)</f>
        <v>1726</v>
      </c>
      <c r="V23" s="8">
        <f>VLOOKUP($A$7:$A$91,dt!$A$2:$X$78,22,FALSE)</f>
        <v>94</v>
      </c>
      <c r="W23" s="8">
        <f>VLOOKUP($A$7:$A$91,dt!$A$2:$X$78,23,FALSE)</f>
        <v>430</v>
      </c>
      <c r="X23" s="8">
        <f>VLOOKUP($A$7:$A$91,dt!$A$2:$X$78,24,FALSE)</f>
        <v>28</v>
      </c>
    </row>
    <row r="24" spans="1:24" ht="21" x14ac:dyDescent="0.2">
      <c r="A24" s="7" t="s">
        <v>26</v>
      </c>
      <c r="B24" s="8">
        <f>VLOOKUP($A$7:$A$91,dt!$A$2:$R$78,2,FALSE)</f>
        <v>10627</v>
      </c>
      <c r="C24" s="8">
        <f>VLOOKUP($A$7:$A$91,dt!$A$2:$R$78,3,FALSE)</f>
        <v>11833</v>
      </c>
      <c r="D24" s="8">
        <f>VLOOKUP($A$7:$A$91,dt!$A$2:$R$78,4,FALSE)</f>
        <v>988</v>
      </c>
      <c r="E24" s="8">
        <f>VLOOKUP($A$7:$A$91,dt!$A$2:$R$78,5,FALSE)</f>
        <v>114</v>
      </c>
      <c r="F24" s="8">
        <f>VLOOKUP($A$7:$A$91,dt!$A$2:$R$78,6,FALSE)</f>
        <v>3</v>
      </c>
      <c r="G24" s="8">
        <f>VLOOKUP($A$7:$A$91,dt!$A$2:$R$78,7,FALSE)</f>
        <v>13934</v>
      </c>
      <c r="H24" s="8">
        <f>VLOOKUP($A$7:$A$91,dt!$A$2:$R$78,8,FALSE)</f>
        <v>1078</v>
      </c>
      <c r="I24" s="8">
        <f>VLOOKUP($A$7:$A$91,dt!$A$2:$R$78,9,FALSE)</f>
        <v>135959</v>
      </c>
      <c r="J24" s="8">
        <f>VLOOKUP($A$7:$A$91,dt!$A$2:$R$78,10,FALSE)</f>
        <v>51</v>
      </c>
      <c r="K24" s="8">
        <f>VLOOKUP($A$7:$A$91,dt!$A$2:$R$78,11,FALSE)</f>
        <v>281789</v>
      </c>
      <c r="L24" s="8">
        <f>VLOOKUP($A$7:$A$91,dt!$A$2:$R$78,12,FALSE)</f>
        <v>8686</v>
      </c>
      <c r="M24" s="8">
        <f>VLOOKUP($A$7:$A$91,dt!$A$2:$R$78,13,FALSE)</f>
        <v>2392314</v>
      </c>
      <c r="N24" s="8">
        <f>VLOOKUP($A$7:$A$91,dt!$A$2:$R$78,14,FALSE)</f>
        <v>299</v>
      </c>
      <c r="O24" s="8">
        <f>VLOOKUP($A$7:$A$91,dt!$A$2:$R$78,15,FALSE)</f>
        <v>5056546</v>
      </c>
      <c r="P24" s="8">
        <f>VLOOKUP($A$7:$A$91,dt!$A$2:$R$78,16,FALSE)</f>
        <v>935</v>
      </c>
      <c r="Q24" s="8">
        <f>VLOOKUP($A$7:$A$91,dt!$A$2:$R$78,17,FALSE)</f>
        <v>476721</v>
      </c>
      <c r="R24" s="8">
        <f>VLOOKUP($A$7:$A$91,dt!$A$2:$R$78,18,FALSE)</f>
        <v>296</v>
      </c>
      <c r="S24" s="8">
        <f>VLOOKUP($A$7:$A$91,dt!$A$2:$X$78,19,FALSE)</f>
        <v>62426</v>
      </c>
      <c r="T24" s="8">
        <f>VLOOKUP($A$7:$A$91,dt!$A$2:$X$78,20,FALSE)</f>
        <v>373</v>
      </c>
      <c r="U24" s="8">
        <f>VLOOKUP($A$7:$A$91,dt!$A$2:$X$78,21,FALSE)</f>
        <v>2357</v>
      </c>
      <c r="V24" s="8">
        <f>VLOOKUP($A$7:$A$91,dt!$A$2:$X$78,22,FALSE)</f>
        <v>98</v>
      </c>
      <c r="W24" s="8">
        <f>VLOOKUP($A$7:$A$91,dt!$A$2:$X$78,23,FALSE)</f>
        <v>482</v>
      </c>
      <c r="X24" s="8">
        <f>VLOOKUP($A$7:$A$91,dt!$A$2:$X$78,24,FALSE)</f>
        <v>17</v>
      </c>
    </row>
    <row r="25" spans="1:24" ht="21" x14ac:dyDescent="0.2">
      <c r="A25" s="7" t="s">
        <v>27</v>
      </c>
      <c r="B25" s="8">
        <f>VLOOKUP($A$7:$A$91,dt!$A$2:$R$78,2,FALSE)</f>
        <v>33594</v>
      </c>
      <c r="C25" s="8">
        <f>VLOOKUP($A$7:$A$91,dt!$A$2:$R$78,3,FALSE)</f>
        <v>105569</v>
      </c>
      <c r="D25" s="8">
        <f>VLOOKUP($A$7:$A$91,dt!$A$2:$R$78,4,FALSE)</f>
        <v>9183</v>
      </c>
      <c r="E25" s="8">
        <f>VLOOKUP($A$7:$A$91,dt!$A$2:$R$78,5,FALSE)</f>
        <v>37588</v>
      </c>
      <c r="F25" s="8">
        <f>VLOOKUP($A$7:$A$91,dt!$A$2:$R$78,6,FALSE)</f>
        <v>936</v>
      </c>
      <c r="G25" s="8">
        <f>VLOOKUP($A$7:$A$91,dt!$A$2:$R$78,7,FALSE)</f>
        <v>14121</v>
      </c>
      <c r="H25" s="8">
        <f>VLOOKUP($A$7:$A$91,dt!$A$2:$R$78,8,FALSE)</f>
        <v>1185</v>
      </c>
      <c r="I25" s="8">
        <f>VLOOKUP($A$7:$A$91,dt!$A$2:$R$78,9,FALSE)</f>
        <v>29962</v>
      </c>
      <c r="J25" s="8">
        <f>VLOOKUP($A$7:$A$91,dt!$A$2:$R$78,10,FALSE)</f>
        <v>860</v>
      </c>
      <c r="K25" s="8">
        <f>VLOOKUP($A$7:$A$91,dt!$A$2:$R$78,11,FALSE)</f>
        <v>1416668</v>
      </c>
      <c r="L25" s="8">
        <f>VLOOKUP($A$7:$A$91,dt!$A$2:$R$78,12,FALSE)</f>
        <v>29471</v>
      </c>
      <c r="M25" s="8">
        <f>VLOOKUP($A$7:$A$91,dt!$A$2:$R$78,13,FALSE)</f>
        <v>355148</v>
      </c>
      <c r="N25" s="8">
        <f>VLOOKUP($A$7:$A$91,dt!$A$2:$R$78,14,FALSE)</f>
        <v>949</v>
      </c>
      <c r="O25" s="8">
        <f>VLOOKUP($A$7:$A$91,dt!$A$2:$R$78,15,FALSE)</f>
        <v>468785</v>
      </c>
      <c r="P25" s="8">
        <f>VLOOKUP($A$7:$A$91,dt!$A$2:$R$78,16,FALSE)</f>
        <v>3694</v>
      </c>
      <c r="Q25" s="8">
        <f>VLOOKUP($A$7:$A$91,dt!$A$2:$R$78,17,FALSE)</f>
        <v>131081</v>
      </c>
      <c r="R25" s="8">
        <f>VLOOKUP($A$7:$A$91,dt!$A$2:$R$78,18,FALSE)</f>
        <v>494</v>
      </c>
      <c r="S25" s="8">
        <f>VLOOKUP($A$7:$A$91,dt!$A$2:$X$78,19,FALSE)</f>
        <v>23716</v>
      </c>
      <c r="T25" s="8">
        <f>VLOOKUP($A$7:$A$91,dt!$A$2:$X$78,20,FALSE)</f>
        <v>972</v>
      </c>
      <c r="U25" s="8">
        <f>VLOOKUP($A$7:$A$91,dt!$A$2:$X$78,21,FALSE)</f>
        <v>15832</v>
      </c>
      <c r="V25" s="8">
        <f>VLOOKUP($A$7:$A$91,dt!$A$2:$X$78,22,FALSE)</f>
        <v>641</v>
      </c>
      <c r="W25" s="8">
        <f>VLOOKUP($A$7:$A$91,dt!$A$2:$X$78,23,FALSE)</f>
        <v>675</v>
      </c>
      <c r="X25" s="8">
        <f>VLOOKUP($A$7:$A$91,dt!$A$2:$X$78,24,FALSE)</f>
        <v>31</v>
      </c>
    </row>
    <row r="26" spans="1:24" ht="21" x14ac:dyDescent="0.2">
      <c r="A26" s="11" t="s">
        <v>3</v>
      </c>
      <c r="B26" s="10">
        <f>SUM(B27:B34)</f>
        <v>1008085</v>
      </c>
      <c r="C26" s="10">
        <f t="shared" ref="C26:X26" si="12">SUM(C27:C34)</f>
        <v>2961688</v>
      </c>
      <c r="D26" s="10">
        <f t="shared" si="12"/>
        <v>544911</v>
      </c>
      <c r="E26" s="10">
        <f t="shared" si="12"/>
        <v>156298</v>
      </c>
      <c r="F26" s="10">
        <f t="shared" si="12"/>
        <v>5177</v>
      </c>
      <c r="G26" s="10">
        <f t="shared" si="12"/>
        <v>685626</v>
      </c>
      <c r="H26" s="10">
        <f t="shared" si="12"/>
        <v>148497</v>
      </c>
      <c r="I26" s="10">
        <f t="shared" si="12"/>
        <v>1261751</v>
      </c>
      <c r="J26" s="10">
        <f t="shared" si="12"/>
        <v>46335</v>
      </c>
      <c r="K26" s="10">
        <f t="shared" ref="K26:L26" si="13">SUM(K27:K34)</f>
        <v>28252814</v>
      </c>
      <c r="L26" s="10">
        <f t="shared" si="13"/>
        <v>724941</v>
      </c>
      <c r="M26" s="10">
        <f t="shared" ref="M26:N26" si="14">SUM(M27:M34)</f>
        <v>33487147</v>
      </c>
      <c r="N26" s="10">
        <f t="shared" si="14"/>
        <v>11160</v>
      </c>
      <c r="O26" s="10">
        <f t="shared" si="12"/>
        <v>3536100</v>
      </c>
      <c r="P26" s="10">
        <f t="shared" si="12"/>
        <v>39534</v>
      </c>
      <c r="Q26" s="10">
        <f t="shared" si="12"/>
        <v>1106906</v>
      </c>
      <c r="R26" s="10">
        <f t="shared" si="12"/>
        <v>8790</v>
      </c>
      <c r="S26" s="10">
        <f t="shared" ref="S26:T26" si="15">SUM(S27:S34)</f>
        <v>1235004</v>
      </c>
      <c r="T26" s="10">
        <f t="shared" si="15"/>
        <v>25384</v>
      </c>
      <c r="U26" s="10">
        <f t="shared" si="12"/>
        <v>185682</v>
      </c>
      <c r="V26" s="10">
        <f t="shared" si="12"/>
        <v>8252</v>
      </c>
      <c r="W26" s="10">
        <f t="shared" si="12"/>
        <v>7476</v>
      </c>
      <c r="X26" s="10">
        <f t="shared" si="12"/>
        <v>408</v>
      </c>
    </row>
    <row r="27" spans="1:24" ht="21" x14ac:dyDescent="0.2">
      <c r="A27" s="7" t="s">
        <v>28</v>
      </c>
      <c r="B27" s="8">
        <f>VLOOKUP($A$7:$A$91,dt!$A$2:$R$78,2,FALSE)</f>
        <v>170132</v>
      </c>
      <c r="C27" s="8">
        <f>VLOOKUP($A$7:$A$91,dt!$A$2:$R$78,3,FALSE)</f>
        <v>478106</v>
      </c>
      <c r="D27" s="8">
        <f>VLOOKUP($A$7:$A$91,dt!$A$2:$R$78,4,FALSE)</f>
        <v>61116</v>
      </c>
      <c r="E27" s="8">
        <f>VLOOKUP($A$7:$A$91,dt!$A$2:$R$78,5,FALSE)</f>
        <v>135002</v>
      </c>
      <c r="F27" s="8">
        <f>VLOOKUP($A$7:$A$91,dt!$A$2:$R$78,6,FALSE)</f>
        <v>4452</v>
      </c>
      <c r="G27" s="8">
        <f>VLOOKUP($A$7:$A$91,dt!$A$2:$R$78,7,FALSE)</f>
        <v>70804</v>
      </c>
      <c r="H27" s="8">
        <f>VLOOKUP($A$7:$A$91,dt!$A$2:$R$78,8,FALSE)</f>
        <v>10944</v>
      </c>
      <c r="I27" s="8">
        <f>VLOOKUP($A$7:$A$91,dt!$A$2:$R$78,9,FALSE)</f>
        <v>317986</v>
      </c>
      <c r="J27" s="8">
        <f>VLOOKUP($A$7:$A$91,dt!$A$2:$R$78,10,FALSE)</f>
        <v>6687</v>
      </c>
      <c r="K27" s="8">
        <f>VLOOKUP($A$7:$A$91,dt!$A$2:$R$78,11,FALSE)</f>
        <v>4955228</v>
      </c>
      <c r="L27" s="8">
        <f>VLOOKUP($A$7:$A$91,dt!$A$2:$R$78,12,FALSE)</f>
        <v>139527</v>
      </c>
      <c r="M27" s="8">
        <f>VLOOKUP($A$7:$A$91,dt!$A$2:$R$78,13,FALSE)</f>
        <v>17620142</v>
      </c>
      <c r="N27" s="8">
        <f>VLOOKUP($A$7:$A$91,dt!$A$2:$R$78,14,FALSE)</f>
        <v>3380</v>
      </c>
      <c r="O27" s="8">
        <f>VLOOKUP($A$7:$A$91,dt!$A$2:$R$78,15,FALSE)</f>
        <v>1001479</v>
      </c>
      <c r="P27" s="8">
        <f>VLOOKUP($A$7:$A$91,dt!$A$2:$R$78,16,FALSE)</f>
        <v>9289</v>
      </c>
      <c r="Q27" s="8">
        <f>VLOOKUP($A$7:$A$91,dt!$A$2:$R$78,17,FALSE)</f>
        <v>353759</v>
      </c>
      <c r="R27" s="8">
        <f>VLOOKUP($A$7:$A$91,dt!$A$2:$R$78,18,FALSE)</f>
        <v>2234</v>
      </c>
      <c r="S27" s="8">
        <f>VLOOKUP($A$7:$A$91,dt!$A$2:$X$78,19,FALSE)</f>
        <v>416059</v>
      </c>
      <c r="T27" s="8">
        <f>VLOOKUP($A$7:$A$91,dt!$A$2:$X$78,20,FALSE)</f>
        <v>5448</v>
      </c>
      <c r="U27" s="8">
        <f>VLOOKUP($A$7:$A$91,dt!$A$2:$X$78,21,FALSE)</f>
        <v>107097</v>
      </c>
      <c r="V27" s="8">
        <f>VLOOKUP($A$7:$A$91,dt!$A$2:$X$78,22,FALSE)</f>
        <v>4069</v>
      </c>
      <c r="W27" s="8">
        <f>VLOOKUP($A$7:$A$91,dt!$A$2:$X$78,23,FALSE)</f>
        <v>3283</v>
      </c>
      <c r="X27" s="8">
        <f>VLOOKUP($A$7:$A$91,dt!$A$2:$X$78,24,FALSE)</f>
        <v>142</v>
      </c>
    </row>
    <row r="28" spans="1:24" ht="21" x14ac:dyDescent="0.2">
      <c r="A28" s="7" t="s">
        <v>29</v>
      </c>
      <c r="B28" s="8">
        <f>VLOOKUP($A$7:$A$91,dt!$A$2:$R$78,2,FALSE)</f>
        <v>155402</v>
      </c>
      <c r="C28" s="8">
        <f>VLOOKUP($A$7:$A$91,dt!$A$2:$R$78,3,FALSE)</f>
        <v>485587</v>
      </c>
      <c r="D28" s="8">
        <f>VLOOKUP($A$7:$A$91,dt!$A$2:$R$78,4,FALSE)</f>
        <v>81440</v>
      </c>
      <c r="E28" s="8">
        <f>VLOOKUP($A$7:$A$91,dt!$A$2:$R$78,5,FALSE)</f>
        <v>6639</v>
      </c>
      <c r="F28" s="8">
        <f>VLOOKUP($A$7:$A$91,dt!$A$2:$R$78,6,FALSE)</f>
        <v>191</v>
      </c>
      <c r="G28" s="8">
        <f>VLOOKUP($A$7:$A$91,dt!$A$2:$R$78,7,FALSE)</f>
        <v>148576</v>
      </c>
      <c r="H28" s="8">
        <f>VLOOKUP($A$7:$A$91,dt!$A$2:$R$78,8,FALSE)</f>
        <v>26448</v>
      </c>
      <c r="I28" s="8">
        <f>VLOOKUP($A$7:$A$91,dt!$A$2:$R$78,9,FALSE)</f>
        <v>192570</v>
      </c>
      <c r="J28" s="8">
        <f>VLOOKUP($A$7:$A$91,dt!$A$2:$R$78,10,FALSE)</f>
        <v>9493</v>
      </c>
      <c r="K28" s="8">
        <f>VLOOKUP($A$7:$A$91,dt!$A$2:$R$78,11,FALSE)</f>
        <v>4762358</v>
      </c>
      <c r="L28" s="8">
        <f>VLOOKUP($A$7:$A$91,dt!$A$2:$R$78,12,FALSE)</f>
        <v>113225</v>
      </c>
      <c r="M28" s="8">
        <f>VLOOKUP($A$7:$A$91,dt!$A$2:$R$78,13,FALSE)</f>
        <v>6177271</v>
      </c>
      <c r="N28" s="8">
        <f>VLOOKUP($A$7:$A$91,dt!$A$2:$R$78,14,FALSE)</f>
        <v>1227</v>
      </c>
      <c r="O28" s="8">
        <f>VLOOKUP($A$7:$A$91,dt!$A$2:$R$78,15,FALSE)</f>
        <v>268842</v>
      </c>
      <c r="P28" s="8">
        <f>VLOOKUP($A$7:$A$91,dt!$A$2:$R$78,16,FALSE)</f>
        <v>5737</v>
      </c>
      <c r="Q28" s="8">
        <f>VLOOKUP($A$7:$A$91,dt!$A$2:$R$78,17,FALSE)</f>
        <v>47224</v>
      </c>
      <c r="R28" s="8">
        <f>VLOOKUP($A$7:$A$91,dt!$A$2:$R$78,18,FALSE)</f>
        <v>921</v>
      </c>
      <c r="S28" s="8">
        <f>VLOOKUP($A$7:$A$91,dt!$A$2:$X$78,19,FALSE)</f>
        <v>180777</v>
      </c>
      <c r="T28" s="8">
        <f>VLOOKUP($A$7:$A$91,dt!$A$2:$X$78,20,FALSE)</f>
        <v>6776</v>
      </c>
      <c r="U28" s="8">
        <f>VLOOKUP($A$7:$A$91,dt!$A$2:$X$78,21,FALSE)</f>
        <v>18579</v>
      </c>
      <c r="V28" s="8">
        <f>VLOOKUP($A$7:$A$91,dt!$A$2:$X$78,22,FALSE)</f>
        <v>1066</v>
      </c>
      <c r="W28" s="8">
        <f>VLOOKUP($A$7:$A$91,dt!$A$2:$X$78,23,FALSE)</f>
        <v>1452</v>
      </c>
      <c r="X28" s="8">
        <f>VLOOKUP($A$7:$A$91,dt!$A$2:$X$78,24,FALSE)</f>
        <v>102</v>
      </c>
    </row>
    <row r="29" spans="1:24" ht="21" x14ac:dyDescent="0.2">
      <c r="A29" s="7" t="s">
        <v>30</v>
      </c>
      <c r="B29" s="8">
        <f>VLOOKUP($A$7:$A$91,dt!$A$2:$R$78,2,FALSE)</f>
        <v>166892</v>
      </c>
      <c r="C29" s="8">
        <f>VLOOKUP($A$7:$A$91,dt!$A$2:$R$78,3,FALSE)</f>
        <v>555221</v>
      </c>
      <c r="D29" s="8">
        <f>VLOOKUP($A$7:$A$91,dt!$A$2:$R$78,4,FALSE)</f>
        <v>101121</v>
      </c>
      <c r="E29" s="8">
        <f>VLOOKUP($A$7:$A$91,dt!$A$2:$R$78,5,FALSE)</f>
        <v>900</v>
      </c>
      <c r="F29" s="8">
        <f>VLOOKUP($A$7:$A$91,dt!$A$2:$R$78,6,FALSE)</f>
        <v>68</v>
      </c>
      <c r="G29" s="8">
        <f>VLOOKUP($A$7:$A$91,dt!$A$2:$R$78,7,FALSE)</f>
        <v>150399</v>
      </c>
      <c r="H29" s="8">
        <f>VLOOKUP($A$7:$A$91,dt!$A$2:$R$78,8,FALSE)</f>
        <v>32696</v>
      </c>
      <c r="I29" s="8">
        <f>VLOOKUP($A$7:$A$91,dt!$A$2:$R$78,9,FALSE)</f>
        <v>145788</v>
      </c>
      <c r="J29" s="8">
        <f>VLOOKUP($A$7:$A$91,dt!$A$2:$R$78,10,FALSE)</f>
        <v>7346</v>
      </c>
      <c r="K29" s="8">
        <f>VLOOKUP($A$7:$A$91,dt!$A$2:$R$78,11,FALSE)</f>
        <v>4537785</v>
      </c>
      <c r="L29" s="8">
        <f>VLOOKUP($A$7:$A$91,dt!$A$2:$R$78,12,FALSE)</f>
        <v>120047</v>
      </c>
      <c r="M29" s="8">
        <f>VLOOKUP($A$7:$A$91,dt!$A$2:$R$78,13,FALSE)</f>
        <v>624096</v>
      </c>
      <c r="N29" s="8">
        <f>VLOOKUP($A$7:$A$91,dt!$A$2:$R$78,14,FALSE)</f>
        <v>1910</v>
      </c>
      <c r="O29" s="8">
        <f>VLOOKUP($A$7:$A$91,dt!$A$2:$R$78,15,FALSE)</f>
        <v>186375</v>
      </c>
      <c r="P29" s="8">
        <f>VLOOKUP($A$7:$A$91,dt!$A$2:$R$78,16,FALSE)</f>
        <v>8064</v>
      </c>
      <c r="Q29" s="8">
        <f>VLOOKUP($A$7:$A$91,dt!$A$2:$R$78,17,FALSE)</f>
        <v>40124</v>
      </c>
      <c r="R29" s="8">
        <f>VLOOKUP($A$7:$A$91,dt!$A$2:$R$78,18,FALSE)</f>
        <v>997</v>
      </c>
      <c r="S29" s="8">
        <f>VLOOKUP($A$7:$A$91,dt!$A$2:$X$78,19,FALSE)</f>
        <v>171975</v>
      </c>
      <c r="T29" s="8">
        <f>VLOOKUP($A$7:$A$91,dt!$A$2:$X$78,20,FALSE)</f>
        <v>6701</v>
      </c>
      <c r="U29" s="8">
        <f>VLOOKUP($A$7:$A$91,dt!$A$2:$X$78,21,FALSE)</f>
        <v>6233</v>
      </c>
      <c r="V29" s="8">
        <f>VLOOKUP($A$7:$A$91,dt!$A$2:$X$78,22,FALSE)</f>
        <v>417</v>
      </c>
      <c r="W29" s="8">
        <f>VLOOKUP($A$7:$A$91,dt!$A$2:$X$78,23,FALSE)</f>
        <v>655</v>
      </c>
      <c r="X29" s="8">
        <f>VLOOKUP($A$7:$A$91,dt!$A$2:$X$78,24,FALSE)</f>
        <v>34</v>
      </c>
    </row>
    <row r="30" spans="1:24" ht="21" x14ac:dyDescent="0.2">
      <c r="A30" s="7" t="s">
        <v>31</v>
      </c>
      <c r="B30" s="8">
        <f>VLOOKUP($A$7:$A$91,dt!$A$2:$R$78,2,FALSE)</f>
        <v>146984</v>
      </c>
      <c r="C30" s="8">
        <f>VLOOKUP($A$7:$A$91,dt!$A$2:$R$78,3,FALSE)</f>
        <v>508701</v>
      </c>
      <c r="D30" s="8">
        <f>VLOOKUP($A$7:$A$91,dt!$A$2:$R$78,4,FALSE)</f>
        <v>98403</v>
      </c>
      <c r="E30" s="8">
        <f>VLOOKUP($A$7:$A$91,dt!$A$2:$R$78,5,FALSE)</f>
        <v>5448</v>
      </c>
      <c r="F30" s="8">
        <f>VLOOKUP($A$7:$A$91,dt!$A$2:$R$78,6,FALSE)</f>
        <v>201</v>
      </c>
      <c r="G30" s="8">
        <f>VLOOKUP($A$7:$A$91,dt!$A$2:$R$78,7,FALSE)</f>
        <v>105227</v>
      </c>
      <c r="H30" s="8">
        <f>VLOOKUP($A$7:$A$91,dt!$A$2:$R$78,8,FALSE)</f>
        <v>25151</v>
      </c>
      <c r="I30" s="8">
        <f>VLOOKUP($A$7:$A$91,dt!$A$2:$R$78,9,FALSE)</f>
        <v>109961</v>
      </c>
      <c r="J30" s="8">
        <f>VLOOKUP($A$7:$A$91,dt!$A$2:$R$78,10,FALSE)</f>
        <v>6499</v>
      </c>
      <c r="K30" s="8">
        <f>VLOOKUP($A$7:$A$91,dt!$A$2:$R$78,11,FALSE)</f>
        <v>3635931</v>
      </c>
      <c r="L30" s="8">
        <f>VLOOKUP($A$7:$A$91,dt!$A$2:$R$78,12,FALSE)</f>
        <v>96652</v>
      </c>
      <c r="M30" s="8">
        <f>VLOOKUP($A$7:$A$91,dt!$A$2:$R$78,13,FALSE)</f>
        <v>1042549</v>
      </c>
      <c r="N30" s="8">
        <f>VLOOKUP($A$7:$A$91,dt!$A$2:$R$78,14,FALSE)</f>
        <v>2111</v>
      </c>
      <c r="O30" s="8">
        <f>VLOOKUP($A$7:$A$91,dt!$A$2:$R$78,15,FALSE)</f>
        <v>69889</v>
      </c>
      <c r="P30" s="8">
        <f>VLOOKUP($A$7:$A$91,dt!$A$2:$R$78,16,FALSE)</f>
        <v>2663</v>
      </c>
      <c r="Q30" s="8">
        <f>VLOOKUP($A$7:$A$91,dt!$A$2:$R$78,17,FALSE)</f>
        <v>31476</v>
      </c>
      <c r="R30" s="8">
        <f>VLOOKUP($A$7:$A$91,dt!$A$2:$R$78,18,FALSE)</f>
        <v>2199</v>
      </c>
      <c r="S30" s="8">
        <f>VLOOKUP($A$7:$A$91,dt!$A$2:$X$78,19,FALSE)</f>
        <v>64011</v>
      </c>
      <c r="T30" s="8">
        <f>VLOOKUP($A$7:$A$91,dt!$A$2:$X$78,20,FALSE)</f>
        <v>2032</v>
      </c>
      <c r="U30" s="8">
        <f>VLOOKUP($A$7:$A$91,dt!$A$2:$X$78,21,FALSE)</f>
        <v>4841</v>
      </c>
      <c r="V30" s="8">
        <f>VLOOKUP($A$7:$A$91,dt!$A$2:$X$78,22,FALSE)</f>
        <v>298</v>
      </c>
      <c r="W30" s="8">
        <f>VLOOKUP($A$7:$A$91,dt!$A$2:$X$78,23,FALSE)</f>
        <v>475</v>
      </c>
      <c r="X30" s="8">
        <f>VLOOKUP($A$7:$A$91,dt!$A$2:$X$78,24,FALSE)</f>
        <v>23</v>
      </c>
    </row>
    <row r="31" spans="1:24" ht="21" x14ac:dyDescent="0.2">
      <c r="A31" s="7" t="s">
        <v>32</v>
      </c>
      <c r="B31" s="8">
        <f>VLOOKUP($A$7:$A$91,dt!$A$2:$R$78,2,FALSE)</f>
        <v>185744</v>
      </c>
      <c r="C31" s="8">
        <f>VLOOKUP($A$7:$A$91,dt!$A$2:$R$78,3,FALSE)</f>
        <v>520570</v>
      </c>
      <c r="D31" s="8">
        <f>VLOOKUP($A$7:$A$91,dt!$A$2:$R$78,4,FALSE)</f>
        <v>120853</v>
      </c>
      <c r="E31" s="8">
        <f>VLOOKUP($A$7:$A$91,dt!$A$2:$R$78,5,FALSE)</f>
        <v>219</v>
      </c>
      <c r="F31" s="8">
        <f>VLOOKUP($A$7:$A$91,dt!$A$2:$R$78,6,FALSE)</f>
        <v>17</v>
      </c>
      <c r="G31" s="8">
        <f>VLOOKUP($A$7:$A$91,dt!$A$2:$R$78,7,FALSE)</f>
        <v>139624</v>
      </c>
      <c r="H31" s="8">
        <f>VLOOKUP($A$7:$A$91,dt!$A$2:$R$78,8,FALSE)</f>
        <v>37474</v>
      </c>
      <c r="I31" s="8">
        <f>VLOOKUP($A$7:$A$91,dt!$A$2:$R$78,9,FALSE)</f>
        <v>127188</v>
      </c>
      <c r="J31" s="8">
        <f>VLOOKUP($A$7:$A$91,dt!$A$2:$R$78,10,FALSE)</f>
        <v>6828</v>
      </c>
      <c r="K31" s="8">
        <f>VLOOKUP($A$7:$A$91,dt!$A$2:$R$78,11,FALSE)</f>
        <v>4643040</v>
      </c>
      <c r="L31" s="8">
        <f>VLOOKUP($A$7:$A$91,dt!$A$2:$R$78,12,FALSE)</f>
        <v>108869</v>
      </c>
      <c r="M31" s="8">
        <f>VLOOKUP($A$7:$A$91,dt!$A$2:$R$78,13,FALSE)</f>
        <v>2249408</v>
      </c>
      <c r="N31" s="8">
        <f>VLOOKUP($A$7:$A$91,dt!$A$2:$R$78,14,FALSE)</f>
        <v>1755</v>
      </c>
      <c r="O31" s="8">
        <f>VLOOKUP($A$7:$A$91,dt!$A$2:$R$78,15,FALSE)</f>
        <v>628570</v>
      </c>
      <c r="P31" s="8">
        <f>VLOOKUP($A$7:$A$91,dt!$A$2:$R$78,16,FALSE)</f>
        <v>6374</v>
      </c>
      <c r="Q31" s="8">
        <f>VLOOKUP($A$7:$A$91,dt!$A$2:$R$78,17,FALSE)</f>
        <v>33954</v>
      </c>
      <c r="R31" s="8">
        <f>VLOOKUP($A$7:$A$91,dt!$A$2:$R$78,18,FALSE)</f>
        <v>1340</v>
      </c>
      <c r="S31" s="8">
        <f>VLOOKUP($A$7:$A$91,dt!$A$2:$X$78,19,FALSE)</f>
        <v>49640</v>
      </c>
      <c r="T31" s="8">
        <f>VLOOKUP($A$7:$A$91,dt!$A$2:$X$78,20,FALSE)</f>
        <v>1407</v>
      </c>
      <c r="U31" s="8">
        <f>VLOOKUP($A$7:$A$91,dt!$A$2:$X$78,21,FALSE)</f>
        <v>9395</v>
      </c>
      <c r="V31" s="8">
        <f>VLOOKUP($A$7:$A$91,dt!$A$2:$X$78,22,FALSE)</f>
        <v>704</v>
      </c>
      <c r="W31" s="8">
        <f>VLOOKUP($A$7:$A$91,dt!$A$2:$X$78,23,FALSE)</f>
        <v>494</v>
      </c>
      <c r="X31" s="8">
        <f>VLOOKUP($A$7:$A$91,dt!$A$2:$X$78,24,FALSE)</f>
        <v>41</v>
      </c>
    </row>
    <row r="32" spans="1:24" ht="21" x14ac:dyDescent="0.2">
      <c r="A32" s="7" t="s">
        <v>33</v>
      </c>
      <c r="B32" s="8">
        <f>VLOOKUP($A$7:$A$91,dt!$A$2:$R$78,2,FALSE)</f>
        <v>58118</v>
      </c>
      <c r="C32" s="8">
        <f>VLOOKUP($A$7:$A$91,dt!$A$2:$R$78,3,FALSE)</f>
        <v>189771</v>
      </c>
      <c r="D32" s="8">
        <f>VLOOKUP($A$7:$A$91,dt!$A$2:$R$78,4,FALSE)</f>
        <v>39771</v>
      </c>
      <c r="E32" s="8">
        <f>VLOOKUP($A$7:$A$91,dt!$A$2:$R$78,5,FALSE)</f>
        <v>44</v>
      </c>
      <c r="F32" s="8">
        <f>VLOOKUP($A$7:$A$91,dt!$A$2:$R$78,6,FALSE)</f>
        <v>14</v>
      </c>
      <c r="G32" s="8">
        <f>VLOOKUP($A$7:$A$91,dt!$A$2:$R$78,7,FALSE)</f>
        <v>34759</v>
      </c>
      <c r="H32" s="8">
        <f>VLOOKUP($A$7:$A$91,dt!$A$2:$R$78,8,FALSE)</f>
        <v>8270</v>
      </c>
      <c r="I32" s="8">
        <f>VLOOKUP($A$7:$A$91,dt!$A$2:$R$78,9,FALSE)</f>
        <v>81740</v>
      </c>
      <c r="J32" s="8">
        <f>VLOOKUP($A$7:$A$91,dt!$A$2:$R$78,10,FALSE)</f>
        <v>2622</v>
      </c>
      <c r="K32" s="8">
        <f>VLOOKUP($A$7:$A$91,dt!$A$2:$R$78,11,FALSE)</f>
        <v>1755689</v>
      </c>
      <c r="L32" s="8">
        <f>VLOOKUP($A$7:$A$91,dt!$A$2:$R$78,12,FALSE)</f>
        <v>42522</v>
      </c>
      <c r="M32" s="8">
        <f>VLOOKUP($A$7:$A$91,dt!$A$2:$R$78,13,FALSE)</f>
        <v>289448</v>
      </c>
      <c r="N32" s="8">
        <f>VLOOKUP($A$7:$A$91,dt!$A$2:$R$78,14,FALSE)</f>
        <v>351</v>
      </c>
      <c r="O32" s="8">
        <f>VLOOKUP($A$7:$A$91,dt!$A$2:$R$78,15,FALSE)</f>
        <v>53680</v>
      </c>
      <c r="P32" s="8">
        <f>VLOOKUP($A$7:$A$91,dt!$A$2:$R$78,16,FALSE)</f>
        <v>3075</v>
      </c>
      <c r="Q32" s="8">
        <f>VLOOKUP($A$7:$A$91,dt!$A$2:$R$78,17,FALSE)</f>
        <v>7147</v>
      </c>
      <c r="R32" s="8">
        <f>VLOOKUP($A$7:$A$91,dt!$A$2:$R$78,18,FALSE)</f>
        <v>178</v>
      </c>
      <c r="S32" s="8">
        <f>VLOOKUP($A$7:$A$91,dt!$A$2:$X$78,19,FALSE)</f>
        <v>30009</v>
      </c>
      <c r="T32" s="8">
        <f>VLOOKUP($A$7:$A$91,dt!$A$2:$X$78,20,FALSE)</f>
        <v>925</v>
      </c>
      <c r="U32" s="8">
        <f>VLOOKUP($A$7:$A$91,dt!$A$2:$X$78,21,FALSE)</f>
        <v>1651</v>
      </c>
      <c r="V32" s="8">
        <f>VLOOKUP($A$7:$A$91,dt!$A$2:$X$78,22,FALSE)</f>
        <v>124</v>
      </c>
      <c r="W32" s="8">
        <f>VLOOKUP($A$7:$A$91,dt!$A$2:$X$78,23,FALSE)</f>
        <v>107</v>
      </c>
      <c r="X32" s="8">
        <f>VLOOKUP($A$7:$A$91,dt!$A$2:$X$78,24,FALSE)</f>
        <v>7</v>
      </c>
    </row>
    <row r="33" spans="1:24" ht="21" x14ac:dyDescent="0.2">
      <c r="A33" s="7" t="s">
        <v>34</v>
      </c>
      <c r="B33" s="8">
        <f>VLOOKUP($A$7:$A$91,dt!$A$2:$R$78,2,FALSE)</f>
        <v>84572</v>
      </c>
      <c r="C33" s="8">
        <f>VLOOKUP($A$7:$A$91,dt!$A$2:$R$78,3,FALSE)</f>
        <v>116417</v>
      </c>
      <c r="D33" s="8">
        <f>VLOOKUP($A$7:$A$91,dt!$A$2:$R$78,4,FALSE)</f>
        <v>16419</v>
      </c>
      <c r="E33" s="8">
        <f>VLOOKUP($A$7:$A$91,dt!$A$2:$R$78,5,FALSE)</f>
        <v>8031</v>
      </c>
      <c r="F33" s="8">
        <f>VLOOKUP($A$7:$A$91,dt!$A$2:$R$78,6,FALSE)</f>
        <v>230</v>
      </c>
      <c r="G33" s="8">
        <f>VLOOKUP($A$7:$A$91,dt!$A$2:$R$78,7,FALSE)</f>
        <v>17607</v>
      </c>
      <c r="H33" s="8">
        <f>VLOOKUP($A$7:$A$91,dt!$A$2:$R$78,8,FALSE)</f>
        <v>2764</v>
      </c>
      <c r="I33" s="8">
        <f>VLOOKUP($A$7:$A$91,dt!$A$2:$R$78,9,FALSE)</f>
        <v>247546</v>
      </c>
      <c r="J33" s="8">
        <f>VLOOKUP($A$7:$A$91,dt!$A$2:$R$78,10,FALSE)</f>
        <v>5700</v>
      </c>
      <c r="K33" s="8">
        <f>VLOOKUP($A$7:$A$91,dt!$A$2:$R$78,11,FALSE)</f>
        <v>2852932</v>
      </c>
      <c r="L33" s="8">
        <f>VLOOKUP($A$7:$A$91,dt!$A$2:$R$78,12,FALSE)</f>
        <v>77479</v>
      </c>
      <c r="M33" s="8">
        <f>VLOOKUP($A$7:$A$91,dt!$A$2:$R$78,13,FALSE)</f>
        <v>4994988</v>
      </c>
      <c r="N33" s="8">
        <f>VLOOKUP($A$7:$A$91,dt!$A$2:$R$78,14,FALSE)</f>
        <v>314</v>
      </c>
      <c r="O33" s="8">
        <f>VLOOKUP($A$7:$A$91,dt!$A$2:$R$78,15,FALSE)</f>
        <v>1253185</v>
      </c>
      <c r="P33" s="8">
        <f>VLOOKUP($A$7:$A$91,dt!$A$2:$R$78,16,FALSE)</f>
        <v>2247</v>
      </c>
      <c r="Q33" s="8">
        <f>VLOOKUP($A$7:$A$91,dt!$A$2:$R$78,17,FALSE)</f>
        <v>586889</v>
      </c>
      <c r="R33" s="8">
        <f>VLOOKUP($A$7:$A$91,dt!$A$2:$R$78,18,FALSE)</f>
        <v>641</v>
      </c>
      <c r="S33" s="8">
        <f>VLOOKUP($A$7:$A$91,dt!$A$2:$X$78,19,FALSE)</f>
        <v>283764</v>
      </c>
      <c r="T33" s="8">
        <f>VLOOKUP($A$7:$A$91,dt!$A$2:$X$78,20,FALSE)</f>
        <v>1888</v>
      </c>
      <c r="U33" s="8">
        <f>VLOOKUP($A$7:$A$91,dt!$A$2:$X$78,21,FALSE)</f>
        <v>34516</v>
      </c>
      <c r="V33" s="8">
        <f>VLOOKUP($A$7:$A$91,dt!$A$2:$X$78,22,FALSE)</f>
        <v>1452</v>
      </c>
      <c r="W33" s="8">
        <f>VLOOKUP($A$7:$A$91,dt!$A$2:$X$78,23,FALSE)</f>
        <v>976</v>
      </c>
      <c r="X33" s="8">
        <f>VLOOKUP($A$7:$A$91,dt!$A$2:$X$78,24,FALSE)</f>
        <v>54</v>
      </c>
    </row>
    <row r="34" spans="1:24" ht="21" x14ac:dyDescent="0.2">
      <c r="A34" s="7" t="s">
        <v>35</v>
      </c>
      <c r="B34" s="8">
        <f>VLOOKUP($A$7:$A$91,dt!$A$2:$R$78,2,FALSE)</f>
        <v>40241</v>
      </c>
      <c r="C34" s="8">
        <f>VLOOKUP($A$7:$A$91,dt!$A$2:$R$78,3,FALSE)</f>
        <v>107315</v>
      </c>
      <c r="D34" s="8">
        <f>VLOOKUP($A$7:$A$91,dt!$A$2:$R$78,4,FALSE)</f>
        <v>25788</v>
      </c>
      <c r="E34" s="8">
        <f>VLOOKUP($A$7:$A$91,dt!$A$2:$R$78,5,FALSE)</f>
        <v>15</v>
      </c>
      <c r="F34" s="8">
        <f>VLOOKUP($A$7:$A$91,dt!$A$2:$R$78,6,FALSE)</f>
        <v>4</v>
      </c>
      <c r="G34" s="8">
        <f>VLOOKUP($A$7:$A$91,dt!$A$2:$R$78,7,FALSE)</f>
        <v>18630</v>
      </c>
      <c r="H34" s="8">
        <f>VLOOKUP($A$7:$A$91,dt!$A$2:$R$78,8,FALSE)</f>
        <v>4750</v>
      </c>
      <c r="I34" s="8">
        <f>VLOOKUP($A$7:$A$91,dt!$A$2:$R$78,9,FALSE)</f>
        <v>38972</v>
      </c>
      <c r="J34" s="8">
        <f>VLOOKUP($A$7:$A$91,dt!$A$2:$R$78,10,FALSE)</f>
        <v>1160</v>
      </c>
      <c r="K34" s="8">
        <f>VLOOKUP($A$7:$A$91,dt!$A$2:$R$78,11,FALSE)</f>
        <v>1109851</v>
      </c>
      <c r="L34" s="8">
        <f>VLOOKUP($A$7:$A$91,dt!$A$2:$R$78,12,FALSE)</f>
        <v>26620</v>
      </c>
      <c r="M34" s="8">
        <f>VLOOKUP($A$7:$A$91,dt!$A$2:$R$78,13,FALSE)</f>
        <v>489245</v>
      </c>
      <c r="N34" s="8">
        <f>VLOOKUP($A$7:$A$91,dt!$A$2:$R$78,14,FALSE)</f>
        <v>112</v>
      </c>
      <c r="O34" s="8">
        <f>VLOOKUP($A$7:$A$91,dt!$A$2:$R$78,15,FALSE)</f>
        <v>74080</v>
      </c>
      <c r="P34" s="8">
        <f>VLOOKUP($A$7:$A$91,dt!$A$2:$R$78,16,FALSE)</f>
        <v>2085</v>
      </c>
      <c r="Q34" s="8">
        <f>VLOOKUP($A$7:$A$91,dt!$A$2:$R$78,17,FALSE)</f>
        <v>6333</v>
      </c>
      <c r="R34" s="8">
        <f>VLOOKUP($A$7:$A$91,dt!$A$2:$R$78,18,FALSE)</f>
        <v>280</v>
      </c>
      <c r="S34" s="8">
        <f>VLOOKUP($A$7:$A$91,dt!$A$2:$X$78,19,FALSE)</f>
        <v>38769</v>
      </c>
      <c r="T34" s="8">
        <f>VLOOKUP($A$7:$A$91,dt!$A$2:$X$78,20,FALSE)</f>
        <v>207</v>
      </c>
      <c r="U34" s="8">
        <f>VLOOKUP($A$7:$A$91,dt!$A$2:$X$78,21,FALSE)</f>
        <v>3370</v>
      </c>
      <c r="V34" s="8">
        <f>VLOOKUP($A$7:$A$91,dt!$A$2:$X$78,22,FALSE)</f>
        <v>122</v>
      </c>
      <c r="W34" s="8">
        <f>VLOOKUP($A$7:$A$91,dt!$A$2:$X$78,23,FALSE)</f>
        <v>34</v>
      </c>
      <c r="X34" s="8">
        <f>VLOOKUP($A$7:$A$91,dt!$A$2:$X$78,24,FALSE)</f>
        <v>5</v>
      </c>
    </row>
    <row r="35" spans="1:24" ht="21" x14ac:dyDescent="0.2">
      <c r="A35" s="11" t="s">
        <v>4</v>
      </c>
      <c r="B35" s="10">
        <f>SUM(B36:B47)</f>
        <v>872986</v>
      </c>
      <c r="C35" s="10">
        <f t="shared" ref="C35:X35" si="16">SUM(C36:C47)</f>
        <v>2039249</v>
      </c>
      <c r="D35" s="10">
        <f t="shared" si="16"/>
        <v>386311</v>
      </c>
      <c r="E35" s="10">
        <f t="shared" si="16"/>
        <v>74425</v>
      </c>
      <c r="F35" s="10">
        <f t="shared" si="16"/>
        <v>2221</v>
      </c>
      <c r="G35" s="10">
        <f t="shared" si="16"/>
        <v>543864</v>
      </c>
      <c r="H35" s="10">
        <f t="shared" si="16"/>
        <v>108233</v>
      </c>
      <c r="I35" s="10">
        <f t="shared" si="16"/>
        <v>1281493</v>
      </c>
      <c r="J35" s="10">
        <f t="shared" si="16"/>
        <v>39505</v>
      </c>
      <c r="K35" s="10">
        <f t="shared" ref="K35:L35" si="17">SUM(K36:K47)</f>
        <v>29910249</v>
      </c>
      <c r="L35" s="10">
        <f t="shared" si="17"/>
        <v>681904</v>
      </c>
      <c r="M35" s="10">
        <f t="shared" ref="M35:N35" si="18">SUM(M36:M47)</f>
        <v>4490462</v>
      </c>
      <c r="N35" s="10">
        <f t="shared" si="18"/>
        <v>10412</v>
      </c>
      <c r="O35" s="10">
        <f t="shared" si="16"/>
        <v>4442901</v>
      </c>
      <c r="P35" s="10">
        <f t="shared" si="16"/>
        <v>39817</v>
      </c>
      <c r="Q35" s="10">
        <f t="shared" si="16"/>
        <v>462644</v>
      </c>
      <c r="R35" s="10">
        <f t="shared" si="16"/>
        <v>11612</v>
      </c>
      <c r="S35" s="10">
        <f t="shared" ref="S35:T35" si="19">SUM(S36:S47)</f>
        <v>925934</v>
      </c>
      <c r="T35" s="10">
        <f t="shared" si="19"/>
        <v>14380</v>
      </c>
      <c r="U35" s="10">
        <f t="shared" si="16"/>
        <v>109101</v>
      </c>
      <c r="V35" s="10">
        <f t="shared" si="16"/>
        <v>5430</v>
      </c>
      <c r="W35" s="10">
        <f t="shared" si="16"/>
        <v>2432</v>
      </c>
      <c r="X35" s="10">
        <f t="shared" si="16"/>
        <v>204</v>
      </c>
    </row>
    <row r="36" spans="1:24" ht="21" x14ac:dyDescent="0.2">
      <c r="A36" s="7" t="s">
        <v>36</v>
      </c>
      <c r="B36" s="8">
        <f>VLOOKUP($A$7:$A$91,dt!$A$2:$R$78,2,FALSE)</f>
        <v>25586</v>
      </c>
      <c r="C36" s="8">
        <f>VLOOKUP($A$7:$A$91,dt!$A$2:$R$78,3,FALSE)</f>
        <v>45612</v>
      </c>
      <c r="D36" s="8">
        <f>VLOOKUP($A$7:$A$91,dt!$A$2:$R$78,4,FALSE)</f>
        <v>6228</v>
      </c>
      <c r="E36" s="8">
        <f>VLOOKUP($A$7:$A$91,dt!$A$2:$R$78,5,FALSE)</f>
        <v>1041</v>
      </c>
      <c r="F36" s="8">
        <f>VLOOKUP($A$7:$A$91,dt!$A$2:$R$78,6,FALSE)</f>
        <v>7</v>
      </c>
      <c r="G36" s="8">
        <f>VLOOKUP($A$7:$A$91,dt!$A$2:$R$78,7,FALSE)</f>
        <v>21368</v>
      </c>
      <c r="H36" s="8">
        <f>VLOOKUP($A$7:$A$91,dt!$A$2:$R$78,8,FALSE)</f>
        <v>2717</v>
      </c>
      <c r="I36" s="8">
        <f>VLOOKUP($A$7:$A$91,dt!$A$2:$R$78,9,FALSE)</f>
        <v>53156</v>
      </c>
      <c r="J36" s="8">
        <f>VLOOKUP($A$7:$A$91,dt!$A$2:$R$78,10,FALSE)</f>
        <v>1523</v>
      </c>
      <c r="K36" s="8">
        <f>VLOOKUP($A$7:$A$91,dt!$A$2:$R$78,11,FALSE)</f>
        <v>1515899</v>
      </c>
      <c r="L36" s="8">
        <f>VLOOKUP($A$7:$A$91,dt!$A$2:$R$78,12,FALSE)</f>
        <v>21304</v>
      </c>
      <c r="M36" s="8">
        <f>VLOOKUP($A$7:$A$91,dt!$A$2:$R$78,13,FALSE)</f>
        <v>24478</v>
      </c>
      <c r="N36" s="8">
        <f>VLOOKUP($A$7:$A$91,dt!$A$2:$R$78,14,FALSE)</f>
        <v>158</v>
      </c>
      <c r="O36" s="8">
        <f>VLOOKUP($A$7:$A$91,dt!$A$2:$R$78,15,FALSE)</f>
        <v>50684</v>
      </c>
      <c r="P36" s="8">
        <f>VLOOKUP($A$7:$A$91,dt!$A$2:$R$78,16,FALSE)</f>
        <v>856</v>
      </c>
      <c r="Q36" s="8">
        <f>VLOOKUP($A$7:$A$91,dt!$A$2:$R$78,17,FALSE)</f>
        <v>19413</v>
      </c>
      <c r="R36" s="8">
        <f>VLOOKUP($A$7:$A$91,dt!$A$2:$R$78,18,FALSE)</f>
        <v>177</v>
      </c>
      <c r="S36" s="8">
        <f>VLOOKUP($A$7:$A$91,dt!$A$2:$X$78,19,FALSE)</f>
        <v>22931</v>
      </c>
      <c r="T36" s="8">
        <f>VLOOKUP($A$7:$A$91,dt!$A$2:$X$78,20,FALSE)</f>
        <v>197</v>
      </c>
      <c r="U36" s="8">
        <f>VLOOKUP($A$7:$A$91,dt!$A$2:$X$78,21,FALSE)</f>
        <v>4194</v>
      </c>
      <c r="V36" s="8">
        <f>VLOOKUP($A$7:$A$91,dt!$A$2:$X$78,22,FALSE)</f>
        <v>194</v>
      </c>
      <c r="W36" s="8">
        <f>VLOOKUP($A$7:$A$91,dt!$A$2:$X$78,23,FALSE)</f>
        <v>43</v>
      </c>
      <c r="X36" s="8">
        <f>VLOOKUP($A$7:$A$91,dt!$A$2:$X$78,24,FALSE)</f>
        <v>2</v>
      </c>
    </row>
    <row r="37" spans="1:24" ht="21" x14ac:dyDescent="0.2">
      <c r="A37" s="7" t="s">
        <v>37</v>
      </c>
      <c r="B37" s="8">
        <f>VLOOKUP($A$7:$A$91,dt!$A$2:$R$78,2,FALSE)</f>
        <v>30810</v>
      </c>
      <c r="C37" s="8">
        <f>VLOOKUP($A$7:$A$91,dt!$A$2:$R$78,3,FALSE)</f>
        <v>55109</v>
      </c>
      <c r="D37" s="8">
        <f>VLOOKUP($A$7:$A$91,dt!$A$2:$R$78,4,FALSE)</f>
        <v>7836</v>
      </c>
      <c r="E37" s="8">
        <f>VLOOKUP($A$7:$A$91,dt!$A$2:$R$78,5,FALSE)</f>
        <v>1660</v>
      </c>
      <c r="F37" s="8">
        <f>VLOOKUP($A$7:$A$91,dt!$A$2:$R$78,6,FALSE)</f>
        <v>41</v>
      </c>
      <c r="G37" s="8">
        <f>VLOOKUP($A$7:$A$91,dt!$A$2:$R$78,7,FALSE)</f>
        <v>15529</v>
      </c>
      <c r="H37" s="8">
        <f>VLOOKUP($A$7:$A$91,dt!$A$2:$R$78,8,FALSE)</f>
        <v>2678</v>
      </c>
      <c r="I37" s="8">
        <f>VLOOKUP($A$7:$A$91,dt!$A$2:$R$78,9,FALSE)</f>
        <v>45581</v>
      </c>
      <c r="J37" s="8">
        <f>VLOOKUP($A$7:$A$91,dt!$A$2:$R$78,10,FALSE)</f>
        <v>1405</v>
      </c>
      <c r="K37" s="8">
        <f>VLOOKUP($A$7:$A$91,dt!$A$2:$R$78,11,FALSE)</f>
        <v>1455748</v>
      </c>
      <c r="L37" s="8">
        <f>VLOOKUP($A$7:$A$91,dt!$A$2:$R$78,12,FALSE)</f>
        <v>27083</v>
      </c>
      <c r="M37" s="8">
        <f>VLOOKUP($A$7:$A$91,dt!$A$2:$R$78,13,FALSE)</f>
        <v>350413</v>
      </c>
      <c r="N37" s="8">
        <f>VLOOKUP($A$7:$A$91,dt!$A$2:$R$78,14,FALSE)</f>
        <v>193</v>
      </c>
      <c r="O37" s="8">
        <f>VLOOKUP($A$7:$A$91,dt!$A$2:$R$78,15,FALSE)</f>
        <v>57545</v>
      </c>
      <c r="P37" s="8">
        <f>VLOOKUP($A$7:$A$91,dt!$A$2:$R$78,16,FALSE)</f>
        <v>425</v>
      </c>
      <c r="Q37" s="8">
        <f>VLOOKUP($A$7:$A$91,dt!$A$2:$R$78,17,FALSE)</f>
        <v>3566</v>
      </c>
      <c r="R37" s="8">
        <f>VLOOKUP($A$7:$A$91,dt!$A$2:$R$78,18,FALSE)</f>
        <v>76</v>
      </c>
      <c r="S37" s="8">
        <f>VLOOKUP($A$7:$A$91,dt!$A$2:$X$78,19,FALSE)</f>
        <v>27614</v>
      </c>
      <c r="T37" s="8">
        <f>VLOOKUP($A$7:$A$91,dt!$A$2:$X$78,20,FALSE)</f>
        <v>269</v>
      </c>
      <c r="U37" s="8">
        <f>VLOOKUP($A$7:$A$91,dt!$A$2:$X$78,21,FALSE)</f>
        <v>9457</v>
      </c>
      <c r="V37" s="8">
        <f>VLOOKUP($A$7:$A$91,dt!$A$2:$X$78,22,FALSE)</f>
        <v>421</v>
      </c>
      <c r="W37" s="8">
        <f>VLOOKUP($A$7:$A$91,dt!$A$2:$X$78,23,FALSE)</f>
        <v>128</v>
      </c>
      <c r="X37" s="8">
        <f>VLOOKUP($A$7:$A$91,dt!$A$2:$X$78,24,FALSE)</f>
        <v>7</v>
      </c>
    </row>
    <row r="38" spans="1:24" ht="21" x14ac:dyDescent="0.2">
      <c r="A38" s="7" t="s">
        <v>38</v>
      </c>
      <c r="B38" s="8">
        <f>VLOOKUP($A$7:$A$91,dt!$A$2:$R$78,2,FALSE)</f>
        <v>102796</v>
      </c>
      <c r="C38" s="8">
        <f>VLOOKUP($A$7:$A$91,dt!$A$2:$R$78,3,FALSE)</f>
        <v>300920</v>
      </c>
      <c r="D38" s="8">
        <f>VLOOKUP($A$7:$A$91,dt!$A$2:$R$78,4,FALSE)</f>
        <v>50948</v>
      </c>
      <c r="E38" s="8">
        <f>VLOOKUP($A$7:$A$91,dt!$A$2:$R$78,5,FALSE)</f>
        <v>40537</v>
      </c>
      <c r="F38" s="8">
        <f>VLOOKUP($A$7:$A$91,dt!$A$2:$R$78,6,FALSE)</f>
        <v>1201</v>
      </c>
      <c r="G38" s="8">
        <f>VLOOKUP($A$7:$A$91,dt!$A$2:$R$78,7,FALSE)</f>
        <v>47458</v>
      </c>
      <c r="H38" s="8">
        <f>VLOOKUP($A$7:$A$91,dt!$A$2:$R$78,8,FALSE)</f>
        <v>7774</v>
      </c>
      <c r="I38" s="8">
        <f>VLOOKUP($A$7:$A$91,dt!$A$2:$R$78,9,FALSE)</f>
        <v>219638</v>
      </c>
      <c r="J38" s="8">
        <f>VLOOKUP($A$7:$A$91,dt!$A$2:$R$78,10,FALSE)</f>
        <v>5131</v>
      </c>
      <c r="K38" s="8">
        <f>VLOOKUP($A$7:$A$91,dt!$A$2:$R$78,11,FALSE)</f>
        <v>3773605</v>
      </c>
      <c r="L38" s="8">
        <f>VLOOKUP($A$7:$A$91,dt!$A$2:$R$78,12,FALSE)</f>
        <v>76510</v>
      </c>
      <c r="M38" s="8">
        <f>VLOOKUP($A$7:$A$91,dt!$A$2:$R$78,13,FALSE)</f>
        <v>2010731</v>
      </c>
      <c r="N38" s="8">
        <f>VLOOKUP($A$7:$A$91,dt!$A$2:$R$78,14,FALSE)</f>
        <v>2223</v>
      </c>
      <c r="O38" s="8">
        <f>VLOOKUP($A$7:$A$91,dt!$A$2:$R$78,15,FALSE)</f>
        <v>1160653</v>
      </c>
      <c r="P38" s="8">
        <f>VLOOKUP($A$7:$A$91,dt!$A$2:$R$78,16,FALSE)</f>
        <v>4694</v>
      </c>
      <c r="Q38" s="8">
        <f>VLOOKUP($A$7:$A$91,dt!$A$2:$R$78,17,FALSE)</f>
        <v>174637</v>
      </c>
      <c r="R38" s="8">
        <f>VLOOKUP($A$7:$A$91,dt!$A$2:$R$78,18,FALSE)</f>
        <v>2592</v>
      </c>
      <c r="S38" s="8">
        <f>VLOOKUP($A$7:$A$91,dt!$A$2:$X$78,19,FALSE)</f>
        <v>276685</v>
      </c>
      <c r="T38" s="8">
        <f>VLOOKUP($A$7:$A$91,dt!$A$2:$X$78,20,FALSE)</f>
        <v>2392</v>
      </c>
      <c r="U38" s="8">
        <f>VLOOKUP($A$7:$A$91,dt!$A$2:$X$78,21,FALSE)</f>
        <v>23570</v>
      </c>
      <c r="V38" s="8">
        <f>VLOOKUP($A$7:$A$91,dt!$A$2:$X$78,22,FALSE)</f>
        <v>1103</v>
      </c>
      <c r="W38" s="8">
        <f>VLOOKUP($A$7:$A$91,dt!$A$2:$X$78,23,FALSE)</f>
        <v>198</v>
      </c>
      <c r="X38" s="8">
        <f>VLOOKUP($A$7:$A$91,dt!$A$2:$X$78,24,FALSE)</f>
        <v>36</v>
      </c>
    </row>
    <row r="39" spans="1:24" ht="21" x14ac:dyDescent="0.2">
      <c r="A39" s="7" t="s">
        <v>39</v>
      </c>
      <c r="B39" s="8">
        <f>VLOOKUP($A$7:$A$91,dt!$A$2:$R$78,2,FALSE)</f>
        <v>108371</v>
      </c>
      <c r="C39" s="8">
        <f>VLOOKUP($A$7:$A$91,dt!$A$2:$R$78,3,FALSE)</f>
        <v>177530</v>
      </c>
      <c r="D39" s="8">
        <f>VLOOKUP($A$7:$A$91,dt!$A$2:$R$78,4,FALSE)</f>
        <v>28296</v>
      </c>
      <c r="E39" s="8">
        <f>VLOOKUP($A$7:$A$91,dt!$A$2:$R$78,5,FALSE)</f>
        <v>9285</v>
      </c>
      <c r="F39" s="8">
        <f>VLOOKUP($A$7:$A$91,dt!$A$2:$R$78,6,FALSE)</f>
        <v>268</v>
      </c>
      <c r="G39" s="8">
        <f>VLOOKUP($A$7:$A$91,dt!$A$2:$R$78,7,FALSE)</f>
        <v>66697</v>
      </c>
      <c r="H39" s="8">
        <f>VLOOKUP($A$7:$A$91,dt!$A$2:$R$78,8,FALSE)</f>
        <v>12815</v>
      </c>
      <c r="I39" s="8">
        <f>VLOOKUP($A$7:$A$91,dt!$A$2:$R$78,9,FALSE)</f>
        <v>193865</v>
      </c>
      <c r="J39" s="8">
        <f>VLOOKUP($A$7:$A$91,dt!$A$2:$R$78,10,FALSE)</f>
        <v>3827</v>
      </c>
      <c r="K39" s="8">
        <f>VLOOKUP($A$7:$A$91,dt!$A$2:$R$78,11,FALSE)</f>
        <v>4815140</v>
      </c>
      <c r="L39" s="8">
        <f>VLOOKUP($A$7:$A$91,dt!$A$2:$R$78,12,FALSE)</f>
        <v>95604</v>
      </c>
      <c r="M39" s="8">
        <f>VLOOKUP($A$7:$A$91,dt!$A$2:$R$78,13,FALSE)</f>
        <v>329774</v>
      </c>
      <c r="N39" s="8">
        <f>VLOOKUP($A$7:$A$91,dt!$A$2:$R$78,14,FALSE)</f>
        <v>1325</v>
      </c>
      <c r="O39" s="8">
        <f>VLOOKUP($A$7:$A$91,dt!$A$2:$R$78,15,FALSE)</f>
        <v>279787</v>
      </c>
      <c r="P39" s="8">
        <f>VLOOKUP($A$7:$A$91,dt!$A$2:$R$78,16,FALSE)</f>
        <v>4513</v>
      </c>
      <c r="Q39" s="8">
        <f>VLOOKUP($A$7:$A$91,dt!$A$2:$R$78,17,FALSE)</f>
        <v>24776</v>
      </c>
      <c r="R39" s="8">
        <f>VLOOKUP($A$7:$A$91,dt!$A$2:$R$78,18,FALSE)</f>
        <v>563</v>
      </c>
      <c r="S39" s="8">
        <f>VLOOKUP($A$7:$A$91,dt!$A$2:$X$78,19,FALSE)</f>
        <v>61355</v>
      </c>
      <c r="T39" s="8">
        <f>VLOOKUP($A$7:$A$91,dt!$A$2:$X$78,20,FALSE)</f>
        <v>1298</v>
      </c>
      <c r="U39" s="8">
        <f>VLOOKUP($A$7:$A$91,dt!$A$2:$X$78,21,FALSE)</f>
        <v>18770</v>
      </c>
      <c r="V39" s="8">
        <f>VLOOKUP($A$7:$A$91,dt!$A$2:$X$78,22,FALSE)</f>
        <v>881</v>
      </c>
      <c r="W39" s="8">
        <f>VLOOKUP($A$7:$A$91,dt!$A$2:$X$78,23,FALSE)</f>
        <v>317</v>
      </c>
      <c r="X39" s="8">
        <f>VLOOKUP($A$7:$A$91,dt!$A$2:$X$78,24,FALSE)</f>
        <v>29</v>
      </c>
    </row>
    <row r="40" spans="1:24" ht="21" x14ac:dyDescent="0.2">
      <c r="A40" s="7" t="s">
        <v>40</v>
      </c>
      <c r="B40" s="8">
        <f>VLOOKUP($A$7:$A$91,dt!$A$2:$R$78,2,FALSE)</f>
        <v>42309</v>
      </c>
      <c r="C40" s="8">
        <f>VLOOKUP($A$7:$A$91,dt!$A$2:$R$78,3,FALSE)</f>
        <v>49197</v>
      </c>
      <c r="D40" s="8">
        <f>VLOOKUP($A$7:$A$91,dt!$A$2:$R$78,4,FALSE)</f>
        <v>5796</v>
      </c>
      <c r="E40" s="8">
        <f>VLOOKUP($A$7:$A$91,dt!$A$2:$R$78,5,FALSE)</f>
        <v>6523</v>
      </c>
      <c r="F40" s="8">
        <f>VLOOKUP($A$7:$A$91,dt!$A$2:$R$78,6,FALSE)</f>
        <v>84</v>
      </c>
      <c r="G40" s="8">
        <f>VLOOKUP($A$7:$A$91,dt!$A$2:$R$78,7,FALSE)</f>
        <v>14060</v>
      </c>
      <c r="H40" s="8">
        <f>VLOOKUP($A$7:$A$91,dt!$A$2:$R$78,8,FALSE)</f>
        <v>1753</v>
      </c>
      <c r="I40" s="8">
        <f>VLOOKUP($A$7:$A$91,dt!$A$2:$R$78,9,FALSE)</f>
        <v>63519</v>
      </c>
      <c r="J40" s="8">
        <f>VLOOKUP($A$7:$A$91,dt!$A$2:$R$78,10,FALSE)</f>
        <v>1239</v>
      </c>
      <c r="K40" s="8">
        <f>VLOOKUP($A$7:$A$91,dt!$A$2:$R$78,11,FALSE)</f>
        <v>1369218</v>
      </c>
      <c r="L40" s="8">
        <f>VLOOKUP($A$7:$A$91,dt!$A$2:$R$78,12,FALSE)</f>
        <v>38201</v>
      </c>
      <c r="M40" s="8">
        <f>VLOOKUP($A$7:$A$91,dt!$A$2:$R$78,13,FALSE)</f>
        <v>194120</v>
      </c>
      <c r="N40" s="8">
        <f>VLOOKUP($A$7:$A$91,dt!$A$2:$R$78,14,FALSE)</f>
        <v>108</v>
      </c>
      <c r="O40" s="8">
        <f>VLOOKUP($A$7:$A$91,dt!$A$2:$R$78,15,FALSE)</f>
        <v>56300</v>
      </c>
      <c r="P40" s="8">
        <f>VLOOKUP($A$7:$A$91,dt!$A$2:$R$78,16,FALSE)</f>
        <v>1316</v>
      </c>
      <c r="Q40" s="8">
        <f>VLOOKUP($A$7:$A$91,dt!$A$2:$R$78,17,FALSE)</f>
        <v>3853</v>
      </c>
      <c r="R40" s="8">
        <f>VLOOKUP($A$7:$A$91,dt!$A$2:$R$78,18,FALSE)</f>
        <v>74</v>
      </c>
      <c r="S40" s="8">
        <f>VLOOKUP($A$7:$A$91,dt!$A$2:$X$78,19,FALSE)</f>
        <v>12382</v>
      </c>
      <c r="T40" s="8">
        <f>VLOOKUP($A$7:$A$91,dt!$A$2:$X$78,20,FALSE)</f>
        <v>123</v>
      </c>
      <c r="U40" s="8">
        <f>VLOOKUP($A$7:$A$91,dt!$A$2:$X$78,21,FALSE)</f>
        <v>9473</v>
      </c>
      <c r="V40" s="8">
        <f>VLOOKUP($A$7:$A$91,dt!$A$2:$X$78,22,FALSE)</f>
        <v>385</v>
      </c>
      <c r="W40" s="8">
        <f>VLOOKUP($A$7:$A$91,dt!$A$2:$X$78,23,FALSE)</f>
        <v>342</v>
      </c>
      <c r="X40" s="8">
        <f>VLOOKUP($A$7:$A$91,dt!$A$2:$X$78,24,FALSE)</f>
        <v>27</v>
      </c>
    </row>
    <row r="41" spans="1:24" ht="21" x14ac:dyDescent="0.2">
      <c r="A41" s="7" t="s">
        <v>41</v>
      </c>
      <c r="B41" s="8">
        <f>VLOOKUP($A$7:$A$91,dt!$A$2:$R$78,2,FALSE)</f>
        <v>32866</v>
      </c>
      <c r="C41" s="8">
        <f>VLOOKUP($A$7:$A$91,dt!$A$2:$R$78,3,FALSE)</f>
        <v>52478</v>
      </c>
      <c r="D41" s="8">
        <f>VLOOKUP($A$7:$A$91,dt!$A$2:$R$78,4,FALSE)</f>
        <v>8900</v>
      </c>
      <c r="E41" s="8">
        <f>VLOOKUP($A$7:$A$91,dt!$A$2:$R$78,5,FALSE)</f>
        <v>65</v>
      </c>
      <c r="F41" s="8">
        <f>VLOOKUP($A$7:$A$91,dt!$A$2:$R$78,6,FALSE)</f>
        <v>6</v>
      </c>
      <c r="G41" s="8">
        <f>VLOOKUP($A$7:$A$91,dt!$A$2:$R$78,7,FALSE)</f>
        <v>14050</v>
      </c>
      <c r="H41" s="8">
        <f>VLOOKUP($A$7:$A$91,dt!$A$2:$R$78,8,FALSE)</f>
        <v>2556</v>
      </c>
      <c r="I41" s="8">
        <f>VLOOKUP($A$7:$A$91,dt!$A$2:$R$78,9,FALSE)</f>
        <v>79824</v>
      </c>
      <c r="J41" s="8">
        <f>VLOOKUP($A$7:$A$91,dt!$A$2:$R$78,10,FALSE)</f>
        <v>1120</v>
      </c>
      <c r="K41" s="8">
        <f>VLOOKUP($A$7:$A$91,dt!$A$2:$R$78,11,FALSE)</f>
        <v>1304109</v>
      </c>
      <c r="L41" s="8">
        <f>VLOOKUP($A$7:$A$91,dt!$A$2:$R$78,12,FALSE)</f>
        <v>28661</v>
      </c>
      <c r="M41" s="8">
        <f>VLOOKUP($A$7:$A$91,dt!$A$2:$R$78,13,FALSE)</f>
        <v>6852</v>
      </c>
      <c r="N41" s="8">
        <f>VLOOKUP($A$7:$A$91,dt!$A$2:$R$78,14,FALSE)</f>
        <v>191</v>
      </c>
      <c r="O41" s="8">
        <f>VLOOKUP($A$7:$A$91,dt!$A$2:$R$78,15,FALSE)</f>
        <v>661734</v>
      </c>
      <c r="P41" s="8">
        <f>VLOOKUP($A$7:$A$91,dt!$A$2:$R$78,16,FALSE)</f>
        <v>879</v>
      </c>
      <c r="Q41" s="8">
        <f>VLOOKUP($A$7:$A$91,dt!$A$2:$R$78,17,FALSE)</f>
        <v>5872</v>
      </c>
      <c r="R41" s="8">
        <f>VLOOKUP($A$7:$A$91,dt!$A$2:$R$78,18,FALSE)</f>
        <v>126</v>
      </c>
      <c r="S41" s="8">
        <f>VLOOKUP($A$7:$A$91,dt!$A$2:$X$78,19,FALSE)</f>
        <v>23634</v>
      </c>
      <c r="T41" s="8">
        <f>VLOOKUP($A$7:$A$91,dt!$A$2:$X$78,20,FALSE)</f>
        <v>339</v>
      </c>
      <c r="U41" s="8">
        <f>VLOOKUP($A$7:$A$91,dt!$A$2:$X$78,21,FALSE)</f>
        <v>7861</v>
      </c>
      <c r="V41" s="8">
        <f>VLOOKUP($A$7:$A$91,dt!$A$2:$X$78,22,FALSE)</f>
        <v>387</v>
      </c>
      <c r="W41" s="8">
        <f>VLOOKUP($A$7:$A$91,dt!$A$2:$X$78,23,FALSE)</f>
        <v>235</v>
      </c>
      <c r="X41" s="8">
        <f>VLOOKUP($A$7:$A$91,dt!$A$2:$X$78,24,FALSE)</f>
        <v>15</v>
      </c>
    </row>
    <row r="42" spans="1:24" ht="21" x14ac:dyDescent="0.2">
      <c r="A42" s="7" t="s">
        <v>42</v>
      </c>
      <c r="B42" s="8">
        <f>VLOOKUP($A$7:$A$91,dt!$A$2:$R$78,2,FALSE)</f>
        <v>102393</v>
      </c>
      <c r="C42" s="8">
        <f>VLOOKUP($A$7:$A$91,dt!$A$2:$R$78,3,FALSE)</f>
        <v>322387</v>
      </c>
      <c r="D42" s="8">
        <f>VLOOKUP($A$7:$A$91,dt!$A$2:$R$78,4,FALSE)</f>
        <v>62922</v>
      </c>
      <c r="E42" s="8">
        <f>VLOOKUP($A$7:$A$91,dt!$A$2:$R$78,5,FALSE)</f>
        <v>8972</v>
      </c>
      <c r="F42" s="8">
        <f>VLOOKUP($A$7:$A$91,dt!$A$2:$R$78,6,FALSE)</f>
        <v>280</v>
      </c>
      <c r="G42" s="8">
        <f>VLOOKUP($A$7:$A$91,dt!$A$2:$R$78,7,FALSE)</f>
        <v>67002</v>
      </c>
      <c r="H42" s="8">
        <f>VLOOKUP($A$7:$A$91,dt!$A$2:$R$78,8,FALSE)</f>
        <v>14163</v>
      </c>
      <c r="I42" s="8">
        <f>VLOOKUP($A$7:$A$91,dt!$A$2:$R$78,9,FALSE)</f>
        <v>140181</v>
      </c>
      <c r="J42" s="8">
        <f>VLOOKUP($A$7:$A$91,dt!$A$2:$R$78,10,FALSE)</f>
        <v>4522</v>
      </c>
      <c r="K42" s="8">
        <f>VLOOKUP($A$7:$A$91,dt!$A$2:$R$78,11,FALSE)</f>
        <v>3270448</v>
      </c>
      <c r="L42" s="8">
        <f>VLOOKUP($A$7:$A$91,dt!$A$2:$R$78,12,FALSE)</f>
        <v>71858</v>
      </c>
      <c r="M42" s="8">
        <f>VLOOKUP($A$7:$A$91,dt!$A$2:$R$78,13,FALSE)</f>
        <v>792660</v>
      </c>
      <c r="N42" s="8">
        <f>VLOOKUP($A$7:$A$91,dt!$A$2:$R$78,14,FALSE)</f>
        <v>2105</v>
      </c>
      <c r="O42" s="8">
        <f>VLOOKUP($A$7:$A$91,dt!$A$2:$R$78,15,FALSE)</f>
        <v>479597</v>
      </c>
      <c r="P42" s="8">
        <f>VLOOKUP($A$7:$A$91,dt!$A$2:$R$78,16,FALSE)</f>
        <v>4490</v>
      </c>
      <c r="Q42" s="8">
        <f>VLOOKUP($A$7:$A$91,dt!$A$2:$R$78,17,FALSE)</f>
        <v>90100</v>
      </c>
      <c r="R42" s="8">
        <f>VLOOKUP($A$7:$A$91,dt!$A$2:$R$78,18,FALSE)</f>
        <v>3683</v>
      </c>
      <c r="S42" s="8">
        <f>VLOOKUP($A$7:$A$91,dt!$A$2:$X$78,19,FALSE)</f>
        <v>123103</v>
      </c>
      <c r="T42" s="8">
        <f>VLOOKUP($A$7:$A$91,dt!$A$2:$X$78,20,FALSE)</f>
        <v>2690</v>
      </c>
      <c r="U42" s="8">
        <f>VLOOKUP($A$7:$A$91,dt!$A$2:$X$78,21,FALSE)</f>
        <v>10312</v>
      </c>
      <c r="V42" s="8">
        <f>VLOOKUP($A$7:$A$91,dt!$A$2:$X$78,22,FALSE)</f>
        <v>453</v>
      </c>
      <c r="W42" s="8">
        <f>VLOOKUP($A$7:$A$91,dt!$A$2:$X$78,23,FALSE)</f>
        <v>446</v>
      </c>
      <c r="X42" s="8">
        <f>VLOOKUP($A$7:$A$91,dt!$A$2:$X$78,24,FALSE)</f>
        <v>19</v>
      </c>
    </row>
    <row r="43" spans="1:24" ht="21" x14ac:dyDescent="0.2">
      <c r="A43" s="7" t="s">
        <v>43</v>
      </c>
      <c r="B43" s="8">
        <f>VLOOKUP($A$7:$A$91,dt!$A$2:$R$78,2,FALSE)</f>
        <v>129882</v>
      </c>
      <c r="C43" s="8">
        <f>VLOOKUP($A$7:$A$91,dt!$A$2:$R$78,3,FALSE)</f>
        <v>381192</v>
      </c>
      <c r="D43" s="8">
        <f>VLOOKUP($A$7:$A$91,dt!$A$2:$R$78,4,FALSE)</f>
        <v>82445</v>
      </c>
      <c r="E43" s="8">
        <f>VLOOKUP($A$7:$A$91,dt!$A$2:$R$78,5,FALSE)</f>
        <v>685</v>
      </c>
      <c r="F43" s="8">
        <f>VLOOKUP($A$7:$A$91,dt!$A$2:$R$78,6,FALSE)</f>
        <v>43</v>
      </c>
      <c r="G43" s="8">
        <f>VLOOKUP($A$7:$A$91,dt!$A$2:$R$78,7,FALSE)</f>
        <v>76707</v>
      </c>
      <c r="H43" s="8">
        <f>VLOOKUP($A$7:$A$91,dt!$A$2:$R$78,8,FALSE)</f>
        <v>19831</v>
      </c>
      <c r="I43" s="8">
        <f>VLOOKUP($A$7:$A$91,dt!$A$2:$R$78,9,FALSE)</f>
        <v>136429</v>
      </c>
      <c r="J43" s="8">
        <f>VLOOKUP($A$7:$A$91,dt!$A$2:$R$78,10,FALSE)</f>
        <v>4891</v>
      </c>
      <c r="K43" s="8">
        <f>VLOOKUP($A$7:$A$91,dt!$A$2:$R$78,11,FALSE)</f>
        <v>3297174</v>
      </c>
      <c r="L43" s="8">
        <f>VLOOKUP($A$7:$A$91,dt!$A$2:$R$78,12,FALSE)</f>
        <v>90226</v>
      </c>
      <c r="M43" s="8">
        <f>VLOOKUP($A$7:$A$91,dt!$A$2:$R$78,13,FALSE)</f>
        <v>260093</v>
      </c>
      <c r="N43" s="8">
        <f>VLOOKUP($A$7:$A$91,dt!$A$2:$R$78,14,FALSE)</f>
        <v>1406</v>
      </c>
      <c r="O43" s="8">
        <f>VLOOKUP($A$7:$A$91,dt!$A$2:$R$78,15,FALSE)</f>
        <v>1124976</v>
      </c>
      <c r="P43" s="8">
        <f>VLOOKUP($A$7:$A$91,dt!$A$2:$R$78,16,FALSE)</f>
        <v>11396</v>
      </c>
      <c r="Q43" s="8">
        <f>VLOOKUP($A$7:$A$91,dt!$A$2:$R$78,17,FALSE)</f>
        <v>87188</v>
      </c>
      <c r="R43" s="8">
        <f>VLOOKUP($A$7:$A$91,dt!$A$2:$R$78,18,FALSE)</f>
        <v>2218</v>
      </c>
      <c r="S43" s="8">
        <f>VLOOKUP($A$7:$A$91,dt!$A$2:$X$78,19,FALSE)</f>
        <v>209286</v>
      </c>
      <c r="T43" s="8">
        <f>VLOOKUP($A$7:$A$91,dt!$A$2:$X$78,20,FALSE)</f>
        <v>4090</v>
      </c>
      <c r="U43" s="8">
        <f>VLOOKUP($A$7:$A$91,dt!$A$2:$X$78,21,FALSE)</f>
        <v>5430</v>
      </c>
      <c r="V43" s="8">
        <f>VLOOKUP($A$7:$A$91,dt!$A$2:$X$78,22,FALSE)</f>
        <v>307</v>
      </c>
      <c r="W43" s="8">
        <f>VLOOKUP($A$7:$A$91,dt!$A$2:$X$78,23,FALSE)</f>
        <v>191</v>
      </c>
      <c r="X43" s="8">
        <f>VLOOKUP($A$7:$A$91,dt!$A$2:$X$78,24,FALSE)</f>
        <v>26</v>
      </c>
    </row>
    <row r="44" spans="1:24" ht="21" x14ac:dyDescent="0.2">
      <c r="A44" s="7" t="s">
        <v>44</v>
      </c>
      <c r="B44" s="8">
        <f>VLOOKUP($A$7:$A$91,dt!$A$2:$R$78,2,FALSE)</f>
        <v>86696</v>
      </c>
      <c r="C44" s="8">
        <f>VLOOKUP($A$7:$A$91,dt!$A$2:$R$78,3,FALSE)</f>
        <v>132346</v>
      </c>
      <c r="D44" s="8">
        <f>VLOOKUP($A$7:$A$91,dt!$A$2:$R$78,4,FALSE)</f>
        <v>28137</v>
      </c>
      <c r="E44" s="8">
        <f>VLOOKUP($A$7:$A$91,dt!$A$2:$R$78,5,FALSE)</f>
        <v>734</v>
      </c>
      <c r="F44" s="8">
        <f>VLOOKUP($A$7:$A$91,dt!$A$2:$R$78,6,FALSE)</f>
        <v>64</v>
      </c>
      <c r="G44" s="8">
        <f>VLOOKUP($A$7:$A$91,dt!$A$2:$R$78,7,FALSE)</f>
        <v>29819</v>
      </c>
      <c r="H44" s="8">
        <f>VLOOKUP($A$7:$A$91,dt!$A$2:$R$78,8,FALSE)</f>
        <v>6308</v>
      </c>
      <c r="I44" s="8">
        <f>VLOOKUP($A$7:$A$91,dt!$A$2:$R$78,9,FALSE)</f>
        <v>78456</v>
      </c>
      <c r="J44" s="8">
        <f>VLOOKUP($A$7:$A$91,dt!$A$2:$R$78,10,FALSE)</f>
        <v>3802</v>
      </c>
      <c r="K44" s="8">
        <f>VLOOKUP($A$7:$A$91,dt!$A$2:$R$78,11,FALSE)</f>
        <v>3032230</v>
      </c>
      <c r="L44" s="8">
        <f>VLOOKUP($A$7:$A$91,dt!$A$2:$R$78,12,FALSE)</f>
        <v>75683</v>
      </c>
      <c r="M44" s="8">
        <f>VLOOKUP($A$7:$A$91,dt!$A$2:$R$78,13,FALSE)</f>
        <v>168135</v>
      </c>
      <c r="N44" s="8">
        <f>VLOOKUP($A$7:$A$91,dt!$A$2:$R$78,14,FALSE)</f>
        <v>1402</v>
      </c>
      <c r="O44" s="8">
        <f>VLOOKUP($A$7:$A$91,dt!$A$2:$R$78,15,FALSE)</f>
        <v>92313</v>
      </c>
      <c r="P44" s="8">
        <f>VLOOKUP($A$7:$A$91,dt!$A$2:$R$78,16,FALSE)</f>
        <v>4925</v>
      </c>
      <c r="Q44" s="8">
        <f>VLOOKUP($A$7:$A$91,dt!$A$2:$R$78,17,FALSE)</f>
        <v>26831</v>
      </c>
      <c r="R44" s="8">
        <f>VLOOKUP($A$7:$A$91,dt!$A$2:$R$78,18,FALSE)</f>
        <v>1145</v>
      </c>
      <c r="S44" s="8">
        <f>VLOOKUP($A$7:$A$91,dt!$A$2:$X$78,19,FALSE)</f>
        <v>120896</v>
      </c>
      <c r="T44" s="8">
        <f>VLOOKUP($A$7:$A$91,dt!$A$2:$X$78,20,FALSE)</f>
        <v>1767</v>
      </c>
      <c r="U44" s="8">
        <f>VLOOKUP($A$7:$A$91,dt!$A$2:$X$78,21,FALSE)</f>
        <v>5423</v>
      </c>
      <c r="V44" s="8">
        <f>VLOOKUP($A$7:$A$91,dt!$A$2:$X$78,22,FALSE)</f>
        <v>349</v>
      </c>
      <c r="W44" s="8">
        <f>VLOOKUP($A$7:$A$91,dt!$A$2:$X$78,23,FALSE)</f>
        <v>152</v>
      </c>
      <c r="X44" s="8">
        <f>VLOOKUP($A$7:$A$91,dt!$A$2:$X$78,24,FALSE)</f>
        <v>14</v>
      </c>
    </row>
    <row r="45" spans="1:24" ht="21" x14ac:dyDescent="0.2">
      <c r="A45" s="7" t="s">
        <v>45</v>
      </c>
      <c r="B45" s="8">
        <f>VLOOKUP($A$7:$A$91,dt!$A$2:$R$78,2,FALSE)</f>
        <v>111666</v>
      </c>
      <c r="C45" s="8">
        <f>VLOOKUP($A$7:$A$91,dt!$A$2:$R$78,3,FALSE)</f>
        <v>282783</v>
      </c>
      <c r="D45" s="8">
        <f>VLOOKUP($A$7:$A$91,dt!$A$2:$R$78,4,FALSE)</f>
        <v>55398</v>
      </c>
      <c r="E45" s="8">
        <f>VLOOKUP($A$7:$A$91,dt!$A$2:$R$78,5,FALSE)</f>
        <v>4834</v>
      </c>
      <c r="F45" s="8">
        <f>VLOOKUP($A$7:$A$91,dt!$A$2:$R$78,6,FALSE)</f>
        <v>213</v>
      </c>
      <c r="G45" s="8">
        <f>VLOOKUP($A$7:$A$91,dt!$A$2:$R$78,7,FALSE)</f>
        <v>96051</v>
      </c>
      <c r="H45" s="8">
        <f>VLOOKUP($A$7:$A$91,dt!$A$2:$R$78,8,FALSE)</f>
        <v>18544</v>
      </c>
      <c r="I45" s="8">
        <f>VLOOKUP($A$7:$A$91,dt!$A$2:$R$78,9,FALSE)</f>
        <v>95575</v>
      </c>
      <c r="J45" s="8">
        <f>VLOOKUP($A$7:$A$91,dt!$A$2:$R$78,10,FALSE)</f>
        <v>5274</v>
      </c>
      <c r="K45" s="8">
        <f>VLOOKUP($A$7:$A$91,dt!$A$2:$R$78,11,FALSE)</f>
        <v>2902605</v>
      </c>
      <c r="L45" s="8">
        <f>VLOOKUP($A$7:$A$91,dt!$A$2:$R$78,12,FALSE)</f>
        <v>82452</v>
      </c>
      <c r="M45" s="8">
        <f>VLOOKUP($A$7:$A$91,dt!$A$2:$R$78,13,FALSE)</f>
        <v>201350</v>
      </c>
      <c r="N45" s="8">
        <f>VLOOKUP($A$7:$A$91,dt!$A$2:$R$78,14,FALSE)</f>
        <v>633</v>
      </c>
      <c r="O45" s="8">
        <f>VLOOKUP($A$7:$A$91,dt!$A$2:$R$78,15,FALSE)</f>
        <v>154672</v>
      </c>
      <c r="P45" s="8">
        <f>VLOOKUP($A$7:$A$91,dt!$A$2:$R$78,16,FALSE)</f>
        <v>2376</v>
      </c>
      <c r="Q45" s="8">
        <f>VLOOKUP($A$7:$A$91,dt!$A$2:$R$78,17,FALSE)</f>
        <v>12133</v>
      </c>
      <c r="R45" s="8">
        <f>VLOOKUP($A$7:$A$91,dt!$A$2:$R$78,18,FALSE)</f>
        <v>392</v>
      </c>
      <c r="S45" s="8">
        <f>VLOOKUP($A$7:$A$91,dt!$A$2:$X$78,19,FALSE)</f>
        <v>33828</v>
      </c>
      <c r="T45" s="8">
        <f>VLOOKUP($A$7:$A$91,dt!$A$2:$X$78,20,FALSE)</f>
        <v>771</v>
      </c>
      <c r="U45" s="8">
        <f>VLOOKUP($A$7:$A$91,dt!$A$2:$X$78,21,FALSE)</f>
        <v>7300</v>
      </c>
      <c r="V45" s="8">
        <f>VLOOKUP($A$7:$A$91,dt!$A$2:$X$78,22,FALSE)</f>
        <v>455</v>
      </c>
      <c r="W45" s="8">
        <f>VLOOKUP($A$7:$A$91,dt!$A$2:$X$78,23,FALSE)</f>
        <v>202</v>
      </c>
      <c r="X45" s="8">
        <f>VLOOKUP($A$7:$A$91,dt!$A$2:$X$78,24,FALSE)</f>
        <v>20</v>
      </c>
    </row>
    <row r="46" spans="1:24" ht="21" x14ac:dyDescent="0.2">
      <c r="A46" s="7" t="s">
        <v>46</v>
      </c>
      <c r="B46" s="8">
        <f>VLOOKUP($A$7:$A$91,dt!$A$2:$R$78,2,FALSE)</f>
        <v>70196</v>
      </c>
      <c r="C46" s="8">
        <f>VLOOKUP($A$7:$A$91,dt!$A$2:$R$78,3,FALSE)</f>
        <v>151014</v>
      </c>
      <c r="D46" s="8">
        <f>VLOOKUP($A$7:$A$91,dt!$A$2:$R$78,4,FALSE)</f>
        <v>29489</v>
      </c>
      <c r="E46" s="8">
        <f>VLOOKUP($A$7:$A$91,dt!$A$2:$R$78,5,FALSE)</f>
        <v>88</v>
      </c>
      <c r="F46" s="8">
        <f>VLOOKUP($A$7:$A$91,dt!$A$2:$R$78,6,FALSE)</f>
        <v>13</v>
      </c>
      <c r="G46" s="8">
        <f>VLOOKUP($A$7:$A$91,dt!$A$2:$R$78,7,FALSE)</f>
        <v>77575</v>
      </c>
      <c r="H46" s="8">
        <f>VLOOKUP($A$7:$A$91,dt!$A$2:$R$78,8,FALSE)</f>
        <v>14678</v>
      </c>
      <c r="I46" s="8">
        <f>VLOOKUP($A$7:$A$91,dt!$A$2:$R$78,9,FALSE)</f>
        <v>139835</v>
      </c>
      <c r="J46" s="8">
        <f>VLOOKUP($A$7:$A$91,dt!$A$2:$R$78,10,FALSE)</f>
        <v>4834</v>
      </c>
      <c r="K46" s="8">
        <f>VLOOKUP($A$7:$A$91,dt!$A$2:$R$78,11,FALSE)</f>
        <v>2270701</v>
      </c>
      <c r="L46" s="8">
        <f>VLOOKUP($A$7:$A$91,dt!$A$2:$R$78,12,FALSE)</f>
        <v>52631</v>
      </c>
      <c r="M46" s="8">
        <f>VLOOKUP($A$7:$A$91,dt!$A$2:$R$78,13,FALSE)</f>
        <v>18830</v>
      </c>
      <c r="N46" s="8">
        <f>VLOOKUP($A$7:$A$91,dt!$A$2:$R$78,14,FALSE)</f>
        <v>532</v>
      </c>
      <c r="O46" s="8">
        <f>VLOOKUP($A$7:$A$91,dt!$A$2:$R$78,15,FALSE)</f>
        <v>307254</v>
      </c>
      <c r="P46" s="8">
        <f>VLOOKUP($A$7:$A$91,dt!$A$2:$R$78,16,FALSE)</f>
        <v>3197</v>
      </c>
      <c r="Q46" s="8">
        <f>VLOOKUP($A$7:$A$91,dt!$A$2:$R$78,17,FALSE)</f>
        <v>11145</v>
      </c>
      <c r="R46" s="8">
        <f>VLOOKUP($A$7:$A$91,dt!$A$2:$R$78,18,FALSE)</f>
        <v>452</v>
      </c>
      <c r="S46" s="8">
        <f>VLOOKUP($A$7:$A$91,dt!$A$2:$X$78,19,FALSE)</f>
        <v>10261</v>
      </c>
      <c r="T46" s="8">
        <f>VLOOKUP($A$7:$A$91,dt!$A$2:$X$78,20,FALSE)</f>
        <v>293</v>
      </c>
      <c r="U46" s="8">
        <f>VLOOKUP($A$7:$A$91,dt!$A$2:$X$78,21,FALSE)</f>
        <v>5255</v>
      </c>
      <c r="V46" s="8">
        <f>VLOOKUP($A$7:$A$91,dt!$A$2:$X$78,22,FALSE)</f>
        <v>347</v>
      </c>
      <c r="W46" s="8">
        <f>VLOOKUP($A$7:$A$91,dt!$A$2:$X$78,23,FALSE)</f>
        <v>142</v>
      </c>
      <c r="X46" s="8">
        <f>VLOOKUP($A$7:$A$91,dt!$A$2:$X$78,24,FALSE)</f>
        <v>6</v>
      </c>
    </row>
    <row r="47" spans="1:24" ht="21" x14ac:dyDescent="0.2">
      <c r="A47" s="7" t="s">
        <v>47</v>
      </c>
      <c r="B47" s="8">
        <f>VLOOKUP($A$7:$A$91,dt!$A$2:$R$78,2,FALSE)</f>
        <v>29415</v>
      </c>
      <c r="C47" s="8">
        <f>VLOOKUP($A$7:$A$91,dt!$A$2:$R$78,3,FALSE)</f>
        <v>88681</v>
      </c>
      <c r="D47" s="8">
        <f>VLOOKUP($A$7:$A$91,dt!$A$2:$R$78,4,FALSE)</f>
        <v>19916</v>
      </c>
      <c r="E47" s="8">
        <f>VLOOKUP($A$7:$A$91,dt!$A$2:$R$78,5,FALSE)</f>
        <v>1</v>
      </c>
      <c r="F47" s="8">
        <f>VLOOKUP($A$7:$A$91,dt!$A$2:$R$78,6,FALSE)</f>
        <v>1</v>
      </c>
      <c r="G47" s="8">
        <f>VLOOKUP($A$7:$A$91,dt!$A$2:$R$78,7,FALSE)</f>
        <v>17548</v>
      </c>
      <c r="H47" s="8">
        <f>VLOOKUP($A$7:$A$91,dt!$A$2:$R$78,8,FALSE)</f>
        <v>4416</v>
      </c>
      <c r="I47" s="8">
        <f>VLOOKUP($A$7:$A$91,dt!$A$2:$R$78,9,FALSE)</f>
        <v>35434</v>
      </c>
      <c r="J47" s="8">
        <f>VLOOKUP($A$7:$A$91,dt!$A$2:$R$78,10,FALSE)</f>
        <v>1937</v>
      </c>
      <c r="K47" s="8">
        <f>VLOOKUP($A$7:$A$91,dt!$A$2:$R$78,11,FALSE)</f>
        <v>903372</v>
      </c>
      <c r="L47" s="8">
        <f>VLOOKUP($A$7:$A$91,dt!$A$2:$R$78,12,FALSE)</f>
        <v>21691</v>
      </c>
      <c r="M47" s="8">
        <f>VLOOKUP($A$7:$A$91,dt!$A$2:$R$78,13,FALSE)</f>
        <v>133026</v>
      </c>
      <c r="N47" s="8">
        <f>VLOOKUP($A$7:$A$91,dt!$A$2:$R$78,14,FALSE)</f>
        <v>136</v>
      </c>
      <c r="O47" s="8">
        <f>VLOOKUP($A$7:$A$91,dt!$A$2:$R$78,15,FALSE)</f>
        <v>17386</v>
      </c>
      <c r="P47" s="8">
        <f>VLOOKUP($A$7:$A$91,dt!$A$2:$R$78,16,FALSE)</f>
        <v>750</v>
      </c>
      <c r="Q47" s="8">
        <f>VLOOKUP($A$7:$A$91,dt!$A$2:$R$78,17,FALSE)</f>
        <v>3130</v>
      </c>
      <c r="R47" s="8">
        <f>VLOOKUP($A$7:$A$91,dt!$A$2:$R$78,18,FALSE)</f>
        <v>114</v>
      </c>
      <c r="S47" s="8">
        <f>VLOOKUP($A$7:$A$91,dt!$A$2:$X$78,19,FALSE)</f>
        <v>3959</v>
      </c>
      <c r="T47" s="8">
        <f>VLOOKUP($A$7:$A$91,dt!$A$2:$X$78,20,FALSE)</f>
        <v>151</v>
      </c>
      <c r="U47" s="8">
        <f>VLOOKUP($A$7:$A$91,dt!$A$2:$X$78,21,FALSE)</f>
        <v>2056</v>
      </c>
      <c r="V47" s="8">
        <f>VLOOKUP($A$7:$A$91,dt!$A$2:$X$78,22,FALSE)</f>
        <v>148</v>
      </c>
      <c r="W47" s="8">
        <f>VLOOKUP($A$7:$A$91,dt!$A$2:$X$78,23,FALSE)</f>
        <v>36</v>
      </c>
      <c r="X47" s="8">
        <f>VLOOKUP($A$7:$A$91,dt!$A$2:$X$78,24,FALSE)</f>
        <v>3</v>
      </c>
    </row>
    <row r="48" spans="1:24" ht="21" x14ac:dyDescent="0.2">
      <c r="A48" s="11" t="s">
        <v>5</v>
      </c>
      <c r="B48" s="10">
        <f>SUM(B49:B56)</f>
        <v>392934</v>
      </c>
      <c r="C48" s="10">
        <f t="shared" ref="C48:X48" si="20">SUM(C49:C56)</f>
        <v>667408</v>
      </c>
      <c r="D48" s="10">
        <f t="shared" si="20"/>
        <v>70209</v>
      </c>
      <c r="E48" s="10">
        <f t="shared" si="20"/>
        <v>88812</v>
      </c>
      <c r="F48" s="10">
        <f t="shared" si="20"/>
        <v>1951</v>
      </c>
      <c r="G48" s="10">
        <f t="shared" si="20"/>
        <v>162952</v>
      </c>
      <c r="H48" s="10">
        <f t="shared" si="20"/>
        <v>18279</v>
      </c>
      <c r="I48" s="10">
        <f t="shared" si="20"/>
        <v>949900</v>
      </c>
      <c r="J48" s="10">
        <f t="shared" si="20"/>
        <v>42453</v>
      </c>
      <c r="K48" s="10">
        <f t="shared" ref="K48:L48" si="21">SUM(K49:K56)</f>
        <v>16828903</v>
      </c>
      <c r="L48" s="10">
        <f t="shared" si="21"/>
        <v>356502</v>
      </c>
      <c r="M48" s="10">
        <f t="shared" ref="M48:N48" si="22">SUM(M49:M56)</f>
        <v>6329252</v>
      </c>
      <c r="N48" s="10">
        <f t="shared" si="22"/>
        <v>2322</v>
      </c>
      <c r="O48" s="10">
        <f t="shared" si="20"/>
        <v>6093606</v>
      </c>
      <c r="P48" s="10">
        <f t="shared" si="20"/>
        <v>11220</v>
      </c>
      <c r="Q48" s="10">
        <f t="shared" si="20"/>
        <v>24127</v>
      </c>
      <c r="R48" s="10">
        <f t="shared" si="20"/>
        <v>751</v>
      </c>
      <c r="S48" s="10">
        <f t="shared" ref="S48:T48" si="23">SUM(S49:S56)</f>
        <v>227110</v>
      </c>
      <c r="T48" s="10">
        <f t="shared" si="23"/>
        <v>3034</v>
      </c>
      <c r="U48" s="10">
        <f t="shared" si="20"/>
        <v>27144</v>
      </c>
      <c r="V48" s="10">
        <f t="shared" si="20"/>
        <v>1683</v>
      </c>
      <c r="W48" s="10">
        <f t="shared" si="20"/>
        <v>2282</v>
      </c>
      <c r="X48" s="10">
        <f t="shared" si="20"/>
        <v>132</v>
      </c>
    </row>
    <row r="49" spans="1:24" ht="21" x14ac:dyDescent="0.2">
      <c r="A49" s="7" t="s">
        <v>48</v>
      </c>
      <c r="B49" s="8">
        <f>VLOOKUP($A$7:$A$91,dt!$A$2:$R$78,2,FALSE)</f>
        <v>75575</v>
      </c>
      <c r="C49" s="8">
        <f>VLOOKUP($A$7:$A$91,dt!$A$2:$R$78,3,FALSE)</f>
        <v>177032</v>
      </c>
      <c r="D49" s="8">
        <f>VLOOKUP($A$7:$A$91,dt!$A$2:$R$78,4,FALSE)</f>
        <v>16747</v>
      </c>
      <c r="E49" s="8">
        <f>VLOOKUP($A$7:$A$91,dt!$A$2:$R$78,5,FALSE)</f>
        <v>54833</v>
      </c>
      <c r="F49" s="8">
        <f>VLOOKUP($A$7:$A$91,dt!$A$2:$R$78,6,FALSE)</f>
        <v>1225</v>
      </c>
      <c r="G49" s="8">
        <f>VLOOKUP($A$7:$A$91,dt!$A$2:$R$78,7,FALSE)</f>
        <v>50838</v>
      </c>
      <c r="H49" s="8">
        <f>VLOOKUP($A$7:$A$91,dt!$A$2:$R$78,8,FALSE)</f>
        <v>5626</v>
      </c>
      <c r="I49" s="8">
        <f>VLOOKUP($A$7:$A$91,dt!$A$2:$R$78,9,FALSE)</f>
        <v>319743</v>
      </c>
      <c r="J49" s="8">
        <f>VLOOKUP($A$7:$A$91,dt!$A$2:$R$78,10,FALSE)</f>
        <v>14165</v>
      </c>
      <c r="K49" s="8">
        <f>VLOOKUP($A$7:$A$91,dt!$A$2:$R$78,11,FALSE)</f>
        <v>2815488</v>
      </c>
      <c r="L49" s="8">
        <f>VLOOKUP($A$7:$A$91,dt!$A$2:$R$78,12,FALSE)</f>
        <v>63475</v>
      </c>
      <c r="M49" s="8">
        <f>VLOOKUP($A$7:$A$91,dt!$A$2:$R$78,13,FALSE)</f>
        <v>1492900</v>
      </c>
      <c r="N49" s="8">
        <f>VLOOKUP($A$7:$A$91,dt!$A$2:$R$78,14,FALSE)</f>
        <v>800</v>
      </c>
      <c r="O49" s="8">
        <f>VLOOKUP($A$7:$A$91,dt!$A$2:$R$78,15,FALSE)</f>
        <v>3133244</v>
      </c>
      <c r="P49" s="8">
        <f>VLOOKUP($A$7:$A$91,dt!$A$2:$R$78,16,FALSE)</f>
        <v>2074</v>
      </c>
      <c r="Q49" s="8">
        <f>VLOOKUP($A$7:$A$91,dt!$A$2:$R$78,17,FALSE)</f>
        <v>6296</v>
      </c>
      <c r="R49" s="8">
        <f>VLOOKUP($A$7:$A$91,dt!$A$2:$R$78,18,FALSE)</f>
        <v>188</v>
      </c>
      <c r="S49" s="8">
        <f>VLOOKUP($A$7:$A$91,dt!$A$2:$X$78,19,FALSE)</f>
        <v>37758</v>
      </c>
      <c r="T49" s="8">
        <f>VLOOKUP($A$7:$A$91,dt!$A$2:$X$78,20,FALSE)</f>
        <v>662</v>
      </c>
      <c r="U49" s="8">
        <f>VLOOKUP($A$7:$A$91,dt!$A$2:$X$78,21,FALSE)</f>
        <v>6872</v>
      </c>
      <c r="V49" s="8">
        <f>VLOOKUP($A$7:$A$91,dt!$A$2:$X$78,22,FALSE)</f>
        <v>435</v>
      </c>
      <c r="W49" s="8">
        <f>VLOOKUP($A$7:$A$91,dt!$A$2:$X$78,23,FALSE)</f>
        <v>441</v>
      </c>
      <c r="X49" s="8">
        <f>VLOOKUP($A$7:$A$91,dt!$A$2:$X$78,24,FALSE)</f>
        <v>41</v>
      </c>
    </row>
    <row r="50" spans="1:24" ht="21" x14ac:dyDescent="0.2">
      <c r="A50" s="7" t="s">
        <v>49</v>
      </c>
      <c r="B50" s="8">
        <f>VLOOKUP($A$7:$A$91,dt!$A$2:$R$78,2,FALSE)</f>
        <v>37275</v>
      </c>
      <c r="C50" s="8">
        <f>VLOOKUP($A$7:$A$91,dt!$A$2:$R$78,3,FALSE)</f>
        <v>34188</v>
      </c>
      <c r="D50" s="8">
        <f>VLOOKUP($A$7:$A$91,dt!$A$2:$R$78,4,FALSE)</f>
        <v>3256</v>
      </c>
      <c r="E50" s="8">
        <f>VLOOKUP($A$7:$A$91,dt!$A$2:$R$78,5,FALSE)</f>
        <v>25462</v>
      </c>
      <c r="F50" s="8">
        <f>VLOOKUP($A$7:$A$91,dt!$A$2:$R$78,6,FALSE)</f>
        <v>465</v>
      </c>
      <c r="G50" s="8">
        <f>VLOOKUP($A$7:$A$91,dt!$A$2:$R$78,7,FALSE)</f>
        <v>5660</v>
      </c>
      <c r="H50" s="8">
        <f>VLOOKUP($A$7:$A$91,dt!$A$2:$R$78,8,FALSE)</f>
        <v>508</v>
      </c>
      <c r="I50" s="8">
        <f>VLOOKUP($A$7:$A$91,dt!$A$2:$R$78,9,FALSE)</f>
        <v>141552</v>
      </c>
      <c r="J50" s="8">
        <f>VLOOKUP($A$7:$A$91,dt!$A$2:$R$78,10,FALSE)</f>
        <v>2508</v>
      </c>
      <c r="K50" s="8">
        <f>VLOOKUP($A$7:$A$91,dt!$A$2:$R$78,11,FALSE)</f>
        <v>1972942</v>
      </c>
      <c r="L50" s="8">
        <f>VLOOKUP($A$7:$A$91,dt!$A$2:$R$78,12,FALSE)</f>
        <v>35284</v>
      </c>
      <c r="M50" s="8">
        <f>VLOOKUP($A$7:$A$91,dt!$A$2:$R$78,13,FALSE)</f>
        <v>1944455</v>
      </c>
      <c r="N50" s="8">
        <f>VLOOKUP($A$7:$A$91,dt!$A$2:$R$78,14,FALSE)</f>
        <v>170</v>
      </c>
      <c r="O50" s="8">
        <f>VLOOKUP($A$7:$A$91,dt!$A$2:$R$78,15,FALSE)</f>
        <v>498057</v>
      </c>
      <c r="P50" s="8">
        <f>VLOOKUP($A$7:$A$91,dt!$A$2:$R$78,16,FALSE)</f>
        <v>788</v>
      </c>
      <c r="Q50" s="8">
        <f>VLOOKUP($A$7:$A$91,dt!$A$2:$R$78,17,FALSE)</f>
        <v>1245</v>
      </c>
      <c r="R50" s="8">
        <f>VLOOKUP($A$7:$A$91,dt!$A$2:$R$78,18,FALSE)</f>
        <v>40</v>
      </c>
      <c r="S50" s="8">
        <f>VLOOKUP($A$7:$A$91,dt!$A$2:$X$78,19,FALSE)</f>
        <v>15021</v>
      </c>
      <c r="T50" s="8">
        <f>VLOOKUP($A$7:$A$91,dt!$A$2:$X$78,20,FALSE)</f>
        <v>235</v>
      </c>
      <c r="U50" s="8">
        <f>VLOOKUP($A$7:$A$91,dt!$A$2:$X$78,21,FALSE)</f>
        <v>1087</v>
      </c>
      <c r="V50" s="8">
        <f>VLOOKUP($A$7:$A$91,dt!$A$2:$X$78,22,FALSE)</f>
        <v>48</v>
      </c>
      <c r="W50" s="8">
        <f>VLOOKUP($A$7:$A$91,dt!$A$2:$X$78,23,FALSE)</f>
        <v>30</v>
      </c>
      <c r="X50" s="8">
        <f>VLOOKUP($A$7:$A$91,dt!$A$2:$X$78,24,FALSE)</f>
        <v>3</v>
      </c>
    </row>
    <row r="51" spans="1:24" ht="21" x14ac:dyDescent="0.2">
      <c r="A51" s="7" t="s">
        <v>50</v>
      </c>
      <c r="B51" s="8">
        <f>VLOOKUP($A$7:$A$91,dt!$A$2:$R$78,2,FALSE)</f>
        <v>52163</v>
      </c>
      <c r="C51" s="8">
        <f>VLOOKUP($A$7:$A$91,dt!$A$2:$R$78,3,FALSE)</f>
        <v>152168</v>
      </c>
      <c r="D51" s="8">
        <f>VLOOKUP($A$7:$A$91,dt!$A$2:$R$78,4,FALSE)</f>
        <v>15433</v>
      </c>
      <c r="E51" s="8">
        <f>VLOOKUP($A$7:$A$91,dt!$A$2:$R$78,5,FALSE)</f>
        <v>2866</v>
      </c>
      <c r="F51" s="8">
        <f>VLOOKUP($A$7:$A$91,dt!$A$2:$R$78,6,FALSE)</f>
        <v>57</v>
      </c>
      <c r="G51" s="8">
        <f>VLOOKUP($A$7:$A$91,dt!$A$2:$R$78,7,FALSE)</f>
        <v>16247</v>
      </c>
      <c r="H51" s="8">
        <f>VLOOKUP($A$7:$A$91,dt!$A$2:$R$78,8,FALSE)</f>
        <v>1671</v>
      </c>
      <c r="I51" s="8">
        <f>VLOOKUP($A$7:$A$91,dt!$A$2:$R$78,9,FALSE)</f>
        <v>197098</v>
      </c>
      <c r="J51" s="8">
        <f>VLOOKUP($A$7:$A$91,dt!$A$2:$R$78,10,FALSE)</f>
        <v>2896</v>
      </c>
      <c r="K51" s="8">
        <f>VLOOKUP($A$7:$A$91,dt!$A$2:$R$78,11,FALSE)</f>
        <v>1666977</v>
      </c>
      <c r="L51" s="8">
        <f>VLOOKUP($A$7:$A$91,dt!$A$2:$R$78,12,FALSE)</f>
        <v>44057</v>
      </c>
      <c r="M51" s="8">
        <f>VLOOKUP($A$7:$A$91,dt!$A$2:$R$78,13,FALSE)</f>
        <v>2207069</v>
      </c>
      <c r="N51" s="8">
        <f>VLOOKUP($A$7:$A$91,dt!$A$2:$R$78,14,FALSE)</f>
        <v>268</v>
      </c>
      <c r="O51" s="8">
        <f>VLOOKUP($A$7:$A$91,dt!$A$2:$R$78,15,FALSE)</f>
        <v>883267</v>
      </c>
      <c r="P51" s="8">
        <f>VLOOKUP($A$7:$A$91,dt!$A$2:$R$78,16,FALSE)</f>
        <v>1472</v>
      </c>
      <c r="Q51" s="8">
        <f>VLOOKUP($A$7:$A$91,dt!$A$2:$R$78,17,FALSE)</f>
        <v>1399</v>
      </c>
      <c r="R51" s="8">
        <f>VLOOKUP($A$7:$A$91,dt!$A$2:$R$78,18,FALSE)</f>
        <v>65</v>
      </c>
      <c r="S51" s="8">
        <f>VLOOKUP($A$7:$A$91,dt!$A$2:$X$78,19,FALSE)</f>
        <v>21877</v>
      </c>
      <c r="T51" s="8">
        <f>VLOOKUP($A$7:$A$91,dt!$A$2:$X$78,20,FALSE)</f>
        <v>299</v>
      </c>
      <c r="U51" s="8">
        <f>VLOOKUP($A$7:$A$91,dt!$A$2:$X$78,21,FALSE)</f>
        <v>5700</v>
      </c>
      <c r="V51" s="8">
        <f>VLOOKUP($A$7:$A$91,dt!$A$2:$X$78,22,FALSE)</f>
        <v>228</v>
      </c>
      <c r="W51" s="8">
        <f>VLOOKUP($A$7:$A$91,dt!$A$2:$X$78,23,FALSE)</f>
        <v>610</v>
      </c>
      <c r="X51" s="8">
        <f>VLOOKUP($A$7:$A$91,dt!$A$2:$X$78,24,FALSE)</f>
        <v>21</v>
      </c>
    </row>
    <row r="52" spans="1:24" ht="21" x14ac:dyDescent="0.2">
      <c r="A52" s="7" t="s">
        <v>51</v>
      </c>
      <c r="B52" s="8">
        <f>VLOOKUP($A$7:$A$91,dt!$A$2:$R$78,2,FALSE)</f>
        <v>28285</v>
      </c>
      <c r="C52" s="8">
        <f>VLOOKUP($A$7:$A$91,dt!$A$2:$R$78,3,FALSE)</f>
        <v>46620</v>
      </c>
      <c r="D52" s="8">
        <f>VLOOKUP($A$7:$A$91,dt!$A$2:$R$78,4,FALSE)</f>
        <v>4250</v>
      </c>
      <c r="E52" s="8">
        <f>VLOOKUP($A$7:$A$91,dt!$A$2:$R$78,5,FALSE)</f>
        <v>444</v>
      </c>
      <c r="F52" s="8">
        <f>VLOOKUP($A$7:$A$91,dt!$A$2:$R$78,6,FALSE)</f>
        <v>25</v>
      </c>
      <c r="G52" s="8">
        <f>VLOOKUP($A$7:$A$91,dt!$A$2:$R$78,7,FALSE)</f>
        <v>10729</v>
      </c>
      <c r="H52" s="8">
        <f>VLOOKUP($A$7:$A$91,dt!$A$2:$R$78,8,FALSE)</f>
        <v>1041</v>
      </c>
      <c r="I52" s="8">
        <f>VLOOKUP($A$7:$A$91,dt!$A$2:$R$78,9,FALSE)</f>
        <v>49916</v>
      </c>
      <c r="J52" s="8">
        <f>VLOOKUP($A$7:$A$91,dt!$A$2:$R$78,10,FALSE)</f>
        <v>1281</v>
      </c>
      <c r="K52" s="8">
        <f>VLOOKUP($A$7:$A$91,dt!$A$2:$R$78,11,FALSE)</f>
        <v>1300345</v>
      </c>
      <c r="L52" s="8">
        <f>VLOOKUP($A$7:$A$91,dt!$A$2:$R$78,12,FALSE)</f>
        <v>25387</v>
      </c>
      <c r="M52" s="8">
        <f>VLOOKUP($A$7:$A$91,dt!$A$2:$R$78,13,FALSE)</f>
        <v>88796</v>
      </c>
      <c r="N52" s="8">
        <f>VLOOKUP($A$7:$A$91,dt!$A$2:$R$78,14,FALSE)</f>
        <v>192</v>
      </c>
      <c r="O52" s="8">
        <f>VLOOKUP($A$7:$A$91,dt!$A$2:$R$78,15,FALSE)</f>
        <v>166669</v>
      </c>
      <c r="P52" s="8">
        <f>VLOOKUP($A$7:$A$91,dt!$A$2:$R$78,16,FALSE)</f>
        <v>774</v>
      </c>
      <c r="Q52" s="8">
        <f>VLOOKUP($A$7:$A$91,dt!$A$2:$R$78,17,FALSE)</f>
        <v>1968</v>
      </c>
      <c r="R52" s="8">
        <f>VLOOKUP($A$7:$A$91,dt!$A$2:$R$78,18,FALSE)</f>
        <v>62</v>
      </c>
      <c r="S52" s="8">
        <f>VLOOKUP($A$7:$A$91,dt!$A$2:$X$78,19,FALSE)</f>
        <v>5513</v>
      </c>
      <c r="T52" s="8">
        <f>VLOOKUP($A$7:$A$91,dt!$A$2:$X$78,20,FALSE)</f>
        <v>74</v>
      </c>
      <c r="U52" s="8">
        <f>VLOOKUP($A$7:$A$91,dt!$A$2:$X$78,21,FALSE)</f>
        <v>1673</v>
      </c>
      <c r="V52" s="8">
        <f>VLOOKUP($A$7:$A$91,dt!$A$2:$X$78,22,FALSE)</f>
        <v>69</v>
      </c>
      <c r="W52" s="8">
        <f>VLOOKUP($A$7:$A$91,dt!$A$2:$X$78,23,FALSE)</f>
        <v>173</v>
      </c>
      <c r="X52" s="8">
        <f>VLOOKUP($A$7:$A$91,dt!$A$2:$X$78,24,FALSE)</f>
        <v>4</v>
      </c>
    </row>
    <row r="53" spans="1:24" ht="21" x14ac:dyDescent="0.2">
      <c r="A53" s="7" t="s">
        <v>52</v>
      </c>
      <c r="B53" s="8">
        <f>VLOOKUP($A$7:$A$91,dt!$A$2:$R$78,2,FALSE)</f>
        <v>50605</v>
      </c>
      <c r="C53" s="8">
        <f>VLOOKUP($A$7:$A$91,dt!$A$2:$R$78,3,FALSE)</f>
        <v>61615</v>
      </c>
      <c r="D53" s="8">
        <f>VLOOKUP($A$7:$A$91,dt!$A$2:$R$78,4,FALSE)</f>
        <v>9730</v>
      </c>
      <c r="E53" s="8">
        <f>VLOOKUP($A$7:$A$91,dt!$A$2:$R$78,5,FALSE)</f>
        <v>60</v>
      </c>
      <c r="F53" s="8">
        <f>VLOOKUP($A$7:$A$91,dt!$A$2:$R$78,6,FALSE)</f>
        <v>5</v>
      </c>
      <c r="G53" s="8">
        <f>VLOOKUP($A$7:$A$91,dt!$A$2:$R$78,7,FALSE)</f>
        <v>9886</v>
      </c>
      <c r="H53" s="8">
        <f>VLOOKUP($A$7:$A$91,dt!$A$2:$R$78,8,FALSE)</f>
        <v>1653</v>
      </c>
      <c r="I53" s="8">
        <f>VLOOKUP($A$7:$A$91,dt!$A$2:$R$78,9,FALSE)</f>
        <v>82612</v>
      </c>
      <c r="J53" s="8">
        <f>VLOOKUP($A$7:$A$91,dt!$A$2:$R$78,10,FALSE)</f>
        <v>5918</v>
      </c>
      <c r="K53" s="8">
        <f>VLOOKUP($A$7:$A$91,dt!$A$2:$R$78,11,FALSE)</f>
        <v>2117449</v>
      </c>
      <c r="L53" s="8">
        <f>VLOOKUP($A$7:$A$91,dt!$A$2:$R$78,12,FALSE)</f>
        <v>47637</v>
      </c>
      <c r="M53" s="8">
        <f>VLOOKUP($A$7:$A$91,dt!$A$2:$R$78,13,FALSE)</f>
        <v>55409</v>
      </c>
      <c r="N53" s="8">
        <f>VLOOKUP($A$7:$A$91,dt!$A$2:$R$78,14,FALSE)</f>
        <v>245</v>
      </c>
      <c r="O53" s="8">
        <f>VLOOKUP($A$7:$A$91,dt!$A$2:$R$78,15,FALSE)</f>
        <v>99775</v>
      </c>
      <c r="P53" s="8">
        <f>VLOOKUP($A$7:$A$91,dt!$A$2:$R$78,16,FALSE)</f>
        <v>1269</v>
      </c>
      <c r="Q53" s="8">
        <f>VLOOKUP($A$7:$A$91,dt!$A$2:$R$78,17,FALSE)</f>
        <v>2351</v>
      </c>
      <c r="R53" s="8">
        <f>VLOOKUP($A$7:$A$91,dt!$A$2:$R$78,18,FALSE)</f>
        <v>95</v>
      </c>
      <c r="S53" s="8">
        <f>VLOOKUP($A$7:$A$91,dt!$A$2:$X$78,19,FALSE)</f>
        <v>36650</v>
      </c>
      <c r="T53" s="8">
        <f>VLOOKUP($A$7:$A$91,dt!$A$2:$X$78,20,FALSE)</f>
        <v>331</v>
      </c>
      <c r="U53" s="8">
        <f>VLOOKUP($A$7:$A$91,dt!$A$2:$X$78,21,FALSE)</f>
        <v>3002</v>
      </c>
      <c r="V53" s="8">
        <f>VLOOKUP($A$7:$A$91,dt!$A$2:$X$78,22,FALSE)</f>
        <v>299</v>
      </c>
      <c r="W53" s="8">
        <f>VLOOKUP($A$7:$A$91,dt!$A$2:$X$78,23,FALSE)</f>
        <v>136</v>
      </c>
      <c r="X53" s="8">
        <f>VLOOKUP($A$7:$A$91,dt!$A$2:$X$78,24,FALSE)</f>
        <v>14</v>
      </c>
    </row>
    <row r="54" spans="1:24" ht="21" x14ac:dyDescent="0.2">
      <c r="A54" s="7" t="s">
        <v>53</v>
      </c>
      <c r="B54" s="8">
        <f>VLOOKUP($A$7:$A$91,dt!$A$2:$R$78,2,FALSE)</f>
        <v>45262</v>
      </c>
      <c r="C54" s="8">
        <f>VLOOKUP($A$7:$A$91,dt!$A$2:$R$78,3,FALSE)</f>
        <v>55738</v>
      </c>
      <c r="D54" s="8">
        <f>VLOOKUP($A$7:$A$91,dt!$A$2:$R$78,4,FALSE)</f>
        <v>6066</v>
      </c>
      <c r="E54" s="8">
        <f>VLOOKUP($A$7:$A$91,dt!$A$2:$R$78,5,FALSE)</f>
        <v>254</v>
      </c>
      <c r="F54" s="8">
        <f>VLOOKUP($A$7:$A$91,dt!$A$2:$R$78,6,FALSE)</f>
        <v>20</v>
      </c>
      <c r="G54" s="8">
        <f>VLOOKUP($A$7:$A$91,dt!$A$2:$R$78,7,FALSE)</f>
        <v>7088</v>
      </c>
      <c r="H54" s="8">
        <f>VLOOKUP($A$7:$A$91,dt!$A$2:$R$78,8,FALSE)</f>
        <v>799</v>
      </c>
      <c r="I54" s="8">
        <f>VLOOKUP($A$7:$A$91,dt!$A$2:$R$78,9,FALSE)</f>
        <v>18090</v>
      </c>
      <c r="J54" s="8">
        <f>VLOOKUP($A$7:$A$91,dt!$A$2:$R$78,10,FALSE)</f>
        <v>941</v>
      </c>
      <c r="K54" s="8">
        <f>VLOOKUP($A$7:$A$91,dt!$A$2:$R$78,11,FALSE)</f>
        <v>2073408</v>
      </c>
      <c r="L54" s="8">
        <f>VLOOKUP($A$7:$A$91,dt!$A$2:$R$78,12,FALSE)</f>
        <v>43482</v>
      </c>
      <c r="M54" s="8">
        <f>VLOOKUP($A$7:$A$91,dt!$A$2:$R$78,13,FALSE)</f>
        <v>122258</v>
      </c>
      <c r="N54" s="8">
        <f>VLOOKUP($A$7:$A$91,dt!$A$2:$R$78,14,FALSE)</f>
        <v>210</v>
      </c>
      <c r="O54" s="8">
        <f>VLOOKUP($A$7:$A$91,dt!$A$2:$R$78,15,FALSE)</f>
        <v>160658</v>
      </c>
      <c r="P54" s="8">
        <f>VLOOKUP($A$7:$A$91,dt!$A$2:$R$78,16,FALSE)</f>
        <v>911</v>
      </c>
      <c r="Q54" s="8">
        <f>VLOOKUP($A$7:$A$91,dt!$A$2:$R$78,17,FALSE)</f>
        <v>2170</v>
      </c>
      <c r="R54" s="8">
        <f>VLOOKUP($A$7:$A$91,dt!$A$2:$R$78,18,FALSE)</f>
        <v>72</v>
      </c>
      <c r="S54" s="8">
        <f>VLOOKUP($A$7:$A$91,dt!$A$2:$X$78,19,FALSE)</f>
        <v>37801</v>
      </c>
      <c r="T54" s="8">
        <f>VLOOKUP($A$7:$A$91,dt!$A$2:$X$78,20,FALSE)</f>
        <v>280</v>
      </c>
      <c r="U54" s="8">
        <f>VLOOKUP($A$7:$A$91,dt!$A$2:$X$78,21,FALSE)</f>
        <v>1569</v>
      </c>
      <c r="V54" s="8">
        <f>VLOOKUP($A$7:$A$91,dt!$A$2:$X$78,22,FALSE)</f>
        <v>89</v>
      </c>
      <c r="W54" s="8">
        <f>VLOOKUP($A$7:$A$91,dt!$A$2:$X$78,23,FALSE)</f>
        <v>392</v>
      </c>
      <c r="X54" s="8">
        <f>VLOOKUP($A$7:$A$91,dt!$A$2:$X$78,24,FALSE)</f>
        <v>11</v>
      </c>
    </row>
    <row r="55" spans="1:24" ht="21" x14ac:dyDescent="0.2">
      <c r="A55" s="7" t="s">
        <v>54</v>
      </c>
      <c r="B55" s="8">
        <f>VLOOKUP($A$7:$A$91,dt!$A$2:$R$78,2,FALSE)</f>
        <v>81229</v>
      </c>
      <c r="C55" s="8">
        <f>VLOOKUP($A$7:$A$91,dt!$A$2:$R$78,3,FALSE)</f>
        <v>50751</v>
      </c>
      <c r="D55" s="8">
        <f>VLOOKUP($A$7:$A$91,dt!$A$2:$R$78,4,FALSE)</f>
        <v>6499</v>
      </c>
      <c r="E55" s="8">
        <f>VLOOKUP($A$7:$A$91,dt!$A$2:$R$78,5,FALSE)</f>
        <v>4889</v>
      </c>
      <c r="F55" s="8">
        <f>VLOOKUP($A$7:$A$91,dt!$A$2:$R$78,6,FALSE)</f>
        <v>153</v>
      </c>
      <c r="G55" s="8">
        <f>VLOOKUP($A$7:$A$91,dt!$A$2:$R$78,7,FALSE)</f>
        <v>16151</v>
      </c>
      <c r="H55" s="8">
        <f>VLOOKUP($A$7:$A$91,dt!$A$2:$R$78,8,FALSE)</f>
        <v>1985</v>
      </c>
      <c r="I55" s="8">
        <f>VLOOKUP($A$7:$A$91,dt!$A$2:$R$78,9,FALSE)</f>
        <v>77518</v>
      </c>
      <c r="J55" s="8">
        <f>VLOOKUP($A$7:$A$91,dt!$A$2:$R$78,10,FALSE)</f>
        <v>3687</v>
      </c>
      <c r="K55" s="8">
        <f>VLOOKUP($A$7:$A$91,dt!$A$2:$R$78,11,FALSE)</f>
        <v>3987240</v>
      </c>
      <c r="L55" s="8">
        <f>VLOOKUP($A$7:$A$91,dt!$A$2:$R$78,12,FALSE)</f>
        <v>77294</v>
      </c>
      <c r="M55" s="8">
        <f>VLOOKUP($A$7:$A$91,dt!$A$2:$R$78,13,FALSE)</f>
        <v>415088</v>
      </c>
      <c r="N55" s="8">
        <f>VLOOKUP($A$7:$A$91,dt!$A$2:$R$78,14,FALSE)</f>
        <v>303</v>
      </c>
      <c r="O55" s="8">
        <f>VLOOKUP($A$7:$A$91,dt!$A$2:$R$78,15,FALSE)</f>
        <v>1114676</v>
      </c>
      <c r="P55" s="8">
        <f>VLOOKUP($A$7:$A$91,dt!$A$2:$R$78,16,FALSE)</f>
        <v>3511</v>
      </c>
      <c r="Q55" s="8">
        <f>VLOOKUP($A$7:$A$91,dt!$A$2:$R$78,17,FALSE)</f>
        <v>7808</v>
      </c>
      <c r="R55" s="8">
        <f>VLOOKUP($A$7:$A$91,dt!$A$2:$R$78,18,FALSE)</f>
        <v>208</v>
      </c>
      <c r="S55" s="8">
        <f>VLOOKUP($A$7:$A$91,dt!$A$2:$X$78,19,FALSE)</f>
        <v>68663</v>
      </c>
      <c r="T55" s="8">
        <f>VLOOKUP($A$7:$A$91,dt!$A$2:$X$78,20,FALSE)</f>
        <v>1066</v>
      </c>
      <c r="U55" s="8">
        <f>VLOOKUP($A$7:$A$91,dt!$A$2:$X$78,21,FALSE)</f>
        <v>4573</v>
      </c>
      <c r="V55" s="8">
        <f>VLOOKUP($A$7:$A$91,dt!$A$2:$X$78,22,FALSE)</f>
        <v>258</v>
      </c>
      <c r="W55" s="8">
        <f>VLOOKUP($A$7:$A$91,dt!$A$2:$X$78,23,FALSE)</f>
        <v>324</v>
      </c>
      <c r="X55" s="8">
        <f>VLOOKUP($A$7:$A$91,dt!$A$2:$X$78,24,FALSE)</f>
        <v>22</v>
      </c>
    </row>
    <row r="56" spans="1:24" ht="21" x14ac:dyDescent="0.2">
      <c r="A56" s="7" t="s">
        <v>55</v>
      </c>
      <c r="B56" s="8">
        <f>VLOOKUP($A$7:$A$91,dt!$A$2:$R$78,2,FALSE)</f>
        <v>22540</v>
      </c>
      <c r="C56" s="8">
        <f>VLOOKUP($A$7:$A$91,dt!$A$2:$R$78,3,FALSE)</f>
        <v>89296</v>
      </c>
      <c r="D56" s="8">
        <f>VLOOKUP($A$7:$A$91,dt!$A$2:$R$78,4,FALSE)</f>
        <v>8228</v>
      </c>
      <c r="E56" s="8">
        <f>VLOOKUP($A$7:$A$91,dt!$A$2:$R$78,5,FALSE)</f>
        <v>4</v>
      </c>
      <c r="F56" s="8">
        <f>VLOOKUP($A$7:$A$91,dt!$A$2:$R$78,6,FALSE)</f>
        <v>1</v>
      </c>
      <c r="G56" s="8">
        <f>VLOOKUP($A$7:$A$91,dt!$A$2:$R$78,7,FALSE)</f>
        <v>46353</v>
      </c>
      <c r="H56" s="8">
        <f>VLOOKUP($A$7:$A$91,dt!$A$2:$R$78,8,FALSE)</f>
        <v>4996</v>
      </c>
      <c r="I56" s="8">
        <f>VLOOKUP($A$7:$A$91,dt!$A$2:$R$78,9,FALSE)</f>
        <v>63371</v>
      </c>
      <c r="J56" s="8">
        <f>VLOOKUP($A$7:$A$91,dt!$A$2:$R$78,10,FALSE)</f>
        <v>11057</v>
      </c>
      <c r="K56" s="8">
        <f>VLOOKUP($A$7:$A$91,dt!$A$2:$R$78,11,FALSE)</f>
        <v>895054</v>
      </c>
      <c r="L56" s="8">
        <f>VLOOKUP($A$7:$A$91,dt!$A$2:$R$78,12,FALSE)</f>
        <v>19886</v>
      </c>
      <c r="M56" s="8">
        <f>VLOOKUP($A$7:$A$91,dt!$A$2:$R$78,13,FALSE)</f>
        <v>3277</v>
      </c>
      <c r="N56" s="8">
        <f>VLOOKUP($A$7:$A$91,dt!$A$2:$R$78,14,FALSE)</f>
        <v>134</v>
      </c>
      <c r="O56" s="8">
        <f>VLOOKUP($A$7:$A$91,dt!$A$2:$R$78,15,FALSE)</f>
        <v>37260</v>
      </c>
      <c r="P56" s="8">
        <f>VLOOKUP($A$7:$A$91,dt!$A$2:$R$78,16,FALSE)</f>
        <v>421</v>
      </c>
      <c r="Q56" s="8">
        <f>VLOOKUP($A$7:$A$91,dt!$A$2:$R$78,17,FALSE)</f>
        <v>890</v>
      </c>
      <c r="R56" s="8">
        <f>VLOOKUP($A$7:$A$91,dt!$A$2:$R$78,18,FALSE)</f>
        <v>21</v>
      </c>
      <c r="S56" s="8">
        <f>VLOOKUP($A$7:$A$91,dt!$A$2:$X$78,19,FALSE)</f>
        <v>3827</v>
      </c>
      <c r="T56" s="8">
        <f>VLOOKUP($A$7:$A$91,dt!$A$2:$X$78,20,FALSE)</f>
        <v>87</v>
      </c>
      <c r="U56" s="8">
        <f>VLOOKUP($A$7:$A$91,dt!$A$2:$X$78,21,FALSE)</f>
        <v>2668</v>
      </c>
      <c r="V56" s="8">
        <f>VLOOKUP($A$7:$A$91,dt!$A$2:$X$78,22,FALSE)</f>
        <v>257</v>
      </c>
      <c r="W56" s="8">
        <f>VLOOKUP($A$7:$A$91,dt!$A$2:$X$78,23,FALSE)</f>
        <v>176</v>
      </c>
      <c r="X56" s="8">
        <f>VLOOKUP($A$7:$A$91,dt!$A$2:$X$78,24,FALSE)</f>
        <v>16</v>
      </c>
    </row>
    <row r="57" spans="1:24" ht="21" x14ac:dyDescent="0.2">
      <c r="A57" s="11" t="s">
        <v>6</v>
      </c>
      <c r="B57" s="10">
        <f>SUM(B58:B66)</f>
        <v>339272</v>
      </c>
      <c r="C57" s="10">
        <f t="shared" ref="C57:X57" si="24">SUM(C58:C66)</f>
        <v>737097</v>
      </c>
      <c r="D57" s="10">
        <f t="shared" si="24"/>
        <v>53148</v>
      </c>
      <c r="E57" s="10">
        <f t="shared" si="24"/>
        <v>7486</v>
      </c>
      <c r="F57" s="10">
        <f t="shared" si="24"/>
        <v>254</v>
      </c>
      <c r="G57" s="10">
        <f t="shared" si="24"/>
        <v>157656</v>
      </c>
      <c r="H57" s="10">
        <f t="shared" si="24"/>
        <v>14261</v>
      </c>
      <c r="I57" s="10">
        <f t="shared" si="24"/>
        <v>1227662</v>
      </c>
      <c r="J57" s="10">
        <f t="shared" si="24"/>
        <v>24260</v>
      </c>
      <c r="K57" s="10">
        <f t="shared" ref="K57:L57" si="25">SUM(K58:K66)</f>
        <v>14487487</v>
      </c>
      <c r="L57" s="10">
        <f t="shared" si="25"/>
        <v>295770</v>
      </c>
      <c r="M57" s="10">
        <f t="shared" ref="M57:N57" si="26">SUM(M58:M66)</f>
        <v>20115519</v>
      </c>
      <c r="N57" s="10">
        <f t="shared" si="26"/>
        <v>1415</v>
      </c>
      <c r="O57" s="10">
        <f t="shared" si="24"/>
        <v>5973841</v>
      </c>
      <c r="P57" s="10">
        <f t="shared" si="24"/>
        <v>16188</v>
      </c>
      <c r="Q57" s="10">
        <f t="shared" si="24"/>
        <v>862150</v>
      </c>
      <c r="R57" s="10">
        <f t="shared" si="24"/>
        <v>1259</v>
      </c>
      <c r="S57" s="10">
        <f t="shared" ref="S57:T57" si="27">SUM(S58:S66)</f>
        <v>2950684</v>
      </c>
      <c r="T57" s="10">
        <f t="shared" si="27"/>
        <v>9216</v>
      </c>
      <c r="U57" s="10">
        <f t="shared" si="24"/>
        <v>157275</v>
      </c>
      <c r="V57" s="10">
        <f t="shared" si="24"/>
        <v>4968</v>
      </c>
      <c r="W57" s="10">
        <f t="shared" si="24"/>
        <v>18412</v>
      </c>
      <c r="X57" s="10">
        <f t="shared" si="24"/>
        <v>536</v>
      </c>
    </row>
    <row r="58" spans="1:24" ht="21" x14ac:dyDescent="0.2">
      <c r="A58" s="7" t="s">
        <v>56</v>
      </c>
      <c r="B58" s="8">
        <f>VLOOKUP($A$7:$A$91,dt!$A$2:$R$78,2,FALSE)</f>
        <v>32740</v>
      </c>
      <c r="C58" s="8">
        <f>VLOOKUP($A$7:$A$91,dt!$A$2:$R$78,3,FALSE)</f>
        <v>51239</v>
      </c>
      <c r="D58" s="8">
        <f>VLOOKUP($A$7:$A$91,dt!$A$2:$R$78,4,FALSE)</f>
        <v>4155</v>
      </c>
      <c r="E58" s="8">
        <f>VLOOKUP($A$7:$A$91,dt!$A$2:$R$78,5,FALSE)</f>
        <v>0</v>
      </c>
      <c r="F58" s="8">
        <f>VLOOKUP($A$7:$A$91,dt!$A$2:$R$78,6,FALSE)</f>
        <v>0</v>
      </c>
      <c r="G58" s="8">
        <f>VLOOKUP($A$7:$A$91,dt!$A$2:$R$78,7,FALSE)</f>
        <v>25987</v>
      </c>
      <c r="H58" s="8">
        <f>VLOOKUP($A$7:$A$91,dt!$A$2:$R$78,8,FALSE)</f>
        <v>2139</v>
      </c>
      <c r="I58" s="8">
        <f>VLOOKUP($A$7:$A$91,dt!$A$2:$R$78,9,FALSE)</f>
        <v>58481</v>
      </c>
      <c r="J58" s="8">
        <f>VLOOKUP($A$7:$A$91,dt!$A$2:$R$78,10,FALSE)</f>
        <v>1435</v>
      </c>
      <c r="K58" s="8">
        <f>VLOOKUP($A$7:$A$91,dt!$A$2:$R$78,11,FALSE)</f>
        <v>1238377</v>
      </c>
      <c r="L58" s="8">
        <f>VLOOKUP($A$7:$A$91,dt!$A$2:$R$78,12,FALSE)</f>
        <v>30682</v>
      </c>
      <c r="M58" s="8">
        <f>VLOOKUP($A$7:$A$91,dt!$A$2:$R$78,13,FALSE)</f>
        <v>1269824</v>
      </c>
      <c r="N58" s="8">
        <f>VLOOKUP($A$7:$A$91,dt!$A$2:$R$78,14,FALSE)</f>
        <v>122</v>
      </c>
      <c r="O58" s="8">
        <f>VLOOKUP($A$7:$A$91,dt!$A$2:$R$78,15,FALSE)</f>
        <v>1878244</v>
      </c>
      <c r="P58" s="8">
        <f>VLOOKUP($A$7:$A$91,dt!$A$2:$R$78,16,FALSE)</f>
        <v>358</v>
      </c>
      <c r="Q58" s="8">
        <f>VLOOKUP($A$7:$A$91,dt!$A$2:$R$78,17,FALSE)</f>
        <v>9461</v>
      </c>
      <c r="R58" s="8">
        <f>VLOOKUP($A$7:$A$91,dt!$A$2:$R$78,18,FALSE)</f>
        <v>76</v>
      </c>
      <c r="S58" s="8">
        <f>VLOOKUP($A$7:$A$91,dt!$A$2:$X$78,19,FALSE)</f>
        <v>132120</v>
      </c>
      <c r="T58" s="8">
        <f>VLOOKUP($A$7:$A$91,dt!$A$2:$X$78,20,FALSE)</f>
        <v>143</v>
      </c>
      <c r="U58" s="8">
        <f>VLOOKUP($A$7:$A$91,dt!$A$2:$X$78,21,FALSE)</f>
        <v>2530</v>
      </c>
      <c r="V58" s="8">
        <f>VLOOKUP($A$7:$A$91,dt!$A$2:$X$78,22,FALSE)</f>
        <v>77</v>
      </c>
      <c r="W58" s="8">
        <f>VLOOKUP($A$7:$A$91,dt!$A$2:$X$78,23,FALSE)</f>
        <v>182</v>
      </c>
      <c r="X58" s="8">
        <f>VLOOKUP($A$7:$A$91,dt!$A$2:$X$78,24,FALSE)</f>
        <v>8</v>
      </c>
    </row>
    <row r="59" spans="1:24" ht="21" x14ac:dyDescent="0.2">
      <c r="A59" s="7" t="s">
        <v>57</v>
      </c>
      <c r="B59" s="8">
        <f>VLOOKUP($A$7:$A$91,dt!$A$2:$R$78,2,FALSE)</f>
        <v>39563</v>
      </c>
      <c r="C59" s="8">
        <f>VLOOKUP($A$7:$A$91,dt!$A$2:$R$78,3,FALSE)</f>
        <v>78123</v>
      </c>
      <c r="D59" s="8">
        <f>VLOOKUP($A$7:$A$91,dt!$A$2:$R$78,4,FALSE)</f>
        <v>4396</v>
      </c>
      <c r="E59" s="8">
        <f>VLOOKUP($A$7:$A$91,dt!$A$2:$R$78,5,FALSE)</f>
        <v>1196</v>
      </c>
      <c r="F59" s="8">
        <f>VLOOKUP($A$7:$A$91,dt!$A$2:$R$78,6,FALSE)</f>
        <v>32</v>
      </c>
      <c r="G59" s="8">
        <f>VLOOKUP($A$7:$A$91,dt!$A$2:$R$78,7,FALSE)</f>
        <v>9123</v>
      </c>
      <c r="H59" s="8">
        <f>VLOOKUP($A$7:$A$91,dt!$A$2:$R$78,8,FALSE)</f>
        <v>770</v>
      </c>
      <c r="I59" s="8">
        <f>VLOOKUP($A$7:$A$91,dt!$A$2:$R$78,9,FALSE)</f>
        <v>176677</v>
      </c>
      <c r="J59" s="8">
        <f>VLOOKUP($A$7:$A$91,dt!$A$2:$R$78,10,FALSE)</f>
        <v>1603</v>
      </c>
      <c r="K59" s="8">
        <f>VLOOKUP($A$7:$A$91,dt!$A$2:$R$78,11,FALSE)</f>
        <v>1900143</v>
      </c>
      <c r="L59" s="8">
        <f>VLOOKUP($A$7:$A$91,dt!$A$2:$R$78,12,FALSE)</f>
        <v>34702</v>
      </c>
      <c r="M59" s="8">
        <f>VLOOKUP($A$7:$A$91,dt!$A$2:$R$78,13,FALSE)</f>
        <v>6050303</v>
      </c>
      <c r="N59" s="8">
        <f>VLOOKUP($A$7:$A$91,dt!$A$2:$R$78,14,FALSE)</f>
        <v>222</v>
      </c>
      <c r="O59" s="8">
        <f>VLOOKUP($A$7:$A$91,dt!$A$2:$R$78,15,FALSE)</f>
        <v>1323633</v>
      </c>
      <c r="P59" s="8">
        <f>VLOOKUP($A$7:$A$91,dt!$A$2:$R$78,16,FALSE)</f>
        <v>2962</v>
      </c>
      <c r="Q59" s="8">
        <f>VLOOKUP($A$7:$A$91,dt!$A$2:$R$78,17,FALSE)</f>
        <v>33853</v>
      </c>
      <c r="R59" s="8">
        <f>VLOOKUP($A$7:$A$91,dt!$A$2:$R$78,18,FALSE)</f>
        <v>184</v>
      </c>
      <c r="S59" s="8">
        <f>VLOOKUP($A$7:$A$91,dt!$A$2:$X$78,19,FALSE)</f>
        <v>619145</v>
      </c>
      <c r="T59" s="8">
        <f>VLOOKUP($A$7:$A$91,dt!$A$2:$X$78,20,FALSE)</f>
        <v>2032</v>
      </c>
      <c r="U59" s="8">
        <f>VLOOKUP($A$7:$A$91,dt!$A$2:$X$78,21,FALSE)</f>
        <v>31284</v>
      </c>
      <c r="V59" s="8">
        <f>VLOOKUP($A$7:$A$91,dt!$A$2:$X$78,22,FALSE)</f>
        <v>997</v>
      </c>
      <c r="W59" s="8">
        <f>VLOOKUP($A$7:$A$91,dt!$A$2:$X$78,23,FALSE)</f>
        <v>5446</v>
      </c>
      <c r="X59" s="8">
        <f>VLOOKUP($A$7:$A$91,dt!$A$2:$X$78,24,FALSE)</f>
        <v>149</v>
      </c>
    </row>
    <row r="60" spans="1:24" ht="21" x14ac:dyDescent="0.2">
      <c r="A60" s="7" t="s">
        <v>58</v>
      </c>
      <c r="B60" s="8">
        <f>VLOOKUP($A$7:$A$91,dt!$A$2:$R$78,2,FALSE)</f>
        <v>24823</v>
      </c>
      <c r="C60" s="8">
        <f>VLOOKUP($A$7:$A$91,dt!$A$2:$R$78,3,FALSE)</f>
        <v>14428</v>
      </c>
      <c r="D60" s="8">
        <f>VLOOKUP($A$7:$A$91,dt!$A$2:$R$78,4,FALSE)</f>
        <v>1059</v>
      </c>
      <c r="E60" s="8">
        <f>VLOOKUP($A$7:$A$91,dt!$A$2:$R$78,5,FALSE)</f>
        <v>27</v>
      </c>
      <c r="F60" s="8">
        <f>VLOOKUP($A$7:$A$91,dt!$A$2:$R$78,6,FALSE)</f>
        <v>2</v>
      </c>
      <c r="G60" s="8">
        <f>VLOOKUP($A$7:$A$91,dt!$A$2:$R$78,7,FALSE)</f>
        <v>29885</v>
      </c>
      <c r="H60" s="8">
        <f>VLOOKUP($A$7:$A$91,dt!$A$2:$R$78,8,FALSE)</f>
        <v>2705</v>
      </c>
      <c r="I60" s="8">
        <f>VLOOKUP($A$7:$A$91,dt!$A$2:$R$78,9,FALSE)</f>
        <v>79225</v>
      </c>
      <c r="J60" s="8">
        <f>VLOOKUP($A$7:$A$91,dt!$A$2:$R$78,10,FALSE)</f>
        <v>1355</v>
      </c>
      <c r="K60" s="8">
        <f>VLOOKUP($A$7:$A$91,dt!$A$2:$R$78,11,FALSE)</f>
        <v>1191476</v>
      </c>
      <c r="L60" s="8">
        <f>VLOOKUP($A$7:$A$91,dt!$A$2:$R$78,12,FALSE)</f>
        <v>21917</v>
      </c>
      <c r="M60" s="8">
        <f>VLOOKUP($A$7:$A$91,dt!$A$2:$R$78,13,FALSE)</f>
        <v>1434652</v>
      </c>
      <c r="N60" s="8">
        <f>VLOOKUP($A$7:$A$91,dt!$A$2:$R$78,14,FALSE)</f>
        <v>114</v>
      </c>
      <c r="O60" s="8">
        <f>VLOOKUP($A$7:$A$91,dt!$A$2:$R$78,15,FALSE)</f>
        <v>90717</v>
      </c>
      <c r="P60" s="8">
        <f>VLOOKUP($A$7:$A$91,dt!$A$2:$R$78,16,FALSE)</f>
        <v>2286</v>
      </c>
      <c r="Q60" s="8">
        <f>VLOOKUP($A$7:$A$91,dt!$A$2:$R$78,17,FALSE)</f>
        <v>12554</v>
      </c>
      <c r="R60" s="8">
        <f>VLOOKUP($A$7:$A$91,dt!$A$2:$R$78,18,FALSE)</f>
        <v>133</v>
      </c>
      <c r="S60" s="8">
        <f>VLOOKUP($A$7:$A$91,dt!$A$2:$X$78,19,FALSE)</f>
        <v>240216</v>
      </c>
      <c r="T60" s="8">
        <f>VLOOKUP($A$7:$A$91,dt!$A$2:$X$78,20,FALSE)</f>
        <v>2392</v>
      </c>
      <c r="U60" s="8">
        <f>VLOOKUP($A$7:$A$91,dt!$A$2:$X$78,21,FALSE)</f>
        <v>14671</v>
      </c>
      <c r="V60" s="8">
        <f>VLOOKUP($A$7:$A$91,dt!$A$2:$X$78,22,FALSE)</f>
        <v>512</v>
      </c>
      <c r="W60" s="8">
        <f>VLOOKUP($A$7:$A$91,dt!$A$2:$X$78,23,FALSE)</f>
        <v>1172</v>
      </c>
      <c r="X60" s="8">
        <f>VLOOKUP($A$7:$A$91,dt!$A$2:$X$78,24,FALSE)</f>
        <v>44</v>
      </c>
    </row>
    <row r="61" spans="1:24" ht="21" x14ac:dyDescent="0.2">
      <c r="A61" s="7" t="s">
        <v>59</v>
      </c>
      <c r="B61" s="8">
        <f>VLOOKUP($A$7:$A$91,dt!$A$2:$R$78,2,FALSE)</f>
        <v>39080</v>
      </c>
      <c r="C61" s="8">
        <f>VLOOKUP($A$7:$A$91,dt!$A$2:$R$78,3,FALSE)</f>
        <v>29105</v>
      </c>
      <c r="D61" s="8">
        <f>VLOOKUP($A$7:$A$91,dt!$A$2:$R$78,4,FALSE)</f>
        <v>2113</v>
      </c>
      <c r="E61" s="8">
        <f>VLOOKUP($A$7:$A$91,dt!$A$2:$R$78,5,FALSE)</f>
        <v>179</v>
      </c>
      <c r="F61" s="8">
        <f>VLOOKUP($A$7:$A$91,dt!$A$2:$R$78,6,FALSE)</f>
        <v>8</v>
      </c>
      <c r="G61" s="8">
        <f>VLOOKUP($A$7:$A$91,dt!$A$2:$R$78,7,FALSE)</f>
        <v>9795</v>
      </c>
      <c r="H61" s="8">
        <f>VLOOKUP($A$7:$A$91,dt!$A$2:$R$78,8,FALSE)</f>
        <v>821</v>
      </c>
      <c r="I61" s="8">
        <f>VLOOKUP($A$7:$A$91,dt!$A$2:$R$78,9,FALSE)</f>
        <v>220177</v>
      </c>
      <c r="J61" s="8">
        <f>VLOOKUP($A$7:$A$91,dt!$A$2:$R$78,10,FALSE)</f>
        <v>4047</v>
      </c>
      <c r="K61" s="8">
        <f>VLOOKUP($A$7:$A$91,dt!$A$2:$R$78,11,FALSE)</f>
        <v>1606690</v>
      </c>
      <c r="L61" s="8">
        <f>VLOOKUP($A$7:$A$91,dt!$A$2:$R$78,12,FALSE)</f>
        <v>35395</v>
      </c>
      <c r="M61" s="8">
        <f>VLOOKUP($A$7:$A$91,dt!$A$2:$R$78,13,FALSE)</f>
        <v>1394614</v>
      </c>
      <c r="N61" s="8">
        <f>VLOOKUP($A$7:$A$91,dt!$A$2:$R$78,14,FALSE)</f>
        <v>229</v>
      </c>
      <c r="O61" s="8">
        <f>VLOOKUP($A$7:$A$91,dt!$A$2:$R$78,15,FALSE)</f>
        <v>435339</v>
      </c>
      <c r="P61" s="8">
        <f>VLOOKUP($A$7:$A$91,dt!$A$2:$R$78,16,FALSE)</f>
        <v>1804</v>
      </c>
      <c r="Q61" s="8">
        <f>VLOOKUP($A$7:$A$91,dt!$A$2:$R$78,17,FALSE)</f>
        <v>7600</v>
      </c>
      <c r="R61" s="8">
        <f>VLOOKUP($A$7:$A$91,dt!$A$2:$R$78,18,FALSE)</f>
        <v>202</v>
      </c>
      <c r="S61" s="8">
        <f>VLOOKUP($A$7:$A$91,dt!$A$2:$X$78,19,FALSE)</f>
        <v>198410</v>
      </c>
      <c r="T61" s="8">
        <f>VLOOKUP($A$7:$A$91,dt!$A$2:$X$78,20,FALSE)</f>
        <v>923</v>
      </c>
      <c r="U61" s="8">
        <f>VLOOKUP($A$7:$A$91,dt!$A$2:$X$78,21,FALSE)</f>
        <v>10422</v>
      </c>
      <c r="V61" s="8">
        <f>VLOOKUP($A$7:$A$91,dt!$A$2:$X$78,22,FALSE)</f>
        <v>367</v>
      </c>
      <c r="W61" s="8">
        <f>VLOOKUP($A$7:$A$91,dt!$A$2:$X$78,23,FALSE)</f>
        <v>1246</v>
      </c>
      <c r="X61" s="8">
        <f>VLOOKUP($A$7:$A$91,dt!$A$2:$X$78,24,FALSE)</f>
        <v>26</v>
      </c>
    </row>
    <row r="62" spans="1:24" ht="21" x14ac:dyDescent="0.2">
      <c r="A62" s="7" t="s">
        <v>60</v>
      </c>
      <c r="B62" s="8">
        <f>VLOOKUP($A$7:$A$91,dt!$A$2:$R$78,2,FALSE)</f>
        <v>36532</v>
      </c>
      <c r="C62" s="8">
        <f>VLOOKUP($A$7:$A$91,dt!$A$2:$R$78,3,FALSE)</f>
        <v>272365</v>
      </c>
      <c r="D62" s="8">
        <f>VLOOKUP($A$7:$A$91,dt!$A$2:$R$78,4,FALSE)</f>
        <v>17710</v>
      </c>
      <c r="E62" s="8">
        <f>VLOOKUP($A$7:$A$91,dt!$A$2:$R$78,5,FALSE)</f>
        <v>13</v>
      </c>
      <c r="F62" s="8">
        <f>VLOOKUP($A$7:$A$91,dt!$A$2:$R$78,6,FALSE)</f>
        <v>3</v>
      </c>
      <c r="G62" s="8">
        <f>VLOOKUP($A$7:$A$91,dt!$A$2:$R$78,7,FALSE)</f>
        <v>28986</v>
      </c>
      <c r="H62" s="8">
        <f>VLOOKUP($A$7:$A$91,dt!$A$2:$R$78,8,FALSE)</f>
        <v>2457</v>
      </c>
      <c r="I62" s="8">
        <f>VLOOKUP($A$7:$A$91,dt!$A$2:$R$78,9,FALSE)</f>
        <v>167031</v>
      </c>
      <c r="J62" s="8">
        <f>VLOOKUP($A$7:$A$91,dt!$A$2:$R$78,10,FALSE)</f>
        <v>6145</v>
      </c>
      <c r="K62" s="8">
        <f>VLOOKUP($A$7:$A$91,dt!$A$2:$R$78,11,FALSE)</f>
        <v>1065297</v>
      </c>
      <c r="L62" s="8">
        <f>VLOOKUP($A$7:$A$91,dt!$A$2:$R$78,12,FALSE)</f>
        <v>24411</v>
      </c>
      <c r="M62" s="8">
        <f>VLOOKUP($A$7:$A$91,dt!$A$2:$R$78,13,FALSE)</f>
        <v>493938</v>
      </c>
      <c r="N62" s="8">
        <f>VLOOKUP($A$7:$A$91,dt!$A$2:$R$78,14,FALSE)</f>
        <v>128</v>
      </c>
      <c r="O62" s="8">
        <f>VLOOKUP($A$7:$A$91,dt!$A$2:$R$78,15,FALSE)</f>
        <v>19469</v>
      </c>
      <c r="P62" s="8">
        <f>VLOOKUP($A$7:$A$91,dt!$A$2:$R$78,16,FALSE)</f>
        <v>537</v>
      </c>
      <c r="Q62" s="8">
        <f>VLOOKUP($A$7:$A$91,dt!$A$2:$R$78,17,FALSE)</f>
        <v>1328</v>
      </c>
      <c r="R62" s="8">
        <f>VLOOKUP($A$7:$A$91,dt!$A$2:$R$78,18,FALSE)</f>
        <v>102</v>
      </c>
      <c r="S62" s="8">
        <f>VLOOKUP($A$7:$A$91,dt!$A$2:$X$78,19,FALSE)</f>
        <v>12618</v>
      </c>
      <c r="T62" s="8">
        <f>VLOOKUP($A$7:$A$91,dt!$A$2:$X$78,20,FALSE)</f>
        <v>239</v>
      </c>
      <c r="U62" s="8">
        <f>VLOOKUP($A$7:$A$91,dt!$A$2:$X$78,21,FALSE)</f>
        <v>16510</v>
      </c>
      <c r="V62" s="8">
        <f>VLOOKUP($A$7:$A$91,dt!$A$2:$X$78,22,FALSE)</f>
        <v>572</v>
      </c>
      <c r="W62" s="8">
        <f>VLOOKUP($A$7:$A$91,dt!$A$2:$X$78,23,FALSE)</f>
        <v>745</v>
      </c>
      <c r="X62" s="8">
        <f>VLOOKUP($A$7:$A$91,dt!$A$2:$X$78,24,FALSE)</f>
        <v>13</v>
      </c>
    </row>
    <row r="63" spans="1:24" ht="21" x14ac:dyDescent="0.2">
      <c r="A63" s="7" t="s">
        <v>61</v>
      </c>
      <c r="B63" s="8">
        <f>VLOOKUP($A$7:$A$91,dt!$A$2:$R$78,2,FALSE)</f>
        <v>37991</v>
      </c>
      <c r="C63" s="8">
        <f>VLOOKUP($A$7:$A$91,dt!$A$2:$R$78,3,FALSE)</f>
        <v>136475</v>
      </c>
      <c r="D63" s="8">
        <f>VLOOKUP($A$7:$A$91,dt!$A$2:$R$78,4,FALSE)</f>
        <v>10735</v>
      </c>
      <c r="E63" s="8">
        <f>VLOOKUP($A$7:$A$91,dt!$A$2:$R$78,5,FALSE)</f>
        <v>2948</v>
      </c>
      <c r="F63" s="8">
        <f>VLOOKUP($A$7:$A$91,dt!$A$2:$R$78,6,FALSE)</f>
        <v>108</v>
      </c>
      <c r="G63" s="8">
        <f>VLOOKUP($A$7:$A$91,dt!$A$2:$R$78,7,FALSE)</f>
        <v>8989</v>
      </c>
      <c r="H63" s="8">
        <f>VLOOKUP($A$7:$A$91,dt!$A$2:$R$78,8,FALSE)</f>
        <v>951</v>
      </c>
      <c r="I63" s="8">
        <f>VLOOKUP($A$7:$A$91,dt!$A$2:$R$78,9,FALSE)</f>
        <v>71483</v>
      </c>
      <c r="J63" s="8">
        <f>VLOOKUP($A$7:$A$91,dt!$A$2:$R$78,10,FALSE)</f>
        <v>2619</v>
      </c>
      <c r="K63" s="8">
        <f>VLOOKUP($A$7:$A$91,dt!$A$2:$R$78,11,FALSE)</f>
        <v>1321039</v>
      </c>
      <c r="L63" s="8">
        <f>VLOOKUP($A$7:$A$91,dt!$A$2:$R$78,12,FALSE)</f>
        <v>31833</v>
      </c>
      <c r="M63" s="8">
        <f>VLOOKUP($A$7:$A$91,dt!$A$2:$R$78,13,FALSE)</f>
        <v>102872</v>
      </c>
      <c r="N63" s="8">
        <f>VLOOKUP($A$7:$A$91,dt!$A$2:$R$78,14,FALSE)</f>
        <v>116</v>
      </c>
      <c r="O63" s="8">
        <f>VLOOKUP($A$7:$A$91,dt!$A$2:$R$78,15,FALSE)</f>
        <v>55161</v>
      </c>
      <c r="P63" s="8">
        <f>VLOOKUP($A$7:$A$91,dt!$A$2:$R$78,16,FALSE)</f>
        <v>1707</v>
      </c>
      <c r="Q63" s="8">
        <f>VLOOKUP($A$7:$A$91,dt!$A$2:$R$78,17,FALSE)</f>
        <v>11476</v>
      </c>
      <c r="R63" s="8">
        <f>VLOOKUP($A$7:$A$91,dt!$A$2:$R$78,18,FALSE)</f>
        <v>73</v>
      </c>
      <c r="S63" s="8">
        <f>VLOOKUP($A$7:$A$91,dt!$A$2:$X$78,19,FALSE)</f>
        <v>194829</v>
      </c>
      <c r="T63" s="8">
        <f>VLOOKUP($A$7:$A$91,dt!$A$2:$X$78,20,FALSE)</f>
        <v>692</v>
      </c>
      <c r="U63" s="8">
        <f>VLOOKUP($A$7:$A$91,dt!$A$2:$X$78,21,FALSE)</f>
        <v>11272</v>
      </c>
      <c r="V63" s="8">
        <f>VLOOKUP($A$7:$A$91,dt!$A$2:$X$78,22,FALSE)</f>
        <v>307</v>
      </c>
      <c r="W63" s="8">
        <f>VLOOKUP($A$7:$A$91,dt!$A$2:$X$78,23,FALSE)</f>
        <v>897</v>
      </c>
      <c r="X63" s="8">
        <f>VLOOKUP($A$7:$A$91,dt!$A$2:$X$78,24,FALSE)</f>
        <v>32</v>
      </c>
    </row>
    <row r="64" spans="1:24" ht="21" x14ac:dyDescent="0.2">
      <c r="A64" s="7" t="s">
        <v>62</v>
      </c>
      <c r="B64" s="8">
        <f>VLOOKUP($A$7:$A$91,dt!$A$2:$R$78,2,FALSE)</f>
        <v>46357</v>
      </c>
      <c r="C64" s="8">
        <f>VLOOKUP($A$7:$A$91,dt!$A$2:$R$78,3,FALSE)</f>
        <v>58696</v>
      </c>
      <c r="D64" s="8">
        <f>VLOOKUP($A$7:$A$91,dt!$A$2:$R$78,4,FALSE)</f>
        <v>5765</v>
      </c>
      <c r="E64" s="8">
        <f>VLOOKUP($A$7:$A$91,dt!$A$2:$R$78,5,FALSE)</f>
        <v>277</v>
      </c>
      <c r="F64" s="8">
        <f>VLOOKUP($A$7:$A$91,dt!$A$2:$R$78,6,FALSE)</f>
        <v>10</v>
      </c>
      <c r="G64" s="8">
        <f>VLOOKUP($A$7:$A$91,dt!$A$2:$R$78,7,FALSE)</f>
        <v>27388</v>
      </c>
      <c r="H64" s="8">
        <f>VLOOKUP($A$7:$A$91,dt!$A$2:$R$78,8,FALSE)</f>
        <v>2913</v>
      </c>
      <c r="I64" s="8">
        <f>VLOOKUP($A$7:$A$91,dt!$A$2:$R$78,9,FALSE)</f>
        <v>147120</v>
      </c>
      <c r="J64" s="8">
        <f>VLOOKUP($A$7:$A$91,dt!$A$2:$R$78,10,FALSE)</f>
        <v>3844</v>
      </c>
      <c r="K64" s="8">
        <f>VLOOKUP($A$7:$A$91,dt!$A$2:$R$78,11,FALSE)</f>
        <v>2208012</v>
      </c>
      <c r="L64" s="8">
        <f>VLOOKUP($A$7:$A$91,dt!$A$2:$R$78,12,FALSE)</f>
        <v>40360</v>
      </c>
      <c r="M64" s="8">
        <f>VLOOKUP($A$7:$A$91,dt!$A$2:$R$78,13,FALSE)</f>
        <v>1078300</v>
      </c>
      <c r="N64" s="8">
        <f>VLOOKUP($A$7:$A$91,dt!$A$2:$R$78,14,FALSE)</f>
        <v>161</v>
      </c>
      <c r="O64" s="8">
        <f>VLOOKUP($A$7:$A$91,dt!$A$2:$R$78,15,FALSE)</f>
        <v>401924</v>
      </c>
      <c r="P64" s="8">
        <f>VLOOKUP($A$7:$A$91,dt!$A$2:$R$78,16,FALSE)</f>
        <v>2958</v>
      </c>
      <c r="Q64" s="8">
        <f>VLOOKUP($A$7:$A$91,dt!$A$2:$R$78,17,FALSE)</f>
        <v>16236</v>
      </c>
      <c r="R64" s="8">
        <f>VLOOKUP($A$7:$A$91,dt!$A$2:$R$78,18,FALSE)</f>
        <v>171</v>
      </c>
      <c r="S64" s="8">
        <f>VLOOKUP($A$7:$A$91,dt!$A$2:$X$78,19,FALSE)</f>
        <v>683356</v>
      </c>
      <c r="T64" s="8">
        <f>VLOOKUP($A$7:$A$91,dt!$A$2:$X$78,20,FALSE)</f>
        <v>1087</v>
      </c>
      <c r="U64" s="8">
        <f>VLOOKUP($A$7:$A$91,dt!$A$2:$X$78,21,FALSE)</f>
        <v>15135</v>
      </c>
      <c r="V64" s="8">
        <f>VLOOKUP($A$7:$A$91,dt!$A$2:$X$78,22,FALSE)</f>
        <v>478</v>
      </c>
      <c r="W64" s="8">
        <f>VLOOKUP($A$7:$A$91,dt!$A$2:$X$78,23,FALSE)</f>
        <v>1671</v>
      </c>
      <c r="X64" s="8">
        <f>VLOOKUP($A$7:$A$91,dt!$A$2:$X$78,24,FALSE)</f>
        <v>53</v>
      </c>
    </row>
    <row r="65" spans="1:24" ht="21" x14ac:dyDescent="0.2">
      <c r="A65" s="7" t="s">
        <v>63</v>
      </c>
      <c r="B65" s="8">
        <f>VLOOKUP($A$7:$A$91,dt!$A$2:$R$78,2,FALSE)</f>
        <v>28762</v>
      </c>
      <c r="C65" s="8">
        <f>VLOOKUP($A$7:$A$91,dt!$A$2:$R$78,3,FALSE)</f>
        <v>14109</v>
      </c>
      <c r="D65" s="8">
        <f>VLOOKUP($A$7:$A$91,dt!$A$2:$R$78,4,FALSE)</f>
        <v>1068</v>
      </c>
      <c r="E65" s="8">
        <f>VLOOKUP($A$7:$A$91,dt!$A$2:$R$78,5,FALSE)</f>
        <v>455</v>
      </c>
      <c r="F65" s="8">
        <f>VLOOKUP($A$7:$A$91,dt!$A$2:$R$78,6,FALSE)</f>
        <v>17</v>
      </c>
      <c r="G65" s="8">
        <f>VLOOKUP($A$7:$A$91,dt!$A$2:$R$78,7,FALSE)</f>
        <v>8546</v>
      </c>
      <c r="H65" s="8">
        <f>VLOOKUP($A$7:$A$91,dt!$A$2:$R$78,8,FALSE)</f>
        <v>612</v>
      </c>
      <c r="I65" s="8">
        <f>VLOOKUP($A$7:$A$91,dt!$A$2:$R$78,9,FALSE)</f>
        <v>56389</v>
      </c>
      <c r="J65" s="8">
        <f>VLOOKUP($A$7:$A$91,dt!$A$2:$R$78,10,FALSE)</f>
        <v>1165</v>
      </c>
      <c r="K65" s="8">
        <f>VLOOKUP($A$7:$A$91,dt!$A$2:$R$78,11,FALSE)</f>
        <v>1489988</v>
      </c>
      <c r="L65" s="8">
        <f>VLOOKUP($A$7:$A$91,dt!$A$2:$R$78,12,FALSE)</f>
        <v>26576</v>
      </c>
      <c r="M65" s="8">
        <f>VLOOKUP($A$7:$A$91,dt!$A$2:$R$78,13,FALSE)</f>
        <v>1531082</v>
      </c>
      <c r="N65" s="8">
        <f>VLOOKUP($A$7:$A$91,dt!$A$2:$R$78,14,FALSE)</f>
        <v>75</v>
      </c>
      <c r="O65" s="8">
        <f>VLOOKUP($A$7:$A$91,dt!$A$2:$R$78,15,FALSE)</f>
        <v>1422479</v>
      </c>
      <c r="P65" s="8">
        <f>VLOOKUP($A$7:$A$91,dt!$A$2:$R$78,16,FALSE)</f>
        <v>2071</v>
      </c>
      <c r="Q65" s="8">
        <f>VLOOKUP($A$7:$A$91,dt!$A$2:$R$78,17,FALSE)</f>
        <v>19084</v>
      </c>
      <c r="R65" s="8">
        <f>VLOOKUP($A$7:$A$91,dt!$A$2:$R$78,18,FALSE)</f>
        <v>63</v>
      </c>
      <c r="S65" s="8">
        <f>VLOOKUP($A$7:$A$91,dt!$A$2:$X$78,19,FALSE)</f>
        <v>749161</v>
      </c>
      <c r="T65" s="8">
        <f>VLOOKUP($A$7:$A$91,dt!$A$2:$X$78,20,FALSE)</f>
        <v>1257</v>
      </c>
      <c r="U65" s="8">
        <f>VLOOKUP($A$7:$A$91,dt!$A$2:$X$78,21,FALSE)</f>
        <v>8598</v>
      </c>
      <c r="V65" s="8">
        <f>VLOOKUP($A$7:$A$91,dt!$A$2:$X$78,22,FALSE)</f>
        <v>306</v>
      </c>
      <c r="W65" s="8">
        <f>VLOOKUP($A$7:$A$91,dt!$A$2:$X$78,23,FALSE)</f>
        <v>1265</v>
      </c>
      <c r="X65" s="8">
        <f>VLOOKUP($A$7:$A$91,dt!$A$2:$X$78,24,FALSE)</f>
        <v>35</v>
      </c>
    </row>
    <row r="66" spans="1:24" ht="21" x14ac:dyDescent="0.2">
      <c r="A66" s="7" t="s">
        <v>64</v>
      </c>
      <c r="B66" s="8">
        <f>VLOOKUP($A$7:$A$91,dt!$A$2:$R$78,2,FALSE)</f>
        <v>53424</v>
      </c>
      <c r="C66" s="8">
        <f>VLOOKUP($A$7:$A$91,dt!$A$2:$R$78,3,FALSE)</f>
        <v>82557</v>
      </c>
      <c r="D66" s="8">
        <f>VLOOKUP($A$7:$A$91,dt!$A$2:$R$78,4,FALSE)</f>
        <v>6147</v>
      </c>
      <c r="E66" s="8">
        <f>VLOOKUP($A$7:$A$91,dt!$A$2:$R$78,5,FALSE)</f>
        <v>2391</v>
      </c>
      <c r="F66" s="8">
        <f>VLOOKUP($A$7:$A$91,dt!$A$2:$R$78,6,FALSE)</f>
        <v>74</v>
      </c>
      <c r="G66" s="8">
        <f>VLOOKUP($A$7:$A$91,dt!$A$2:$R$78,7,FALSE)</f>
        <v>8957</v>
      </c>
      <c r="H66" s="8">
        <f>VLOOKUP($A$7:$A$91,dt!$A$2:$R$78,8,FALSE)</f>
        <v>893</v>
      </c>
      <c r="I66" s="8">
        <f>VLOOKUP($A$7:$A$91,dt!$A$2:$R$78,9,FALSE)</f>
        <v>251079</v>
      </c>
      <c r="J66" s="8">
        <f>VLOOKUP($A$7:$A$91,dt!$A$2:$R$78,10,FALSE)</f>
        <v>2047</v>
      </c>
      <c r="K66" s="8">
        <f>VLOOKUP($A$7:$A$91,dt!$A$2:$R$78,11,FALSE)</f>
        <v>2466465</v>
      </c>
      <c r="L66" s="8">
        <f>VLOOKUP($A$7:$A$91,dt!$A$2:$R$78,12,FALSE)</f>
        <v>49894</v>
      </c>
      <c r="M66" s="8">
        <f>VLOOKUP($A$7:$A$91,dt!$A$2:$R$78,13,FALSE)</f>
        <v>6759934</v>
      </c>
      <c r="N66" s="8">
        <f>VLOOKUP($A$7:$A$91,dt!$A$2:$R$78,14,FALSE)</f>
        <v>248</v>
      </c>
      <c r="O66" s="8">
        <f>VLOOKUP($A$7:$A$91,dt!$A$2:$R$78,15,FALSE)</f>
        <v>346875</v>
      </c>
      <c r="P66" s="8">
        <f>VLOOKUP($A$7:$A$91,dt!$A$2:$R$78,16,FALSE)</f>
        <v>1505</v>
      </c>
      <c r="Q66" s="8">
        <f>VLOOKUP($A$7:$A$91,dt!$A$2:$R$78,17,FALSE)</f>
        <v>750558</v>
      </c>
      <c r="R66" s="8">
        <f>VLOOKUP($A$7:$A$91,dt!$A$2:$R$78,18,FALSE)</f>
        <v>255</v>
      </c>
      <c r="S66" s="8">
        <f>VLOOKUP($A$7:$A$91,dt!$A$2:$X$78,19,FALSE)</f>
        <v>120829</v>
      </c>
      <c r="T66" s="8">
        <f>VLOOKUP($A$7:$A$91,dt!$A$2:$X$78,20,FALSE)</f>
        <v>451</v>
      </c>
      <c r="U66" s="8">
        <f>VLOOKUP($A$7:$A$91,dt!$A$2:$X$78,21,FALSE)</f>
        <v>46853</v>
      </c>
      <c r="V66" s="8">
        <f>VLOOKUP($A$7:$A$91,dt!$A$2:$X$78,22,FALSE)</f>
        <v>1352</v>
      </c>
      <c r="W66" s="8">
        <f>VLOOKUP($A$7:$A$91,dt!$A$2:$X$78,23,FALSE)</f>
        <v>5788</v>
      </c>
      <c r="X66" s="8">
        <f>VLOOKUP($A$7:$A$91,dt!$A$2:$X$78,24,FALSE)</f>
        <v>176</v>
      </c>
    </row>
    <row r="67" spans="1:24" ht="21" x14ac:dyDescent="0.2">
      <c r="A67" s="11" t="s">
        <v>7</v>
      </c>
      <c r="B67" s="10">
        <f>SUM(B68:B75)</f>
        <v>158406</v>
      </c>
      <c r="C67" s="10">
        <f t="shared" ref="C67:X67" si="28">SUM(C68:C75)</f>
        <v>1152287</v>
      </c>
      <c r="D67" s="10">
        <f t="shared" si="28"/>
        <v>62685</v>
      </c>
      <c r="E67" s="10">
        <f t="shared" si="28"/>
        <v>156884</v>
      </c>
      <c r="F67" s="10">
        <f t="shared" si="28"/>
        <v>5358</v>
      </c>
      <c r="G67" s="10">
        <f t="shared" si="28"/>
        <v>19098</v>
      </c>
      <c r="H67" s="10">
        <f t="shared" si="28"/>
        <v>1768</v>
      </c>
      <c r="I67" s="10">
        <f t="shared" si="28"/>
        <v>3619610</v>
      </c>
      <c r="J67" s="10">
        <f t="shared" si="28"/>
        <v>10351</v>
      </c>
      <c r="K67" s="10">
        <f t="shared" ref="K67:L67" si="29">SUM(K68:K75)</f>
        <v>4616372</v>
      </c>
      <c r="L67" s="10">
        <f t="shared" si="29"/>
        <v>106388</v>
      </c>
      <c r="M67" s="10">
        <f t="shared" ref="M67:N67" si="30">SUM(M68:M75)</f>
        <v>63583122</v>
      </c>
      <c r="N67" s="10">
        <f t="shared" si="30"/>
        <v>1794</v>
      </c>
      <c r="O67" s="10">
        <f t="shared" si="28"/>
        <v>7224957</v>
      </c>
      <c r="P67" s="10">
        <f t="shared" si="28"/>
        <v>6141</v>
      </c>
      <c r="Q67" s="10">
        <f t="shared" si="28"/>
        <v>2276708</v>
      </c>
      <c r="R67" s="10">
        <f t="shared" si="28"/>
        <v>1244</v>
      </c>
      <c r="S67" s="10">
        <f t="shared" ref="S67:T67" si="31">SUM(S68:S75)</f>
        <v>5157566</v>
      </c>
      <c r="T67" s="10">
        <f t="shared" si="31"/>
        <v>5302</v>
      </c>
      <c r="U67" s="10">
        <f t="shared" si="28"/>
        <v>274422</v>
      </c>
      <c r="V67" s="10">
        <f t="shared" si="28"/>
        <v>7601</v>
      </c>
      <c r="W67" s="10">
        <f t="shared" si="28"/>
        <v>42874</v>
      </c>
      <c r="X67" s="10">
        <f t="shared" si="28"/>
        <v>760</v>
      </c>
    </row>
    <row r="68" spans="1:24" ht="21" x14ac:dyDescent="0.2">
      <c r="A68" s="7" t="s">
        <v>65</v>
      </c>
      <c r="B68" s="8">
        <f>VLOOKUP($A$7:$A$91,dt!$A$2:$R$78,2,FALSE)</f>
        <v>24272</v>
      </c>
      <c r="C68" s="8">
        <f>VLOOKUP($A$7:$A$91,dt!$A$2:$R$78,3,FALSE)</f>
        <v>110768</v>
      </c>
      <c r="D68" s="8">
        <f>VLOOKUP($A$7:$A$91,dt!$A$2:$R$78,4,FALSE)</f>
        <v>9108</v>
      </c>
      <c r="E68" s="8">
        <f>VLOOKUP($A$7:$A$91,dt!$A$2:$R$78,5,FALSE)</f>
        <v>43846</v>
      </c>
      <c r="F68" s="8">
        <f>VLOOKUP($A$7:$A$91,dt!$A$2:$R$78,6,FALSE)</f>
        <v>2040</v>
      </c>
      <c r="G68" s="8">
        <f>VLOOKUP($A$7:$A$91,dt!$A$2:$R$78,7,FALSE)</f>
        <v>1063</v>
      </c>
      <c r="H68" s="8">
        <f>VLOOKUP($A$7:$A$91,dt!$A$2:$R$78,8,FALSE)</f>
        <v>106</v>
      </c>
      <c r="I68" s="8">
        <f>VLOOKUP($A$7:$A$91,dt!$A$2:$R$78,9,FALSE)</f>
        <v>2147860</v>
      </c>
      <c r="J68" s="8">
        <f>VLOOKUP($A$7:$A$91,dt!$A$2:$R$78,10,FALSE)</f>
        <v>1358</v>
      </c>
      <c r="K68" s="8">
        <f>VLOOKUP($A$7:$A$91,dt!$A$2:$R$78,11,FALSE)</f>
        <v>674174</v>
      </c>
      <c r="L68" s="8">
        <f>VLOOKUP($A$7:$A$91,dt!$A$2:$R$78,12,FALSE)</f>
        <v>16604</v>
      </c>
      <c r="M68" s="8">
        <f>VLOOKUP($A$7:$A$91,dt!$A$2:$R$78,13,FALSE)</f>
        <v>10396761</v>
      </c>
      <c r="N68" s="8">
        <f>VLOOKUP($A$7:$A$91,dt!$A$2:$R$78,14,FALSE)</f>
        <v>356</v>
      </c>
      <c r="O68" s="8">
        <f>VLOOKUP($A$7:$A$91,dt!$A$2:$R$78,15,FALSE)</f>
        <v>870678</v>
      </c>
      <c r="P68" s="8">
        <f>VLOOKUP($A$7:$A$91,dt!$A$2:$R$78,16,FALSE)</f>
        <v>702</v>
      </c>
      <c r="Q68" s="8">
        <f>VLOOKUP($A$7:$A$91,dt!$A$2:$R$78,17,FALSE)</f>
        <v>499922</v>
      </c>
      <c r="R68" s="8">
        <f>VLOOKUP($A$7:$A$91,dt!$A$2:$R$78,18,FALSE)</f>
        <v>125</v>
      </c>
      <c r="S68" s="8">
        <f>VLOOKUP($A$7:$A$91,dt!$A$2:$X$78,19,FALSE)</f>
        <v>111893</v>
      </c>
      <c r="T68" s="8">
        <f>VLOOKUP($A$7:$A$91,dt!$A$2:$X$78,20,FALSE)</f>
        <v>519</v>
      </c>
      <c r="U68" s="8">
        <f>VLOOKUP($A$7:$A$91,dt!$A$2:$X$78,21,FALSE)</f>
        <v>22719</v>
      </c>
      <c r="V68" s="8">
        <f>VLOOKUP($A$7:$A$91,dt!$A$2:$X$78,22,FALSE)</f>
        <v>804</v>
      </c>
      <c r="W68" s="8">
        <f>VLOOKUP($A$7:$A$91,dt!$A$2:$X$78,23,FALSE)</f>
        <v>1343</v>
      </c>
      <c r="X68" s="8">
        <f>VLOOKUP($A$7:$A$91,dt!$A$2:$X$78,24,FALSE)</f>
        <v>56</v>
      </c>
    </row>
    <row r="69" spans="1:24" ht="21" x14ac:dyDescent="0.2">
      <c r="A69" s="7" t="s">
        <v>66</v>
      </c>
      <c r="B69" s="8">
        <f>VLOOKUP($A$7:$A$91,dt!$A$2:$R$78,2,FALSE)</f>
        <v>35823</v>
      </c>
      <c r="C69" s="8">
        <f>VLOOKUP($A$7:$A$91,dt!$A$2:$R$78,3,FALSE)</f>
        <v>363213</v>
      </c>
      <c r="D69" s="8">
        <f>VLOOKUP($A$7:$A$91,dt!$A$2:$R$78,4,FALSE)</f>
        <v>13765</v>
      </c>
      <c r="E69" s="8">
        <f>VLOOKUP($A$7:$A$91,dt!$A$2:$R$78,5,FALSE)</f>
        <v>33712</v>
      </c>
      <c r="F69" s="8">
        <f>VLOOKUP($A$7:$A$91,dt!$A$2:$R$78,6,FALSE)</f>
        <v>1192</v>
      </c>
      <c r="G69" s="8">
        <f>VLOOKUP($A$7:$A$91,dt!$A$2:$R$78,7,FALSE)</f>
        <v>10997</v>
      </c>
      <c r="H69" s="8">
        <f>VLOOKUP($A$7:$A$91,dt!$A$2:$R$78,8,FALSE)</f>
        <v>844</v>
      </c>
      <c r="I69" s="8">
        <f>VLOOKUP($A$7:$A$91,dt!$A$2:$R$78,9,FALSE)</f>
        <v>509010</v>
      </c>
      <c r="J69" s="8">
        <f>VLOOKUP($A$7:$A$91,dt!$A$2:$R$78,10,FALSE)</f>
        <v>2537</v>
      </c>
      <c r="K69" s="8">
        <f>VLOOKUP($A$7:$A$91,dt!$A$2:$R$78,11,FALSE)</f>
        <v>1009674</v>
      </c>
      <c r="L69" s="8">
        <f>VLOOKUP($A$7:$A$91,dt!$A$2:$R$78,12,FALSE)</f>
        <v>24747</v>
      </c>
      <c r="M69" s="8">
        <f>VLOOKUP($A$7:$A$91,dt!$A$2:$R$78,13,FALSE)</f>
        <v>32787014</v>
      </c>
      <c r="N69" s="8">
        <f>VLOOKUP($A$7:$A$91,dt!$A$2:$R$78,14,FALSE)</f>
        <v>580</v>
      </c>
      <c r="O69" s="8">
        <f>VLOOKUP($A$7:$A$91,dt!$A$2:$R$78,15,FALSE)</f>
        <v>531876</v>
      </c>
      <c r="P69" s="8">
        <f>VLOOKUP($A$7:$A$91,dt!$A$2:$R$78,16,FALSE)</f>
        <v>992</v>
      </c>
      <c r="Q69" s="8">
        <f>VLOOKUP($A$7:$A$91,dt!$A$2:$R$78,17,FALSE)</f>
        <v>451754</v>
      </c>
      <c r="R69" s="8">
        <f>VLOOKUP($A$7:$A$91,dt!$A$2:$R$78,18,FALSE)</f>
        <v>254</v>
      </c>
      <c r="S69" s="8">
        <f>VLOOKUP($A$7:$A$91,dt!$A$2:$X$78,19,FALSE)</f>
        <v>266415</v>
      </c>
      <c r="T69" s="8">
        <f>VLOOKUP($A$7:$A$91,dt!$A$2:$X$78,20,FALSE)</f>
        <v>660</v>
      </c>
      <c r="U69" s="8">
        <f>VLOOKUP($A$7:$A$91,dt!$A$2:$X$78,21,FALSE)</f>
        <v>107662</v>
      </c>
      <c r="V69" s="8">
        <f>VLOOKUP($A$7:$A$91,dt!$A$2:$X$78,22,FALSE)</f>
        <v>3020</v>
      </c>
      <c r="W69" s="8">
        <f>VLOOKUP($A$7:$A$91,dt!$A$2:$X$78,23,FALSE)</f>
        <v>30377</v>
      </c>
      <c r="X69" s="8">
        <f>VLOOKUP($A$7:$A$91,dt!$A$2:$X$78,24,FALSE)</f>
        <v>409</v>
      </c>
    </row>
    <row r="70" spans="1:24" ht="21" x14ac:dyDescent="0.2">
      <c r="A70" s="7" t="s">
        <v>67</v>
      </c>
      <c r="B70" s="8">
        <f>VLOOKUP($A$7:$A$91,dt!$A$2:$R$78,2,FALSE)</f>
        <v>33714</v>
      </c>
      <c r="C70" s="8">
        <f>VLOOKUP($A$7:$A$91,dt!$A$2:$R$78,3,FALSE)</f>
        <v>195596</v>
      </c>
      <c r="D70" s="8">
        <f>VLOOKUP($A$7:$A$91,dt!$A$2:$R$78,4,FALSE)</f>
        <v>8223</v>
      </c>
      <c r="E70" s="8">
        <f>VLOOKUP($A$7:$A$91,dt!$A$2:$R$78,5,FALSE)</f>
        <v>1499</v>
      </c>
      <c r="F70" s="8">
        <f>VLOOKUP($A$7:$A$91,dt!$A$2:$R$78,6,FALSE)</f>
        <v>28</v>
      </c>
      <c r="G70" s="8">
        <f>VLOOKUP($A$7:$A$91,dt!$A$2:$R$78,7,FALSE)</f>
        <v>4924</v>
      </c>
      <c r="H70" s="8">
        <f>VLOOKUP($A$7:$A$91,dt!$A$2:$R$78,8,FALSE)</f>
        <v>502</v>
      </c>
      <c r="I70" s="8">
        <f>VLOOKUP($A$7:$A$91,dt!$A$2:$R$78,9,FALSE)</f>
        <v>591873</v>
      </c>
      <c r="J70" s="8">
        <f>VLOOKUP($A$7:$A$91,dt!$A$2:$R$78,10,FALSE)</f>
        <v>2580</v>
      </c>
      <c r="K70" s="8">
        <f>VLOOKUP($A$7:$A$91,dt!$A$2:$R$78,11,FALSE)</f>
        <v>1242693</v>
      </c>
      <c r="L70" s="8">
        <f>VLOOKUP($A$7:$A$91,dt!$A$2:$R$78,12,FALSE)</f>
        <v>25447</v>
      </c>
      <c r="M70" s="8">
        <f>VLOOKUP($A$7:$A$91,dt!$A$2:$R$78,13,FALSE)</f>
        <v>11911570</v>
      </c>
      <c r="N70" s="8">
        <f>VLOOKUP($A$7:$A$91,dt!$A$2:$R$78,14,FALSE)</f>
        <v>362</v>
      </c>
      <c r="O70" s="8">
        <f>VLOOKUP($A$7:$A$91,dt!$A$2:$R$78,15,FALSE)</f>
        <v>3138664</v>
      </c>
      <c r="P70" s="8">
        <f>VLOOKUP($A$7:$A$91,dt!$A$2:$R$78,16,FALSE)</f>
        <v>1246</v>
      </c>
      <c r="Q70" s="8">
        <f>VLOOKUP($A$7:$A$91,dt!$A$2:$R$78,17,FALSE)</f>
        <v>183509</v>
      </c>
      <c r="R70" s="8">
        <f>VLOOKUP($A$7:$A$91,dt!$A$2:$R$78,18,FALSE)</f>
        <v>329</v>
      </c>
      <c r="S70" s="8">
        <f>VLOOKUP($A$7:$A$91,dt!$A$2:$X$78,19,FALSE)</f>
        <v>3332057</v>
      </c>
      <c r="T70" s="8">
        <f>VLOOKUP($A$7:$A$91,dt!$A$2:$X$78,20,FALSE)</f>
        <v>2072</v>
      </c>
      <c r="U70" s="8">
        <f>VLOOKUP($A$7:$A$91,dt!$A$2:$X$78,21,FALSE)</f>
        <v>46062</v>
      </c>
      <c r="V70" s="8">
        <f>VLOOKUP($A$7:$A$91,dt!$A$2:$X$78,22,FALSE)</f>
        <v>1461</v>
      </c>
      <c r="W70" s="8">
        <f>VLOOKUP($A$7:$A$91,dt!$A$2:$X$78,23,FALSE)</f>
        <v>5858</v>
      </c>
      <c r="X70" s="8">
        <f>VLOOKUP($A$7:$A$91,dt!$A$2:$X$78,24,FALSE)</f>
        <v>152</v>
      </c>
    </row>
    <row r="71" spans="1:24" ht="21" x14ac:dyDescent="0.2">
      <c r="A71" s="7" t="s">
        <v>68</v>
      </c>
      <c r="B71" s="8">
        <f>VLOOKUP($A$7:$A$91,dt!$A$2:$R$78,2,FALSE)</f>
        <v>14682</v>
      </c>
      <c r="C71" s="8">
        <f>VLOOKUP($A$7:$A$91,dt!$A$2:$R$78,3,FALSE)</f>
        <v>47607</v>
      </c>
      <c r="D71" s="8">
        <f>VLOOKUP($A$7:$A$91,dt!$A$2:$R$78,4,FALSE)</f>
        <v>2319</v>
      </c>
      <c r="E71" s="8">
        <f>VLOOKUP($A$7:$A$91,dt!$A$2:$R$78,5,FALSE)</f>
        <v>30333</v>
      </c>
      <c r="F71" s="8">
        <f>VLOOKUP($A$7:$A$91,dt!$A$2:$R$78,6,FALSE)</f>
        <v>861</v>
      </c>
      <c r="G71" s="8">
        <f>VLOOKUP($A$7:$A$91,dt!$A$2:$R$78,7,FALSE)</f>
        <v>410</v>
      </c>
      <c r="H71" s="8">
        <f>VLOOKUP($A$7:$A$91,dt!$A$2:$R$78,8,FALSE)</f>
        <v>51</v>
      </c>
      <c r="I71" s="8">
        <f>VLOOKUP($A$7:$A$91,dt!$A$2:$R$78,9,FALSE)</f>
        <v>130179</v>
      </c>
      <c r="J71" s="8">
        <f>VLOOKUP($A$7:$A$91,dt!$A$2:$R$78,10,FALSE)</f>
        <v>315</v>
      </c>
      <c r="K71" s="8">
        <f>VLOOKUP($A$7:$A$91,dt!$A$2:$R$78,11,FALSE)</f>
        <v>657134</v>
      </c>
      <c r="L71" s="8">
        <f>VLOOKUP($A$7:$A$91,dt!$A$2:$R$78,12,FALSE)</f>
        <v>11480</v>
      </c>
      <c r="M71" s="8">
        <f>VLOOKUP($A$7:$A$91,dt!$A$2:$R$78,13,FALSE)</f>
        <v>5269431</v>
      </c>
      <c r="N71" s="8">
        <f>VLOOKUP($A$7:$A$91,dt!$A$2:$R$78,14,FALSE)</f>
        <v>198</v>
      </c>
      <c r="O71" s="8">
        <f>VLOOKUP($A$7:$A$91,dt!$A$2:$R$78,15,FALSE)</f>
        <v>2201898</v>
      </c>
      <c r="P71" s="8">
        <f>VLOOKUP($A$7:$A$91,dt!$A$2:$R$78,16,FALSE)</f>
        <v>584</v>
      </c>
      <c r="Q71" s="8">
        <f>VLOOKUP($A$7:$A$91,dt!$A$2:$R$78,17,FALSE)</f>
        <v>1067670</v>
      </c>
      <c r="R71" s="8">
        <f>VLOOKUP($A$7:$A$91,dt!$A$2:$R$78,18,FALSE)</f>
        <v>234</v>
      </c>
      <c r="S71" s="8">
        <f>VLOOKUP($A$7:$A$91,dt!$A$2:$X$78,19,FALSE)</f>
        <v>949443</v>
      </c>
      <c r="T71" s="8">
        <f>VLOOKUP($A$7:$A$91,dt!$A$2:$X$78,20,FALSE)</f>
        <v>689</v>
      </c>
      <c r="U71" s="8">
        <f>VLOOKUP($A$7:$A$91,dt!$A$2:$X$78,21,FALSE)</f>
        <v>14597</v>
      </c>
      <c r="V71" s="8">
        <f>VLOOKUP($A$7:$A$91,dt!$A$2:$X$78,22,FALSE)</f>
        <v>312</v>
      </c>
      <c r="W71" s="8">
        <f>VLOOKUP($A$7:$A$91,dt!$A$2:$X$78,23,FALSE)</f>
        <v>2954</v>
      </c>
      <c r="X71" s="8">
        <f>VLOOKUP($A$7:$A$91,dt!$A$2:$X$78,24,FALSE)</f>
        <v>71</v>
      </c>
    </row>
    <row r="72" spans="1:24" ht="21" x14ac:dyDescent="0.2">
      <c r="A72" s="7" t="s">
        <v>69</v>
      </c>
      <c r="B72" s="8">
        <f>VLOOKUP($A$7:$A$91,dt!$A$2:$R$78,2,FALSE)</f>
        <v>2978</v>
      </c>
      <c r="C72" s="8">
        <f>VLOOKUP($A$7:$A$91,dt!$A$2:$R$78,3,FALSE)</f>
        <v>571</v>
      </c>
      <c r="D72" s="8">
        <f>VLOOKUP($A$7:$A$91,dt!$A$2:$R$78,4,FALSE)</f>
        <v>63</v>
      </c>
      <c r="E72" s="8">
        <f>VLOOKUP($A$7:$A$91,dt!$A$2:$R$78,5,FALSE)</f>
        <v>0</v>
      </c>
      <c r="F72" s="8">
        <f>VLOOKUP($A$7:$A$91,dt!$A$2:$R$78,6,FALSE)</f>
        <v>0</v>
      </c>
      <c r="G72" s="8">
        <f>VLOOKUP($A$7:$A$91,dt!$A$2:$R$78,7,FALSE)</f>
        <v>16</v>
      </c>
      <c r="H72" s="8">
        <f>VLOOKUP($A$7:$A$91,dt!$A$2:$R$78,8,FALSE)</f>
        <v>4</v>
      </c>
      <c r="I72" s="8">
        <f>VLOOKUP($A$7:$A$91,dt!$A$2:$R$78,9,FALSE)</f>
        <v>22</v>
      </c>
      <c r="J72" s="8">
        <f>VLOOKUP($A$7:$A$91,dt!$A$2:$R$78,10,FALSE)</f>
        <v>3</v>
      </c>
      <c r="K72" s="8">
        <f>VLOOKUP($A$7:$A$91,dt!$A$2:$R$78,11,FALSE)</f>
        <v>64468</v>
      </c>
      <c r="L72" s="8">
        <f>VLOOKUP($A$7:$A$91,dt!$A$2:$R$78,12,FALSE)</f>
        <v>2088</v>
      </c>
      <c r="M72" s="8">
        <f>VLOOKUP($A$7:$A$91,dt!$A$2:$R$78,13,FALSE)</f>
        <v>30621</v>
      </c>
      <c r="N72" s="8">
        <f>VLOOKUP($A$7:$A$91,dt!$A$2:$R$78,14,FALSE)</f>
        <v>17</v>
      </c>
      <c r="O72" s="8">
        <f>VLOOKUP($A$7:$A$91,dt!$A$2:$R$78,15,FALSE)</f>
        <v>52533</v>
      </c>
      <c r="P72" s="8">
        <f>VLOOKUP($A$7:$A$91,dt!$A$2:$R$78,16,FALSE)</f>
        <v>604</v>
      </c>
      <c r="Q72" s="8">
        <f>VLOOKUP($A$7:$A$91,dt!$A$2:$R$78,17,FALSE)</f>
        <v>216</v>
      </c>
      <c r="R72" s="8">
        <f>VLOOKUP($A$7:$A$91,dt!$A$2:$R$78,18,FALSE)</f>
        <v>8</v>
      </c>
      <c r="S72" s="8">
        <f>VLOOKUP($A$7:$A$91,dt!$A$2:$X$78,19,FALSE)</f>
        <v>8087</v>
      </c>
      <c r="T72" s="8">
        <f>VLOOKUP($A$7:$A$91,dt!$A$2:$X$78,20,FALSE)</f>
        <v>156</v>
      </c>
      <c r="U72" s="8">
        <f>VLOOKUP($A$7:$A$91,dt!$A$2:$X$78,21,FALSE)</f>
        <v>507</v>
      </c>
      <c r="V72" s="8">
        <f>VLOOKUP($A$7:$A$91,dt!$A$2:$X$78,22,FALSE)</f>
        <v>29</v>
      </c>
      <c r="W72" s="8">
        <f>VLOOKUP($A$7:$A$91,dt!$A$2:$X$78,23,FALSE)</f>
        <v>4</v>
      </c>
      <c r="X72" s="8">
        <f>VLOOKUP($A$7:$A$91,dt!$A$2:$X$78,24,FALSE)</f>
        <v>1</v>
      </c>
    </row>
    <row r="73" spans="1:24" ht="21" x14ac:dyDescent="0.2">
      <c r="A73" s="7" t="s">
        <v>70</v>
      </c>
      <c r="B73" s="8">
        <f>VLOOKUP($A$7:$A$91,dt!$A$2:$R$78,2,FALSE)</f>
        <v>2583</v>
      </c>
      <c r="C73" s="8">
        <f>VLOOKUP($A$7:$A$91,dt!$A$2:$R$78,3,FALSE)</f>
        <v>1217</v>
      </c>
      <c r="D73" s="8">
        <f>VLOOKUP($A$7:$A$91,dt!$A$2:$R$78,4,FALSE)</f>
        <v>87</v>
      </c>
      <c r="E73" s="8">
        <f>VLOOKUP($A$7:$A$91,dt!$A$2:$R$78,5,FALSE)</f>
        <v>0</v>
      </c>
      <c r="F73" s="8">
        <f>VLOOKUP($A$7:$A$91,dt!$A$2:$R$78,6,FALSE)</f>
        <v>0</v>
      </c>
      <c r="G73" s="8">
        <f>VLOOKUP($A$7:$A$91,dt!$A$2:$R$78,7,FALSE)</f>
        <v>14</v>
      </c>
      <c r="H73" s="8">
        <f>VLOOKUP($A$7:$A$91,dt!$A$2:$R$78,8,FALSE)</f>
        <v>5</v>
      </c>
      <c r="I73" s="8">
        <f>VLOOKUP($A$7:$A$91,dt!$A$2:$R$78,9,FALSE)</f>
        <v>1776</v>
      </c>
      <c r="J73" s="8">
        <f>VLOOKUP($A$7:$A$91,dt!$A$2:$R$78,10,FALSE)</f>
        <v>8</v>
      </c>
      <c r="K73" s="8">
        <f>VLOOKUP($A$7:$A$91,dt!$A$2:$R$78,11,FALSE)</f>
        <v>43799</v>
      </c>
      <c r="L73" s="8">
        <f>VLOOKUP($A$7:$A$91,dt!$A$2:$R$78,12,FALSE)</f>
        <v>1807</v>
      </c>
      <c r="M73" s="8">
        <f>VLOOKUP($A$7:$A$91,dt!$A$2:$R$78,13,FALSE)</f>
        <v>189</v>
      </c>
      <c r="N73" s="8">
        <f>VLOOKUP($A$7:$A$91,dt!$A$2:$R$78,14,FALSE)</f>
        <v>22</v>
      </c>
      <c r="O73" s="8">
        <f>VLOOKUP($A$7:$A$91,dt!$A$2:$R$78,15,FALSE)</f>
        <v>37198</v>
      </c>
      <c r="P73" s="8">
        <f>VLOOKUP($A$7:$A$91,dt!$A$2:$R$78,16,FALSE)</f>
        <v>459</v>
      </c>
      <c r="Q73" s="8">
        <f>VLOOKUP($A$7:$A$91,dt!$A$2:$R$78,17,FALSE)</f>
        <v>154</v>
      </c>
      <c r="R73" s="8">
        <f>VLOOKUP($A$7:$A$91,dt!$A$2:$R$78,18,FALSE)</f>
        <v>18</v>
      </c>
      <c r="S73" s="8">
        <f>VLOOKUP($A$7:$A$91,dt!$A$2:$X$78,19,FALSE)</f>
        <v>4280</v>
      </c>
      <c r="T73" s="8">
        <f>VLOOKUP($A$7:$A$91,dt!$A$2:$X$78,20,FALSE)</f>
        <v>221</v>
      </c>
      <c r="U73" s="8">
        <f>VLOOKUP($A$7:$A$91,dt!$A$2:$X$78,21,FALSE)</f>
        <v>256</v>
      </c>
      <c r="V73" s="8">
        <f>VLOOKUP($A$7:$A$91,dt!$A$2:$X$78,22,FALSE)</f>
        <v>14</v>
      </c>
      <c r="W73" s="8">
        <f>VLOOKUP($A$7:$A$91,dt!$A$2:$X$78,23,FALSE)</f>
        <v>24</v>
      </c>
      <c r="X73" s="8">
        <f>VLOOKUP($A$7:$A$91,dt!$A$2:$X$78,24,FALSE)</f>
        <v>2</v>
      </c>
    </row>
    <row r="74" spans="1:24" ht="21" x14ac:dyDescent="0.2">
      <c r="A74" s="7" t="s">
        <v>71</v>
      </c>
      <c r="B74" s="8">
        <f>VLOOKUP($A$7:$A$91,dt!$A$2:$R$78,2,FALSE)</f>
        <v>20189</v>
      </c>
      <c r="C74" s="8">
        <f>VLOOKUP($A$7:$A$91,dt!$A$2:$R$78,3,FALSE)</f>
        <v>261254</v>
      </c>
      <c r="D74" s="8">
        <f>VLOOKUP($A$7:$A$91,dt!$A$2:$R$78,4,FALSE)</f>
        <v>14251</v>
      </c>
      <c r="E74" s="8">
        <f>VLOOKUP($A$7:$A$91,dt!$A$2:$R$78,5,FALSE)</f>
        <v>14031</v>
      </c>
      <c r="F74" s="8">
        <f>VLOOKUP($A$7:$A$91,dt!$A$2:$R$78,6,FALSE)</f>
        <v>376</v>
      </c>
      <c r="G74" s="8">
        <f>VLOOKUP($A$7:$A$91,dt!$A$2:$R$78,7,FALSE)</f>
        <v>1048</v>
      </c>
      <c r="H74" s="8">
        <f>VLOOKUP($A$7:$A$91,dt!$A$2:$R$78,8,FALSE)</f>
        <v>124</v>
      </c>
      <c r="I74" s="8">
        <f>VLOOKUP($A$7:$A$91,dt!$A$2:$R$78,9,FALSE)</f>
        <v>126823</v>
      </c>
      <c r="J74" s="8">
        <f>VLOOKUP($A$7:$A$91,dt!$A$2:$R$78,10,FALSE)</f>
        <v>1459</v>
      </c>
      <c r="K74" s="8">
        <f>VLOOKUP($A$7:$A$91,dt!$A$2:$R$78,11,FALSE)</f>
        <v>425071</v>
      </c>
      <c r="L74" s="8">
        <f>VLOOKUP($A$7:$A$91,dt!$A$2:$R$78,12,FALSE)</f>
        <v>10456</v>
      </c>
      <c r="M74" s="8">
        <f>VLOOKUP($A$7:$A$91,dt!$A$2:$R$78,13,FALSE)</f>
        <v>1723395</v>
      </c>
      <c r="N74" s="8">
        <f>VLOOKUP($A$7:$A$91,dt!$A$2:$R$78,14,FALSE)</f>
        <v>105</v>
      </c>
      <c r="O74" s="8">
        <f>VLOOKUP($A$7:$A$91,dt!$A$2:$R$78,15,FALSE)</f>
        <v>265562</v>
      </c>
      <c r="P74" s="8">
        <f>VLOOKUP($A$7:$A$91,dt!$A$2:$R$78,16,FALSE)</f>
        <v>631</v>
      </c>
      <c r="Q74" s="8">
        <f>VLOOKUP($A$7:$A$91,dt!$A$2:$R$78,17,FALSE)</f>
        <v>69863</v>
      </c>
      <c r="R74" s="8">
        <f>VLOOKUP($A$7:$A$91,dt!$A$2:$R$78,18,FALSE)</f>
        <v>170</v>
      </c>
      <c r="S74" s="8">
        <f>VLOOKUP($A$7:$A$91,dt!$A$2:$X$78,19,FALSE)</f>
        <v>437689</v>
      </c>
      <c r="T74" s="8">
        <f>VLOOKUP($A$7:$A$91,dt!$A$2:$X$78,20,FALSE)</f>
        <v>596</v>
      </c>
      <c r="U74" s="8">
        <f>VLOOKUP($A$7:$A$91,dt!$A$2:$X$78,21,FALSE)</f>
        <v>36200</v>
      </c>
      <c r="V74" s="8">
        <f>VLOOKUP($A$7:$A$91,dt!$A$2:$X$78,22,FALSE)</f>
        <v>818</v>
      </c>
      <c r="W74" s="8">
        <f>VLOOKUP($A$7:$A$91,dt!$A$2:$X$78,23,FALSE)</f>
        <v>1268</v>
      </c>
      <c r="X74" s="8">
        <f>VLOOKUP($A$7:$A$91,dt!$A$2:$X$78,24,FALSE)</f>
        <v>37</v>
      </c>
    </row>
    <row r="75" spans="1:24" ht="21" x14ac:dyDescent="0.2">
      <c r="A75" s="7" t="s">
        <v>72</v>
      </c>
      <c r="B75" s="8">
        <f>VLOOKUP($A$7:$A$91,dt!$A$2:$R$78,2,FALSE)</f>
        <v>24165</v>
      </c>
      <c r="C75" s="8">
        <f>VLOOKUP($A$7:$A$91,dt!$A$2:$R$78,3,FALSE)</f>
        <v>172061</v>
      </c>
      <c r="D75" s="8">
        <f>VLOOKUP($A$7:$A$91,dt!$A$2:$R$78,4,FALSE)</f>
        <v>14869</v>
      </c>
      <c r="E75" s="8">
        <f>VLOOKUP($A$7:$A$91,dt!$A$2:$R$78,5,FALSE)</f>
        <v>33463</v>
      </c>
      <c r="F75" s="8">
        <f>VLOOKUP($A$7:$A$91,dt!$A$2:$R$78,6,FALSE)</f>
        <v>861</v>
      </c>
      <c r="G75" s="8">
        <f>VLOOKUP($A$7:$A$91,dt!$A$2:$R$78,7,FALSE)</f>
        <v>626</v>
      </c>
      <c r="H75" s="8">
        <f>VLOOKUP($A$7:$A$91,dt!$A$2:$R$78,8,FALSE)</f>
        <v>132</v>
      </c>
      <c r="I75" s="8">
        <f>VLOOKUP($A$7:$A$91,dt!$A$2:$R$78,9,FALSE)</f>
        <v>112067</v>
      </c>
      <c r="J75" s="8">
        <f>VLOOKUP($A$7:$A$91,dt!$A$2:$R$78,10,FALSE)</f>
        <v>2091</v>
      </c>
      <c r="K75" s="8">
        <f>VLOOKUP($A$7:$A$91,dt!$A$2:$R$78,11,FALSE)</f>
        <v>499359</v>
      </c>
      <c r="L75" s="8">
        <f>VLOOKUP($A$7:$A$91,dt!$A$2:$R$78,12,FALSE)</f>
        <v>13759</v>
      </c>
      <c r="M75" s="8">
        <f>VLOOKUP($A$7:$A$91,dt!$A$2:$R$78,13,FALSE)</f>
        <v>1464141</v>
      </c>
      <c r="N75" s="8">
        <f>VLOOKUP($A$7:$A$91,dt!$A$2:$R$78,14,FALSE)</f>
        <v>154</v>
      </c>
      <c r="O75" s="8">
        <f>VLOOKUP($A$7:$A$91,dt!$A$2:$R$78,15,FALSE)</f>
        <v>126548</v>
      </c>
      <c r="P75" s="8">
        <f>VLOOKUP($A$7:$A$91,dt!$A$2:$R$78,16,FALSE)</f>
        <v>923</v>
      </c>
      <c r="Q75" s="8">
        <f>VLOOKUP($A$7:$A$91,dt!$A$2:$R$78,17,FALSE)</f>
        <v>3620</v>
      </c>
      <c r="R75" s="8">
        <f>VLOOKUP($A$7:$A$91,dt!$A$2:$R$78,18,FALSE)</f>
        <v>106</v>
      </c>
      <c r="S75" s="8">
        <f>VLOOKUP($A$7:$A$91,dt!$A$2:$X$78,19,FALSE)</f>
        <v>47702</v>
      </c>
      <c r="T75" s="8">
        <f>VLOOKUP($A$7:$A$91,dt!$A$2:$X$78,20,FALSE)</f>
        <v>389</v>
      </c>
      <c r="U75" s="8">
        <f>VLOOKUP($A$7:$A$91,dt!$A$2:$X$78,21,FALSE)</f>
        <v>46419</v>
      </c>
      <c r="V75" s="8">
        <f>VLOOKUP($A$7:$A$91,dt!$A$2:$X$78,22,FALSE)</f>
        <v>1143</v>
      </c>
      <c r="W75" s="8">
        <f>VLOOKUP($A$7:$A$91,dt!$A$2:$X$78,23,FALSE)</f>
        <v>1046</v>
      </c>
      <c r="X75" s="8">
        <f>VLOOKUP($A$7:$A$91,dt!$A$2:$X$78,24,FALSE)</f>
        <v>32</v>
      </c>
    </row>
    <row r="76" spans="1:24" ht="21" x14ac:dyDescent="0.2">
      <c r="A76" s="11" t="s">
        <v>8</v>
      </c>
      <c r="B76" s="10">
        <f>SUM(B77:B85)</f>
        <v>310420</v>
      </c>
      <c r="C76" s="10">
        <f t="shared" ref="C76:X76" si="32">SUM(C77:C85)</f>
        <v>695298</v>
      </c>
      <c r="D76" s="10">
        <f t="shared" si="32"/>
        <v>120131</v>
      </c>
      <c r="E76" s="10">
        <f t="shared" si="32"/>
        <v>5906</v>
      </c>
      <c r="F76" s="10">
        <f t="shared" si="32"/>
        <v>193</v>
      </c>
      <c r="G76" s="10">
        <f t="shared" si="32"/>
        <v>16996</v>
      </c>
      <c r="H76" s="10">
        <f t="shared" si="32"/>
        <v>1890</v>
      </c>
      <c r="I76" s="10">
        <f t="shared" si="32"/>
        <v>1474940</v>
      </c>
      <c r="J76" s="10">
        <f t="shared" si="32"/>
        <v>20189</v>
      </c>
      <c r="K76" s="10">
        <f t="shared" ref="K76:L76" si="33">SUM(K77:K85)</f>
        <v>9529932</v>
      </c>
      <c r="L76" s="10">
        <f t="shared" si="33"/>
        <v>243037</v>
      </c>
      <c r="M76" s="10">
        <f t="shared" ref="M76:N76" si="34">SUM(M77:M85)</f>
        <v>15217674</v>
      </c>
      <c r="N76" s="10">
        <f t="shared" si="34"/>
        <v>2980</v>
      </c>
      <c r="O76" s="10">
        <f t="shared" si="32"/>
        <v>4863176</v>
      </c>
      <c r="P76" s="10">
        <f t="shared" si="32"/>
        <v>14654</v>
      </c>
      <c r="Q76" s="10">
        <f t="shared" si="32"/>
        <v>143477</v>
      </c>
      <c r="R76" s="10">
        <f t="shared" si="32"/>
        <v>2552</v>
      </c>
      <c r="S76" s="10">
        <f t="shared" ref="S76:T76" si="35">SUM(S77:S85)</f>
        <v>1091072</v>
      </c>
      <c r="T76" s="10">
        <f t="shared" si="35"/>
        <v>9062</v>
      </c>
      <c r="U76" s="10">
        <f t="shared" si="32"/>
        <v>176291</v>
      </c>
      <c r="V76" s="10">
        <f t="shared" si="32"/>
        <v>9473</v>
      </c>
      <c r="W76" s="10">
        <f t="shared" si="32"/>
        <v>2489</v>
      </c>
      <c r="X76" s="10">
        <f t="shared" si="32"/>
        <v>224</v>
      </c>
    </row>
    <row r="77" spans="1:24" ht="21" x14ac:dyDescent="0.2">
      <c r="A77" s="7" t="s">
        <v>73</v>
      </c>
      <c r="B77" s="8">
        <f>VLOOKUP($A$7:$A$91,dt!$A$2:$R$78,2,FALSE)</f>
        <v>100056</v>
      </c>
      <c r="C77" s="8">
        <f>VLOOKUP($A$7:$A$91,dt!$A$2:$R$78,3,FALSE)</f>
        <v>224003</v>
      </c>
      <c r="D77" s="8">
        <f>VLOOKUP($A$7:$A$91,dt!$A$2:$R$78,4,FALSE)</f>
        <v>41889</v>
      </c>
      <c r="E77" s="8">
        <f>VLOOKUP($A$7:$A$91,dt!$A$2:$R$78,5,FALSE)</f>
        <v>138</v>
      </c>
      <c r="F77" s="8">
        <f>VLOOKUP($A$7:$A$91,dt!$A$2:$R$78,6,FALSE)</f>
        <v>10</v>
      </c>
      <c r="G77" s="8">
        <f>VLOOKUP($A$7:$A$91,dt!$A$2:$R$78,7,FALSE)</f>
        <v>2296</v>
      </c>
      <c r="H77" s="8">
        <f>VLOOKUP($A$7:$A$91,dt!$A$2:$R$78,8,FALSE)</f>
        <v>227</v>
      </c>
      <c r="I77" s="8">
        <f>VLOOKUP($A$7:$A$91,dt!$A$2:$R$78,9,FALSE)</f>
        <v>391503</v>
      </c>
      <c r="J77" s="8">
        <f>VLOOKUP($A$7:$A$91,dt!$A$2:$R$78,10,FALSE)</f>
        <v>6036</v>
      </c>
      <c r="K77" s="8">
        <f>VLOOKUP($A$7:$A$91,dt!$A$2:$R$78,11,FALSE)</f>
        <v>2802988</v>
      </c>
      <c r="L77" s="8">
        <f>VLOOKUP($A$7:$A$91,dt!$A$2:$R$78,12,FALSE)</f>
        <v>73727</v>
      </c>
      <c r="M77" s="8">
        <f>VLOOKUP($A$7:$A$91,dt!$A$2:$R$78,13,FALSE)</f>
        <v>2733742</v>
      </c>
      <c r="N77" s="8">
        <f>VLOOKUP($A$7:$A$91,dt!$A$2:$R$78,14,FALSE)</f>
        <v>851</v>
      </c>
      <c r="O77" s="8">
        <f>VLOOKUP($A$7:$A$91,dt!$A$2:$R$78,15,FALSE)</f>
        <v>853520</v>
      </c>
      <c r="P77" s="8">
        <f>VLOOKUP($A$7:$A$91,dt!$A$2:$R$78,16,FALSE)</f>
        <v>5858</v>
      </c>
      <c r="Q77" s="8">
        <f>VLOOKUP($A$7:$A$91,dt!$A$2:$R$78,17,FALSE)</f>
        <v>21278</v>
      </c>
      <c r="R77" s="8">
        <f>VLOOKUP($A$7:$A$91,dt!$A$2:$R$78,18,FALSE)</f>
        <v>500</v>
      </c>
      <c r="S77" s="8">
        <f>VLOOKUP($A$7:$A$91,dt!$A$2:$X$78,19,FALSE)</f>
        <v>376369</v>
      </c>
      <c r="T77" s="8">
        <f>VLOOKUP($A$7:$A$91,dt!$A$2:$X$78,20,FALSE)</f>
        <v>3508</v>
      </c>
      <c r="U77" s="8">
        <f>VLOOKUP($A$7:$A$91,dt!$A$2:$X$78,21,FALSE)</f>
        <v>50992</v>
      </c>
      <c r="V77" s="8">
        <f>VLOOKUP($A$7:$A$91,dt!$A$2:$X$78,22,FALSE)</f>
        <v>2385</v>
      </c>
      <c r="W77" s="8">
        <f>VLOOKUP($A$7:$A$91,dt!$A$2:$X$78,23,FALSE)</f>
        <v>788</v>
      </c>
      <c r="X77" s="8">
        <f>VLOOKUP($A$7:$A$91,dt!$A$2:$X$78,24,FALSE)</f>
        <v>55</v>
      </c>
    </row>
    <row r="78" spans="1:24" ht="21" x14ac:dyDescent="0.2">
      <c r="A78" s="7" t="s">
        <v>74</v>
      </c>
      <c r="B78" s="8">
        <f>VLOOKUP($A$7:$A$91,dt!$A$2:$R$78,2,FALSE)</f>
        <v>16260</v>
      </c>
      <c r="C78" s="8">
        <f>VLOOKUP($A$7:$A$91,dt!$A$2:$R$78,3,FALSE)</f>
        <v>54085</v>
      </c>
      <c r="D78" s="8">
        <f>VLOOKUP($A$7:$A$91,dt!$A$2:$R$78,4,FALSE)</f>
        <v>6976</v>
      </c>
      <c r="E78" s="8">
        <f>VLOOKUP($A$7:$A$91,dt!$A$2:$R$78,5,FALSE)</f>
        <v>0</v>
      </c>
      <c r="F78" s="8">
        <f>VLOOKUP($A$7:$A$91,dt!$A$2:$R$78,6,FALSE)</f>
        <v>0</v>
      </c>
      <c r="G78" s="8">
        <f>VLOOKUP($A$7:$A$91,dt!$A$2:$R$78,7,FALSE)</f>
        <v>746</v>
      </c>
      <c r="H78" s="8">
        <f>VLOOKUP($A$7:$A$91,dt!$A$2:$R$78,8,FALSE)</f>
        <v>134</v>
      </c>
      <c r="I78" s="8">
        <f>VLOOKUP($A$7:$A$91,dt!$A$2:$R$78,9,FALSE)</f>
        <v>92907</v>
      </c>
      <c r="J78" s="8">
        <f>VLOOKUP($A$7:$A$91,dt!$A$2:$R$78,10,FALSE)</f>
        <v>730</v>
      </c>
      <c r="K78" s="8">
        <f>VLOOKUP($A$7:$A$91,dt!$A$2:$R$78,11,FALSE)</f>
        <v>507056</v>
      </c>
      <c r="L78" s="8">
        <f>VLOOKUP($A$7:$A$91,dt!$A$2:$R$78,12,FALSE)</f>
        <v>11812</v>
      </c>
      <c r="M78" s="8">
        <f>VLOOKUP($A$7:$A$91,dt!$A$2:$R$78,13,FALSE)</f>
        <v>1858339</v>
      </c>
      <c r="N78" s="8">
        <f>VLOOKUP($A$7:$A$91,dt!$A$2:$R$78,14,FALSE)</f>
        <v>177</v>
      </c>
      <c r="O78" s="8">
        <f>VLOOKUP($A$7:$A$91,dt!$A$2:$R$78,15,FALSE)</f>
        <v>92721</v>
      </c>
      <c r="P78" s="8">
        <f>VLOOKUP($A$7:$A$91,dt!$A$2:$R$78,16,FALSE)</f>
        <v>340</v>
      </c>
      <c r="Q78" s="8">
        <f>VLOOKUP($A$7:$A$91,dt!$A$2:$R$78,17,FALSE)</f>
        <v>3475</v>
      </c>
      <c r="R78" s="8">
        <f>VLOOKUP($A$7:$A$91,dt!$A$2:$R$78,18,FALSE)</f>
        <v>135</v>
      </c>
      <c r="S78" s="8">
        <f>VLOOKUP($A$7:$A$91,dt!$A$2:$X$78,19,FALSE)</f>
        <v>11140</v>
      </c>
      <c r="T78" s="8">
        <f>VLOOKUP($A$7:$A$91,dt!$A$2:$X$78,20,FALSE)</f>
        <v>271</v>
      </c>
      <c r="U78" s="8">
        <f>VLOOKUP($A$7:$A$91,dt!$A$2:$X$78,21,FALSE)</f>
        <v>32831</v>
      </c>
      <c r="V78" s="8">
        <f>VLOOKUP($A$7:$A$91,dt!$A$2:$X$78,22,FALSE)</f>
        <v>1647</v>
      </c>
      <c r="W78" s="8">
        <f>VLOOKUP($A$7:$A$91,dt!$A$2:$X$78,23,FALSE)</f>
        <v>191</v>
      </c>
      <c r="X78" s="8">
        <f>VLOOKUP($A$7:$A$91,dt!$A$2:$X$78,24,FALSE)</f>
        <v>27</v>
      </c>
    </row>
    <row r="79" spans="1:24" ht="21" x14ac:dyDescent="0.2">
      <c r="A79" s="7" t="s">
        <v>75</v>
      </c>
      <c r="B79" s="8">
        <f>VLOOKUP($A$7:$A$91,dt!$A$2:$R$78,2,FALSE)</f>
        <v>10316</v>
      </c>
      <c r="C79" s="8">
        <f>VLOOKUP($A$7:$A$91,dt!$A$2:$R$78,3,FALSE)</f>
        <v>10376</v>
      </c>
      <c r="D79" s="8">
        <f>VLOOKUP($A$7:$A$91,dt!$A$2:$R$78,4,FALSE)</f>
        <v>1356</v>
      </c>
      <c r="E79" s="8">
        <f>VLOOKUP($A$7:$A$91,dt!$A$2:$R$78,5,FALSE)</f>
        <v>0</v>
      </c>
      <c r="F79" s="8">
        <f>VLOOKUP($A$7:$A$91,dt!$A$2:$R$78,6,FALSE)</f>
        <v>0</v>
      </c>
      <c r="G79" s="8">
        <f>VLOOKUP($A$7:$A$91,dt!$A$2:$R$78,7,FALSE)</f>
        <v>2447</v>
      </c>
      <c r="H79" s="8">
        <f>VLOOKUP($A$7:$A$91,dt!$A$2:$R$78,8,FALSE)</f>
        <v>244</v>
      </c>
      <c r="I79" s="8">
        <f>VLOOKUP($A$7:$A$91,dt!$A$2:$R$78,9,FALSE)</f>
        <v>46420</v>
      </c>
      <c r="J79" s="8">
        <f>VLOOKUP($A$7:$A$91,dt!$A$2:$R$78,10,FALSE)</f>
        <v>283</v>
      </c>
      <c r="K79" s="8">
        <f>VLOOKUP($A$7:$A$91,dt!$A$2:$R$78,11,FALSE)</f>
        <v>314186</v>
      </c>
      <c r="L79" s="8">
        <f>VLOOKUP($A$7:$A$91,dt!$A$2:$R$78,12,FALSE)</f>
        <v>8979</v>
      </c>
      <c r="M79" s="8">
        <f>VLOOKUP($A$7:$A$91,dt!$A$2:$R$78,13,FALSE)</f>
        <v>458444</v>
      </c>
      <c r="N79" s="8">
        <f>VLOOKUP($A$7:$A$91,dt!$A$2:$R$78,14,FALSE)</f>
        <v>110</v>
      </c>
      <c r="O79" s="8">
        <f>VLOOKUP($A$7:$A$91,dt!$A$2:$R$78,15,FALSE)</f>
        <v>871523</v>
      </c>
      <c r="P79" s="8">
        <f>VLOOKUP($A$7:$A$91,dt!$A$2:$R$78,16,FALSE)</f>
        <v>475</v>
      </c>
      <c r="Q79" s="8">
        <f>VLOOKUP($A$7:$A$91,dt!$A$2:$R$78,17,FALSE)</f>
        <v>2301</v>
      </c>
      <c r="R79" s="8">
        <f>VLOOKUP($A$7:$A$91,dt!$A$2:$R$78,18,FALSE)</f>
        <v>84</v>
      </c>
      <c r="S79" s="8">
        <f>VLOOKUP($A$7:$A$91,dt!$A$2:$X$78,19,FALSE)</f>
        <v>12158</v>
      </c>
      <c r="T79" s="8">
        <f>VLOOKUP($A$7:$A$91,dt!$A$2:$X$78,20,FALSE)</f>
        <v>207</v>
      </c>
      <c r="U79" s="8">
        <f>VLOOKUP($A$7:$A$91,dt!$A$2:$X$78,21,FALSE)</f>
        <v>13512</v>
      </c>
      <c r="V79" s="8">
        <f>VLOOKUP($A$7:$A$91,dt!$A$2:$X$78,22,FALSE)</f>
        <v>635</v>
      </c>
      <c r="W79" s="8">
        <f>VLOOKUP($A$7:$A$91,dt!$A$2:$X$78,23,FALSE)</f>
        <v>166</v>
      </c>
      <c r="X79" s="8">
        <f>VLOOKUP($A$7:$A$91,dt!$A$2:$X$78,24,FALSE)</f>
        <v>20</v>
      </c>
    </row>
    <row r="80" spans="1:24" ht="21" x14ac:dyDescent="0.2">
      <c r="A80" s="7" t="s">
        <v>76</v>
      </c>
      <c r="B80" s="8">
        <f>VLOOKUP($A$7:$A$91,dt!$A$2:$R$78,2,FALSE)</f>
        <v>3108</v>
      </c>
      <c r="C80" s="8">
        <f>VLOOKUP($A$7:$A$91,dt!$A$2:$R$78,3,FALSE)</f>
        <v>2419</v>
      </c>
      <c r="D80" s="8">
        <f>VLOOKUP($A$7:$A$91,dt!$A$2:$R$78,4,FALSE)</f>
        <v>300</v>
      </c>
      <c r="E80" s="8">
        <f>VLOOKUP($A$7:$A$91,dt!$A$2:$R$78,5,FALSE)</f>
        <v>0</v>
      </c>
      <c r="F80" s="8">
        <f>VLOOKUP($A$7:$A$91,dt!$A$2:$R$78,6,FALSE)</f>
        <v>0</v>
      </c>
      <c r="G80" s="8">
        <f>VLOOKUP($A$7:$A$91,dt!$A$2:$R$78,7,FALSE)</f>
        <v>654</v>
      </c>
      <c r="H80" s="8">
        <f>VLOOKUP($A$7:$A$91,dt!$A$2:$R$78,8,FALSE)</f>
        <v>93</v>
      </c>
      <c r="I80" s="8">
        <f>VLOOKUP($A$7:$A$91,dt!$A$2:$R$78,9,FALSE)</f>
        <v>1049</v>
      </c>
      <c r="J80" s="8">
        <f>VLOOKUP($A$7:$A$91,dt!$A$2:$R$78,10,FALSE)</f>
        <v>17</v>
      </c>
      <c r="K80" s="8">
        <f>VLOOKUP($A$7:$A$91,dt!$A$2:$R$78,11,FALSE)</f>
        <v>87888</v>
      </c>
      <c r="L80" s="8">
        <f>VLOOKUP($A$7:$A$91,dt!$A$2:$R$78,12,FALSE)</f>
        <v>2605</v>
      </c>
      <c r="M80" s="8">
        <f>VLOOKUP($A$7:$A$91,dt!$A$2:$R$78,13,FALSE)</f>
        <v>70093</v>
      </c>
      <c r="N80" s="8">
        <f>VLOOKUP($A$7:$A$91,dt!$A$2:$R$78,14,FALSE)</f>
        <v>9</v>
      </c>
      <c r="O80" s="8">
        <f>VLOOKUP($A$7:$A$91,dt!$A$2:$R$78,15,FALSE)</f>
        <v>149963</v>
      </c>
      <c r="P80" s="8">
        <f>VLOOKUP($A$7:$A$91,dt!$A$2:$R$78,16,FALSE)</f>
        <v>58</v>
      </c>
      <c r="Q80" s="8">
        <f>VLOOKUP($A$7:$A$91,dt!$A$2:$R$78,17,FALSE)</f>
        <v>5221</v>
      </c>
      <c r="R80" s="8">
        <f>VLOOKUP($A$7:$A$91,dt!$A$2:$R$78,18,FALSE)</f>
        <v>8</v>
      </c>
      <c r="S80" s="8">
        <f>VLOOKUP($A$7:$A$91,dt!$A$2:$X$78,19,FALSE)</f>
        <v>4334</v>
      </c>
      <c r="T80" s="8">
        <f>VLOOKUP($A$7:$A$91,dt!$A$2:$X$78,20,FALSE)</f>
        <v>30</v>
      </c>
      <c r="U80" s="8">
        <f>VLOOKUP($A$7:$A$91,dt!$A$2:$X$78,21,FALSE)</f>
        <v>2573</v>
      </c>
      <c r="V80" s="8">
        <f>VLOOKUP($A$7:$A$91,dt!$A$2:$X$78,22,FALSE)</f>
        <v>94</v>
      </c>
      <c r="W80" s="8">
        <f>VLOOKUP($A$7:$A$91,dt!$A$2:$X$78,23,FALSE)</f>
        <v>79</v>
      </c>
      <c r="X80" s="8">
        <f>VLOOKUP($A$7:$A$91,dt!$A$2:$X$78,24,FALSE)</f>
        <v>6</v>
      </c>
    </row>
    <row r="81" spans="1:24" ht="21" x14ac:dyDescent="0.2">
      <c r="A81" s="7" t="s">
        <v>77</v>
      </c>
      <c r="B81" s="8">
        <f>VLOOKUP($A$7:$A$91,dt!$A$2:$R$78,2,FALSE)</f>
        <v>56855</v>
      </c>
      <c r="C81" s="8">
        <f>VLOOKUP($A$7:$A$91,dt!$A$2:$R$78,3,FALSE)</f>
        <v>85647</v>
      </c>
      <c r="D81" s="8">
        <f>VLOOKUP($A$7:$A$91,dt!$A$2:$R$78,4,FALSE)</f>
        <v>14660</v>
      </c>
      <c r="E81" s="8">
        <f>VLOOKUP($A$7:$A$91,dt!$A$2:$R$78,5,FALSE)</f>
        <v>0</v>
      </c>
      <c r="F81" s="8">
        <f>VLOOKUP($A$7:$A$91,dt!$A$2:$R$78,6,FALSE)</f>
        <v>0</v>
      </c>
      <c r="G81" s="8">
        <f>VLOOKUP($A$7:$A$91,dt!$A$2:$R$78,7,FALSE)</f>
        <v>3823</v>
      </c>
      <c r="H81" s="8">
        <f>VLOOKUP($A$7:$A$91,dt!$A$2:$R$78,8,FALSE)</f>
        <v>391</v>
      </c>
      <c r="I81" s="8">
        <f>VLOOKUP($A$7:$A$91,dt!$A$2:$R$78,9,FALSE)</f>
        <v>233111</v>
      </c>
      <c r="J81" s="8">
        <f>VLOOKUP($A$7:$A$91,dt!$A$2:$R$78,10,FALSE)</f>
        <v>3657</v>
      </c>
      <c r="K81" s="8">
        <f>VLOOKUP($A$7:$A$91,dt!$A$2:$R$78,11,FALSE)</f>
        <v>1903236</v>
      </c>
      <c r="L81" s="8">
        <f>VLOOKUP($A$7:$A$91,dt!$A$2:$R$78,12,FALSE)</f>
        <v>48167</v>
      </c>
      <c r="M81" s="8">
        <f>VLOOKUP($A$7:$A$91,dt!$A$2:$R$78,13,FALSE)</f>
        <v>2203785</v>
      </c>
      <c r="N81" s="8">
        <f>VLOOKUP($A$7:$A$91,dt!$A$2:$R$78,14,FALSE)</f>
        <v>481</v>
      </c>
      <c r="O81" s="8">
        <f>VLOOKUP($A$7:$A$91,dt!$A$2:$R$78,15,FALSE)</f>
        <v>380681</v>
      </c>
      <c r="P81" s="8">
        <f>VLOOKUP($A$7:$A$91,dt!$A$2:$R$78,16,FALSE)</f>
        <v>2523</v>
      </c>
      <c r="Q81" s="8">
        <f>VLOOKUP($A$7:$A$91,dt!$A$2:$R$78,17,FALSE)</f>
        <v>10866</v>
      </c>
      <c r="R81" s="8">
        <f>VLOOKUP($A$7:$A$91,dt!$A$2:$R$78,18,FALSE)</f>
        <v>215</v>
      </c>
      <c r="S81" s="8">
        <f>VLOOKUP($A$7:$A$91,dt!$A$2:$X$78,19,FALSE)</f>
        <v>295649</v>
      </c>
      <c r="T81" s="8">
        <f>VLOOKUP($A$7:$A$91,dt!$A$2:$X$78,20,FALSE)</f>
        <v>2114</v>
      </c>
      <c r="U81" s="8">
        <f>VLOOKUP($A$7:$A$91,dt!$A$2:$X$78,21,FALSE)</f>
        <v>16863</v>
      </c>
      <c r="V81" s="8">
        <f>VLOOKUP($A$7:$A$91,dt!$A$2:$X$78,22,FALSE)</f>
        <v>832</v>
      </c>
      <c r="W81" s="8">
        <f>VLOOKUP($A$7:$A$91,dt!$A$2:$X$78,23,FALSE)</f>
        <v>490</v>
      </c>
      <c r="X81" s="8">
        <f>VLOOKUP($A$7:$A$91,dt!$A$2:$X$78,24,FALSE)</f>
        <v>36</v>
      </c>
    </row>
    <row r="82" spans="1:24" ht="21" x14ac:dyDescent="0.2">
      <c r="A82" s="7" t="s">
        <v>78</v>
      </c>
      <c r="B82" s="8">
        <f>VLOOKUP($A$7:$A$91,dt!$A$2:$R$78,2,FALSE)</f>
        <v>7215</v>
      </c>
      <c r="C82" s="8">
        <f>VLOOKUP($A$7:$A$91,dt!$A$2:$R$78,3,FALSE)</f>
        <v>10092</v>
      </c>
      <c r="D82" s="8">
        <f>VLOOKUP($A$7:$A$91,dt!$A$2:$R$78,4,FALSE)</f>
        <v>1200</v>
      </c>
      <c r="E82" s="8">
        <f>VLOOKUP($A$7:$A$91,dt!$A$2:$R$78,5,FALSE)</f>
        <v>0</v>
      </c>
      <c r="F82" s="8">
        <f>VLOOKUP($A$7:$A$91,dt!$A$2:$R$78,6,FALSE)</f>
        <v>0</v>
      </c>
      <c r="G82" s="8">
        <f>VLOOKUP($A$7:$A$91,dt!$A$2:$R$78,7,FALSE)</f>
        <v>1712</v>
      </c>
      <c r="H82" s="8">
        <f>VLOOKUP($A$7:$A$91,dt!$A$2:$R$78,8,FALSE)</f>
        <v>184</v>
      </c>
      <c r="I82" s="8">
        <f>VLOOKUP($A$7:$A$91,dt!$A$2:$R$78,9,FALSE)</f>
        <v>17464</v>
      </c>
      <c r="J82" s="8">
        <f>VLOOKUP($A$7:$A$91,dt!$A$2:$R$78,10,FALSE)</f>
        <v>280</v>
      </c>
      <c r="K82" s="8">
        <f>VLOOKUP($A$7:$A$91,dt!$A$2:$R$78,11,FALSE)</f>
        <v>173720</v>
      </c>
      <c r="L82" s="8">
        <f>VLOOKUP($A$7:$A$91,dt!$A$2:$R$78,12,FALSE)</f>
        <v>6178</v>
      </c>
      <c r="M82" s="8">
        <f>VLOOKUP($A$7:$A$91,dt!$A$2:$R$78,13,FALSE)</f>
        <v>12666</v>
      </c>
      <c r="N82" s="8">
        <f>VLOOKUP($A$7:$A$91,dt!$A$2:$R$78,14,FALSE)</f>
        <v>18</v>
      </c>
      <c r="O82" s="8">
        <f>VLOOKUP($A$7:$A$91,dt!$A$2:$R$78,15,FALSE)</f>
        <v>264890</v>
      </c>
      <c r="P82" s="8">
        <f>VLOOKUP($A$7:$A$91,dt!$A$2:$R$78,16,FALSE)</f>
        <v>670</v>
      </c>
      <c r="Q82" s="8">
        <f>VLOOKUP($A$7:$A$91,dt!$A$2:$R$78,17,FALSE)</f>
        <v>125</v>
      </c>
      <c r="R82" s="8">
        <f>VLOOKUP($A$7:$A$91,dt!$A$2:$R$78,18,FALSE)</f>
        <v>9</v>
      </c>
      <c r="S82" s="8">
        <f>VLOOKUP($A$7:$A$91,dt!$A$2:$X$78,19,FALSE)</f>
        <v>8422</v>
      </c>
      <c r="T82" s="8">
        <f>VLOOKUP($A$7:$A$91,dt!$A$2:$X$78,20,FALSE)</f>
        <v>96</v>
      </c>
      <c r="U82" s="8">
        <f>VLOOKUP($A$7:$A$91,dt!$A$2:$X$78,21,FALSE)</f>
        <v>7954</v>
      </c>
      <c r="V82" s="8">
        <f>VLOOKUP($A$7:$A$91,dt!$A$2:$X$78,22,FALSE)</f>
        <v>464</v>
      </c>
      <c r="W82" s="8">
        <f>VLOOKUP($A$7:$A$91,dt!$A$2:$X$78,23,FALSE)</f>
        <v>91</v>
      </c>
      <c r="X82" s="8">
        <f>VLOOKUP($A$7:$A$91,dt!$A$2:$X$78,24,FALSE)</f>
        <v>9</v>
      </c>
    </row>
    <row r="83" spans="1:24" ht="21" x14ac:dyDescent="0.2">
      <c r="A83" s="7" t="s">
        <v>79</v>
      </c>
      <c r="B83" s="8">
        <f>VLOOKUP($A$7:$A$91,dt!$A$2:$R$78,2,FALSE)</f>
        <v>25316</v>
      </c>
      <c r="C83" s="8">
        <f>VLOOKUP($A$7:$A$91,dt!$A$2:$R$78,3,FALSE)</f>
        <v>48366</v>
      </c>
      <c r="D83" s="8">
        <f>VLOOKUP($A$7:$A$91,dt!$A$2:$R$78,4,FALSE)</f>
        <v>7378</v>
      </c>
      <c r="E83" s="8">
        <f>VLOOKUP($A$7:$A$91,dt!$A$2:$R$78,5,FALSE)</f>
        <v>1256</v>
      </c>
      <c r="F83" s="8">
        <f>VLOOKUP($A$7:$A$91,dt!$A$2:$R$78,6,FALSE)</f>
        <v>32</v>
      </c>
      <c r="G83" s="8">
        <f>VLOOKUP($A$7:$A$91,dt!$A$2:$R$78,7,FALSE)</f>
        <v>623</v>
      </c>
      <c r="H83" s="8">
        <f>VLOOKUP($A$7:$A$91,dt!$A$2:$R$78,8,FALSE)</f>
        <v>131</v>
      </c>
      <c r="I83" s="8">
        <f>VLOOKUP($A$7:$A$91,dt!$A$2:$R$78,9,FALSE)</f>
        <v>110627</v>
      </c>
      <c r="J83" s="8">
        <f>VLOOKUP($A$7:$A$91,dt!$A$2:$R$78,10,FALSE)</f>
        <v>2557</v>
      </c>
      <c r="K83" s="8">
        <f>VLOOKUP($A$7:$A$91,dt!$A$2:$R$78,11,FALSE)</f>
        <v>709969</v>
      </c>
      <c r="L83" s="8">
        <f>VLOOKUP($A$7:$A$91,dt!$A$2:$R$78,12,FALSE)</f>
        <v>21004</v>
      </c>
      <c r="M83" s="8">
        <f>VLOOKUP($A$7:$A$91,dt!$A$2:$R$78,13,FALSE)</f>
        <v>566297</v>
      </c>
      <c r="N83" s="8">
        <f>VLOOKUP($A$7:$A$91,dt!$A$2:$R$78,14,FALSE)</f>
        <v>145</v>
      </c>
      <c r="O83" s="8">
        <f>VLOOKUP($A$7:$A$91,dt!$A$2:$R$78,15,FALSE)</f>
        <v>473468</v>
      </c>
      <c r="P83" s="8">
        <f>VLOOKUP($A$7:$A$91,dt!$A$2:$R$78,16,FALSE)</f>
        <v>1171</v>
      </c>
      <c r="Q83" s="8">
        <f>VLOOKUP($A$7:$A$91,dt!$A$2:$R$78,17,FALSE)</f>
        <v>4168</v>
      </c>
      <c r="R83" s="8">
        <f>VLOOKUP($A$7:$A$91,dt!$A$2:$R$78,18,FALSE)</f>
        <v>121</v>
      </c>
      <c r="S83" s="8">
        <f>VLOOKUP($A$7:$A$91,dt!$A$2:$X$78,19,FALSE)</f>
        <v>47457</v>
      </c>
      <c r="T83" s="8">
        <f>VLOOKUP($A$7:$A$91,dt!$A$2:$X$78,20,FALSE)</f>
        <v>437</v>
      </c>
      <c r="U83" s="8">
        <f>VLOOKUP($A$7:$A$91,dt!$A$2:$X$78,21,FALSE)</f>
        <v>7044</v>
      </c>
      <c r="V83" s="8">
        <f>VLOOKUP($A$7:$A$91,dt!$A$2:$X$78,22,FALSE)</f>
        <v>295</v>
      </c>
      <c r="W83" s="8">
        <f>VLOOKUP($A$7:$A$91,dt!$A$2:$X$78,23,FALSE)</f>
        <v>113</v>
      </c>
      <c r="X83" s="8">
        <f>VLOOKUP($A$7:$A$91,dt!$A$2:$X$78,24,FALSE)</f>
        <v>11</v>
      </c>
    </row>
    <row r="84" spans="1:24" ht="21" x14ac:dyDescent="0.2">
      <c r="A84" s="7" t="s">
        <v>80</v>
      </c>
      <c r="B84" s="8">
        <f>VLOOKUP($A$7:$A$91,dt!$A$2:$R$78,2,FALSE)</f>
        <v>30426</v>
      </c>
      <c r="C84" s="8">
        <f>VLOOKUP($A$7:$A$91,dt!$A$2:$R$78,3,FALSE)</f>
        <v>94996</v>
      </c>
      <c r="D84" s="8">
        <f>VLOOKUP($A$7:$A$91,dt!$A$2:$R$78,4,FALSE)</f>
        <v>14734</v>
      </c>
      <c r="E84" s="8">
        <f>VLOOKUP($A$7:$A$91,dt!$A$2:$R$78,5,FALSE)</f>
        <v>1</v>
      </c>
      <c r="F84" s="8">
        <f>VLOOKUP($A$7:$A$91,dt!$A$2:$R$78,6,FALSE)</f>
        <v>1</v>
      </c>
      <c r="G84" s="8">
        <f>VLOOKUP($A$7:$A$91,dt!$A$2:$R$78,7,FALSE)</f>
        <v>443</v>
      </c>
      <c r="H84" s="8">
        <f>VLOOKUP($A$7:$A$91,dt!$A$2:$R$78,8,FALSE)</f>
        <v>105</v>
      </c>
      <c r="I84" s="8">
        <f>VLOOKUP($A$7:$A$91,dt!$A$2:$R$78,9,FALSE)</f>
        <v>92918</v>
      </c>
      <c r="J84" s="8">
        <f>VLOOKUP($A$7:$A$91,dt!$A$2:$R$78,10,FALSE)</f>
        <v>985</v>
      </c>
      <c r="K84" s="8">
        <f>VLOOKUP($A$7:$A$91,dt!$A$2:$R$78,11,FALSE)</f>
        <v>831906</v>
      </c>
      <c r="L84" s="8">
        <f>VLOOKUP($A$7:$A$91,dt!$A$2:$R$78,12,FALSE)</f>
        <v>23102</v>
      </c>
      <c r="M84" s="8">
        <f>VLOOKUP($A$7:$A$91,dt!$A$2:$R$78,13,FALSE)</f>
        <v>1073880</v>
      </c>
      <c r="N84" s="8">
        <f>VLOOKUP($A$7:$A$91,dt!$A$2:$R$78,14,FALSE)</f>
        <v>219</v>
      </c>
      <c r="O84" s="8">
        <f>VLOOKUP($A$7:$A$91,dt!$A$2:$R$78,15,FALSE)</f>
        <v>629659</v>
      </c>
      <c r="P84" s="8">
        <f>VLOOKUP($A$7:$A$91,dt!$A$2:$R$78,16,FALSE)</f>
        <v>851</v>
      </c>
      <c r="Q84" s="8">
        <f>VLOOKUP($A$7:$A$91,dt!$A$2:$R$78,17,FALSE)</f>
        <v>6866</v>
      </c>
      <c r="R84" s="8">
        <f>VLOOKUP($A$7:$A$91,dt!$A$2:$R$78,18,FALSE)</f>
        <v>212</v>
      </c>
      <c r="S84" s="8">
        <f>VLOOKUP($A$7:$A$91,dt!$A$2:$X$78,19,FALSE)</f>
        <v>65864</v>
      </c>
      <c r="T84" s="8">
        <f>VLOOKUP($A$7:$A$91,dt!$A$2:$X$78,20,FALSE)</f>
        <v>482</v>
      </c>
      <c r="U84" s="8">
        <f>VLOOKUP($A$7:$A$91,dt!$A$2:$X$78,21,FALSE)</f>
        <v>18015</v>
      </c>
      <c r="V84" s="8">
        <f>VLOOKUP($A$7:$A$91,dt!$A$2:$X$78,22,FALSE)</f>
        <v>1335</v>
      </c>
      <c r="W84" s="8">
        <f>VLOOKUP($A$7:$A$91,dt!$A$2:$X$78,23,FALSE)</f>
        <v>111</v>
      </c>
      <c r="X84" s="8">
        <f>VLOOKUP($A$7:$A$91,dt!$A$2:$X$78,24,FALSE)</f>
        <v>21</v>
      </c>
    </row>
    <row r="85" spans="1:24" ht="21" x14ac:dyDescent="0.2">
      <c r="A85" s="7" t="s">
        <v>81</v>
      </c>
      <c r="B85" s="8">
        <f>VLOOKUP($A$7:$A$91,dt!$A$2:$R$78,2,FALSE)</f>
        <v>60868</v>
      </c>
      <c r="C85" s="8">
        <f>VLOOKUP($A$7:$A$91,dt!$A$2:$R$78,3,FALSE)</f>
        <v>165314</v>
      </c>
      <c r="D85" s="8">
        <f>VLOOKUP($A$7:$A$91,dt!$A$2:$R$78,4,FALSE)</f>
        <v>31638</v>
      </c>
      <c r="E85" s="8">
        <f>VLOOKUP($A$7:$A$91,dt!$A$2:$R$78,5,FALSE)</f>
        <v>4511</v>
      </c>
      <c r="F85" s="8">
        <f>VLOOKUP($A$7:$A$91,dt!$A$2:$R$78,6,FALSE)</f>
        <v>150</v>
      </c>
      <c r="G85" s="8">
        <f>VLOOKUP($A$7:$A$91,dt!$A$2:$R$78,7,FALSE)</f>
        <v>4252</v>
      </c>
      <c r="H85" s="8">
        <f>VLOOKUP($A$7:$A$91,dt!$A$2:$R$78,8,FALSE)</f>
        <v>381</v>
      </c>
      <c r="I85" s="8">
        <f>VLOOKUP($A$7:$A$91,dt!$A$2:$R$78,9,FALSE)</f>
        <v>488941</v>
      </c>
      <c r="J85" s="8">
        <f>VLOOKUP($A$7:$A$91,dt!$A$2:$R$78,10,FALSE)</f>
        <v>5644</v>
      </c>
      <c r="K85" s="8">
        <f>VLOOKUP($A$7:$A$91,dt!$A$2:$R$78,11,FALSE)</f>
        <v>2198983</v>
      </c>
      <c r="L85" s="8">
        <f>VLOOKUP($A$7:$A$91,dt!$A$2:$R$78,12,FALSE)</f>
        <v>47463</v>
      </c>
      <c r="M85" s="8">
        <f>VLOOKUP($A$7:$A$91,dt!$A$2:$R$78,13,FALSE)</f>
        <v>6240428</v>
      </c>
      <c r="N85" s="8">
        <f>VLOOKUP($A$7:$A$91,dt!$A$2:$R$78,14,FALSE)</f>
        <v>970</v>
      </c>
      <c r="O85" s="8">
        <f>VLOOKUP($A$7:$A$91,dt!$A$2:$R$78,15,FALSE)</f>
        <v>1146751</v>
      </c>
      <c r="P85" s="8">
        <f>VLOOKUP($A$7:$A$91,dt!$A$2:$R$78,16,FALSE)</f>
        <v>2708</v>
      </c>
      <c r="Q85" s="8">
        <f>VLOOKUP($A$7:$A$91,dt!$A$2:$R$78,17,FALSE)</f>
        <v>89177</v>
      </c>
      <c r="R85" s="8">
        <f>VLOOKUP($A$7:$A$91,dt!$A$2:$R$78,18,FALSE)</f>
        <v>1268</v>
      </c>
      <c r="S85" s="8">
        <f>VLOOKUP($A$7:$A$91,dt!$A$2:$X$78,19,FALSE)</f>
        <v>269679</v>
      </c>
      <c r="T85" s="8">
        <f>VLOOKUP($A$7:$A$91,dt!$A$2:$X$78,20,FALSE)</f>
        <v>1917</v>
      </c>
      <c r="U85" s="8">
        <f>VLOOKUP($A$7:$A$91,dt!$A$2:$X$78,21,FALSE)</f>
        <v>26507</v>
      </c>
      <c r="V85" s="8">
        <f>VLOOKUP($A$7:$A$91,dt!$A$2:$X$78,22,FALSE)</f>
        <v>1786</v>
      </c>
      <c r="W85" s="8">
        <f>VLOOKUP($A$7:$A$91,dt!$A$2:$X$78,23,FALSE)</f>
        <v>460</v>
      </c>
      <c r="X85" s="8">
        <f>VLOOKUP($A$7:$A$91,dt!$A$2:$X$78,24,FALSE)</f>
        <v>39</v>
      </c>
    </row>
    <row r="86" spans="1:24" ht="21" x14ac:dyDescent="0.2">
      <c r="A86" s="11" t="s">
        <v>9</v>
      </c>
      <c r="B86" s="10">
        <f>SUM(B87:B91)</f>
        <v>222061</v>
      </c>
      <c r="C86" s="10">
        <f t="shared" ref="C86:X86" si="36">SUM(C87:C91)</f>
        <v>423951</v>
      </c>
      <c r="D86" s="10">
        <f t="shared" si="36"/>
        <v>93238</v>
      </c>
      <c r="E86" s="10">
        <f t="shared" si="36"/>
        <v>1016</v>
      </c>
      <c r="F86" s="10">
        <f t="shared" si="36"/>
        <v>22</v>
      </c>
      <c r="G86" s="10">
        <f t="shared" si="36"/>
        <v>11262</v>
      </c>
      <c r="H86" s="10">
        <f t="shared" si="36"/>
        <v>1399</v>
      </c>
      <c r="I86" s="10">
        <f t="shared" si="36"/>
        <v>121456</v>
      </c>
      <c r="J86" s="10">
        <f t="shared" si="36"/>
        <v>1124</v>
      </c>
      <c r="K86" s="10">
        <f t="shared" ref="K86:L86" si="37">SUM(K87:K91)</f>
        <v>5360982</v>
      </c>
      <c r="L86" s="10">
        <f t="shared" si="37"/>
        <v>179635</v>
      </c>
      <c r="M86" s="10">
        <f t="shared" ref="M86:N86" si="38">SUM(M87:M91)</f>
        <v>4084459</v>
      </c>
      <c r="N86" s="10">
        <f t="shared" si="38"/>
        <v>1960</v>
      </c>
      <c r="O86" s="10">
        <f t="shared" si="36"/>
        <v>2405197</v>
      </c>
      <c r="P86" s="10">
        <f t="shared" si="36"/>
        <v>4898</v>
      </c>
      <c r="Q86" s="10">
        <f t="shared" si="36"/>
        <v>98293</v>
      </c>
      <c r="R86" s="10">
        <f t="shared" si="36"/>
        <v>2823</v>
      </c>
      <c r="S86" s="10">
        <f t="shared" ref="S86:T86" si="39">SUM(S87:S91)</f>
        <v>517985</v>
      </c>
      <c r="T86" s="10">
        <f t="shared" si="39"/>
        <v>6417</v>
      </c>
      <c r="U86" s="10">
        <f t="shared" si="36"/>
        <v>260286</v>
      </c>
      <c r="V86" s="10">
        <f t="shared" si="36"/>
        <v>44813</v>
      </c>
      <c r="W86" s="10">
        <f t="shared" si="36"/>
        <v>26804</v>
      </c>
      <c r="X86" s="10">
        <f t="shared" si="36"/>
        <v>5174</v>
      </c>
    </row>
    <row r="87" spans="1:24" ht="21" x14ac:dyDescent="0.2">
      <c r="A87" s="7" t="s">
        <v>82</v>
      </c>
      <c r="B87" s="8">
        <f>VLOOKUP($A$7:$A$91,dt!$A$2:$R$78,2,FALSE)</f>
        <v>60513</v>
      </c>
      <c r="C87" s="8">
        <f>VLOOKUP($A$7:$A$91,dt!$A$2:$R$78,3,FALSE)</f>
        <v>166927</v>
      </c>
      <c r="D87" s="8">
        <f>VLOOKUP($A$7:$A$91,dt!$A$2:$R$78,4,FALSE)</f>
        <v>27442</v>
      </c>
      <c r="E87" s="8">
        <f>VLOOKUP($A$7:$A$91,dt!$A$2:$R$78,5,FALSE)</f>
        <v>984</v>
      </c>
      <c r="F87" s="8">
        <f>VLOOKUP($A$7:$A$91,dt!$A$2:$R$78,6,FALSE)</f>
        <v>17</v>
      </c>
      <c r="G87" s="8">
        <f>VLOOKUP($A$7:$A$91,dt!$A$2:$R$78,7,FALSE)</f>
        <v>6040</v>
      </c>
      <c r="H87" s="8">
        <f>VLOOKUP($A$7:$A$91,dt!$A$2:$R$78,8,FALSE)</f>
        <v>360</v>
      </c>
      <c r="I87" s="8">
        <f>VLOOKUP($A$7:$A$91,dt!$A$2:$R$78,9,FALSE)</f>
        <v>86540</v>
      </c>
      <c r="J87" s="8">
        <f>VLOOKUP($A$7:$A$91,dt!$A$2:$R$78,10,FALSE)</f>
        <v>618</v>
      </c>
      <c r="K87" s="8">
        <f>VLOOKUP($A$7:$A$91,dt!$A$2:$R$78,11,FALSE)</f>
        <v>2255450</v>
      </c>
      <c r="L87" s="8">
        <f>VLOOKUP($A$7:$A$91,dt!$A$2:$R$78,12,FALSE)</f>
        <v>45615</v>
      </c>
      <c r="M87" s="8">
        <f>VLOOKUP($A$7:$A$91,dt!$A$2:$R$78,13,FALSE)</f>
        <v>2451892</v>
      </c>
      <c r="N87" s="8">
        <f>VLOOKUP($A$7:$A$91,dt!$A$2:$R$78,14,FALSE)</f>
        <v>853</v>
      </c>
      <c r="O87" s="8">
        <f>VLOOKUP($A$7:$A$91,dt!$A$2:$R$78,15,FALSE)</f>
        <v>1953542</v>
      </c>
      <c r="P87" s="8">
        <f>VLOOKUP($A$7:$A$91,dt!$A$2:$R$78,16,FALSE)</f>
        <v>2359</v>
      </c>
      <c r="Q87" s="8">
        <f>VLOOKUP($A$7:$A$91,dt!$A$2:$R$78,17,FALSE)</f>
        <v>56462</v>
      </c>
      <c r="R87" s="8">
        <f>VLOOKUP($A$7:$A$91,dt!$A$2:$R$78,18,FALSE)</f>
        <v>1021</v>
      </c>
      <c r="S87" s="8">
        <f>VLOOKUP($A$7:$A$91,dt!$A$2:$X$78,19,FALSE)</f>
        <v>402856</v>
      </c>
      <c r="T87" s="8">
        <f>VLOOKUP($A$7:$A$91,dt!$A$2:$X$78,20,FALSE)</f>
        <v>2036</v>
      </c>
      <c r="U87" s="8">
        <f>VLOOKUP($A$7:$A$91,dt!$A$2:$X$78,21,FALSE)</f>
        <v>56348</v>
      </c>
      <c r="V87" s="8">
        <f>VLOOKUP($A$7:$A$91,dt!$A$2:$X$78,22,FALSE)</f>
        <v>5986</v>
      </c>
      <c r="W87" s="8">
        <f>VLOOKUP($A$7:$A$91,dt!$A$2:$X$78,23,FALSE)</f>
        <v>2075</v>
      </c>
      <c r="X87" s="8">
        <f>VLOOKUP($A$7:$A$91,dt!$A$2:$X$78,24,FALSE)</f>
        <v>225</v>
      </c>
    </row>
    <row r="88" spans="1:24" ht="21" x14ac:dyDescent="0.2">
      <c r="A88" s="7" t="s">
        <v>83</v>
      </c>
      <c r="B88" s="8">
        <f>VLOOKUP($A$7:$A$91,dt!$A$2:$R$78,2,FALSE)</f>
        <v>23260</v>
      </c>
      <c r="C88" s="8">
        <f>VLOOKUP($A$7:$A$91,dt!$A$2:$R$78,3,FALSE)</f>
        <v>37017</v>
      </c>
      <c r="D88" s="8">
        <f>VLOOKUP($A$7:$A$91,dt!$A$2:$R$78,4,FALSE)</f>
        <v>7948</v>
      </c>
      <c r="E88" s="8">
        <f>VLOOKUP($A$7:$A$91,dt!$A$2:$R$78,5,FALSE)</f>
        <v>12</v>
      </c>
      <c r="F88" s="8">
        <f>VLOOKUP($A$7:$A$91,dt!$A$2:$R$78,6,FALSE)</f>
        <v>1</v>
      </c>
      <c r="G88" s="8">
        <f>VLOOKUP($A$7:$A$91,dt!$A$2:$R$78,7,FALSE)</f>
        <v>170</v>
      </c>
      <c r="H88" s="8">
        <f>VLOOKUP($A$7:$A$91,dt!$A$2:$R$78,8,FALSE)</f>
        <v>46</v>
      </c>
      <c r="I88" s="8">
        <f>VLOOKUP($A$7:$A$91,dt!$A$2:$R$78,9,FALSE)</f>
        <v>14493</v>
      </c>
      <c r="J88" s="8">
        <f>VLOOKUP($A$7:$A$91,dt!$A$2:$R$78,10,FALSE)</f>
        <v>111</v>
      </c>
      <c r="K88" s="8">
        <f>VLOOKUP($A$7:$A$91,dt!$A$2:$R$78,11,FALSE)</f>
        <v>541338</v>
      </c>
      <c r="L88" s="8">
        <f>VLOOKUP($A$7:$A$91,dt!$A$2:$R$78,12,FALSE)</f>
        <v>19469</v>
      </c>
      <c r="M88" s="8">
        <f>VLOOKUP($A$7:$A$91,dt!$A$2:$R$78,13,FALSE)</f>
        <v>1192037</v>
      </c>
      <c r="N88" s="8">
        <f>VLOOKUP($A$7:$A$91,dt!$A$2:$R$78,14,FALSE)</f>
        <v>92</v>
      </c>
      <c r="O88" s="8">
        <f>VLOOKUP($A$7:$A$91,dt!$A$2:$R$78,15,FALSE)</f>
        <v>304289</v>
      </c>
      <c r="P88" s="8">
        <f>VLOOKUP($A$7:$A$91,dt!$A$2:$R$78,16,FALSE)</f>
        <v>490</v>
      </c>
      <c r="Q88" s="8">
        <f>VLOOKUP($A$7:$A$91,dt!$A$2:$R$78,17,FALSE)</f>
        <v>4479</v>
      </c>
      <c r="R88" s="8">
        <f>VLOOKUP($A$7:$A$91,dt!$A$2:$R$78,18,FALSE)</f>
        <v>218</v>
      </c>
      <c r="S88" s="8">
        <f>VLOOKUP($A$7:$A$91,dt!$A$2:$X$78,19,FALSE)</f>
        <v>23268</v>
      </c>
      <c r="T88" s="8">
        <f>VLOOKUP($A$7:$A$91,dt!$A$2:$X$78,20,FALSE)</f>
        <v>815</v>
      </c>
      <c r="U88" s="8">
        <f>VLOOKUP($A$7:$A$91,dt!$A$2:$X$78,21,FALSE)</f>
        <v>32943</v>
      </c>
      <c r="V88" s="8">
        <f>VLOOKUP($A$7:$A$91,dt!$A$2:$X$78,22,FALSE)</f>
        <v>5181</v>
      </c>
      <c r="W88" s="8">
        <f>VLOOKUP($A$7:$A$91,dt!$A$2:$X$78,23,FALSE)</f>
        <v>811</v>
      </c>
      <c r="X88" s="8">
        <f>VLOOKUP($A$7:$A$91,dt!$A$2:$X$78,24,FALSE)</f>
        <v>101</v>
      </c>
    </row>
    <row r="89" spans="1:24" ht="21" x14ac:dyDescent="0.2">
      <c r="A89" s="7" t="s">
        <v>84</v>
      </c>
      <c r="B89" s="8">
        <f>VLOOKUP($A$7:$A$91,dt!$A$2:$R$78,2,FALSE)</f>
        <v>38473</v>
      </c>
      <c r="C89" s="8">
        <f>VLOOKUP($A$7:$A$91,dt!$A$2:$R$78,3,FALSE)</f>
        <v>67000</v>
      </c>
      <c r="D89" s="8">
        <f>VLOOKUP($A$7:$A$91,dt!$A$2:$R$78,4,FALSE)</f>
        <v>18320</v>
      </c>
      <c r="E89" s="8">
        <f>VLOOKUP($A$7:$A$91,dt!$A$2:$R$78,5,FALSE)</f>
        <v>2</v>
      </c>
      <c r="F89" s="8">
        <f>VLOOKUP($A$7:$A$91,dt!$A$2:$R$78,6,FALSE)</f>
        <v>1</v>
      </c>
      <c r="G89" s="8">
        <f>VLOOKUP($A$7:$A$91,dt!$A$2:$R$78,7,FALSE)</f>
        <v>1127</v>
      </c>
      <c r="H89" s="8">
        <f>VLOOKUP($A$7:$A$91,dt!$A$2:$R$78,8,FALSE)</f>
        <v>215</v>
      </c>
      <c r="I89" s="8">
        <f>VLOOKUP($A$7:$A$91,dt!$A$2:$R$78,9,FALSE)</f>
        <v>4638</v>
      </c>
      <c r="J89" s="8">
        <f>VLOOKUP($A$7:$A$91,dt!$A$2:$R$78,10,FALSE)</f>
        <v>104</v>
      </c>
      <c r="K89" s="8">
        <f>VLOOKUP($A$7:$A$91,dt!$A$2:$R$78,11,FALSE)</f>
        <v>757377</v>
      </c>
      <c r="L89" s="8">
        <f>VLOOKUP($A$7:$A$91,dt!$A$2:$R$78,12,FALSE)</f>
        <v>31750</v>
      </c>
      <c r="M89" s="8">
        <f>VLOOKUP($A$7:$A$91,dt!$A$2:$R$78,13,FALSE)</f>
        <v>240482</v>
      </c>
      <c r="N89" s="8">
        <f>VLOOKUP($A$7:$A$91,dt!$A$2:$R$78,14,FALSE)</f>
        <v>128</v>
      </c>
      <c r="O89" s="8">
        <f>VLOOKUP($A$7:$A$91,dt!$A$2:$R$78,15,FALSE)</f>
        <v>28843</v>
      </c>
      <c r="P89" s="8">
        <f>VLOOKUP($A$7:$A$91,dt!$A$2:$R$78,16,FALSE)</f>
        <v>710</v>
      </c>
      <c r="Q89" s="8">
        <f>VLOOKUP($A$7:$A$91,dt!$A$2:$R$78,17,FALSE)</f>
        <v>15171</v>
      </c>
      <c r="R89" s="8">
        <f>VLOOKUP($A$7:$A$91,dt!$A$2:$R$78,18,FALSE)</f>
        <v>436</v>
      </c>
      <c r="S89" s="8">
        <f>VLOOKUP($A$7:$A$91,dt!$A$2:$X$78,19,FALSE)</f>
        <v>47062</v>
      </c>
      <c r="T89" s="8">
        <f>VLOOKUP($A$7:$A$91,dt!$A$2:$X$78,20,FALSE)</f>
        <v>1321</v>
      </c>
      <c r="U89" s="8">
        <f>VLOOKUP($A$7:$A$91,dt!$A$2:$X$78,21,FALSE)</f>
        <v>49917</v>
      </c>
      <c r="V89" s="8">
        <f>VLOOKUP($A$7:$A$91,dt!$A$2:$X$78,22,FALSE)</f>
        <v>9925</v>
      </c>
      <c r="W89" s="8">
        <f>VLOOKUP($A$7:$A$91,dt!$A$2:$X$78,23,FALSE)</f>
        <v>15881</v>
      </c>
      <c r="X89" s="8">
        <f>VLOOKUP($A$7:$A$91,dt!$A$2:$X$78,24,FALSE)</f>
        <v>3480</v>
      </c>
    </row>
    <row r="90" spans="1:24" ht="21" x14ac:dyDescent="0.2">
      <c r="A90" s="7" t="s">
        <v>85</v>
      </c>
      <c r="B90" s="8">
        <f>VLOOKUP($A$7:$A$91,dt!$A$2:$R$78,2,FALSE)</f>
        <v>46294</v>
      </c>
      <c r="C90" s="8">
        <f>VLOOKUP($A$7:$A$91,dt!$A$2:$R$78,3,FALSE)</f>
        <v>58353</v>
      </c>
      <c r="D90" s="8">
        <f>VLOOKUP($A$7:$A$91,dt!$A$2:$R$78,4,FALSE)</f>
        <v>17747</v>
      </c>
      <c r="E90" s="8">
        <f>VLOOKUP($A$7:$A$91,dt!$A$2:$R$78,5,FALSE)</f>
        <v>13</v>
      </c>
      <c r="F90" s="8">
        <f>VLOOKUP($A$7:$A$91,dt!$A$2:$R$78,6,FALSE)</f>
        <v>1</v>
      </c>
      <c r="G90" s="8">
        <f>VLOOKUP($A$7:$A$91,dt!$A$2:$R$78,7,FALSE)</f>
        <v>1568</v>
      </c>
      <c r="H90" s="8">
        <f>VLOOKUP($A$7:$A$91,dt!$A$2:$R$78,8,FALSE)</f>
        <v>328</v>
      </c>
      <c r="I90" s="8">
        <f>VLOOKUP($A$7:$A$91,dt!$A$2:$R$78,9,FALSE)</f>
        <v>8250</v>
      </c>
      <c r="J90" s="8">
        <f>VLOOKUP($A$7:$A$91,dt!$A$2:$R$78,10,FALSE)</f>
        <v>102</v>
      </c>
      <c r="K90" s="8">
        <f>VLOOKUP($A$7:$A$91,dt!$A$2:$R$78,11,FALSE)</f>
        <v>843152</v>
      </c>
      <c r="L90" s="8">
        <f>VLOOKUP($A$7:$A$91,dt!$A$2:$R$78,12,FALSE)</f>
        <v>38098</v>
      </c>
      <c r="M90" s="8">
        <f>VLOOKUP($A$7:$A$91,dt!$A$2:$R$78,13,FALSE)</f>
        <v>81852</v>
      </c>
      <c r="N90" s="8">
        <f>VLOOKUP($A$7:$A$91,dt!$A$2:$R$78,14,FALSE)</f>
        <v>718</v>
      </c>
      <c r="O90" s="8">
        <f>VLOOKUP($A$7:$A$91,dt!$A$2:$R$78,15,FALSE)</f>
        <v>78251</v>
      </c>
      <c r="P90" s="8">
        <f>VLOOKUP($A$7:$A$91,dt!$A$2:$R$78,16,FALSE)</f>
        <v>523</v>
      </c>
      <c r="Q90" s="8">
        <f>VLOOKUP($A$7:$A$91,dt!$A$2:$R$78,17,FALSE)</f>
        <v>14938</v>
      </c>
      <c r="R90" s="8">
        <f>VLOOKUP($A$7:$A$91,dt!$A$2:$R$78,18,FALSE)</f>
        <v>880</v>
      </c>
      <c r="S90" s="8">
        <f>VLOOKUP($A$7:$A$91,dt!$A$2:$X$78,19,FALSE)</f>
        <v>23864</v>
      </c>
      <c r="T90" s="8">
        <f>VLOOKUP($A$7:$A$91,dt!$A$2:$X$78,20,FALSE)</f>
        <v>1252</v>
      </c>
      <c r="U90" s="8">
        <f>VLOOKUP($A$7:$A$91,dt!$A$2:$X$78,21,FALSE)</f>
        <v>69110</v>
      </c>
      <c r="V90" s="8">
        <f>VLOOKUP($A$7:$A$91,dt!$A$2:$X$78,22,FALSE)</f>
        <v>13683</v>
      </c>
      <c r="W90" s="8">
        <f>VLOOKUP($A$7:$A$91,dt!$A$2:$X$78,23,FALSE)</f>
        <v>4275</v>
      </c>
      <c r="X90" s="8">
        <f>VLOOKUP($A$7:$A$91,dt!$A$2:$X$78,24,FALSE)</f>
        <v>742</v>
      </c>
    </row>
    <row r="91" spans="1:24" ht="21" x14ac:dyDescent="0.2">
      <c r="A91" s="7" t="s">
        <v>86</v>
      </c>
      <c r="B91" s="8">
        <f>VLOOKUP($A$7:$A$91,dt!$A$2:$R$78,2,FALSE)</f>
        <v>53521</v>
      </c>
      <c r="C91" s="8">
        <f>VLOOKUP($A$7:$A$91,dt!$A$2:$R$78,3,FALSE)</f>
        <v>94654</v>
      </c>
      <c r="D91" s="8">
        <f>VLOOKUP($A$7:$A$91,dt!$A$2:$R$78,4,FALSE)</f>
        <v>21781</v>
      </c>
      <c r="E91" s="8">
        <f>VLOOKUP($A$7:$A$91,dt!$A$2:$R$78,5,FALSE)</f>
        <v>5</v>
      </c>
      <c r="F91" s="8">
        <f>VLOOKUP($A$7:$A$91,dt!$A$2:$R$78,6,FALSE)</f>
        <v>2</v>
      </c>
      <c r="G91" s="8">
        <f>VLOOKUP($A$7:$A$91,dt!$A$2:$R$78,7,FALSE)</f>
        <v>2357</v>
      </c>
      <c r="H91" s="8">
        <f>VLOOKUP($A$7:$A$91,dt!$A$2:$R$78,8,FALSE)</f>
        <v>450</v>
      </c>
      <c r="I91" s="8">
        <f>VLOOKUP($A$7:$A$91,dt!$A$2:$R$78,9,FALSE)</f>
        <v>7535</v>
      </c>
      <c r="J91" s="8">
        <f>VLOOKUP($A$7:$A$91,dt!$A$2:$R$78,10,FALSE)</f>
        <v>189</v>
      </c>
      <c r="K91" s="8">
        <f>VLOOKUP($A$7:$A$91,dt!$A$2:$R$78,11,FALSE)</f>
        <v>963665</v>
      </c>
      <c r="L91" s="8">
        <f>VLOOKUP($A$7:$A$91,dt!$A$2:$R$78,12,FALSE)</f>
        <v>44703</v>
      </c>
      <c r="M91" s="8">
        <f>VLOOKUP($A$7:$A$91,dt!$A$2:$R$78,13,FALSE)</f>
        <v>118196</v>
      </c>
      <c r="N91" s="8">
        <f>VLOOKUP($A$7:$A$91,dt!$A$2:$R$78,14,FALSE)</f>
        <v>169</v>
      </c>
      <c r="O91" s="8">
        <f>VLOOKUP($A$7:$A$91,dt!$A$2:$R$78,15,FALSE)</f>
        <v>40272</v>
      </c>
      <c r="P91" s="8">
        <f>VLOOKUP($A$7:$A$91,dt!$A$2:$R$78,16,FALSE)</f>
        <v>816</v>
      </c>
      <c r="Q91" s="8">
        <f>VLOOKUP($A$7:$A$91,dt!$A$2:$R$78,17,FALSE)</f>
        <v>7243</v>
      </c>
      <c r="R91" s="8">
        <f>VLOOKUP($A$7:$A$91,dt!$A$2:$R$78,18,FALSE)</f>
        <v>268</v>
      </c>
      <c r="S91" s="8">
        <f>VLOOKUP($A$7:$A$91,dt!$A$2:$X$78,19,FALSE)</f>
        <v>20935</v>
      </c>
      <c r="T91" s="8">
        <f>VLOOKUP($A$7:$A$91,dt!$A$2:$X$78,20,FALSE)</f>
        <v>993</v>
      </c>
      <c r="U91" s="8">
        <f>VLOOKUP($A$7:$A$91,dt!$A$2:$X$78,21,FALSE)</f>
        <v>51968</v>
      </c>
      <c r="V91" s="8">
        <f>VLOOKUP($A$7:$A$91,dt!$A$2:$X$78,22,FALSE)</f>
        <v>10038</v>
      </c>
      <c r="W91" s="8">
        <f>VLOOKUP($A$7:$A$91,dt!$A$2:$X$78,23,FALSE)</f>
        <v>3762</v>
      </c>
      <c r="X91" s="8">
        <f>VLOOKUP($A$7:$A$91,dt!$A$2:$X$78,24,FALSE)</f>
        <v>626</v>
      </c>
    </row>
    <row r="93" spans="1:24" ht="21" x14ac:dyDescent="0.2">
      <c r="A93" s="9" t="s">
        <v>97</v>
      </c>
      <c r="B93" s="9" t="s">
        <v>131</v>
      </c>
    </row>
    <row r="94" spans="1:24" ht="21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20.01.65</vt:lpstr>
      <vt:lpstr>'20.01.65'!Print_Area</vt:lpstr>
      <vt:lpstr>'20.01.65'!Print_Titles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Microsoft Office User</cp:lastModifiedBy>
  <cp:lastPrinted>2020-03-18T05:54:35Z</cp:lastPrinted>
  <dcterms:created xsi:type="dcterms:W3CDTF">2019-08-21T02:30:20Z</dcterms:created>
  <dcterms:modified xsi:type="dcterms:W3CDTF">2022-01-26T16:45:54Z</dcterms:modified>
</cp:coreProperties>
</file>