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5\"/>
    </mc:Choice>
  </mc:AlternateContent>
  <xr:revisionPtr revIDLastSave="0" documentId="13_ncr:1_{C7D58DDF-D37D-4F14-AB60-A71EE9FC0A7A}" xr6:coauthVersionLast="47" xr6:coauthVersionMax="47" xr10:uidLastSave="{00000000-0000-0000-0000-000000000000}"/>
  <bookViews>
    <workbookView xWindow="-120" yWindow="-120" windowWidth="21840" windowHeight="13140" firstSheet="1" activeTab="1" xr2:uid="{7BA0DC24-76C1-4553-8E33-56FABE6A1DA7}"/>
  </bookViews>
  <sheets>
    <sheet name="data" sheetId="29" state="hidden" r:id="rId1"/>
    <sheet name="20.12.64" sheetId="2" r:id="rId2"/>
  </sheets>
  <definedNames>
    <definedName name="_xlnm.Print_Area" localSheetId="1">'20.12.64'!$A$1:$X$94</definedName>
    <definedName name="_xlnm.Print_Titles" localSheetId="1">'20.12.64'!$1:$4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<sst xmlns="http://schemas.openxmlformats.org/spreadsheetml/2006/main" count="229" uniqueCount="132">
  <si>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</si>
  <si>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</si>
  <si>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</si>
  <si>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</si>
  <si>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</si>
  <si>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</si>
  <si>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</si>
  <si>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</si>
  <si>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</si>
  <si>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</si>
  <si>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</si>
  <si>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</si>
  <si>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</si>
  <si>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</si>
  <si>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</si>
  <si>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</si>
  <si>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</si>
  <si>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</si>
  <si>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</si>
  <si>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</si>
  <si>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</si>
  <si>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</si>
  <si>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</si>
  <si>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</si>
  <si>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</si>
  <si>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</si>
  <si>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</si>
  <si>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</si>
  <si>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</si>
  <si>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</si>
  <si>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</si>
  <si>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</si>
  <si>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</si>
  <si>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</si>
  <si>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</si>
  <si>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</si>
  <si>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</si>
  <si>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</si>
  <si>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</si>
  <si>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</si>
  <si>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</si>
  <si>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</si>
  <si>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</si>
  <si>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</si>
  <si>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</si>
  <si>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</si>
  <si>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</si>
  <si>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</si>
  <si>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</si>
  <si>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</si>
  <si>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</si>
  <si>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</si>
  <si>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</si>
  <si>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</si>
  <si>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</si>
  <si>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</si>
  <si>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</si>
  <si>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</si>
  <si>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</si>
  <si>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</si>
  <si>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</si>
  <si>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</si>
  <si>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</si>
  <si>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</si>
  <si>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</si>
  <si>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</si>
  <si>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</si>
  <si>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</si>
  <si>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</si>
  <si>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</si>
  <si>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</si>
  <si>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</si>
  <si>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</si>
  <si>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</si>
  <si>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</si>
  <si>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</si>
  <si>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</si>
  <si>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</si>
  <si>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</si>
  <si>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</si>
  <si>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</si>
  <si>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</si>
  <si>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</si>
  <si>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</si>
  <si>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</si>
  <si>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</si>
  <si>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</si>
  <si>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</si>
  <si>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</si>
  <si>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</si>
  <si>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</si>
  <si>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</si>
  <si>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</si>
  <si>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</si>
  <si>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</si>
  <si>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</si>
  <si>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</si>
  <si>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</si>
  <si>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</si>
  <si>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</si>
  <si>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</si>
  <si>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</si>
  <si>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</si>
  <si>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</si>
  <si>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</si>
  <si>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</si>
  <si>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</si>
  <si>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</si>
  <si>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</si>
  <si>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</si>
  <si>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</si>
  <si>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</si>
  <si>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</si>
  <si>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</si>
  <si>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</si>
  <si>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</si>
  <si>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</si>
  <si>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</si>
  <si>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</si>
  <si>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</si>
  <si>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</si>
  <si>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</si>
  <si>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</si>
  <si>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</si>
  <si>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</si>
  <si>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</si>
  <si>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</si>
  <si>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</si>
  <si>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</si>
  <si>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</si>
  <si>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 ณ วันที่ 20 ธันวาคม 2564</t>
  </si>
  <si>
    <t>:  ประมวลผลข้อมูล ณ วันที่ 20 ธันวาคม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</si>
</sst>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D01C-0B8E-4C3F-A4CF-E68678F837BB}">
  <dimension ref="A1:X78"/>
  <sheetViews>
    <sheetView workbookViewId="0">
      <selection activeCell="Y1" sqref="Y1:BN1048576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116</v>
      </c>
      <c r="B1" t="s">
        <v>100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  <c r="H1" t="s">
        <v>111</v>
      </c>
      <c r="I1" t="s">
        <v>112</v>
      </c>
      <c r="J1" t="s">
        <v>113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114</v>
      </c>
      <c r="V1" t="s">
        <v>115</v>
      </c>
      <c r="W1" t="s">
        <v>128</v>
      </c>
      <c r="X1" t="s">
        <v>129</v>
      </c>
    </row>
    <row r="2" spans="1:24" x14ac:dyDescent="0.2">
      <c r="A2" t="s">
        <v>10</v>
      </c>
      <c r="B2" s="14">
        <v>4825</v>
      </c>
      <c r="C2" s="14">
        <v>4417</v>
      </c>
      <c r="D2" s="14">
        <v>586</v>
      </c>
      <c r="E2" s="14">
        <v>124</v>
      </c>
      <c r="F2" s="14">
        <v>7</v>
      </c>
      <c r="G2" s="14">
        <v>270</v>
      </c>
      <c r="H2" s="14">
        <v>48</v>
      </c>
      <c r="I2" s="14">
        <v>2843</v>
      </c>
      <c r="J2" s="14">
        <v>6</v>
      </c>
      <c r="K2" s="14">
        <v>101472</v>
      </c>
      <c r="L2" s="14">
        <v>3865</v>
      </c>
      <c r="M2" s="14">
        <v>36107</v>
      </c>
      <c r="N2" s="14">
        <v>451</v>
      </c>
      <c r="O2" s="14">
        <v>10366</v>
      </c>
      <c r="P2" s="14">
        <v>341</v>
      </c>
      <c r="Q2" s="14">
        <v>5576</v>
      </c>
      <c r="R2" s="14">
        <v>128</v>
      </c>
      <c r="S2" s="14">
        <v>25909</v>
      </c>
      <c r="T2" s="14">
        <v>130</v>
      </c>
      <c r="U2" s="14">
        <v>9540</v>
      </c>
      <c r="V2" s="14">
        <v>470</v>
      </c>
      <c r="W2" s="14">
        <v>1177</v>
      </c>
      <c r="X2" s="14">
        <v>77</v>
      </c>
    </row>
    <row r="3" spans="1:24" x14ac:dyDescent="0.2">
      <c r="A3" t="s">
        <v>17</v>
      </c>
      <c r="B3" s="14">
        <v>20742</v>
      </c>
      <c r="C3" s="14">
        <v>58999</v>
      </c>
      <c r="D3" s="14">
        <v>3476</v>
      </c>
      <c r="E3" s="14">
        <v>1208</v>
      </c>
      <c r="F3" s="14">
        <v>64</v>
      </c>
      <c r="G3" s="14">
        <v>17807</v>
      </c>
      <c r="H3" s="14">
        <v>1283</v>
      </c>
      <c r="I3" s="14">
        <v>154215</v>
      </c>
      <c r="J3" s="14">
        <v>916</v>
      </c>
      <c r="K3" s="14">
        <v>1053938</v>
      </c>
      <c r="L3" s="14">
        <v>16973</v>
      </c>
      <c r="M3" s="14">
        <v>5807631</v>
      </c>
      <c r="N3" s="14">
        <v>160</v>
      </c>
      <c r="O3" s="14">
        <v>71476</v>
      </c>
      <c r="P3" s="14">
        <v>2242</v>
      </c>
      <c r="Q3" s="14">
        <v>95707</v>
      </c>
      <c r="R3" s="14">
        <v>474</v>
      </c>
      <c r="S3" s="14">
        <v>983810</v>
      </c>
      <c r="T3" s="14">
        <v>1787</v>
      </c>
      <c r="U3" s="14">
        <v>38648</v>
      </c>
      <c r="V3" s="14">
        <v>1069</v>
      </c>
      <c r="W3" s="14">
        <v>3892</v>
      </c>
      <c r="X3" s="14">
        <v>114</v>
      </c>
    </row>
    <row r="4" spans="1:24" x14ac:dyDescent="0.2">
      <c r="A4" t="s">
        <v>11</v>
      </c>
      <c r="B4" s="14">
        <v>4122</v>
      </c>
      <c r="C4" s="14">
        <v>2144</v>
      </c>
      <c r="D4" s="14">
        <v>309</v>
      </c>
      <c r="E4" s="14">
        <v>0</v>
      </c>
      <c r="F4" s="14">
        <v>0</v>
      </c>
      <c r="G4" s="14">
        <v>167</v>
      </c>
      <c r="H4" s="14">
        <v>36</v>
      </c>
      <c r="I4" s="14">
        <v>0</v>
      </c>
      <c r="J4" s="14">
        <v>0</v>
      </c>
      <c r="K4" s="14">
        <v>107610</v>
      </c>
      <c r="L4" s="14">
        <v>3643</v>
      </c>
      <c r="M4" s="14">
        <v>18596</v>
      </c>
      <c r="N4" s="14">
        <v>42</v>
      </c>
      <c r="O4" s="14">
        <v>6731</v>
      </c>
      <c r="P4" s="14">
        <v>204</v>
      </c>
      <c r="Q4" s="14">
        <v>4298</v>
      </c>
      <c r="R4" s="14">
        <v>76</v>
      </c>
      <c r="S4" s="14">
        <v>148843</v>
      </c>
      <c r="T4" s="14">
        <v>158</v>
      </c>
      <c r="U4" s="14">
        <v>3508</v>
      </c>
      <c r="V4" s="14">
        <v>250</v>
      </c>
      <c r="W4" s="14">
        <v>352</v>
      </c>
      <c r="X4" s="14">
        <v>26</v>
      </c>
    </row>
    <row r="5" spans="1:24" x14ac:dyDescent="0.2">
      <c r="A5" t="s">
        <v>12</v>
      </c>
      <c r="B5" s="14">
        <v>6556</v>
      </c>
      <c r="C5" s="14">
        <v>4688</v>
      </c>
      <c r="D5" s="14">
        <v>281</v>
      </c>
      <c r="E5" s="14">
        <v>102</v>
      </c>
      <c r="F5" s="14">
        <v>3</v>
      </c>
      <c r="G5" s="14">
        <v>788</v>
      </c>
      <c r="H5" s="14">
        <v>58</v>
      </c>
      <c r="I5" s="14">
        <v>8175</v>
      </c>
      <c r="J5" s="14">
        <v>59</v>
      </c>
      <c r="K5" s="14">
        <v>253956</v>
      </c>
      <c r="L5" s="14">
        <v>5203</v>
      </c>
      <c r="M5" s="14">
        <v>220075</v>
      </c>
      <c r="N5" s="14">
        <v>81</v>
      </c>
      <c r="O5" s="14">
        <v>107791</v>
      </c>
      <c r="P5" s="14">
        <v>1927</v>
      </c>
      <c r="Q5" s="14">
        <v>60156</v>
      </c>
      <c r="R5" s="14">
        <v>132</v>
      </c>
      <c r="S5" s="14">
        <v>341471</v>
      </c>
      <c r="T5" s="14">
        <v>558</v>
      </c>
      <c r="U5" s="14">
        <v>3148</v>
      </c>
      <c r="V5" s="14">
        <v>124</v>
      </c>
      <c r="W5" s="14">
        <v>414</v>
      </c>
      <c r="X5" s="14">
        <v>18</v>
      </c>
    </row>
    <row r="6" spans="1:24" x14ac:dyDescent="0.2">
      <c r="A6" t="s">
        <v>13</v>
      </c>
      <c r="B6" s="14">
        <v>15172</v>
      </c>
      <c r="C6" s="14">
        <v>11554</v>
      </c>
      <c r="D6" s="14">
        <v>1144</v>
      </c>
      <c r="E6" s="14">
        <v>20</v>
      </c>
      <c r="F6" s="14">
        <v>3</v>
      </c>
      <c r="G6" s="14">
        <v>1582</v>
      </c>
      <c r="H6" s="14">
        <v>191</v>
      </c>
      <c r="I6" s="14">
        <v>3136</v>
      </c>
      <c r="J6" s="14">
        <v>64</v>
      </c>
      <c r="K6" s="14">
        <v>622272</v>
      </c>
      <c r="L6" s="14">
        <v>12766</v>
      </c>
      <c r="M6" s="14">
        <v>2708956</v>
      </c>
      <c r="N6" s="14">
        <v>139</v>
      </c>
      <c r="O6" s="14">
        <v>3546044</v>
      </c>
      <c r="P6" s="14">
        <v>1951</v>
      </c>
      <c r="Q6" s="14">
        <v>111096</v>
      </c>
      <c r="R6" s="14">
        <v>228</v>
      </c>
      <c r="S6" s="14">
        <v>478789</v>
      </c>
      <c r="T6" s="14">
        <v>1402</v>
      </c>
      <c r="U6" s="14">
        <v>7694</v>
      </c>
      <c r="V6" s="14">
        <v>364</v>
      </c>
      <c r="W6" s="14">
        <v>499</v>
      </c>
      <c r="X6" s="14">
        <v>22</v>
      </c>
    </row>
    <row r="7" spans="1:24" x14ac:dyDescent="0.2">
      <c r="A7" t="s">
        <v>15</v>
      </c>
      <c r="B7" s="14">
        <v>29898</v>
      </c>
      <c r="C7" s="14">
        <v>68755</v>
      </c>
      <c r="D7" s="14">
        <v>4096</v>
      </c>
      <c r="E7" s="14">
        <v>89212</v>
      </c>
      <c r="F7" s="14">
        <v>2477</v>
      </c>
      <c r="G7" s="14">
        <v>3833</v>
      </c>
      <c r="H7" s="14">
        <v>252</v>
      </c>
      <c r="I7" s="14">
        <v>524313</v>
      </c>
      <c r="J7" s="14">
        <v>1930</v>
      </c>
      <c r="K7" s="14">
        <v>984097</v>
      </c>
      <c r="L7" s="14">
        <v>23156</v>
      </c>
      <c r="M7" s="14">
        <v>61359963</v>
      </c>
      <c r="N7" s="14">
        <v>442</v>
      </c>
      <c r="O7" s="14">
        <v>803216</v>
      </c>
      <c r="P7" s="14">
        <v>1448</v>
      </c>
      <c r="Q7" s="14">
        <v>423601</v>
      </c>
      <c r="R7" s="14">
        <v>269</v>
      </c>
      <c r="S7" s="14">
        <v>537854</v>
      </c>
      <c r="T7" s="14">
        <v>1129</v>
      </c>
      <c r="U7" s="14">
        <v>65474</v>
      </c>
      <c r="V7" s="14">
        <v>2237</v>
      </c>
      <c r="W7" s="14">
        <v>3500</v>
      </c>
      <c r="X7" s="14">
        <v>93</v>
      </c>
    </row>
    <row r="8" spans="1:24" x14ac:dyDescent="0.2">
      <c r="A8" t="s">
        <v>18</v>
      </c>
      <c r="B8" s="14">
        <v>18638</v>
      </c>
      <c r="C8" s="14">
        <v>31403</v>
      </c>
      <c r="D8" s="14">
        <v>2158</v>
      </c>
      <c r="E8" s="14">
        <v>160562</v>
      </c>
      <c r="F8" s="14">
        <v>4723</v>
      </c>
      <c r="G8" s="14">
        <v>11164</v>
      </c>
      <c r="H8" s="14">
        <v>679</v>
      </c>
      <c r="I8" s="14">
        <v>166163</v>
      </c>
      <c r="J8" s="14">
        <v>264</v>
      </c>
      <c r="K8" s="14">
        <v>621744</v>
      </c>
      <c r="L8" s="14">
        <v>12736</v>
      </c>
      <c r="M8" s="14">
        <v>18349711</v>
      </c>
      <c r="N8" s="14">
        <v>272</v>
      </c>
      <c r="O8" s="14">
        <v>1459187</v>
      </c>
      <c r="P8" s="14">
        <v>1518</v>
      </c>
      <c r="Q8" s="14">
        <v>601875</v>
      </c>
      <c r="R8" s="14">
        <v>176</v>
      </c>
      <c r="S8" s="14">
        <v>254180</v>
      </c>
      <c r="T8" s="14">
        <v>652</v>
      </c>
      <c r="U8" s="14">
        <v>25203</v>
      </c>
      <c r="V8" s="14">
        <v>818</v>
      </c>
      <c r="W8" s="14">
        <v>2630</v>
      </c>
      <c r="X8" s="14">
        <v>59</v>
      </c>
    </row>
    <row r="9" spans="1:24" x14ac:dyDescent="0.2">
      <c r="A9" t="s">
        <v>16</v>
      </c>
      <c r="B9" s="14">
        <v>5475</v>
      </c>
      <c r="C9" s="14">
        <v>3147</v>
      </c>
      <c r="D9" s="14">
        <v>456</v>
      </c>
      <c r="E9" s="14">
        <v>151</v>
      </c>
      <c r="F9" s="14">
        <v>9</v>
      </c>
      <c r="G9" s="14">
        <v>199</v>
      </c>
      <c r="H9" s="14">
        <v>29</v>
      </c>
      <c r="I9" s="14">
        <v>43165</v>
      </c>
      <c r="J9" s="14">
        <v>315</v>
      </c>
      <c r="K9" s="14">
        <v>240195</v>
      </c>
      <c r="L9" s="14">
        <v>4392</v>
      </c>
      <c r="M9" s="14">
        <v>1826174</v>
      </c>
      <c r="N9" s="14">
        <v>62</v>
      </c>
      <c r="O9" s="14">
        <v>51829</v>
      </c>
      <c r="P9" s="14">
        <v>411</v>
      </c>
      <c r="Q9" s="14">
        <v>3621</v>
      </c>
      <c r="R9" s="14">
        <v>76</v>
      </c>
      <c r="S9" s="14">
        <v>174156</v>
      </c>
      <c r="T9" s="14">
        <v>415</v>
      </c>
      <c r="U9" s="14">
        <v>15637</v>
      </c>
      <c r="V9" s="14">
        <v>510</v>
      </c>
      <c r="W9" s="14">
        <v>180</v>
      </c>
      <c r="X9" s="14">
        <v>18</v>
      </c>
    </row>
    <row r="10" spans="1:24" x14ac:dyDescent="0.2">
      <c r="A10" t="s">
        <v>14</v>
      </c>
      <c r="B10" s="14">
        <v>18216</v>
      </c>
      <c r="C10" s="14">
        <v>14249</v>
      </c>
      <c r="D10" s="14">
        <v>1606</v>
      </c>
      <c r="E10" s="14">
        <v>0</v>
      </c>
      <c r="F10" s="14">
        <v>0</v>
      </c>
      <c r="G10" s="14">
        <v>754</v>
      </c>
      <c r="H10" s="14">
        <v>78</v>
      </c>
      <c r="I10" s="14">
        <v>70783</v>
      </c>
      <c r="J10" s="14">
        <v>866</v>
      </c>
      <c r="K10" s="14">
        <v>818731</v>
      </c>
      <c r="L10" s="14">
        <v>15022</v>
      </c>
      <c r="M10" s="14">
        <v>1293323</v>
      </c>
      <c r="N10" s="14">
        <v>33</v>
      </c>
      <c r="O10" s="14">
        <v>938266</v>
      </c>
      <c r="P10" s="14">
        <v>974</v>
      </c>
      <c r="Q10" s="14">
        <v>7623</v>
      </c>
      <c r="R10" s="14">
        <v>52</v>
      </c>
      <c r="S10" s="14">
        <v>1711346</v>
      </c>
      <c r="T10" s="14">
        <v>2388</v>
      </c>
      <c r="U10" s="14">
        <v>9889</v>
      </c>
      <c r="V10" s="14">
        <v>403</v>
      </c>
      <c r="W10" s="14">
        <v>533</v>
      </c>
      <c r="X10" s="14">
        <v>16</v>
      </c>
    </row>
    <row r="11" spans="1:24" x14ac:dyDescent="0.2">
      <c r="A11" t="s">
        <v>22</v>
      </c>
      <c r="B11" s="14">
        <v>9915</v>
      </c>
      <c r="C11" s="14">
        <v>2349</v>
      </c>
      <c r="D11" s="14">
        <v>332</v>
      </c>
      <c r="E11" s="14">
        <v>3105</v>
      </c>
      <c r="F11" s="14">
        <v>85</v>
      </c>
      <c r="G11" s="14">
        <v>513</v>
      </c>
      <c r="H11" s="14">
        <v>29</v>
      </c>
      <c r="I11" s="14">
        <v>63571</v>
      </c>
      <c r="J11" s="14">
        <v>149</v>
      </c>
      <c r="K11" s="14">
        <v>263946</v>
      </c>
      <c r="L11" s="14">
        <v>8416</v>
      </c>
      <c r="M11" s="14">
        <v>3222275</v>
      </c>
      <c r="N11" s="14">
        <v>334</v>
      </c>
      <c r="O11" s="14">
        <v>841359</v>
      </c>
      <c r="P11" s="14">
        <v>641</v>
      </c>
      <c r="Q11" s="14">
        <v>21076</v>
      </c>
      <c r="R11" s="14">
        <v>149</v>
      </c>
      <c r="S11" s="14">
        <v>10507</v>
      </c>
      <c r="T11" s="14">
        <v>128</v>
      </c>
      <c r="U11" s="14">
        <v>298</v>
      </c>
      <c r="V11" s="14">
        <v>30</v>
      </c>
      <c r="W11" s="14">
        <v>75</v>
      </c>
      <c r="X11" s="14">
        <v>5</v>
      </c>
    </row>
    <row r="12" spans="1:24" x14ac:dyDescent="0.2">
      <c r="A12" t="s">
        <v>24</v>
      </c>
      <c r="B12" s="14">
        <v>15893</v>
      </c>
      <c r="C12" s="14">
        <v>20607</v>
      </c>
      <c r="D12" s="14">
        <v>2632</v>
      </c>
      <c r="E12" s="14">
        <v>113</v>
      </c>
      <c r="F12" s="14">
        <v>4</v>
      </c>
      <c r="G12" s="14">
        <v>2782</v>
      </c>
      <c r="H12" s="14">
        <v>264</v>
      </c>
      <c r="I12" s="14">
        <v>367575</v>
      </c>
      <c r="J12" s="14">
        <v>527</v>
      </c>
      <c r="K12" s="14">
        <v>508421</v>
      </c>
      <c r="L12" s="14">
        <v>12308</v>
      </c>
      <c r="M12" s="14">
        <v>4536786</v>
      </c>
      <c r="N12" s="14">
        <v>278</v>
      </c>
      <c r="O12" s="14">
        <v>8023984</v>
      </c>
      <c r="P12" s="14">
        <v>1088</v>
      </c>
      <c r="Q12" s="14">
        <v>746198</v>
      </c>
      <c r="R12" s="14">
        <v>600</v>
      </c>
      <c r="S12" s="14">
        <v>234133</v>
      </c>
      <c r="T12" s="14">
        <v>1625</v>
      </c>
      <c r="U12" s="14">
        <v>5993</v>
      </c>
      <c r="V12" s="14">
        <v>355</v>
      </c>
      <c r="W12" s="14">
        <v>1248</v>
      </c>
      <c r="X12" s="14">
        <v>82</v>
      </c>
    </row>
    <row r="13" spans="1:24" x14ac:dyDescent="0.2">
      <c r="A13" t="s">
        <v>20</v>
      </c>
      <c r="B13" s="14">
        <v>13123</v>
      </c>
      <c r="C13" s="14">
        <v>21154</v>
      </c>
      <c r="D13" s="14">
        <v>1537</v>
      </c>
      <c r="E13" s="14">
        <v>1715</v>
      </c>
      <c r="F13" s="14">
        <v>31</v>
      </c>
      <c r="G13" s="14">
        <v>8868</v>
      </c>
      <c r="H13" s="14">
        <v>849</v>
      </c>
      <c r="I13" s="14">
        <v>813919</v>
      </c>
      <c r="J13" s="14">
        <v>289</v>
      </c>
      <c r="K13" s="14">
        <v>438593</v>
      </c>
      <c r="L13" s="14">
        <v>11001</v>
      </c>
      <c r="M13" s="14">
        <v>27467296</v>
      </c>
      <c r="N13" s="14">
        <v>324</v>
      </c>
      <c r="O13" s="14">
        <v>5479658</v>
      </c>
      <c r="P13" s="14">
        <v>497</v>
      </c>
      <c r="Q13" s="14">
        <v>150058</v>
      </c>
      <c r="R13" s="14">
        <v>75</v>
      </c>
      <c r="S13" s="14">
        <v>170153</v>
      </c>
      <c r="T13" s="14">
        <v>175</v>
      </c>
      <c r="U13" s="14">
        <v>6585</v>
      </c>
      <c r="V13" s="14">
        <v>309</v>
      </c>
      <c r="W13" s="14">
        <v>2021</v>
      </c>
      <c r="X13" s="14">
        <v>85</v>
      </c>
    </row>
    <row r="14" spans="1:24" x14ac:dyDescent="0.2">
      <c r="A14" t="s">
        <v>23</v>
      </c>
      <c r="B14" s="14">
        <v>4554</v>
      </c>
      <c r="C14" s="14">
        <v>1754</v>
      </c>
      <c r="D14" s="14">
        <v>190</v>
      </c>
      <c r="E14" s="14">
        <v>0</v>
      </c>
      <c r="F14" s="14">
        <v>0</v>
      </c>
      <c r="G14" s="14">
        <v>654</v>
      </c>
      <c r="H14" s="14">
        <v>71</v>
      </c>
      <c r="I14" s="14">
        <v>78313</v>
      </c>
      <c r="J14" s="14">
        <v>72</v>
      </c>
      <c r="K14" s="14">
        <v>115925</v>
      </c>
      <c r="L14" s="14">
        <v>3902</v>
      </c>
      <c r="M14" s="14">
        <v>440223</v>
      </c>
      <c r="N14" s="14">
        <v>15</v>
      </c>
      <c r="O14" s="14">
        <v>61008</v>
      </c>
      <c r="P14" s="14">
        <v>120</v>
      </c>
      <c r="Q14" s="14">
        <v>2328</v>
      </c>
      <c r="R14" s="14">
        <v>40</v>
      </c>
      <c r="S14" s="14">
        <v>11194</v>
      </c>
      <c r="T14" s="14">
        <v>65</v>
      </c>
      <c r="U14" s="14">
        <v>446</v>
      </c>
      <c r="V14" s="14">
        <v>29</v>
      </c>
      <c r="W14" s="14">
        <v>159</v>
      </c>
      <c r="X14" s="14">
        <v>10</v>
      </c>
    </row>
    <row r="15" spans="1:24" x14ac:dyDescent="0.2">
      <c r="A15" t="s">
        <v>26</v>
      </c>
      <c r="B15" s="14">
        <v>10705</v>
      </c>
      <c r="C15" s="14">
        <v>11795</v>
      </c>
      <c r="D15" s="14">
        <v>983</v>
      </c>
      <c r="E15" s="14">
        <v>114</v>
      </c>
      <c r="F15" s="14">
        <v>3</v>
      </c>
      <c r="G15" s="14">
        <v>13848</v>
      </c>
      <c r="H15" s="14">
        <v>1083</v>
      </c>
      <c r="I15" s="14">
        <v>276151</v>
      </c>
      <c r="J15" s="14">
        <v>180</v>
      </c>
      <c r="K15" s="14">
        <v>274946</v>
      </c>
      <c r="L15" s="14">
        <v>8696</v>
      </c>
      <c r="M15" s="14">
        <v>2482129</v>
      </c>
      <c r="N15" s="14">
        <v>301</v>
      </c>
      <c r="O15" s="14">
        <v>5057708</v>
      </c>
      <c r="P15" s="14">
        <v>943</v>
      </c>
      <c r="Q15" s="14">
        <v>476114</v>
      </c>
      <c r="R15" s="14">
        <v>294</v>
      </c>
      <c r="S15" s="14">
        <v>63478</v>
      </c>
      <c r="T15" s="14">
        <v>388</v>
      </c>
      <c r="U15" s="14">
        <v>2398</v>
      </c>
      <c r="V15" s="14">
        <v>98</v>
      </c>
      <c r="W15" s="14">
        <v>483</v>
      </c>
      <c r="X15" s="14">
        <v>18</v>
      </c>
    </row>
    <row r="16" spans="1:24" x14ac:dyDescent="0.2">
      <c r="A16" t="s">
        <v>25</v>
      </c>
      <c r="B16" s="14">
        <v>20054</v>
      </c>
      <c r="C16" s="14">
        <v>18418</v>
      </c>
      <c r="D16" s="14">
        <v>1951</v>
      </c>
      <c r="E16" s="14">
        <v>197</v>
      </c>
      <c r="F16" s="14">
        <v>12</v>
      </c>
      <c r="G16" s="14">
        <v>12731</v>
      </c>
      <c r="H16" s="14">
        <v>1030</v>
      </c>
      <c r="I16" s="14">
        <v>275655</v>
      </c>
      <c r="J16" s="14">
        <v>564</v>
      </c>
      <c r="K16" s="14">
        <v>813928</v>
      </c>
      <c r="L16" s="14">
        <v>17505</v>
      </c>
      <c r="M16" s="14">
        <v>20543899</v>
      </c>
      <c r="N16" s="14">
        <v>737</v>
      </c>
      <c r="O16" s="14">
        <v>1866051</v>
      </c>
      <c r="P16" s="14">
        <v>736</v>
      </c>
      <c r="Q16" s="14">
        <v>537104</v>
      </c>
      <c r="R16" s="14">
        <v>148</v>
      </c>
      <c r="S16" s="14">
        <v>37601</v>
      </c>
      <c r="T16" s="14">
        <v>439</v>
      </c>
      <c r="U16" s="14">
        <v>1673</v>
      </c>
      <c r="V16" s="14">
        <v>91</v>
      </c>
      <c r="W16" s="14">
        <v>433</v>
      </c>
      <c r="X16" s="14">
        <v>28</v>
      </c>
    </row>
    <row r="17" spans="1:24" x14ac:dyDescent="0.2">
      <c r="A17" t="s">
        <v>21</v>
      </c>
      <c r="B17" s="14">
        <v>10447</v>
      </c>
      <c r="C17" s="14">
        <v>22393</v>
      </c>
      <c r="D17" s="14">
        <v>1672</v>
      </c>
      <c r="E17" s="14">
        <v>0</v>
      </c>
      <c r="F17" s="14">
        <v>0</v>
      </c>
      <c r="G17" s="14">
        <v>744</v>
      </c>
      <c r="H17" s="14">
        <v>81</v>
      </c>
      <c r="I17" s="14">
        <v>223510</v>
      </c>
      <c r="J17" s="14">
        <v>174</v>
      </c>
      <c r="K17" s="14">
        <v>447064</v>
      </c>
      <c r="L17" s="14">
        <v>9078</v>
      </c>
      <c r="M17" s="14">
        <v>4059702</v>
      </c>
      <c r="N17" s="14">
        <v>195</v>
      </c>
      <c r="O17" s="14">
        <v>316422</v>
      </c>
      <c r="P17" s="14">
        <v>301</v>
      </c>
      <c r="Q17" s="14">
        <v>554935</v>
      </c>
      <c r="R17" s="14">
        <v>58</v>
      </c>
      <c r="S17" s="14">
        <v>41006</v>
      </c>
      <c r="T17" s="14">
        <v>120</v>
      </c>
      <c r="U17" s="14">
        <v>893</v>
      </c>
      <c r="V17" s="14">
        <v>37</v>
      </c>
      <c r="W17" s="14">
        <v>171</v>
      </c>
      <c r="X17" s="14">
        <v>9</v>
      </c>
    </row>
    <row r="18" spans="1:24" x14ac:dyDescent="0.2">
      <c r="A18" t="s">
        <v>19</v>
      </c>
      <c r="B18" s="14">
        <v>2175</v>
      </c>
      <c r="C18" s="14">
        <v>465</v>
      </c>
      <c r="D18" s="14">
        <v>46</v>
      </c>
      <c r="E18" s="14">
        <v>0</v>
      </c>
      <c r="F18" s="14">
        <v>0</v>
      </c>
      <c r="G18" s="14">
        <v>48</v>
      </c>
      <c r="H18" s="14">
        <v>9</v>
      </c>
      <c r="I18" s="14">
        <v>95</v>
      </c>
      <c r="J18" s="14">
        <v>5</v>
      </c>
      <c r="K18" s="14">
        <v>48525</v>
      </c>
      <c r="L18" s="14">
        <v>1896</v>
      </c>
      <c r="M18" s="14">
        <v>1473</v>
      </c>
      <c r="N18" s="14">
        <v>10</v>
      </c>
      <c r="O18" s="14">
        <v>2362</v>
      </c>
      <c r="P18" s="14">
        <v>64</v>
      </c>
      <c r="Q18" s="14">
        <v>1381</v>
      </c>
      <c r="R18" s="14">
        <v>103</v>
      </c>
      <c r="S18" s="14">
        <v>6972</v>
      </c>
      <c r="T18" s="14">
        <v>205</v>
      </c>
      <c r="U18" s="14">
        <v>884</v>
      </c>
      <c r="V18" s="14">
        <v>35</v>
      </c>
      <c r="W18" s="14">
        <v>80</v>
      </c>
      <c r="X18" s="14">
        <v>9</v>
      </c>
    </row>
    <row r="19" spans="1:24" x14ac:dyDescent="0.2">
      <c r="A19" t="s">
        <v>27</v>
      </c>
      <c r="B19" s="14">
        <v>33232</v>
      </c>
      <c r="C19" s="14">
        <v>104345</v>
      </c>
      <c r="D19" s="14">
        <v>9060</v>
      </c>
      <c r="E19" s="14">
        <v>37562</v>
      </c>
      <c r="F19" s="14">
        <v>936</v>
      </c>
      <c r="G19" s="14">
        <v>13763</v>
      </c>
      <c r="H19" s="14">
        <v>1149</v>
      </c>
      <c r="I19" s="14">
        <v>39444</v>
      </c>
      <c r="J19" s="14">
        <v>1111</v>
      </c>
      <c r="K19" s="14">
        <v>1395152</v>
      </c>
      <c r="L19" s="14">
        <v>28998</v>
      </c>
      <c r="M19" s="14">
        <v>354933</v>
      </c>
      <c r="N19" s="14">
        <v>938</v>
      </c>
      <c r="O19" s="14">
        <v>468299</v>
      </c>
      <c r="P19" s="14">
        <v>3658</v>
      </c>
      <c r="Q19" s="14">
        <v>130954</v>
      </c>
      <c r="R19" s="14">
        <v>489</v>
      </c>
      <c r="S19" s="14">
        <v>23481</v>
      </c>
      <c r="T19" s="14">
        <v>962</v>
      </c>
      <c r="U19" s="14">
        <v>15537</v>
      </c>
      <c r="V19" s="14">
        <v>627</v>
      </c>
      <c r="W19" s="14">
        <v>661</v>
      </c>
      <c r="X19" s="14">
        <v>30</v>
      </c>
    </row>
    <row r="20" spans="1:24" x14ac:dyDescent="0.2">
      <c r="A20" t="s">
        <v>34</v>
      </c>
      <c r="B20" s="14">
        <v>84479</v>
      </c>
      <c r="C20" s="14">
        <v>113572</v>
      </c>
      <c r="D20" s="14">
        <v>16350</v>
      </c>
      <c r="E20" s="14">
        <v>8468</v>
      </c>
      <c r="F20" s="14">
        <v>234</v>
      </c>
      <c r="G20" s="14">
        <v>16951</v>
      </c>
      <c r="H20" s="14">
        <v>2741</v>
      </c>
      <c r="I20" s="14">
        <v>256765</v>
      </c>
      <c r="J20" s="14">
        <v>6002</v>
      </c>
      <c r="K20" s="14">
        <v>2816123</v>
      </c>
      <c r="L20" s="14">
        <v>77323</v>
      </c>
      <c r="M20" s="14">
        <v>4788412</v>
      </c>
      <c r="N20" s="14">
        <v>299</v>
      </c>
      <c r="O20" s="14">
        <v>1255448</v>
      </c>
      <c r="P20" s="14">
        <v>2259</v>
      </c>
      <c r="Q20" s="14">
        <v>585109</v>
      </c>
      <c r="R20" s="14">
        <v>637</v>
      </c>
      <c r="S20" s="14">
        <v>284368</v>
      </c>
      <c r="T20" s="14">
        <v>1892</v>
      </c>
      <c r="U20" s="14">
        <v>34459</v>
      </c>
      <c r="V20" s="14">
        <v>1438</v>
      </c>
      <c r="W20" s="14">
        <v>951</v>
      </c>
      <c r="X20" s="14">
        <v>54</v>
      </c>
    </row>
    <row r="21" spans="1:24" x14ac:dyDescent="0.2">
      <c r="A21" t="s">
        <v>28</v>
      </c>
      <c r="B21" s="14">
        <v>169678</v>
      </c>
      <c r="C21" s="14">
        <v>474704</v>
      </c>
      <c r="D21" s="14">
        <v>60774</v>
      </c>
      <c r="E21" s="14">
        <v>134763</v>
      </c>
      <c r="F21" s="14">
        <v>4452</v>
      </c>
      <c r="G21" s="14">
        <v>70027</v>
      </c>
      <c r="H21" s="14">
        <v>10869</v>
      </c>
      <c r="I21" s="14">
        <v>323910</v>
      </c>
      <c r="J21" s="14">
        <v>7026</v>
      </c>
      <c r="K21" s="14">
        <v>4946965</v>
      </c>
      <c r="L21" s="14">
        <v>139379</v>
      </c>
      <c r="M21" s="14">
        <v>17619845</v>
      </c>
      <c r="N21" s="14">
        <v>3370</v>
      </c>
      <c r="O21" s="14">
        <v>997493</v>
      </c>
      <c r="P21" s="14">
        <v>9216</v>
      </c>
      <c r="Q21" s="14">
        <v>355058</v>
      </c>
      <c r="R21" s="14">
        <v>2227</v>
      </c>
      <c r="S21" s="14">
        <v>414767</v>
      </c>
      <c r="T21" s="14">
        <v>5421</v>
      </c>
      <c r="U21" s="14">
        <v>105502</v>
      </c>
      <c r="V21" s="14">
        <v>4023</v>
      </c>
      <c r="W21" s="14">
        <v>3293</v>
      </c>
      <c r="X21" s="14">
        <v>144</v>
      </c>
    </row>
    <row r="22" spans="1:24" x14ac:dyDescent="0.2">
      <c r="A22" t="s">
        <v>29</v>
      </c>
      <c r="B22" s="14">
        <v>153384</v>
      </c>
      <c r="C22" s="14">
        <v>474963</v>
      </c>
      <c r="D22" s="14">
        <v>79995</v>
      </c>
      <c r="E22" s="14">
        <v>6622</v>
      </c>
      <c r="F22" s="14">
        <v>188</v>
      </c>
      <c r="G22" s="14">
        <v>146425</v>
      </c>
      <c r="H22" s="14">
        <v>26088</v>
      </c>
      <c r="I22" s="14">
        <v>202422</v>
      </c>
      <c r="J22" s="14">
        <v>9861</v>
      </c>
      <c r="K22" s="14">
        <v>4515448</v>
      </c>
      <c r="L22" s="14">
        <v>109354</v>
      </c>
      <c r="M22" s="14">
        <v>6201613</v>
      </c>
      <c r="N22" s="14">
        <v>1208</v>
      </c>
      <c r="O22" s="14">
        <v>267634</v>
      </c>
      <c r="P22" s="14">
        <v>5690</v>
      </c>
      <c r="Q22" s="14">
        <v>49389</v>
      </c>
      <c r="R22" s="14">
        <v>907</v>
      </c>
      <c r="S22" s="14">
        <v>197494</v>
      </c>
      <c r="T22" s="14">
        <v>6723</v>
      </c>
      <c r="U22" s="14">
        <v>17914</v>
      </c>
      <c r="V22" s="14">
        <v>1033</v>
      </c>
      <c r="W22" s="14">
        <v>1373</v>
      </c>
      <c r="X22" s="14">
        <v>99</v>
      </c>
    </row>
    <row r="23" spans="1:24" x14ac:dyDescent="0.2">
      <c r="A23" t="s">
        <v>33</v>
      </c>
      <c r="B23" s="14">
        <v>57899</v>
      </c>
      <c r="C23" s="14">
        <v>188979</v>
      </c>
      <c r="D23" s="14">
        <v>39598</v>
      </c>
      <c r="E23" s="14">
        <v>44</v>
      </c>
      <c r="F23" s="14">
        <v>14</v>
      </c>
      <c r="G23" s="14">
        <v>34688</v>
      </c>
      <c r="H23" s="14">
        <v>8277</v>
      </c>
      <c r="I23" s="14">
        <v>83899</v>
      </c>
      <c r="J23" s="14">
        <v>2657</v>
      </c>
      <c r="K23" s="14">
        <v>1809303</v>
      </c>
      <c r="L23" s="14">
        <v>42434</v>
      </c>
      <c r="M23" s="14">
        <v>289425</v>
      </c>
      <c r="N23" s="14">
        <v>355</v>
      </c>
      <c r="O23" s="14">
        <v>54203</v>
      </c>
      <c r="P23" s="14">
        <v>3079</v>
      </c>
      <c r="Q23" s="14">
        <v>7126</v>
      </c>
      <c r="R23" s="14">
        <v>176</v>
      </c>
      <c r="S23" s="14">
        <v>29881</v>
      </c>
      <c r="T23" s="14">
        <v>920</v>
      </c>
      <c r="U23" s="14">
        <v>1612</v>
      </c>
      <c r="V23" s="14">
        <v>119</v>
      </c>
      <c r="W23" s="14">
        <v>107</v>
      </c>
      <c r="X23" s="14">
        <v>7</v>
      </c>
    </row>
    <row r="24" spans="1:24" x14ac:dyDescent="0.2">
      <c r="A24" t="s">
        <v>31</v>
      </c>
      <c r="B24" s="14">
        <v>146867</v>
      </c>
      <c r="C24" s="14">
        <v>477476</v>
      </c>
      <c r="D24" s="14">
        <v>97546</v>
      </c>
      <c r="E24" s="14">
        <v>5422</v>
      </c>
      <c r="F24" s="14">
        <v>201</v>
      </c>
      <c r="G24" s="14">
        <v>104102</v>
      </c>
      <c r="H24" s="14">
        <v>24749</v>
      </c>
      <c r="I24" s="14">
        <v>121481</v>
      </c>
      <c r="J24" s="14">
        <v>7218</v>
      </c>
      <c r="K24" s="14">
        <v>3551682</v>
      </c>
      <c r="L24" s="14">
        <v>96087</v>
      </c>
      <c r="M24" s="14">
        <v>1067520</v>
      </c>
      <c r="N24" s="14">
        <v>2150</v>
      </c>
      <c r="O24" s="14">
        <v>69059</v>
      </c>
      <c r="P24" s="14">
        <v>2792</v>
      </c>
      <c r="Q24" s="14">
        <v>32768</v>
      </c>
      <c r="R24" s="14">
        <v>2252</v>
      </c>
      <c r="S24" s="14">
        <v>65729</v>
      </c>
      <c r="T24" s="14">
        <v>2119</v>
      </c>
      <c r="U24" s="14">
        <v>4955</v>
      </c>
      <c r="V24" s="14">
        <v>313</v>
      </c>
      <c r="W24" s="14">
        <v>484</v>
      </c>
      <c r="X24" s="14">
        <v>25</v>
      </c>
    </row>
    <row r="25" spans="1:24" x14ac:dyDescent="0.2">
      <c r="A25" t="s">
        <v>30</v>
      </c>
      <c r="B25" s="14">
        <v>166741</v>
      </c>
      <c r="C25" s="14">
        <v>548977</v>
      </c>
      <c r="D25" s="14">
        <v>100388</v>
      </c>
      <c r="E25" s="14">
        <v>900</v>
      </c>
      <c r="F25" s="14">
        <v>67</v>
      </c>
      <c r="G25" s="14">
        <v>150047</v>
      </c>
      <c r="H25" s="14">
        <v>32692</v>
      </c>
      <c r="I25" s="14">
        <v>149066</v>
      </c>
      <c r="J25" s="14">
        <v>7458</v>
      </c>
      <c r="K25" s="14">
        <v>4540099</v>
      </c>
      <c r="L25" s="14">
        <v>120524</v>
      </c>
      <c r="M25" s="14">
        <v>624416</v>
      </c>
      <c r="N25" s="14">
        <v>1939</v>
      </c>
      <c r="O25" s="14">
        <v>185625</v>
      </c>
      <c r="P25" s="14">
        <v>8100</v>
      </c>
      <c r="Q25" s="14">
        <v>40334</v>
      </c>
      <c r="R25" s="14">
        <v>1017</v>
      </c>
      <c r="S25" s="14">
        <v>171951</v>
      </c>
      <c r="T25" s="14">
        <v>6681</v>
      </c>
      <c r="U25" s="14">
        <v>6104</v>
      </c>
      <c r="V25" s="14">
        <v>411</v>
      </c>
      <c r="W25" s="14">
        <v>655</v>
      </c>
      <c r="X25" s="14">
        <v>34</v>
      </c>
    </row>
    <row r="26" spans="1:24" x14ac:dyDescent="0.2">
      <c r="A26" t="s">
        <v>35</v>
      </c>
      <c r="B26" s="14">
        <v>39748</v>
      </c>
      <c r="C26" s="14">
        <v>105870</v>
      </c>
      <c r="D26" s="14">
        <v>25329</v>
      </c>
      <c r="E26" s="14">
        <v>12</v>
      </c>
      <c r="F26" s="14">
        <v>4</v>
      </c>
      <c r="G26" s="14">
        <v>18552</v>
      </c>
      <c r="H26" s="14">
        <v>4726</v>
      </c>
      <c r="I26" s="14">
        <v>46743</v>
      </c>
      <c r="J26" s="14">
        <v>1409</v>
      </c>
      <c r="K26" s="14">
        <v>1104638</v>
      </c>
      <c r="L26" s="14">
        <v>26445</v>
      </c>
      <c r="M26" s="14">
        <v>489223</v>
      </c>
      <c r="N26" s="14">
        <v>112</v>
      </c>
      <c r="O26" s="14">
        <v>73686</v>
      </c>
      <c r="P26" s="14">
        <v>2077</v>
      </c>
      <c r="Q26" s="14">
        <v>6706</v>
      </c>
      <c r="R26" s="14">
        <v>281</v>
      </c>
      <c r="S26" s="14">
        <v>37435</v>
      </c>
      <c r="T26" s="14">
        <v>199</v>
      </c>
      <c r="U26" s="14">
        <v>3307</v>
      </c>
      <c r="V26" s="14">
        <v>112</v>
      </c>
      <c r="W26" s="14">
        <v>31</v>
      </c>
      <c r="X26" s="14">
        <v>4</v>
      </c>
    </row>
    <row r="27" spans="1:24" x14ac:dyDescent="0.2">
      <c r="A27" t="s">
        <v>32</v>
      </c>
      <c r="B27" s="14">
        <v>184068</v>
      </c>
      <c r="C27" s="14">
        <v>517291</v>
      </c>
      <c r="D27" s="14">
        <v>119334</v>
      </c>
      <c r="E27" s="14">
        <v>212</v>
      </c>
      <c r="F27" s="14">
        <v>15</v>
      </c>
      <c r="G27" s="14">
        <v>139633</v>
      </c>
      <c r="H27" s="14">
        <v>37184</v>
      </c>
      <c r="I27" s="14">
        <v>175398</v>
      </c>
      <c r="J27" s="14">
        <v>8162</v>
      </c>
      <c r="K27" s="14">
        <v>4612787</v>
      </c>
      <c r="L27" s="14">
        <v>107721</v>
      </c>
      <c r="M27" s="14">
        <v>2186229</v>
      </c>
      <c r="N27" s="14">
        <v>1719</v>
      </c>
      <c r="O27" s="14">
        <v>626967</v>
      </c>
      <c r="P27" s="14">
        <v>6287</v>
      </c>
      <c r="Q27" s="14">
        <v>35258</v>
      </c>
      <c r="R27" s="14">
        <v>1288</v>
      </c>
      <c r="S27" s="14">
        <v>49046</v>
      </c>
      <c r="T27" s="14">
        <v>1387</v>
      </c>
      <c r="U27" s="14">
        <v>9491</v>
      </c>
      <c r="V27" s="14">
        <v>692</v>
      </c>
      <c r="W27" s="14">
        <v>547</v>
      </c>
      <c r="X27" s="14">
        <v>41</v>
      </c>
    </row>
    <row r="28" spans="1:24" x14ac:dyDescent="0.2">
      <c r="A28" t="s">
        <v>44</v>
      </c>
      <c r="B28" s="14">
        <v>85287</v>
      </c>
      <c r="C28" s="14">
        <v>126082</v>
      </c>
      <c r="D28" s="14">
        <v>27470</v>
      </c>
      <c r="E28" s="14">
        <v>767</v>
      </c>
      <c r="F28" s="14">
        <v>67</v>
      </c>
      <c r="G28" s="14">
        <v>28856</v>
      </c>
      <c r="H28" s="14">
        <v>6084</v>
      </c>
      <c r="I28" s="14">
        <v>73304</v>
      </c>
      <c r="J28" s="14">
        <v>3719</v>
      </c>
      <c r="K28" s="14">
        <v>2980880</v>
      </c>
      <c r="L28" s="14">
        <v>74443</v>
      </c>
      <c r="M28" s="14">
        <v>167122</v>
      </c>
      <c r="N28" s="14">
        <v>1349</v>
      </c>
      <c r="O28" s="14">
        <v>89001</v>
      </c>
      <c r="P28" s="14">
        <v>4822</v>
      </c>
      <c r="Q28" s="14">
        <v>26107</v>
      </c>
      <c r="R28" s="14">
        <v>1116</v>
      </c>
      <c r="S28" s="14">
        <v>119255</v>
      </c>
      <c r="T28" s="14">
        <v>1740</v>
      </c>
      <c r="U28" s="14">
        <v>5246</v>
      </c>
      <c r="V28" s="14">
        <v>331</v>
      </c>
      <c r="W28" s="14">
        <v>136</v>
      </c>
      <c r="X28" s="14">
        <v>13</v>
      </c>
    </row>
    <row r="29" spans="1:24" x14ac:dyDescent="0.2">
      <c r="A29" t="s">
        <v>38</v>
      </c>
      <c r="B29" s="14">
        <v>102449</v>
      </c>
      <c r="C29" s="14">
        <v>297560</v>
      </c>
      <c r="D29" s="14">
        <v>50633</v>
      </c>
      <c r="E29" s="14">
        <v>40612</v>
      </c>
      <c r="F29" s="14">
        <v>1210</v>
      </c>
      <c r="G29" s="14">
        <v>47184</v>
      </c>
      <c r="H29" s="14">
        <v>7743</v>
      </c>
      <c r="I29" s="14">
        <v>225018</v>
      </c>
      <c r="J29" s="14">
        <v>5412</v>
      </c>
      <c r="K29" s="14">
        <v>3797240</v>
      </c>
      <c r="L29" s="14">
        <v>76452</v>
      </c>
      <c r="M29" s="14">
        <v>2034473</v>
      </c>
      <c r="N29" s="14">
        <v>2226</v>
      </c>
      <c r="O29" s="14">
        <v>1152108</v>
      </c>
      <c r="P29" s="14">
        <v>4732</v>
      </c>
      <c r="Q29" s="14">
        <v>177695</v>
      </c>
      <c r="R29" s="14">
        <v>2752</v>
      </c>
      <c r="S29" s="14">
        <v>285275</v>
      </c>
      <c r="T29" s="14">
        <v>2507</v>
      </c>
      <c r="U29" s="14">
        <v>23308</v>
      </c>
      <c r="V29" s="14">
        <v>1095</v>
      </c>
      <c r="W29" s="14">
        <v>212</v>
      </c>
      <c r="X29" s="14">
        <v>39</v>
      </c>
    </row>
    <row r="30" spans="1:24" x14ac:dyDescent="0.2">
      <c r="A30" t="s">
        <v>46</v>
      </c>
      <c r="B30" s="14">
        <v>68996</v>
      </c>
      <c r="C30" s="14">
        <v>147160</v>
      </c>
      <c r="D30" s="14">
        <v>28732</v>
      </c>
      <c r="E30" s="14">
        <v>59</v>
      </c>
      <c r="F30" s="14">
        <v>8</v>
      </c>
      <c r="G30" s="14">
        <v>76147</v>
      </c>
      <c r="H30" s="14">
        <v>14406</v>
      </c>
      <c r="I30" s="14">
        <v>143022</v>
      </c>
      <c r="J30" s="14">
        <v>4901</v>
      </c>
      <c r="K30" s="14">
        <v>2218734</v>
      </c>
      <c r="L30" s="14">
        <v>51801</v>
      </c>
      <c r="M30" s="14">
        <v>18129</v>
      </c>
      <c r="N30" s="14">
        <v>505</v>
      </c>
      <c r="O30" s="14">
        <v>304759</v>
      </c>
      <c r="P30" s="14">
        <v>3156</v>
      </c>
      <c r="Q30" s="14">
        <v>10804</v>
      </c>
      <c r="R30" s="14">
        <v>445</v>
      </c>
      <c r="S30" s="14">
        <v>10083</v>
      </c>
      <c r="T30" s="14">
        <v>282</v>
      </c>
      <c r="U30" s="14">
        <v>4725</v>
      </c>
      <c r="V30" s="14">
        <v>319</v>
      </c>
      <c r="W30" s="14">
        <v>142</v>
      </c>
      <c r="X30" s="14">
        <v>6</v>
      </c>
    </row>
    <row r="31" spans="1:24" x14ac:dyDescent="0.2">
      <c r="A31" t="s">
        <v>36</v>
      </c>
      <c r="B31" s="14">
        <v>25571</v>
      </c>
      <c r="C31" s="14">
        <v>45620</v>
      </c>
      <c r="D31" s="14">
        <v>6224</v>
      </c>
      <c r="E31" s="14">
        <v>1041</v>
      </c>
      <c r="F31" s="14">
        <v>7</v>
      </c>
      <c r="G31" s="14">
        <v>21321</v>
      </c>
      <c r="H31" s="14">
        <v>2713</v>
      </c>
      <c r="I31" s="14">
        <v>51588</v>
      </c>
      <c r="J31" s="14">
        <v>1539</v>
      </c>
      <c r="K31" s="14">
        <v>1513496</v>
      </c>
      <c r="L31" s="14">
        <v>21290</v>
      </c>
      <c r="M31" s="14">
        <v>24346</v>
      </c>
      <c r="N31" s="14">
        <v>156</v>
      </c>
      <c r="O31" s="14">
        <v>50894</v>
      </c>
      <c r="P31" s="14">
        <v>854</v>
      </c>
      <c r="Q31" s="14">
        <v>19218</v>
      </c>
      <c r="R31" s="14">
        <v>172</v>
      </c>
      <c r="S31" s="14">
        <v>22931</v>
      </c>
      <c r="T31" s="14">
        <v>197</v>
      </c>
      <c r="U31" s="14">
        <v>4184</v>
      </c>
      <c r="V31" s="14">
        <v>193</v>
      </c>
      <c r="W31" s="14">
        <v>43</v>
      </c>
      <c r="X31" s="14">
        <v>2</v>
      </c>
    </row>
    <row r="32" spans="1:24" x14ac:dyDescent="0.2">
      <c r="A32" t="s">
        <v>42</v>
      </c>
      <c r="B32" s="14">
        <v>100499</v>
      </c>
      <c r="C32" s="14">
        <v>307717</v>
      </c>
      <c r="D32" s="14">
        <v>61489</v>
      </c>
      <c r="E32" s="14">
        <v>9051</v>
      </c>
      <c r="F32" s="14">
        <v>283</v>
      </c>
      <c r="G32" s="14">
        <v>64100</v>
      </c>
      <c r="H32" s="14">
        <v>13830</v>
      </c>
      <c r="I32" s="14">
        <v>147778</v>
      </c>
      <c r="J32" s="14">
        <v>4787</v>
      </c>
      <c r="K32" s="14">
        <v>3164130</v>
      </c>
      <c r="L32" s="14">
        <v>70426</v>
      </c>
      <c r="M32" s="14">
        <v>793341</v>
      </c>
      <c r="N32" s="14">
        <v>2121</v>
      </c>
      <c r="O32" s="14">
        <v>478188</v>
      </c>
      <c r="P32" s="14">
        <v>4459</v>
      </c>
      <c r="Q32" s="14">
        <v>90537</v>
      </c>
      <c r="R32" s="14">
        <v>3724</v>
      </c>
      <c r="S32" s="14">
        <v>121698</v>
      </c>
      <c r="T32" s="14">
        <v>2684</v>
      </c>
      <c r="U32" s="14">
        <v>10026</v>
      </c>
      <c r="V32" s="14">
        <v>440</v>
      </c>
      <c r="W32" s="14">
        <v>440</v>
      </c>
      <c r="X32" s="14">
        <v>18</v>
      </c>
    </row>
    <row r="33" spans="1:24" x14ac:dyDescent="0.2">
      <c r="A33" t="s">
        <v>47</v>
      </c>
      <c r="B33" s="14">
        <v>29167</v>
      </c>
      <c r="C33" s="14">
        <v>87183</v>
      </c>
      <c r="D33" s="14">
        <v>19695</v>
      </c>
      <c r="E33" s="14">
        <v>1</v>
      </c>
      <c r="F33" s="14">
        <v>1</v>
      </c>
      <c r="G33" s="14">
        <v>17665</v>
      </c>
      <c r="H33" s="14">
        <v>4397</v>
      </c>
      <c r="I33" s="14">
        <v>36129</v>
      </c>
      <c r="J33" s="14">
        <v>1933</v>
      </c>
      <c r="K33" s="14">
        <v>886094</v>
      </c>
      <c r="L33" s="14">
        <v>21541</v>
      </c>
      <c r="M33" s="14">
        <v>131607</v>
      </c>
      <c r="N33" s="14">
        <v>132</v>
      </c>
      <c r="O33" s="14">
        <v>16981</v>
      </c>
      <c r="P33" s="14">
        <v>739</v>
      </c>
      <c r="Q33" s="14">
        <v>2981</v>
      </c>
      <c r="R33" s="14">
        <v>117</v>
      </c>
      <c r="S33" s="14">
        <v>3796</v>
      </c>
      <c r="T33" s="14">
        <v>156</v>
      </c>
      <c r="U33" s="14">
        <v>1972</v>
      </c>
      <c r="V33" s="14">
        <v>144</v>
      </c>
      <c r="W33" s="14">
        <v>36</v>
      </c>
      <c r="X33" s="14">
        <v>3</v>
      </c>
    </row>
    <row r="34" spans="1:24" x14ac:dyDescent="0.2">
      <c r="A34" t="s">
        <v>43</v>
      </c>
      <c r="B34" s="14">
        <v>128836</v>
      </c>
      <c r="C34" s="14">
        <v>385642</v>
      </c>
      <c r="D34" s="14">
        <v>81690</v>
      </c>
      <c r="E34" s="14">
        <v>840</v>
      </c>
      <c r="F34" s="14">
        <v>44</v>
      </c>
      <c r="G34" s="14">
        <v>79390</v>
      </c>
      <c r="H34" s="14">
        <v>19797</v>
      </c>
      <c r="I34" s="14">
        <v>140750</v>
      </c>
      <c r="J34" s="14">
        <v>5154</v>
      </c>
      <c r="K34" s="14">
        <v>3364199</v>
      </c>
      <c r="L34" s="14">
        <v>89566</v>
      </c>
      <c r="M34" s="14">
        <v>265228</v>
      </c>
      <c r="N34" s="14">
        <v>1434</v>
      </c>
      <c r="O34" s="14">
        <v>1122595</v>
      </c>
      <c r="P34" s="14">
        <v>11496</v>
      </c>
      <c r="Q34" s="14">
        <v>93231</v>
      </c>
      <c r="R34" s="14">
        <v>2234</v>
      </c>
      <c r="S34" s="14">
        <v>209277</v>
      </c>
      <c r="T34" s="14">
        <v>4106</v>
      </c>
      <c r="U34" s="14">
        <v>5256</v>
      </c>
      <c r="V34" s="14">
        <v>296</v>
      </c>
      <c r="W34" s="14">
        <v>171</v>
      </c>
      <c r="X34" s="14">
        <v>25</v>
      </c>
    </row>
    <row r="35" spans="1:24" x14ac:dyDescent="0.2">
      <c r="A35" t="s">
        <v>40</v>
      </c>
      <c r="B35" s="14">
        <v>42182</v>
      </c>
      <c r="C35" s="14">
        <v>48186</v>
      </c>
      <c r="D35" s="14">
        <v>5728</v>
      </c>
      <c r="E35" s="14">
        <v>6617</v>
      </c>
      <c r="F35" s="14">
        <v>84</v>
      </c>
      <c r="G35" s="14">
        <v>13915</v>
      </c>
      <c r="H35" s="14">
        <v>1727</v>
      </c>
      <c r="I35" s="14">
        <v>66487</v>
      </c>
      <c r="J35" s="14">
        <v>1339</v>
      </c>
      <c r="K35" s="14">
        <v>1354587</v>
      </c>
      <c r="L35" s="14">
        <v>37932</v>
      </c>
      <c r="M35" s="14">
        <v>193805</v>
      </c>
      <c r="N35" s="14">
        <v>105</v>
      </c>
      <c r="O35" s="14">
        <v>55814</v>
      </c>
      <c r="P35" s="14">
        <v>1297</v>
      </c>
      <c r="Q35" s="14">
        <v>3828</v>
      </c>
      <c r="R35" s="14">
        <v>71</v>
      </c>
      <c r="S35" s="14">
        <v>12273</v>
      </c>
      <c r="T35" s="14">
        <v>117</v>
      </c>
      <c r="U35" s="14">
        <v>9363</v>
      </c>
      <c r="V35" s="14">
        <v>376</v>
      </c>
      <c r="W35" s="14">
        <v>353</v>
      </c>
      <c r="X35" s="14">
        <v>29</v>
      </c>
    </row>
    <row r="36" spans="1:24" x14ac:dyDescent="0.2">
      <c r="A36" t="s">
        <v>45</v>
      </c>
      <c r="B36" s="14">
        <v>111218</v>
      </c>
      <c r="C36" s="14">
        <v>281280</v>
      </c>
      <c r="D36" s="14">
        <v>55043</v>
      </c>
      <c r="E36" s="14">
        <v>4873</v>
      </c>
      <c r="F36" s="14">
        <v>215</v>
      </c>
      <c r="G36" s="14">
        <v>95843</v>
      </c>
      <c r="H36" s="14">
        <v>18471</v>
      </c>
      <c r="I36" s="14">
        <v>94557</v>
      </c>
      <c r="J36" s="14">
        <v>5312</v>
      </c>
      <c r="K36" s="14">
        <v>2893889</v>
      </c>
      <c r="L36" s="14">
        <v>82323</v>
      </c>
      <c r="M36" s="14">
        <v>201160</v>
      </c>
      <c r="N36" s="14">
        <v>620</v>
      </c>
      <c r="O36" s="14">
        <v>151357</v>
      </c>
      <c r="P36" s="14">
        <v>2349</v>
      </c>
      <c r="Q36" s="14">
        <v>12092</v>
      </c>
      <c r="R36" s="14">
        <v>387</v>
      </c>
      <c r="S36" s="14">
        <v>33600</v>
      </c>
      <c r="T36" s="14">
        <v>759</v>
      </c>
      <c r="U36" s="14">
        <v>7314</v>
      </c>
      <c r="V36" s="14">
        <v>449</v>
      </c>
      <c r="W36" s="14">
        <v>189</v>
      </c>
      <c r="X36" s="14">
        <v>19</v>
      </c>
    </row>
    <row r="37" spans="1:24" x14ac:dyDescent="0.2">
      <c r="A37" t="s">
        <v>41</v>
      </c>
      <c r="B37" s="14">
        <v>32117</v>
      </c>
      <c r="C37" s="14">
        <v>51073</v>
      </c>
      <c r="D37" s="14">
        <v>8712</v>
      </c>
      <c r="E37" s="14">
        <v>71</v>
      </c>
      <c r="F37" s="14">
        <v>8</v>
      </c>
      <c r="G37" s="14">
        <v>13708</v>
      </c>
      <c r="H37" s="14">
        <v>2504</v>
      </c>
      <c r="I37" s="14">
        <v>59385</v>
      </c>
      <c r="J37" s="14">
        <v>1246</v>
      </c>
      <c r="K37" s="14">
        <v>1312535</v>
      </c>
      <c r="L37" s="14">
        <v>27977</v>
      </c>
      <c r="M37" s="14">
        <v>7098</v>
      </c>
      <c r="N37" s="14">
        <v>188</v>
      </c>
      <c r="O37" s="14">
        <v>660130</v>
      </c>
      <c r="P37" s="14">
        <v>851</v>
      </c>
      <c r="Q37" s="14">
        <v>6474</v>
      </c>
      <c r="R37" s="14">
        <v>123</v>
      </c>
      <c r="S37" s="14">
        <v>22889</v>
      </c>
      <c r="T37" s="14">
        <v>337</v>
      </c>
      <c r="U37" s="14">
        <v>7726</v>
      </c>
      <c r="V37" s="14">
        <v>383</v>
      </c>
      <c r="W37" s="14">
        <v>231</v>
      </c>
      <c r="X37" s="14">
        <v>14</v>
      </c>
    </row>
    <row r="38" spans="1:24" x14ac:dyDescent="0.2">
      <c r="A38" t="s">
        <v>37</v>
      </c>
      <c r="B38" s="14">
        <v>28863</v>
      </c>
      <c r="C38" s="14">
        <v>52187</v>
      </c>
      <c r="D38" s="14">
        <v>7409</v>
      </c>
      <c r="E38" s="14">
        <v>1417</v>
      </c>
      <c r="F38" s="14">
        <v>38</v>
      </c>
      <c r="G38" s="14">
        <v>14656</v>
      </c>
      <c r="H38" s="14">
        <v>2511</v>
      </c>
      <c r="I38" s="14">
        <v>42639</v>
      </c>
      <c r="J38" s="14">
        <v>1318</v>
      </c>
      <c r="K38" s="14">
        <v>1337337</v>
      </c>
      <c r="L38" s="14">
        <v>25217</v>
      </c>
      <c r="M38" s="14">
        <v>348837</v>
      </c>
      <c r="N38" s="14">
        <v>183</v>
      </c>
      <c r="O38" s="14">
        <v>55067</v>
      </c>
      <c r="P38" s="14">
        <v>389</v>
      </c>
      <c r="Q38" s="14">
        <v>3451</v>
      </c>
      <c r="R38" s="14">
        <v>71</v>
      </c>
      <c r="S38" s="14">
        <v>24980</v>
      </c>
      <c r="T38" s="14">
        <v>251</v>
      </c>
      <c r="U38" s="14">
        <v>8883</v>
      </c>
      <c r="V38" s="14">
        <v>400</v>
      </c>
      <c r="W38" s="14">
        <v>128</v>
      </c>
      <c r="X38" s="14">
        <v>7</v>
      </c>
    </row>
    <row r="39" spans="1:24" x14ac:dyDescent="0.2">
      <c r="A39" t="s">
        <v>39</v>
      </c>
      <c r="B39" s="14">
        <v>107800</v>
      </c>
      <c r="C39" s="14">
        <v>173603</v>
      </c>
      <c r="D39" s="14">
        <v>28054</v>
      </c>
      <c r="E39" s="14">
        <v>9163</v>
      </c>
      <c r="F39" s="14">
        <v>269</v>
      </c>
      <c r="G39" s="14">
        <v>65013</v>
      </c>
      <c r="H39" s="14">
        <v>12752</v>
      </c>
      <c r="I39" s="14">
        <v>212888</v>
      </c>
      <c r="J39" s="14">
        <v>4136</v>
      </c>
      <c r="K39" s="14">
        <v>4673053</v>
      </c>
      <c r="L39" s="14">
        <v>93922</v>
      </c>
      <c r="M39" s="14">
        <v>326895</v>
      </c>
      <c r="N39" s="14">
        <v>1235</v>
      </c>
      <c r="O39" s="14">
        <v>276555</v>
      </c>
      <c r="P39" s="14">
        <v>4063</v>
      </c>
      <c r="Q39" s="14">
        <v>20465</v>
      </c>
      <c r="R39" s="14">
        <v>574</v>
      </c>
      <c r="S39" s="14">
        <v>63280</v>
      </c>
      <c r="T39" s="14">
        <v>1310</v>
      </c>
      <c r="U39" s="14">
        <v>18222</v>
      </c>
      <c r="V39" s="14">
        <v>865</v>
      </c>
      <c r="W39" s="14">
        <v>312</v>
      </c>
      <c r="X39" s="14">
        <v>29</v>
      </c>
    </row>
    <row r="40" spans="1:24" x14ac:dyDescent="0.2">
      <c r="A40" t="s">
        <v>54</v>
      </c>
      <c r="B40" s="14">
        <v>81524</v>
      </c>
      <c r="C40" s="14">
        <v>50191</v>
      </c>
      <c r="D40" s="14">
        <v>6432</v>
      </c>
      <c r="E40" s="14">
        <v>4936</v>
      </c>
      <c r="F40" s="14">
        <v>158</v>
      </c>
      <c r="G40" s="14">
        <v>16252</v>
      </c>
      <c r="H40" s="14">
        <v>1983</v>
      </c>
      <c r="I40" s="14">
        <v>99728</v>
      </c>
      <c r="J40" s="14">
        <v>3941</v>
      </c>
      <c r="K40" s="14">
        <v>3894117</v>
      </c>
      <c r="L40" s="14">
        <v>77365</v>
      </c>
      <c r="M40" s="14">
        <v>416771</v>
      </c>
      <c r="N40" s="14">
        <v>315</v>
      </c>
      <c r="O40" s="14">
        <v>1140267</v>
      </c>
      <c r="P40" s="14">
        <v>3671</v>
      </c>
      <c r="Q40" s="14">
        <v>8758</v>
      </c>
      <c r="R40" s="14">
        <v>222</v>
      </c>
      <c r="S40" s="14">
        <v>51795</v>
      </c>
      <c r="T40" s="14">
        <v>1111</v>
      </c>
      <c r="U40" s="14">
        <v>4343</v>
      </c>
      <c r="V40" s="14">
        <v>249</v>
      </c>
      <c r="W40" s="14">
        <v>323</v>
      </c>
      <c r="X40" s="14">
        <v>24</v>
      </c>
    </row>
    <row r="41" spans="1:24" x14ac:dyDescent="0.2">
      <c r="A41" t="s">
        <v>48</v>
      </c>
      <c r="B41" s="14">
        <v>73609</v>
      </c>
      <c r="C41" s="14">
        <v>174655</v>
      </c>
      <c r="D41" s="14">
        <v>16128</v>
      </c>
      <c r="E41" s="14">
        <v>55252</v>
      </c>
      <c r="F41" s="14">
        <v>1205</v>
      </c>
      <c r="G41" s="14">
        <v>52307</v>
      </c>
      <c r="H41" s="14">
        <v>5701</v>
      </c>
      <c r="I41" s="14">
        <v>376621</v>
      </c>
      <c r="J41" s="14">
        <v>15119</v>
      </c>
      <c r="K41" s="14">
        <v>2710426</v>
      </c>
      <c r="L41" s="14">
        <v>61176</v>
      </c>
      <c r="M41" s="14">
        <v>1507871</v>
      </c>
      <c r="N41" s="14">
        <v>753</v>
      </c>
      <c r="O41" s="14">
        <v>3139524</v>
      </c>
      <c r="P41" s="14">
        <v>1992</v>
      </c>
      <c r="Q41" s="14">
        <v>5858</v>
      </c>
      <c r="R41" s="14">
        <v>178</v>
      </c>
      <c r="S41" s="14">
        <v>37798</v>
      </c>
      <c r="T41" s="14">
        <v>655</v>
      </c>
      <c r="U41" s="14">
        <v>5083</v>
      </c>
      <c r="V41" s="14">
        <v>243</v>
      </c>
      <c r="W41" s="14">
        <v>388</v>
      </c>
      <c r="X41" s="14">
        <v>30</v>
      </c>
    </row>
    <row r="42" spans="1:24" x14ac:dyDescent="0.2">
      <c r="A42" t="s">
        <v>52</v>
      </c>
      <c r="B42" s="14">
        <v>50483</v>
      </c>
      <c r="C42" s="14">
        <v>61031</v>
      </c>
      <c r="D42" s="14">
        <v>9695</v>
      </c>
      <c r="E42" s="14">
        <v>68</v>
      </c>
      <c r="F42" s="14">
        <v>7</v>
      </c>
      <c r="G42" s="14">
        <v>10015</v>
      </c>
      <c r="H42" s="14">
        <v>1679</v>
      </c>
      <c r="I42" s="14">
        <v>94425</v>
      </c>
      <c r="J42" s="14">
        <v>6644</v>
      </c>
      <c r="K42" s="14">
        <v>2092888</v>
      </c>
      <c r="L42" s="14">
        <v>47357</v>
      </c>
      <c r="M42" s="14">
        <v>55277</v>
      </c>
      <c r="N42" s="14">
        <v>238</v>
      </c>
      <c r="O42" s="14">
        <v>100165</v>
      </c>
      <c r="P42" s="14">
        <v>1306</v>
      </c>
      <c r="Q42" s="14">
        <v>2488</v>
      </c>
      <c r="R42" s="14">
        <v>101</v>
      </c>
      <c r="S42" s="14">
        <v>36871</v>
      </c>
      <c r="T42" s="14">
        <v>342</v>
      </c>
      <c r="U42" s="14">
        <v>3009</v>
      </c>
      <c r="V42" s="14">
        <v>302</v>
      </c>
      <c r="W42" s="14">
        <v>146</v>
      </c>
      <c r="X42" s="14">
        <v>17</v>
      </c>
    </row>
    <row r="43" spans="1:24" x14ac:dyDescent="0.2">
      <c r="A43" t="s">
        <v>53</v>
      </c>
      <c r="B43" s="14">
        <v>45038</v>
      </c>
      <c r="C43" s="14">
        <v>54894</v>
      </c>
      <c r="D43" s="14">
        <v>6017</v>
      </c>
      <c r="E43" s="14">
        <v>281</v>
      </c>
      <c r="F43" s="14">
        <v>20</v>
      </c>
      <c r="G43" s="14">
        <v>7101</v>
      </c>
      <c r="H43" s="14">
        <v>797</v>
      </c>
      <c r="I43" s="14">
        <v>18084</v>
      </c>
      <c r="J43" s="14">
        <v>1005</v>
      </c>
      <c r="K43" s="14">
        <v>2040169</v>
      </c>
      <c r="L43" s="14">
        <v>43191</v>
      </c>
      <c r="M43" s="14">
        <v>119080</v>
      </c>
      <c r="N43" s="14">
        <v>213</v>
      </c>
      <c r="O43" s="14">
        <v>153728</v>
      </c>
      <c r="P43" s="14">
        <v>902</v>
      </c>
      <c r="Q43" s="14">
        <v>1949</v>
      </c>
      <c r="R43" s="14">
        <v>71</v>
      </c>
      <c r="S43" s="14">
        <v>36298</v>
      </c>
      <c r="T43" s="14">
        <v>279</v>
      </c>
      <c r="U43" s="14">
        <v>1361</v>
      </c>
      <c r="V43" s="14">
        <v>82</v>
      </c>
      <c r="W43" s="14">
        <v>410</v>
      </c>
      <c r="X43" s="14">
        <v>13</v>
      </c>
    </row>
    <row r="44" spans="1:24" x14ac:dyDescent="0.2">
      <c r="A44" t="s">
        <v>51</v>
      </c>
      <c r="B44" s="14">
        <v>28267</v>
      </c>
      <c r="C44" s="14">
        <v>46509</v>
      </c>
      <c r="D44" s="14">
        <v>4182</v>
      </c>
      <c r="E44" s="14">
        <v>444</v>
      </c>
      <c r="F44" s="14">
        <v>25</v>
      </c>
      <c r="G44" s="14">
        <v>10659</v>
      </c>
      <c r="H44" s="14">
        <v>1029</v>
      </c>
      <c r="I44" s="14">
        <v>54045</v>
      </c>
      <c r="J44" s="14">
        <v>1390</v>
      </c>
      <c r="K44" s="14">
        <v>1297524</v>
      </c>
      <c r="L44" s="14">
        <v>25322</v>
      </c>
      <c r="M44" s="14">
        <v>87521</v>
      </c>
      <c r="N44" s="14">
        <v>192</v>
      </c>
      <c r="O44" s="14">
        <v>174908</v>
      </c>
      <c r="P44" s="14">
        <v>772</v>
      </c>
      <c r="Q44" s="14">
        <v>1977</v>
      </c>
      <c r="R44" s="14">
        <v>63</v>
      </c>
      <c r="S44" s="14">
        <v>5583</v>
      </c>
      <c r="T44" s="14">
        <v>75</v>
      </c>
      <c r="U44" s="14">
        <v>1673</v>
      </c>
      <c r="V44" s="14">
        <v>69</v>
      </c>
      <c r="W44" s="14">
        <v>173</v>
      </c>
      <c r="X44" s="14">
        <v>4</v>
      </c>
    </row>
    <row r="45" spans="1:24" x14ac:dyDescent="0.2">
      <c r="A45" t="s">
        <v>55</v>
      </c>
      <c r="B45" s="14">
        <v>21706</v>
      </c>
      <c r="C45" s="14">
        <v>78387</v>
      </c>
      <c r="D45" s="14">
        <v>7905</v>
      </c>
      <c r="E45" s="14">
        <v>4</v>
      </c>
      <c r="F45" s="14">
        <v>1</v>
      </c>
      <c r="G45" s="14">
        <v>39771</v>
      </c>
      <c r="H45" s="14">
        <v>4876</v>
      </c>
      <c r="I45" s="14">
        <v>64648</v>
      </c>
      <c r="J45" s="14">
        <v>11143</v>
      </c>
      <c r="K45" s="14">
        <v>782139</v>
      </c>
      <c r="L45" s="14">
        <v>19056</v>
      </c>
      <c r="M45" s="14">
        <v>2550</v>
      </c>
      <c r="N45" s="14">
        <v>128</v>
      </c>
      <c r="O45" s="14">
        <v>36090</v>
      </c>
      <c r="P45" s="14">
        <v>401</v>
      </c>
      <c r="Q45" s="14">
        <v>867</v>
      </c>
      <c r="R45" s="14">
        <v>19</v>
      </c>
      <c r="S45" s="14">
        <v>3896</v>
      </c>
      <c r="T45" s="14">
        <v>87</v>
      </c>
      <c r="U45" s="14">
        <v>2604</v>
      </c>
      <c r="V45" s="14">
        <v>247</v>
      </c>
      <c r="W45" s="14">
        <v>167</v>
      </c>
      <c r="X45" s="14">
        <v>15</v>
      </c>
    </row>
    <row r="46" spans="1:24" x14ac:dyDescent="0.2">
      <c r="A46" t="s">
        <v>50</v>
      </c>
      <c r="B46" s="14">
        <v>51728</v>
      </c>
      <c r="C46" s="14">
        <v>149965</v>
      </c>
      <c r="D46" s="14">
        <v>15192</v>
      </c>
      <c r="E46" s="14">
        <v>2819</v>
      </c>
      <c r="F46" s="14">
        <v>55</v>
      </c>
      <c r="G46" s="14">
        <v>16218</v>
      </c>
      <c r="H46" s="14">
        <v>1661</v>
      </c>
      <c r="I46" s="14">
        <v>190817</v>
      </c>
      <c r="J46" s="14">
        <v>3391</v>
      </c>
      <c r="K46" s="14">
        <v>1651329</v>
      </c>
      <c r="L46" s="14">
        <v>43690</v>
      </c>
      <c r="M46" s="14">
        <v>1994786</v>
      </c>
      <c r="N46" s="14">
        <v>263</v>
      </c>
      <c r="O46" s="14">
        <v>881230</v>
      </c>
      <c r="P46" s="14">
        <v>1447</v>
      </c>
      <c r="Q46" s="14">
        <v>1398</v>
      </c>
      <c r="R46" s="14">
        <v>65</v>
      </c>
      <c r="S46" s="14">
        <v>23871</v>
      </c>
      <c r="T46" s="14">
        <v>299</v>
      </c>
      <c r="U46" s="14">
        <v>5490</v>
      </c>
      <c r="V46" s="14">
        <v>222</v>
      </c>
      <c r="W46" s="14">
        <v>612</v>
      </c>
      <c r="X46" s="14">
        <v>21</v>
      </c>
    </row>
    <row r="47" spans="1:24" x14ac:dyDescent="0.2">
      <c r="A47" t="s">
        <v>49</v>
      </c>
      <c r="B47" s="14">
        <v>37150</v>
      </c>
      <c r="C47" s="14">
        <v>33245</v>
      </c>
      <c r="D47" s="14">
        <v>3244</v>
      </c>
      <c r="E47" s="14">
        <v>25451</v>
      </c>
      <c r="F47" s="14">
        <v>464</v>
      </c>
      <c r="G47" s="14">
        <v>5502</v>
      </c>
      <c r="H47" s="14">
        <v>509</v>
      </c>
      <c r="I47" s="14">
        <v>152457</v>
      </c>
      <c r="J47" s="14">
        <v>2469</v>
      </c>
      <c r="K47" s="14">
        <v>1924995</v>
      </c>
      <c r="L47" s="14">
        <v>35085</v>
      </c>
      <c r="M47" s="14">
        <v>1928753</v>
      </c>
      <c r="N47" s="14">
        <v>171</v>
      </c>
      <c r="O47" s="14">
        <v>498238</v>
      </c>
      <c r="P47" s="14">
        <v>802</v>
      </c>
      <c r="Q47" s="14">
        <v>1248</v>
      </c>
      <c r="R47" s="14">
        <v>40</v>
      </c>
      <c r="S47" s="14">
        <v>15119</v>
      </c>
      <c r="T47" s="14">
        <v>238</v>
      </c>
      <c r="U47" s="14">
        <v>977</v>
      </c>
      <c r="V47" s="14">
        <v>48</v>
      </c>
      <c r="W47" s="14">
        <v>44</v>
      </c>
      <c r="X47" s="14">
        <v>4</v>
      </c>
    </row>
    <row r="48" spans="1:24" x14ac:dyDescent="0.2">
      <c r="A48" t="s">
        <v>59</v>
      </c>
      <c r="B48" s="14">
        <v>38728</v>
      </c>
      <c r="C48" s="14">
        <v>28597</v>
      </c>
      <c r="D48" s="14">
        <v>2069</v>
      </c>
      <c r="E48" s="14">
        <v>164</v>
      </c>
      <c r="F48" s="14">
        <v>8</v>
      </c>
      <c r="G48" s="14">
        <v>9718</v>
      </c>
      <c r="H48" s="14">
        <v>809</v>
      </c>
      <c r="I48" s="14">
        <v>221358</v>
      </c>
      <c r="J48" s="14">
        <v>4037</v>
      </c>
      <c r="K48" s="14">
        <v>1583231</v>
      </c>
      <c r="L48" s="14">
        <v>34991</v>
      </c>
      <c r="M48" s="14">
        <v>1391528</v>
      </c>
      <c r="N48" s="14">
        <v>218</v>
      </c>
      <c r="O48" s="14">
        <v>435918</v>
      </c>
      <c r="P48" s="14">
        <v>1878</v>
      </c>
      <c r="Q48" s="14">
        <v>7735</v>
      </c>
      <c r="R48" s="14">
        <v>217</v>
      </c>
      <c r="S48" s="14">
        <v>199215</v>
      </c>
      <c r="T48" s="14">
        <v>946</v>
      </c>
      <c r="U48" s="14">
        <v>10172</v>
      </c>
      <c r="V48" s="14">
        <v>360</v>
      </c>
      <c r="W48" s="14">
        <v>1237</v>
      </c>
      <c r="X48" s="14">
        <v>25</v>
      </c>
    </row>
    <row r="49" spans="1:24" x14ac:dyDescent="0.2">
      <c r="A49" t="s">
        <v>60</v>
      </c>
      <c r="B49" s="14">
        <v>35819</v>
      </c>
      <c r="C49" s="14">
        <v>265822</v>
      </c>
      <c r="D49" s="14">
        <v>17404</v>
      </c>
      <c r="E49" s="14">
        <v>13</v>
      </c>
      <c r="F49" s="14">
        <v>3</v>
      </c>
      <c r="G49" s="14">
        <v>27804</v>
      </c>
      <c r="H49" s="14">
        <v>2430</v>
      </c>
      <c r="I49" s="14">
        <v>162612</v>
      </c>
      <c r="J49" s="14">
        <v>6914</v>
      </c>
      <c r="K49" s="14">
        <v>1034976</v>
      </c>
      <c r="L49" s="14">
        <v>24795</v>
      </c>
      <c r="M49" s="14">
        <v>392331</v>
      </c>
      <c r="N49" s="14">
        <v>128</v>
      </c>
      <c r="O49" s="14">
        <v>19170</v>
      </c>
      <c r="P49" s="14">
        <v>530</v>
      </c>
      <c r="Q49" s="14">
        <v>1440</v>
      </c>
      <c r="R49" s="14">
        <v>119</v>
      </c>
      <c r="S49" s="14">
        <v>12725</v>
      </c>
      <c r="T49" s="14">
        <v>271</v>
      </c>
      <c r="U49" s="14">
        <v>16121</v>
      </c>
      <c r="V49" s="14">
        <v>579</v>
      </c>
      <c r="W49" s="14">
        <v>725</v>
      </c>
      <c r="X49" s="14">
        <v>12</v>
      </c>
    </row>
    <row r="50" spans="1:24" x14ac:dyDescent="0.2">
      <c r="A50" t="s">
        <v>57</v>
      </c>
      <c r="B50" s="14">
        <v>39509</v>
      </c>
      <c r="C50" s="14">
        <v>78293</v>
      </c>
      <c r="D50" s="14">
        <v>4392</v>
      </c>
      <c r="E50" s="14">
        <v>1196</v>
      </c>
      <c r="F50" s="14">
        <v>32</v>
      </c>
      <c r="G50" s="14">
        <v>9092</v>
      </c>
      <c r="H50" s="14">
        <v>764</v>
      </c>
      <c r="I50" s="14">
        <v>178098</v>
      </c>
      <c r="J50" s="14">
        <v>1860</v>
      </c>
      <c r="K50" s="14">
        <v>1890659</v>
      </c>
      <c r="L50" s="14">
        <v>34607</v>
      </c>
      <c r="M50" s="14">
        <v>5791173</v>
      </c>
      <c r="N50" s="14">
        <v>210</v>
      </c>
      <c r="O50" s="14">
        <v>1323746</v>
      </c>
      <c r="P50" s="14">
        <v>3045</v>
      </c>
      <c r="Q50" s="14">
        <v>34730</v>
      </c>
      <c r="R50" s="14">
        <v>196</v>
      </c>
      <c r="S50" s="14">
        <v>618945</v>
      </c>
      <c r="T50" s="14">
        <v>2043</v>
      </c>
      <c r="U50" s="14">
        <v>31648</v>
      </c>
      <c r="V50" s="14">
        <v>999</v>
      </c>
      <c r="W50" s="14">
        <v>5459</v>
      </c>
      <c r="X50" s="14">
        <v>147</v>
      </c>
    </row>
    <row r="51" spans="1:24" x14ac:dyDescent="0.2">
      <c r="A51" t="s">
        <v>63</v>
      </c>
      <c r="B51" s="14">
        <v>28335</v>
      </c>
      <c r="C51" s="14">
        <v>13958</v>
      </c>
      <c r="D51" s="14">
        <v>1046</v>
      </c>
      <c r="E51" s="14">
        <v>476</v>
      </c>
      <c r="F51" s="14">
        <v>18</v>
      </c>
      <c r="G51" s="14">
        <v>8517</v>
      </c>
      <c r="H51" s="14">
        <v>596</v>
      </c>
      <c r="I51" s="14">
        <v>63742</v>
      </c>
      <c r="J51" s="14">
        <v>1361</v>
      </c>
      <c r="K51" s="14">
        <v>1419031</v>
      </c>
      <c r="L51" s="14">
        <v>26089</v>
      </c>
      <c r="M51" s="14">
        <v>1436950</v>
      </c>
      <c r="N51" s="14">
        <v>80</v>
      </c>
      <c r="O51" s="14">
        <v>1457114</v>
      </c>
      <c r="P51" s="14">
        <v>1938</v>
      </c>
      <c r="Q51" s="14">
        <v>35305</v>
      </c>
      <c r="R51" s="14">
        <v>66</v>
      </c>
      <c r="S51" s="14">
        <v>785562</v>
      </c>
      <c r="T51" s="14">
        <v>1247</v>
      </c>
      <c r="U51" s="14">
        <v>8458</v>
      </c>
      <c r="V51" s="14">
        <v>298</v>
      </c>
      <c r="W51" s="14">
        <v>1278</v>
      </c>
      <c r="X51" s="14">
        <v>34</v>
      </c>
    </row>
    <row r="52" spans="1:24" x14ac:dyDescent="0.2">
      <c r="A52" t="s">
        <v>62</v>
      </c>
      <c r="B52" s="14">
        <v>45697</v>
      </c>
      <c r="C52" s="14">
        <v>57450</v>
      </c>
      <c r="D52" s="14">
        <v>5681</v>
      </c>
      <c r="E52" s="14">
        <v>152</v>
      </c>
      <c r="F52" s="14">
        <v>8</v>
      </c>
      <c r="G52" s="14">
        <v>26354</v>
      </c>
      <c r="H52" s="14">
        <v>2817</v>
      </c>
      <c r="I52" s="14">
        <v>151974</v>
      </c>
      <c r="J52" s="14">
        <v>3921</v>
      </c>
      <c r="K52" s="14">
        <v>2140079</v>
      </c>
      <c r="L52" s="14">
        <v>39794</v>
      </c>
      <c r="M52" s="14">
        <v>1076572</v>
      </c>
      <c r="N52" s="14">
        <v>159</v>
      </c>
      <c r="O52" s="14">
        <v>400331</v>
      </c>
      <c r="P52" s="14">
        <v>2902</v>
      </c>
      <c r="Q52" s="14">
        <v>19156</v>
      </c>
      <c r="R52" s="14">
        <v>176</v>
      </c>
      <c r="S52" s="14">
        <v>690620</v>
      </c>
      <c r="T52" s="14">
        <v>1047</v>
      </c>
      <c r="U52" s="14">
        <v>14482</v>
      </c>
      <c r="V52" s="14">
        <v>453</v>
      </c>
      <c r="W52" s="14">
        <v>1275</v>
      </c>
      <c r="X52" s="14">
        <v>45</v>
      </c>
    </row>
    <row r="53" spans="1:24" x14ac:dyDescent="0.2">
      <c r="A53" t="s">
        <v>64</v>
      </c>
      <c r="B53" s="14">
        <v>52953</v>
      </c>
      <c r="C53" s="14">
        <v>81684</v>
      </c>
      <c r="D53" s="14">
        <v>6076</v>
      </c>
      <c r="E53" s="14">
        <v>2372</v>
      </c>
      <c r="F53" s="14">
        <v>75</v>
      </c>
      <c r="G53" s="14">
        <v>8817</v>
      </c>
      <c r="H53" s="14">
        <v>880</v>
      </c>
      <c r="I53" s="14">
        <v>257700</v>
      </c>
      <c r="J53" s="14">
        <v>2116</v>
      </c>
      <c r="K53" s="14">
        <v>2403490</v>
      </c>
      <c r="L53" s="14">
        <v>49369</v>
      </c>
      <c r="M53" s="14">
        <v>6362686</v>
      </c>
      <c r="N53" s="14">
        <v>226</v>
      </c>
      <c r="O53" s="14">
        <v>346250</v>
      </c>
      <c r="P53" s="14">
        <v>1485</v>
      </c>
      <c r="Q53" s="14">
        <v>748867</v>
      </c>
      <c r="R53" s="14">
        <v>255</v>
      </c>
      <c r="S53" s="14">
        <v>120439</v>
      </c>
      <c r="T53" s="14">
        <v>445</v>
      </c>
      <c r="U53" s="14">
        <v>45398</v>
      </c>
      <c r="V53" s="14">
        <v>1318</v>
      </c>
      <c r="W53" s="14">
        <v>5535</v>
      </c>
      <c r="X53" s="14">
        <v>176</v>
      </c>
    </row>
    <row r="54" spans="1:24" x14ac:dyDescent="0.2">
      <c r="A54" t="s">
        <v>61</v>
      </c>
      <c r="B54" s="14">
        <v>38185</v>
      </c>
      <c r="C54" s="14">
        <v>134326</v>
      </c>
      <c r="D54" s="14">
        <v>10790</v>
      </c>
      <c r="E54" s="14">
        <v>2968</v>
      </c>
      <c r="F54" s="14">
        <v>116</v>
      </c>
      <c r="G54" s="14">
        <v>9426</v>
      </c>
      <c r="H54" s="14">
        <v>965</v>
      </c>
      <c r="I54" s="14">
        <v>80187</v>
      </c>
      <c r="J54" s="14">
        <v>3019</v>
      </c>
      <c r="K54" s="14">
        <v>1328262</v>
      </c>
      <c r="L54" s="14">
        <v>31600</v>
      </c>
      <c r="M54" s="14">
        <v>99608</v>
      </c>
      <c r="N54" s="14">
        <v>195</v>
      </c>
      <c r="O54" s="14">
        <v>56976</v>
      </c>
      <c r="P54" s="14">
        <v>1834</v>
      </c>
      <c r="Q54" s="14">
        <v>11260</v>
      </c>
      <c r="R54" s="14">
        <v>72</v>
      </c>
      <c r="S54" s="14">
        <v>220949</v>
      </c>
      <c r="T54" s="14">
        <v>736</v>
      </c>
      <c r="U54" s="14">
        <v>9959</v>
      </c>
      <c r="V54" s="14">
        <v>299</v>
      </c>
      <c r="W54" s="14">
        <v>896</v>
      </c>
      <c r="X54" s="14">
        <v>34</v>
      </c>
    </row>
    <row r="55" spans="1:24" x14ac:dyDescent="0.2">
      <c r="A55" t="s">
        <v>56</v>
      </c>
      <c r="B55" s="14">
        <v>32656</v>
      </c>
      <c r="C55" s="14">
        <v>51183</v>
      </c>
      <c r="D55" s="14">
        <v>4152</v>
      </c>
      <c r="E55" s="14">
        <v>0</v>
      </c>
      <c r="F55" s="14">
        <v>0</v>
      </c>
      <c r="G55" s="14">
        <v>25804</v>
      </c>
      <c r="H55" s="14">
        <v>2150</v>
      </c>
      <c r="I55" s="14">
        <v>71879</v>
      </c>
      <c r="J55" s="14">
        <v>1624</v>
      </c>
      <c r="K55" s="14">
        <v>1223838</v>
      </c>
      <c r="L55" s="14">
        <v>30515</v>
      </c>
      <c r="M55" s="14">
        <v>1269694</v>
      </c>
      <c r="N55" s="14">
        <v>120</v>
      </c>
      <c r="O55" s="14">
        <v>1878003</v>
      </c>
      <c r="P55" s="14">
        <v>356</v>
      </c>
      <c r="Q55" s="14">
        <v>9598</v>
      </c>
      <c r="R55" s="14">
        <v>78</v>
      </c>
      <c r="S55" s="14">
        <v>117558</v>
      </c>
      <c r="T55" s="14">
        <v>144</v>
      </c>
      <c r="U55" s="14">
        <v>2438</v>
      </c>
      <c r="V55" s="14">
        <v>75</v>
      </c>
      <c r="W55" s="14">
        <v>175</v>
      </c>
      <c r="X55" s="14">
        <v>8</v>
      </c>
    </row>
    <row r="56" spans="1:24" x14ac:dyDescent="0.2">
      <c r="A56" t="s">
        <v>58</v>
      </c>
      <c r="B56" s="14">
        <v>24783</v>
      </c>
      <c r="C56" s="14">
        <v>13904</v>
      </c>
      <c r="D56" s="14">
        <v>1039</v>
      </c>
      <c r="E56" s="14">
        <v>27</v>
      </c>
      <c r="F56" s="14">
        <v>2</v>
      </c>
      <c r="G56" s="14">
        <v>28932</v>
      </c>
      <c r="H56" s="14">
        <v>2677</v>
      </c>
      <c r="I56" s="14">
        <v>83527</v>
      </c>
      <c r="J56" s="14">
        <v>1424</v>
      </c>
      <c r="K56" s="14">
        <v>1008803</v>
      </c>
      <c r="L56" s="14">
        <v>21772</v>
      </c>
      <c r="M56" s="14">
        <v>1468038</v>
      </c>
      <c r="N56" s="14">
        <v>115</v>
      </c>
      <c r="O56" s="14">
        <v>90549</v>
      </c>
      <c r="P56" s="14">
        <v>2280</v>
      </c>
      <c r="Q56" s="14">
        <v>15151</v>
      </c>
      <c r="R56" s="14">
        <v>133</v>
      </c>
      <c r="S56" s="14">
        <v>274890</v>
      </c>
      <c r="T56" s="14">
        <v>2398</v>
      </c>
      <c r="U56" s="14">
        <v>14180</v>
      </c>
      <c r="V56" s="14">
        <v>493</v>
      </c>
      <c r="W56" s="14">
        <v>1114</v>
      </c>
      <c r="X56" s="14">
        <v>43</v>
      </c>
    </row>
    <row r="57" spans="1:24" x14ac:dyDescent="0.2">
      <c r="A57" t="s">
        <v>66</v>
      </c>
      <c r="B57" s="14">
        <v>35711</v>
      </c>
      <c r="C57" s="14">
        <v>359355</v>
      </c>
      <c r="D57" s="14">
        <v>13652</v>
      </c>
      <c r="E57" s="14">
        <v>33849</v>
      </c>
      <c r="F57" s="14">
        <v>1195</v>
      </c>
      <c r="G57" s="14">
        <v>10923</v>
      </c>
      <c r="H57" s="14">
        <v>835</v>
      </c>
      <c r="I57" s="14">
        <v>496302</v>
      </c>
      <c r="J57" s="14">
        <v>2560</v>
      </c>
      <c r="K57" s="14">
        <v>998072</v>
      </c>
      <c r="L57" s="14">
        <v>24902</v>
      </c>
      <c r="M57" s="14">
        <v>32915441</v>
      </c>
      <c r="N57" s="14">
        <v>583</v>
      </c>
      <c r="O57" s="14">
        <v>483880</v>
      </c>
      <c r="P57" s="14">
        <v>1011</v>
      </c>
      <c r="Q57" s="14">
        <v>452532</v>
      </c>
      <c r="R57" s="14">
        <v>263</v>
      </c>
      <c r="S57" s="14">
        <v>266574</v>
      </c>
      <c r="T57" s="14">
        <v>667</v>
      </c>
      <c r="U57" s="14">
        <v>105855</v>
      </c>
      <c r="V57" s="14">
        <v>2975</v>
      </c>
      <c r="W57" s="14">
        <v>30432</v>
      </c>
      <c r="X57" s="14">
        <v>412</v>
      </c>
    </row>
    <row r="58" spans="1:24" x14ac:dyDescent="0.2">
      <c r="A58" t="s">
        <v>68</v>
      </c>
      <c r="B58" s="14">
        <v>14760</v>
      </c>
      <c r="C58" s="14">
        <v>45771</v>
      </c>
      <c r="D58" s="14">
        <v>2298</v>
      </c>
      <c r="E58" s="14">
        <v>29404</v>
      </c>
      <c r="F58" s="14">
        <v>858</v>
      </c>
      <c r="G58" s="14">
        <v>398</v>
      </c>
      <c r="H58" s="14">
        <v>50</v>
      </c>
      <c r="I58" s="14">
        <v>343706</v>
      </c>
      <c r="J58" s="14">
        <v>634</v>
      </c>
      <c r="K58" s="14">
        <v>649630</v>
      </c>
      <c r="L58" s="14">
        <v>11411</v>
      </c>
      <c r="M58" s="14">
        <v>5241784</v>
      </c>
      <c r="N58" s="14">
        <v>194</v>
      </c>
      <c r="O58" s="14">
        <v>2202205</v>
      </c>
      <c r="P58" s="14">
        <v>610</v>
      </c>
      <c r="Q58" s="14">
        <v>1060807</v>
      </c>
      <c r="R58" s="14">
        <v>239</v>
      </c>
      <c r="S58" s="14">
        <v>954987</v>
      </c>
      <c r="T58" s="14">
        <v>707</v>
      </c>
      <c r="U58" s="14">
        <v>14526</v>
      </c>
      <c r="V58" s="14">
        <v>307</v>
      </c>
      <c r="W58" s="14">
        <v>2936</v>
      </c>
      <c r="X58" s="14">
        <v>71</v>
      </c>
    </row>
    <row r="59" spans="1:24" x14ac:dyDescent="0.2">
      <c r="A59" t="s">
        <v>72</v>
      </c>
      <c r="B59" s="14">
        <v>23546</v>
      </c>
      <c r="C59" s="14">
        <v>169775</v>
      </c>
      <c r="D59" s="14">
        <v>14456</v>
      </c>
      <c r="E59" s="14">
        <v>33227</v>
      </c>
      <c r="F59" s="14">
        <v>856</v>
      </c>
      <c r="G59" s="14">
        <v>617</v>
      </c>
      <c r="H59" s="14">
        <v>127</v>
      </c>
      <c r="I59" s="14">
        <v>155020</v>
      </c>
      <c r="J59" s="14">
        <v>2087</v>
      </c>
      <c r="K59" s="14">
        <v>490281</v>
      </c>
      <c r="L59" s="14">
        <v>13415</v>
      </c>
      <c r="M59" s="14">
        <v>1474621</v>
      </c>
      <c r="N59" s="14">
        <v>144</v>
      </c>
      <c r="O59" s="14">
        <v>123405</v>
      </c>
      <c r="P59" s="14">
        <v>893</v>
      </c>
      <c r="Q59" s="14">
        <v>3563</v>
      </c>
      <c r="R59" s="14">
        <v>106</v>
      </c>
      <c r="S59" s="14">
        <v>48324</v>
      </c>
      <c r="T59" s="14">
        <v>379</v>
      </c>
      <c r="U59" s="14">
        <v>45987</v>
      </c>
      <c r="V59" s="14">
        <v>1137</v>
      </c>
      <c r="W59" s="14">
        <v>1103</v>
      </c>
      <c r="X59" s="14">
        <v>32</v>
      </c>
    </row>
    <row r="60" spans="1:24" x14ac:dyDescent="0.2">
      <c r="A60" t="s">
        <v>71</v>
      </c>
      <c r="B60" s="14">
        <v>20032</v>
      </c>
      <c r="C60" s="14">
        <v>251604</v>
      </c>
      <c r="D60" s="14">
        <v>14060</v>
      </c>
      <c r="E60" s="14">
        <v>13961</v>
      </c>
      <c r="F60" s="14">
        <v>376</v>
      </c>
      <c r="G60" s="14">
        <v>944</v>
      </c>
      <c r="H60" s="14">
        <v>120</v>
      </c>
      <c r="I60" s="14">
        <v>134920</v>
      </c>
      <c r="J60" s="14">
        <v>1450</v>
      </c>
      <c r="K60" s="14">
        <v>410727</v>
      </c>
      <c r="L60" s="14">
        <v>10395</v>
      </c>
      <c r="M60" s="14">
        <v>1601721</v>
      </c>
      <c r="N60" s="14">
        <v>103</v>
      </c>
      <c r="O60" s="14">
        <v>265376</v>
      </c>
      <c r="P60" s="14">
        <v>622</v>
      </c>
      <c r="Q60" s="14">
        <v>69379</v>
      </c>
      <c r="R60" s="14">
        <v>169</v>
      </c>
      <c r="S60" s="14">
        <v>442501</v>
      </c>
      <c r="T60" s="14">
        <v>601</v>
      </c>
      <c r="U60" s="14">
        <v>36170</v>
      </c>
      <c r="V60" s="14">
        <v>811</v>
      </c>
      <c r="W60" s="14">
        <v>1253</v>
      </c>
      <c r="X60" s="14">
        <v>36</v>
      </c>
    </row>
    <row r="61" spans="1:24" x14ac:dyDescent="0.2">
      <c r="A61" t="s">
        <v>65</v>
      </c>
      <c r="B61" s="14">
        <v>24229</v>
      </c>
      <c r="C61" s="14">
        <v>109712</v>
      </c>
      <c r="D61" s="14">
        <v>9077</v>
      </c>
      <c r="E61" s="14">
        <v>43817</v>
      </c>
      <c r="F61" s="14">
        <v>2031</v>
      </c>
      <c r="G61" s="14">
        <v>1077</v>
      </c>
      <c r="H61" s="14">
        <v>109</v>
      </c>
      <c r="I61" s="14">
        <v>2133771</v>
      </c>
      <c r="J61" s="14">
        <v>1417</v>
      </c>
      <c r="K61" s="14">
        <v>676008</v>
      </c>
      <c r="L61" s="14">
        <v>16598</v>
      </c>
      <c r="M61" s="14">
        <v>10405810</v>
      </c>
      <c r="N61" s="14">
        <v>356</v>
      </c>
      <c r="O61" s="14">
        <v>870080</v>
      </c>
      <c r="P61" s="14">
        <v>698</v>
      </c>
      <c r="Q61" s="14">
        <v>500014</v>
      </c>
      <c r="R61" s="14">
        <v>126</v>
      </c>
      <c r="S61" s="14">
        <v>112051</v>
      </c>
      <c r="T61" s="14">
        <v>522</v>
      </c>
      <c r="U61" s="14">
        <v>22800</v>
      </c>
      <c r="V61" s="14">
        <v>804</v>
      </c>
      <c r="W61" s="14">
        <v>1415</v>
      </c>
      <c r="X61" s="14">
        <v>58</v>
      </c>
    </row>
    <row r="62" spans="1:24" x14ac:dyDescent="0.2">
      <c r="A62" t="s">
        <v>70</v>
      </c>
      <c r="B62" s="14">
        <v>2588</v>
      </c>
      <c r="C62" s="14">
        <v>1205</v>
      </c>
      <c r="D62" s="14">
        <v>86</v>
      </c>
      <c r="E62" s="14">
        <v>0</v>
      </c>
      <c r="F62" s="14">
        <v>0</v>
      </c>
      <c r="G62" s="14">
        <v>14</v>
      </c>
      <c r="H62" s="14">
        <v>5</v>
      </c>
      <c r="I62" s="14">
        <v>1908</v>
      </c>
      <c r="J62" s="14">
        <v>8</v>
      </c>
      <c r="K62" s="14">
        <v>45620</v>
      </c>
      <c r="L62" s="14">
        <v>1805</v>
      </c>
      <c r="M62" s="14">
        <v>189</v>
      </c>
      <c r="N62" s="14">
        <v>22</v>
      </c>
      <c r="O62" s="14">
        <v>38166</v>
      </c>
      <c r="P62" s="14">
        <v>465</v>
      </c>
      <c r="Q62" s="14">
        <v>208</v>
      </c>
      <c r="R62" s="14">
        <v>19</v>
      </c>
      <c r="S62" s="14">
        <v>4449</v>
      </c>
      <c r="T62" s="14">
        <v>224</v>
      </c>
      <c r="U62" s="14">
        <v>264</v>
      </c>
      <c r="V62" s="14">
        <v>15</v>
      </c>
      <c r="W62" s="14">
        <v>24</v>
      </c>
      <c r="X62" s="14">
        <v>2</v>
      </c>
    </row>
    <row r="63" spans="1:24" x14ac:dyDescent="0.2">
      <c r="A63" t="s">
        <v>69</v>
      </c>
      <c r="B63" s="14">
        <v>2975</v>
      </c>
      <c r="C63" s="14">
        <v>592</v>
      </c>
      <c r="D63" s="14">
        <v>66</v>
      </c>
      <c r="E63" s="14">
        <v>0</v>
      </c>
      <c r="F63" s="14">
        <v>0</v>
      </c>
      <c r="G63" s="14">
        <v>16</v>
      </c>
      <c r="H63" s="14">
        <v>4</v>
      </c>
      <c r="I63" s="14">
        <v>135</v>
      </c>
      <c r="J63" s="14">
        <v>3</v>
      </c>
      <c r="K63" s="14">
        <v>64551</v>
      </c>
      <c r="L63" s="14">
        <v>2085</v>
      </c>
      <c r="M63" s="14">
        <v>30621</v>
      </c>
      <c r="N63" s="14">
        <v>17</v>
      </c>
      <c r="O63" s="14">
        <v>53227</v>
      </c>
      <c r="P63" s="14">
        <v>602</v>
      </c>
      <c r="Q63" s="14">
        <v>216</v>
      </c>
      <c r="R63" s="14">
        <v>8</v>
      </c>
      <c r="S63" s="14">
        <v>8467</v>
      </c>
      <c r="T63" s="14">
        <v>157</v>
      </c>
      <c r="U63" s="14">
        <v>564</v>
      </c>
      <c r="V63" s="14">
        <v>30</v>
      </c>
      <c r="W63" s="14">
        <v>4</v>
      </c>
      <c r="X63" s="14">
        <v>1</v>
      </c>
    </row>
    <row r="64" spans="1:24" x14ac:dyDescent="0.2">
      <c r="A64" t="s">
        <v>67</v>
      </c>
      <c r="B64" s="14">
        <v>33727</v>
      </c>
      <c r="C64" s="14">
        <v>194333</v>
      </c>
      <c r="D64" s="14">
        <v>8191</v>
      </c>
      <c r="E64" s="14">
        <v>1499</v>
      </c>
      <c r="F64" s="14">
        <v>28</v>
      </c>
      <c r="G64" s="14">
        <v>4698</v>
      </c>
      <c r="H64" s="14">
        <v>497</v>
      </c>
      <c r="I64" s="14">
        <v>590578</v>
      </c>
      <c r="J64" s="14">
        <v>2629</v>
      </c>
      <c r="K64" s="14">
        <v>1252940</v>
      </c>
      <c r="L64" s="14">
        <v>25434</v>
      </c>
      <c r="M64" s="14">
        <v>11429447</v>
      </c>
      <c r="N64" s="14">
        <v>359</v>
      </c>
      <c r="O64" s="14">
        <v>3150437</v>
      </c>
      <c r="P64" s="14">
        <v>1273</v>
      </c>
      <c r="Q64" s="14">
        <v>183604</v>
      </c>
      <c r="R64" s="14">
        <v>336</v>
      </c>
      <c r="S64" s="14">
        <v>3352960</v>
      </c>
      <c r="T64" s="14">
        <v>2116</v>
      </c>
      <c r="U64" s="14">
        <v>45531</v>
      </c>
      <c r="V64" s="14">
        <v>1435</v>
      </c>
      <c r="W64" s="14">
        <v>5847</v>
      </c>
      <c r="X64" s="14">
        <v>152</v>
      </c>
    </row>
    <row r="65" spans="1:24" x14ac:dyDescent="0.2">
      <c r="A65" t="s">
        <v>74</v>
      </c>
      <c r="B65" s="14">
        <v>16136</v>
      </c>
      <c r="C65" s="14">
        <v>53560</v>
      </c>
      <c r="D65" s="14">
        <v>6892</v>
      </c>
      <c r="E65" s="14">
        <v>0</v>
      </c>
      <c r="F65" s="14">
        <v>0</v>
      </c>
      <c r="G65" s="14">
        <v>748</v>
      </c>
      <c r="H65" s="14">
        <v>134</v>
      </c>
      <c r="I65" s="14">
        <v>92019</v>
      </c>
      <c r="J65" s="14">
        <v>718</v>
      </c>
      <c r="K65" s="14">
        <v>499934</v>
      </c>
      <c r="L65" s="14">
        <v>11732</v>
      </c>
      <c r="M65" s="14">
        <v>1845139</v>
      </c>
      <c r="N65" s="14">
        <v>175</v>
      </c>
      <c r="O65" s="14">
        <v>92889</v>
      </c>
      <c r="P65" s="14">
        <v>340</v>
      </c>
      <c r="Q65" s="14">
        <v>3468</v>
      </c>
      <c r="R65" s="14">
        <v>135</v>
      </c>
      <c r="S65" s="14">
        <v>10805</v>
      </c>
      <c r="T65" s="14">
        <v>271</v>
      </c>
      <c r="U65" s="14">
        <v>32166</v>
      </c>
      <c r="V65" s="14">
        <v>1622</v>
      </c>
      <c r="W65" s="14">
        <v>189</v>
      </c>
      <c r="X65" s="14">
        <v>27</v>
      </c>
    </row>
    <row r="66" spans="1:24" x14ac:dyDescent="0.2">
      <c r="A66" t="s">
        <v>79</v>
      </c>
      <c r="B66" s="14">
        <v>25279</v>
      </c>
      <c r="C66" s="14">
        <v>48045</v>
      </c>
      <c r="D66" s="14">
        <v>7364</v>
      </c>
      <c r="E66" s="14">
        <v>1219</v>
      </c>
      <c r="F66" s="14">
        <v>32</v>
      </c>
      <c r="G66" s="14">
        <v>619</v>
      </c>
      <c r="H66" s="14">
        <v>131</v>
      </c>
      <c r="I66" s="14">
        <v>106676</v>
      </c>
      <c r="J66" s="14">
        <v>2735</v>
      </c>
      <c r="K66" s="14">
        <v>705407</v>
      </c>
      <c r="L66" s="14">
        <v>20901</v>
      </c>
      <c r="M66" s="14">
        <v>568276</v>
      </c>
      <c r="N66" s="14">
        <v>143</v>
      </c>
      <c r="O66" s="14">
        <v>541804</v>
      </c>
      <c r="P66" s="14">
        <v>1170</v>
      </c>
      <c r="Q66" s="14">
        <v>4155</v>
      </c>
      <c r="R66" s="14">
        <v>121</v>
      </c>
      <c r="S66" s="14">
        <v>47543</v>
      </c>
      <c r="T66" s="14">
        <v>440</v>
      </c>
      <c r="U66" s="14">
        <v>6833</v>
      </c>
      <c r="V66" s="14">
        <v>298</v>
      </c>
      <c r="W66" s="14">
        <v>113</v>
      </c>
      <c r="X66" s="14">
        <v>11</v>
      </c>
    </row>
    <row r="67" spans="1:24" x14ac:dyDescent="0.2">
      <c r="A67" t="s">
        <v>80</v>
      </c>
      <c r="B67" s="14">
        <v>30345</v>
      </c>
      <c r="C67" s="14">
        <v>94873</v>
      </c>
      <c r="D67" s="14">
        <v>14389</v>
      </c>
      <c r="E67" s="14">
        <v>2</v>
      </c>
      <c r="F67" s="14">
        <v>2</v>
      </c>
      <c r="G67" s="14">
        <v>454</v>
      </c>
      <c r="H67" s="14">
        <v>106</v>
      </c>
      <c r="I67" s="14">
        <v>93792</v>
      </c>
      <c r="J67" s="14">
        <v>1008</v>
      </c>
      <c r="K67" s="14">
        <v>830044</v>
      </c>
      <c r="L67" s="14">
        <v>23059</v>
      </c>
      <c r="M67" s="14">
        <v>1068256</v>
      </c>
      <c r="N67" s="14">
        <v>218</v>
      </c>
      <c r="O67" s="14">
        <v>629322</v>
      </c>
      <c r="P67" s="14">
        <v>853</v>
      </c>
      <c r="Q67" s="14">
        <v>6443</v>
      </c>
      <c r="R67" s="14">
        <v>210</v>
      </c>
      <c r="S67" s="14">
        <v>66023</v>
      </c>
      <c r="T67" s="14">
        <v>486</v>
      </c>
      <c r="U67" s="14">
        <v>17936</v>
      </c>
      <c r="V67" s="14">
        <v>1317</v>
      </c>
      <c r="W67" s="14">
        <v>112</v>
      </c>
      <c r="X67" s="14">
        <v>21</v>
      </c>
    </row>
    <row r="68" spans="1:24" x14ac:dyDescent="0.2">
      <c r="A68" t="s">
        <v>73</v>
      </c>
      <c r="B68" s="14">
        <v>99801</v>
      </c>
      <c r="C68" s="14">
        <v>224123</v>
      </c>
      <c r="D68" s="14">
        <v>41730</v>
      </c>
      <c r="E68" s="14">
        <v>138</v>
      </c>
      <c r="F68" s="14">
        <v>10</v>
      </c>
      <c r="G68" s="14">
        <v>2313</v>
      </c>
      <c r="H68" s="14">
        <v>226</v>
      </c>
      <c r="I68" s="14">
        <v>389868</v>
      </c>
      <c r="J68" s="14">
        <v>6023</v>
      </c>
      <c r="K68" s="14">
        <v>2814730</v>
      </c>
      <c r="L68" s="14">
        <v>73485</v>
      </c>
      <c r="M68" s="14">
        <v>2687468</v>
      </c>
      <c r="N68" s="14">
        <v>914</v>
      </c>
      <c r="O68" s="14">
        <v>859498</v>
      </c>
      <c r="P68" s="14">
        <v>6037</v>
      </c>
      <c r="Q68" s="14">
        <v>21752</v>
      </c>
      <c r="R68" s="14">
        <v>520</v>
      </c>
      <c r="S68" s="14">
        <v>385585</v>
      </c>
      <c r="T68" s="14">
        <v>3553</v>
      </c>
      <c r="U68" s="14">
        <v>51267</v>
      </c>
      <c r="V68" s="14">
        <v>2390</v>
      </c>
      <c r="W68" s="14">
        <v>795</v>
      </c>
      <c r="X68" s="14">
        <v>55</v>
      </c>
    </row>
    <row r="69" spans="1:24" x14ac:dyDescent="0.2">
      <c r="A69" t="s">
        <v>75</v>
      </c>
      <c r="B69" s="14">
        <v>10106</v>
      </c>
      <c r="C69" s="14">
        <v>10074</v>
      </c>
      <c r="D69" s="14">
        <v>1322</v>
      </c>
      <c r="E69" s="14">
        <v>0</v>
      </c>
      <c r="F69" s="14">
        <v>0</v>
      </c>
      <c r="G69" s="14">
        <v>2557</v>
      </c>
      <c r="H69" s="14">
        <v>245</v>
      </c>
      <c r="I69" s="14">
        <v>44340</v>
      </c>
      <c r="J69" s="14">
        <v>292</v>
      </c>
      <c r="K69" s="14">
        <v>309345</v>
      </c>
      <c r="L69" s="14">
        <v>8825</v>
      </c>
      <c r="M69" s="14">
        <v>458309</v>
      </c>
      <c r="N69" s="14">
        <v>106</v>
      </c>
      <c r="O69" s="14">
        <v>870931</v>
      </c>
      <c r="P69" s="14">
        <v>464</v>
      </c>
      <c r="Q69" s="14">
        <v>2292</v>
      </c>
      <c r="R69" s="14">
        <v>84</v>
      </c>
      <c r="S69" s="14">
        <v>12458</v>
      </c>
      <c r="T69" s="14">
        <v>206</v>
      </c>
      <c r="U69" s="14">
        <v>12996</v>
      </c>
      <c r="V69" s="14">
        <v>606</v>
      </c>
      <c r="W69" s="14">
        <v>162</v>
      </c>
      <c r="X69" s="14">
        <v>20</v>
      </c>
    </row>
    <row r="70" spans="1:24" x14ac:dyDescent="0.2">
      <c r="A70" t="s">
        <v>81</v>
      </c>
      <c r="B70" s="14">
        <v>61060</v>
      </c>
      <c r="C70" s="14">
        <v>163746</v>
      </c>
      <c r="D70" s="14">
        <v>31732</v>
      </c>
      <c r="E70" s="14">
        <v>4508</v>
      </c>
      <c r="F70" s="14">
        <v>148</v>
      </c>
      <c r="G70" s="14">
        <v>4355</v>
      </c>
      <c r="H70" s="14">
        <v>387</v>
      </c>
      <c r="I70" s="14">
        <v>501449</v>
      </c>
      <c r="J70" s="14">
        <v>5710</v>
      </c>
      <c r="K70" s="14">
        <v>2219433</v>
      </c>
      <c r="L70" s="14">
        <v>47782</v>
      </c>
      <c r="M70" s="14">
        <v>6307148</v>
      </c>
      <c r="N70" s="14">
        <v>975</v>
      </c>
      <c r="O70" s="14">
        <v>1149815</v>
      </c>
      <c r="P70" s="14">
        <v>2706</v>
      </c>
      <c r="Q70" s="14">
        <v>87227</v>
      </c>
      <c r="R70" s="14">
        <v>1246</v>
      </c>
      <c r="S70" s="14">
        <v>280453</v>
      </c>
      <c r="T70" s="14">
        <v>1940</v>
      </c>
      <c r="U70" s="14">
        <v>26482</v>
      </c>
      <c r="V70" s="14">
        <v>1791</v>
      </c>
      <c r="W70" s="14">
        <v>460</v>
      </c>
      <c r="X70" s="14">
        <v>40</v>
      </c>
    </row>
    <row r="71" spans="1:24" x14ac:dyDescent="0.2">
      <c r="A71" t="s">
        <v>76</v>
      </c>
      <c r="B71" s="14">
        <v>3093</v>
      </c>
      <c r="C71" s="14">
        <v>2401</v>
      </c>
      <c r="D71" s="14">
        <v>295</v>
      </c>
      <c r="E71" s="14">
        <v>0</v>
      </c>
      <c r="F71" s="14">
        <v>0</v>
      </c>
      <c r="G71" s="14">
        <v>667</v>
      </c>
      <c r="H71" s="14">
        <v>92</v>
      </c>
      <c r="I71" s="14">
        <v>8670</v>
      </c>
      <c r="J71" s="14">
        <v>50</v>
      </c>
      <c r="K71" s="14">
        <v>85410</v>
      </c>
      <c r="L71" s="14">
        <v>2581</v>
      </c>
      <c r="M71" s="14">
        <v>70093</v>
      </c>
      <c r="N71" s="14">
        <v>9</v>
      </c>
      <c r="O71" s="14">
        <v>119938</v>
      </c>
      <c r="P71" s="14">
        <v>58</v>
      </c>
      <c r="Q71" s="14">
        <v>5221</v>
      </c>
      <c r="R71" s="14">
        <v>8</v>
      </c>
      <c r="S71" s="14">
        <v>4334</v>
      </c>
      <c r="T71" s="14">
        <v>30</v>
      </c>
      <c r="U71" s="14">
        <v>2394</v>
      </c>
      <c r="V71" s="14">
        <v>90</v>
      </c>
      <c r="W71" s="14">
        <v>111</v>
      </c>
      <c r="X71" s="14">
        <v>8</v>
      </c>
    </row>
    <row r="72" spans="1:24" x14ac:dyDescent="0.2">
      <c r="A72" t="s">
        <v>78</v>
      </c>
      <c r="B72" s="14">
        <v>7220</v>
      </c>
      <c r="C72" s="14">
        <v>10066</v>
      </c>
      <c r="D72" s="14">
        <v>1200</v>
      </c>
      <c r="E72" s="14">
        <v>0</v>
      </c>
      <c r="F72" s="14">
        <v>0</v>
      </c>
      <c r="G72" s="14">
        <v>1712</v>
      </c>
      <c r="H72" s="14">
        <v>184</v>
      </c>
      <c r="I72" s="14">
        <v>14908</v>
      </c>
      <c r="J72" s="14">
        <v>295</v>
      </c>
      <c r="K72" s="14">
        <v>175080</v>
      </c>
      <c r="L72" s="14">
        <v>6184</v>
      </c>
      <c r="M72" s="14">
        <v>12661</v>
      </c>
      <c r="N72" s="14">
        <v>18</v>
      </c>
      <c r="O72" s="14">
        <v>264794</v>
      </c>
      <c r="P72" s="14">
        <v>673</v>
      </c>
      <c r="Q72" s="14">
        <v>125</v>
      </c>
      <c r="R72" s="14">
        <v>9</v>
      </c>
      <c r="S72" s="14">
        <v>8399</v>
      </c>
      <c r="T72" s="14">
        <v>96</v>
      </c>
      <c r="U72" s="14">
        <v>7970</v>
      </c>
      <c r="V72" s="14">
        <v>464</v>
      </c>
      <c r="W72" s="14">
        <v>91</v>
      </c>
      <c r="X72" s="14">
        <v>9</v>
      </c>
    </row>
    <row r="73" spans="1:24" x14ac:dyDescent="0.2">
      <c r="A73" t="s">
        <v>77</v>
      </c>
      <c r="B73" s="14">
        <v>56789</v>
      </c>
      <c r="C73" s="14">
        <v>84579</v>
      </c>
      <c r="D73" s="14">
        <v>14552</v>
      </c>
      <c r="E73" s="14">
        <v>0</v>
      </c>
      <c r="F73" s="14">
        <v>0</v>
      </c>
      <c r="G73" s="14">
        <v>3839</v>
      </c>
      <c r="H73" s="14">
        <v>396</v>
      </c>
      <c r="I73" s="14">
        <v>237799</v>
      </c>
      <c r="J73" s="14">
        <v>3702</v>
      </c>
      <c r="K73" s="14">
        <v>1875526</v>
      </c>
      <c r="L73" s="14">
        <v>48241</v>
      </c>
      <c r="M73" s="14">
        <v>2198813</v>
      </c>
      <c r="N73" s="14">
        <v>483</v>
      </c>
      <c r="O73" s="14">
        <v>381119</v>
      </c>
      <c r="P73" s="14">
        <v>2526</v>
      </c>
      <c r="Q73" s="14">
        <v>10973</v>
      </c>
      <c r="R73" s="14">
        <v>216</v>
      </c>
      <c r="S73" s="14">
        <v>295546</v>
      </c>
      <c r="T73" s="14">
        <v>2126</v>
      </c>
      <c r="U73" s="14">
        <v>16803</v>
      </c>
      <c r="V73" s="14">
        <v>826</v>
      </c>
      <c r="W73" s="14">
        <v>484</v>
      </c>
      <c r="X73" s="14">
        <v>35</v>
      </c>
    </row>
    <row r="74" spans="1:24" x14ac:dyDescent="0.2">
      <c r="A74" t="s">
        <v>86</v>
      </c>
      <c r="B74" s="14">
        <v>53336</v>
      </c>
      <c r="C74" s="14">
        <v>95103</v>
      </c>
      <c r="D74" s="14">
        <v>21798</v>
      </c>
      <c r="E74" s="14">
        <v>5</v>
      </c>
      <c r="F74" s="14">
        <v>2</v>
      </c>
      <c r="G74" s="14">
        <v>2415</v>
      </c>
      <c r="H74" s="14">
        <v>457</v>
      </c>
      <c r="I74" s="14">
        <v>7489</v>
      </c>
      <c r="J74" s="14">
        <v>188</v>
      </c>
      <c r="K74" s="14">
        <v>960882</v>
      </c>
      <c r="L74" s="14">
        <v>44620</v>
      </c>
      <c r="M74" s="14">
        <v>118204</v>
      </c>
      <c r="N74" s="14">
        <v>169</v>
      </c>
      <c r="O74" s="14">
        <v>41474</v>
      </c>
      <c r="P74" s="14">
        <v>831</v>
      </c>
      <c r="Q74" s="14">
        <v>5268</v>
      </c>
      <c r="R74" s="14">
        <v>270</v>
      </c>
      <c r="S74" s="14">
        <v>21030</v>
      </c>
      <c r="T74" s="14">
        <v>1008</v>
      </c>
      <c r="U74" s="14">
        <v>52387</v>
      </c>
      <c r="V74" s="14">
        <v>10091</v>
      </c>
      <c r="W74" s="14">
        <v>3763</v>
      </c>
      <c r="X74" s="14">
        <v>623</v>
      </c>
    </row>
    <row r="75" spans="1:24" x14ac:dyDescent="0.2">
      <c r="A75" t="s">
        <v>84</v>
      </c>
      <c r="B75" s="14">
        <v>38136</v>
      </c>
      <c r="C75" s="14">
        <v>68225</v>
      </c>
      <c r="D75" s="14">
        <v>18189</v>
      </c>
      <c r="E75" s="14">
        <v>2</v>
      </c>
      <c r="F75" s="14">
        <v>1</v>
      </c>
      <c r="G75" s="14">
        <v>1702</v>
      </c>
      <c r="H75" s="14">
        <v>220</v>
      </c>
      <c r="I75" s="14">
        <v>3215</v>
      </c>
      <c r="J75" s="14">
        <v>160</v>
      </c>
      <c r="K75" s="14">
        <v>769466</v>
      </c>
      <c r="L75" s="14">
        <v>31555</v>
      </c>
      <c r="M75" s="14">
        <v>243642</v>
      </c>
      <c r="N75" s="14">
        <v>130</v>
      </c>
      <c r="O75" s="14">
        <v>29246</v>
      </c>
      <c r="P75" s="14">
        <v>705</v>
      </c>
      <c r="Q75" s="14">
        <v>14808</v>
      </c>
      <c r="R75" s="14">
        <v>442</v>
      </c>
      <c r="S75" s="14">
        <v>47924</v>
      </c>
      <c r="T75" s="14">
        <v>1323</v>
      </c>
      <c r="U75" s="14">
        <v>50077</v>
      </c>
      <c r="V75" s="14">
        <v>9842</v>
      </c>
      <c r="W75" s="14">
        <v>15974</v>
      </c>
      <c r="X75" s="14">
        <v>3463</v>
      </c>
    </row>
    <row r="76" spans="1:24" x14ac:dyDescent="0.2">
      <c r="A76" t="s">
        <v>85</v>
      </c>
      <c r="B76" s="14">
        <v>46189</v>
      </c>
      <c r="C76" s="14">
        <v>58061</v>
      </c>
      <c r="D76" s="14">
        <v>17666</v>
      </c>
      <c r="E76" s="14">
        <v>13</v>
      </c>
      <c r="F76" s="14">
        <v>1</v>
      </c>
      <c r="G76" s="14">
        <v>1570</v>
      </c>
      <c r="H76" s="14">
        <v>328</v>
      </c>
      <c r="I76" s="14">
        <v>8162</v>
      </c>
      <c r="J76" s="14">
        <v>60</v>
      </c>
      <c r="K76" s="14">
        <v>839209</v>
      </c>
      <c r="L76" s="14">
        <v>38042</v>
      </c>
      <c r="M76" s="14">
        <v>78817</v>
      </c>
      <c r="N76" s="14">
        <v>715</v>
      </c>
      <c r="O76" s="14">
        <v>78963</v>
      </c>
      <c r="P76" s="14">
        <v>521</v>
      </c>
      <c r="Q76" s="14">
        <v>15047</v>
      </c>
      <c r="R76" s="14">
        <v>886</v>
      </c>
      <c r="S76" s="14">
        <v>23883</v>
      </c>
      <c r="T76" s="14">
        <v>1253</v>
      </c>
      <c r="U76" s="14">
        <v>69221</v>
      </c>
      <c r="V76" s="14">
        <v>13681</v>
      </c>
      <c r="W76" s="14">
        <v>4269</v>
      </c>
      <c r="X76" s="14">
        <v>741</v>
      </c>
    </row>
    <row r="77" spans="1:24" x14ac:dyDescent="0.2">
      <c r="A77" t="s">
        <v>82</v>
      </c>
      <c r="B77" s="14">
        <v>60552</v>
      </c>
      <c r="C77" s="14">
        <v>163276</v>
      </c>
      <c r="D77" s="14">
        <v>27385</v>
      </c>
      <c r="E77" s="14">
        <v>982</v>
      </c>
      <c r="F77" s="14">
        <v>16</v>
      </c>
      <c r="G77" s="14">
        <v>6002</v>
      </c>
      <c r="H77" s="14">
        <v>361</v>
      </c>
      <c r="I77" s="14">
        <v>96125</v>
      </c>
      <c r="J77" s="14">
        <v>1149</v>
      </c>
      <c r="K77" s="14">
        <v>1711071</v>
      </c>
      <c r="L77" s="14">
        <v>45538</v>
      </c>
      <c r="M77" s="14">
        <v>2385329</v>
      </c>
      <c r="N77" s="14">
        <v>849</v>
      </c>
      <c r="O77" s="14">
        <v>1985334</v>
      </c>
      <c r="P77" s="14">
        <v>2426</v>
      </c>
      <c r="Q77" s="14">
        <v>55442</v>
      </c>
      <c r="R77" s="14">
        <v>1041</v>
      </c>
      <c r="S77" s="14">
        <v>401144</v>
      </c>
      <c r="T77" s="14">
        <v>2058</v>
      </c>
      <c r="U77" s="14">
        <v>55658</v>
      </c>
      <c r="V77" s="14">
        <v>5963</v>
      </c>
      <c r="W77" s="14">
        <v>2067</v>
      </c>
      <c r="X77" s="14">
        <v>228</v>
      </c>
    </row>
    <row r="78" spans="1:24" x14ac:dyDescent="0.2">
      <c r="A78" t="s">
        <v>83</v>
      </c>
      <c r="B78" s="14">
        <v>23180</v>
      </c>
      <c r="C78" s="14">
        <v>36827</v>
      </c>
      <c r="D78" s="14">
        <v>7917</v>
      </c>
      <c r="E78" s="14">
        <v>12</v>
      </c>
      <c r="F78" s="14">
        <v>1</v>
      </c>
      <c r="G78" s="14">
        <v>172</v>
      </c>
      <c r="H78" s="14">
        <v>47</v>
      </c>
      <c r="I78" s="14">
        <v>13504</v>
      </c>
      <c r="J78" s="14">
        <v>113</v>
      </c>
      <c r="K78" s="14">
        <v>542329</v>
      </c>
      <c r="L78" s="14">
        <v>19427</v>
      </c>
      <c r="M78" s="14">
        <v>1167087</v>
      </c>
      <c r="N78" s="14">
        <v>92</v>
      </c>
      <c r="O78" s="14">
        <v>306928</v>
      </c>
      <c r="P78" s="14">
        <v>489</v>
      </c>
      <c r="Q78" s="14">
        <v>4573</v>
      </c>
      <c r="R78" s="14">
        <v>219</v>
      </c>
      <c r="S78" s="14">
        <v>23632</v>
      </c>
      <c r="T78" s="14">
        <v>821</v>
      </c>
      <c r="U78" s="14">
        <v>33050</v>
      </c>
      <c r="V78" s="14">
        <v>5131</v>
      </c>
      <c r="W78" s="14">
        <v>795</v>
      </c>
      <c r="X78" s="14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1.875" style="2" bestFit="1" customWidth="1"/>
    <col min="2" max="2" width="8.625" style="2" bestFit="1" customWidth="1"/>
    <col min="3" max="3" width="8.875" style="2" bestFit="1" customWidth="1"/>
    <col min="4" max="4" width="8.625" style="2" bestFit="1" customWidth="1"/>
    <col min="5" max="5" width="7.625" style="2" bestFit="1" customWidth="1"/>
    <col min="6" max="6" width="6.625" style="2" bestFit="1" customWidth="1"/>
    <col min="7" max="7" width="9.125" style="2" bestFit="1" customWidth="1"/>
    <col min="8" max="8" width="7.5" style="2" bestFit="1" customWidth="1"/>
    <col min="9" max="9" width="9.625" style="2" bestFit="1" customWidth="1"/>
    <col min="10" max="10" width="7.5" style="2" bestFit="1" customWidth="1"/>
    <col min="11" max="11" width="10.5" style="2" bestFit="1" customWidth="1"/>
    <col min="12" max="12" width="9" style="2" bestFit="1" customWidth="1"/>
    <col min="13" max="13" width="10.5" style="2" bestFit="1" customWidth="1"/>
    <col min="14" max="14" width="6.625" style="2" bestFit="1" customWidth="1"/>
    <col min="15" max="15" width="9.875" style="2" bestFit="1" customWidth="1"/>
    <col min="16" max="16" width="7.5" style="2" bestFit="1" customWidth="1"/>
    <col min="17" max="17" width="9.125" style="2" bestFit="1" customWidth="1"/>
    <col min="18" max="18" width="6.625" style="2" bestFit="1" customWidth="1"/>
    <col min="19" max="19" width="9.875" style="2" bestFit="1" customWidth="1"/>
    <col min="20" max="20" width="6.875" style="2" bestFit="1" customWidth="1"/>
    <col min="21" max="21" width="8.875" style="2" bestFit="1" customWidth="1"/>
    <col min="22" max="22" width="6.875" style="2" bestFit="1" customWidth="1"/>
    <col min="23" max="23" width="7.5" style="2" bestFit="1" customWidth="1"/>
    <col min="24" max="24" width="6.875" style="2" customWidth="1"/>
    <col min="25" max="16384" width="9" style="2"/>
  </cols>
  <sheetData>
    <row r="1" spans="1:25" ht="27.75" x14ac:dyDescent="0.2">
      <c r="A1" s="1" t="s">
        <v>105</v>
      </c>
      <c r="B1" s="1"/>
      <c r="C1" s="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4" x14ac:dyDescent="0.2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117</v>
      </c>
      <c r="L3" s="15"/>
      <c r="M3" s="15" t="s">
        <v>101</v>
      </c>
      <c r="N3" s="15"/>
      <c r="O3" s="15" t="s">
        <v>102</v>
      </c>
      <c r="P3" s="15"/>
      <c r="Q3" s="15" t="s">
        <v>104</v>
      </c>
      <c r="R3" s="15"/>
      <c r="S3" s="15" t="s">
        <v>103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 x14ac:dyDescent="0.2">
      <c r="A4" s="16"/>
      <c r="B4" s="17"/>
      <c r="C4" s="13" t="s">
        <v>95</v>
      </c>
      <c r="D4" s="13" t="s">
        <v>96</v>
      </c>
      <c r="E4" s="13" t="s">
        <v>95</v>
      </c>
      <c r="F4" s="13" t="s">
        <v>96</v>
      </c>
      <c r="G4" s="13" t="s">
        <v>95</v>
      </c>
      <c r="H4" s="13" t="s">
        <v>96</v>
      </c>
      <c r="I4" s="13" t="s">
        <v>95</v>
      </c>
      <c r="J4" s="13" t="s">
        <v>96</v>
      </c>
      <c r="K4" s="13" t="s">
        <v>95</v>
      </c>
      <c r="L4" s="13" t="s">
        <v>96</v>
      </c>
      <c r="M4" s="13" t="s">
        <v>95</v>
      </c>
      <c r="N4" s="13" t="s">
        <v>96</v>
      </c>
      <c r="O4" s="13" t="s">
        <v>95</v>
      </c>
      <c r="P4" s="13" t="s">
        <v>96</v>
      </c>
      <c r="Q4" s="13" t="s">
        <v>95</v>
      </c>
      <c r="R4" s="13" t="s">
        <v>96</v>
      </c>
      <c r="S4" s="13" t="s">
        <v>95</v>
      </c>
      <c r="T4" s="13" t="s">
        <v>96</v>
      </c>
      <c r="U4" s="13" t="s">
        <v>95</v>
      </c>
      <c r="V4" s="13" t="s">
        <v>96</v>
      </c>
      <c r="W4" s="13" t="s">
        <v>95</v>
      </c>
      <c r="X4" s="13" t="s">
        <v>96</v>
      </c>
    </row>
    <row r="5" spans="1:25" ht="21.75" x14ac:dyDescent="0.2">
      <c r="A5" s="5" t="s">
        <v>0</v>
      </c>
      <c r="B5" s="6">
        <f>SUM(B6,B16,B26,B35,B48,B57,B67,B76,B86)</f>
        <v>3524551</v>
      </c>
      <c r="C5" s="6">
        <f t="shared" ref="C5:X5" si="0">SUM(C6,C16,C26,C35,C48,C57,C67,C76,C86)</f>
        <v>8927161</v>
      </c>
      <c r="D5" s="6">
        <f t="shared" si="0"/>
        <v>1348469</v>
      </c>
      <c r="E5" s="6">
        <f t="shared" si="0"/>
        <v>784401</v>
      </c>
      <c r="F5" s="6">
        <f t="shared" si="0"/>
        <v>23520</v>
      </c>
      <c r="G5" s="6">
        <f t="shared" si="0"/>
        <v>1668839</v>
      </c>
      <c r="H5" s="6">
        <f t="shared" si="0"/>
        <v>298864</v>
      </c>
      <c r="I5" s="6">
        <f t="shared" si="0"/>
        <v>13560513</v>
      </c>
      <c r="J5" s="6">
        <f t="shared" si="0"/>
        <v>202449</v>
      </c>
      <c r="K5" s="6">
        <f t="shared" ref="K5:L5" si="1">SUM(K6,K16,K26,K35,K48,K57,K67,K76,K86)</f>
        <v>115855385</v>
      </c>
      <c r="L5" s="6">
        <f t="shared" si="1"/>
        <v>2765504</v>
      </c>
      <c r="M5" s="6">
        <f t="shared" ref="M5:N5" si="2">SUM(M6,M16,M26,M35,M48,M57,M67,M76,M86)</f>
        <v>300218041</v>
      </c>
      <c r="N5" s="6">
        <f t="shared" si="2"/>
        <v>36718</v>
      </c>
      <c r="O5" s="6">
        <f t="shared" si="0"/>
        <v>63726359</v>
      </c>
      <c r="P5" s="6">
        <f t="shared" si="0"/>
        <v>151285</v>
      </c>
      <c r="Q5" s="6">
        <f t="shared" si="0"/>
        <v>8927234</v>
      </c>
      <c r="R5" s="6">
        <f t="shared" si="0"/>
        <v>32882</v>
      </c>
      <c r="S5" s="6">
        <f t="shared" ref="S5:T5" si="3">SUM(S6,S16,S26,S35,S48,S57,S67,S76,S86)</f>
        <v>17506097</v>
      </c>
      <c r="T5" s="6">
        <f t="shared" si="3"/>
        <v>85861</v>
      </c>
      <c r="U5" s="6">
        <f t="shared" si="0"/>
        <v>1387350</v>
      </c>
      <c r="V5" s="6">
        <f t="shared" si="0"/>
        <v>89250</v>
      </c>
      <c r="W5" s="6">
        <f t="shared" si="0"/>
        <v>120698</v>
      </c>
      <c r="X5" s="6">
        <f t="shared" si="0"/>
        <v>8127</v>
      </c>
    </row>
    <row r="6" spans="1:25" ht="21.75" x14ac:dyDescent="0.2">
      <c r="A6" s="11" t="s">
        <v>1</v>
      </c>
      <c r="B6" s="10">
        <f>SUM(B7:B15)</f>
        <v>123644</v>
      </c>
      <c r="C6" s="10">
        <f t="shared" ref="C6:X6" si="4">SUM(C7:C15)</f>
        <v>199356</v>
      </c>
      <c r="D6" s="10">
        <f t="shared" si="4"/>
        <v>14112</v>
      </c>
      <c r="E6" s="10">
        <f t="shared" si="4"/>
        <v>251379</v>
      </c>
      <c r="F6" s="10">
        <f t="shared" si="4"/>
        <v>7286</v>
      </c>
      <c r="G6" s="10">
        <f t="shared" si="4"/>
        <v>36564</v>
      </c>
      <c r="H6" s="10">
        <f t="shared" si="4"/>
        <v>2654</v>
      </c>
      <c r="I6" s="10">
        <f t="shared" si="4"/>
        <v>972793</v>
      </c>
      <c r="J6" s="10">
        <f t="shared" si="4"/>
        <v>4420</v>
      </c>
      <c r="K6" s="10">
        <f t="shared" ref="K6:L6" si="5">SUM(K7:K15)</f>
        <v>4804015</v>
      </c>
      <c r="L6" s="10">
        <f t="shared" si="5"/>
        <v>97756</v>
      </c>
      <c r="M6" s="10">
        <f t="shared" ref="M6:N6" si="6">SUM(M7:M15)</f>
        <v>91620536</v>
      </c>
      <c r="N6" s="10">
        <f t="shared" si="6"/>
        <v>1682</v>
      </c>
      <c r="O6" s="10">
        <f t="shared" si="4"/>
        <v>6994906</v>
      </c>
      <c r="P6" s="10">
        <f t="shared" si="4"/>
        <v>11016</v>
      </c>
      <c r="Q6" s="10">
        <f t="shared" si="4"/>
        <v>1313553</v>
      </c>
      <c r="R6" s="10">
        <f t="shared" si="4"/>
        <v>1611</v>
      </c>
      <c r="S6" s="10">
        <f t="shared" ref="S6:T6" si="7">SUM(S7:S15)</f>
        <v>4656358</v>
      </c>
      <c r="T6" s="10">
        <f t="shared" si="7"/>
        <v>8619</v>
      </c>
      <c r="U6" s="10">
        <f t="shared" si="4"/>
        <v>178741</v>
      </c>
      <c r="V6" s="10">
        <f t="shared" si="4"/>
        <v>6245</v>
      </c>
      <c r="W6" s="10">
        <f t="shared" si="4"/>
        <v>13177</v>
      </c>
      <c r="X6" s="10">
        <f t="shared" si="4"/>
        <v>443</v>
      </c>
    </row>
    <row r="7" spans="1:25" ht="21.75" x14ac:dyDescent="0.2">
      <c r="A7" s="7" t="s">
        <v>10</v>
      </c>
      <c r="B7" s="8">
        <f>VLOOKUP($A$7:$A$91,data!$A$2:$R$78,2,FALSE)</f>
        <v>4825</v>
      </c>
      <c r="C7" s="8">
        <f>VLOOKUP($A$7:$A$91,data!$A$2:$R$78,3,FALSE)</f>
        <v>4417</v>
      </c>
      <c r="D7" s="8">
        <f>VLOOKUP($A$7:$A$91,data!$A$2:$R$78,4,FALSE)</f>
        <v>586</v>
      </c>
      <c r="E7" s="8">
        <f>VLOOKUP($A$7:$A$91,data!$A$2:$R$78,5,FALSE)</f>
        <v>124</v>
      </c>
      <c r="F7" s="8">
        <f>VLOOKUP($A$7:$A$91,data!$A$2:$R$78,6,FALSE)</f>
        <v>7</v>
      </c>
      <c r="G7" s="8">
        <f>VLOOKUP($A$7:$A$91,data!$A$2:$R$78,7,FALSE)</f>
        <v>270</v>
      </c>
      <c r="H7" s="8">
        <f>VLOOKUP($A$7:$A$91,data!$A$2:$R$78,8,FALSE)</f>
        <v>48</v>
      </c>
      <c r="I7" s="8">
        <f>VLOOKUP($A$7:$A$91,data!$A$2:$R$78,9,FALSE)</f>
        <v>2843</v>
      </c>
      <c r="J7" s="8">
        <f>VLOOKUP($A$7:$A$91,data!$A$2:$R$78,10,FALSE)</f>
        <v>6</v>
      </c>
      <c r="K7" s="8">
        <f>VLOOKUP($A$7:$A$91,data!$A$2:$R$78,11,FALSE)</f>
        <v>101472</v>
      </c>
      <c r="L7" s="8">
        <f>VLOOKUP($A$7:$A$91,data!$A$2:$R$78,12,FALSE)</f>
        <v>3865</v>
      </c>
      <c r="M7" s="8">
        <f>VLOOKUP($A$7:$A$91,data!$A$2:$R$78,13,FALSE)</f>
        <v>36107</v>
      </c>
      <c r="N7" s="8">
        <f>VLOOKUP($A$7:$A$91,data!$A$2:$R$78,14,FALSE)</f>
        <v>451</v>
      </c>
      <c r="O7" s="8">
        <f>VLOOKUP($A$7:$A$91,data!$A$2:$R$78,15,FALSE)</f>
        <v>10366</v>
      </c>
      <c r="P7" s="8">
        <f>VLOOKUP($A$7:$A$91,data!$A$2:$R$78,16,FALSE)</f>
        <v>341</v>
      </c>
      <c r="Q7" s="8">
        <f>VLOOKUP($A$7:$A$91,data!$A$2:$R$78,17,FALSE)</f>
        <v>5576</v>
      </c>
      <c r="R7" s="8">
        <f>VLOOKUP($A$7:$A$91,data!$A$2:$R$78,18,FALSE)</f>
        <v>128</v>
      </c>
      <c r="S7" s="8">
        <f>VLOOKUP($A$7:$A$91,data!$A$2:$X$78,19,FALSE)</f>
        <v>25909</v>
      </c>
      <c r="T7" s="8">
        <f>VLOOKUP($A$7:$A$91,data!$A$2:$X$78,20,FALSE)</f>
        <v>130</v>
      </c>
      <c r="U7" s="8">
        <f>VLOOKUP($A$7:$A$91,data!$A$2:$X$78,21,FALSE)</f>
        <v>9540</v>
      </c>
      <c r="V7" s="8">
        <f>VLOOKUP($A$7:$A$91,data!$A$2:$X$78,22,FALSE)</f>
        <v>470</v>
      </c>
      <c r="W7" s="8">
        <f>VLOOKUP($A$7:$A$91,data!$A$2:$X$78,23,FALSE)</f>
        <v>1177</v>
      </c>
      <c r="X7" s="8">
        <f>VLOOKUP($A$7:$A$91,data!$A$2:$X$78,24,FALSE)</f>
        <v>77</v>
      </c>
    </row>
    <row r="8" spans="1:25" ht="21.75" x14ac:dyDescent="0.2">
      <c r="A8" s="7" t="s">
        <v>11</v>
      </c>
      <c r="B8" s="8">
        <f>VLOOKUP($A$7:$A$91,data!$A$2:$R$78,2,FALSE)</f>
        <v>4122</v>
      </c>
      <c r="C8" s="8">
        <f>VLOOKUP($A$7:$A$91,data!$A$2:$R$78,3,FALSE)</f>
        <v>2144</v>
      </c>
      <c r="D8" s="8">
        <f>VLOOKUP($A$7:$A$91,data!$A$2:$R$78,4,FALSE)</f>
        <v>309</v>
      </c>
      <c r="E8" s="8">
        <f>VLOOKUP($A$7:$A$91,data!$A$2:$R$78,5,FALSE)</f>
        <v>0</v>
      </c>
      <c r="F8" s="8">
        <f>VLOOKUP($A$7:$A$91,data!$A$2:$R$78,6,FALSE)</f>
        <v>0</v>
      </c>
      <c r="G8" s="8">
        <f>VLOOKUP($A$7:$A$91,data!$A$2:$R$78,7,FALSE)</f>
        <v>167</v>
      </c>
      <c r="H8" s="8">
        <f>VLOOKUP($A$7:$A$91,data!$A$2:$R$78,8,FALSE)</f>
        <v>36</v>
      </c>
      <c r="I8" s="8">
        <f>VLOOKUP($A$7:$A$91,data!$A$2:$R$78,9,FALSE)</f>
        <v>0</v>
      </c>
      <c r="J8" s="8">
        <f>VLOOKUP($A$7:$A$91,data!$A$2:$R$78,10,FALSE)</f>
        <v>0</v>
      </c>
      <c r="K8" s="8">
        <f>VLOOKUP($A$7:$A$91,data!$A$2:$R$78,11,FALSE)</f>
        <v>107610</v>
      </c>
      <c r="L8" s="8">
        <f>VLOOKUP($A$7:$A$91,data!$A$2:$R$78,12,FALSE)</f>
        <v>3643</v>
      </c>
      <c r="M8" s="8">
        <f>VLOOKUP($A$7:$A$91,data!$A$2:$R$78,13,FALSE)</f>
        <v>18596</v>
      </c>
      <c r="N8" s="8">
        <f>VLOOKUP($A$7:$A$91,data!$A$2:$R$78,14,FALSE)</f>
        <v>42</v>
      </c>
      <c r="O8" s="8">
        <f>VLOOKUP($A$7:$A$91,data!$A$2:$R$78,15,FALSE)</f>
        <v>6731</v>
      </c>
      <c r="P8" s="8">
        <f>VLOOKUP($A$7:$A$91,data!$A$2:$R$78,16,FALSE)</f>
        <v>204</v>
      </c>
      <c r="Q8" s="8">
        <f>VLOOKUP($A$7:$A$91,data!$A$2:$R$78,17,FALSE)</f>
        <v>4298</v>
      </c>
      <c r="R8" s="8">
        <f>VLOOKUP($A$7:$A$91,data!$A$2:$R$78,18,FALSE)</f>
        <v>76</v>
      </c>
      <c r="S8" s="8">
        <f>VLOOKUP($A$7:$A$91,data!$A$2:$X$78,19,FALSE)</f>
        <v>148843</v>
      </c>
      <c r="T8" s="8">
        <f>VLOOKUP($A$7:$A$91,data!$A$2:$X$78,20,FALSE)</f>
        <v>158</v>
      </c>
      <c r="U8" s="8">
        <f>VLOOKUP($A$7:$A$91,data!$A$2:$X$78,21,FALSE)</f>
        <v>3508</v>
      </c>
      <c r="V8" s="8">
        <f>VLOOKUP($A$7:$A$91,data!$A$2:$X$78,22,FALSE)</f>
        <v>250</v>
      </c>
      <c r="W8" s="8">
        <f>VLOOKUP($A$7:$A$91,data!$A$2:$X$78,23,FALSE)</f>
        <v>352</v>
      </c>
      <c r="X8" s="8">
        <f>VLOOKUP($A$7:$A$91,data!$A$2:$X$78,24,FALSE)</f>
        <v>26</v>
      </c>
    </row>
    <row r="9" spans="1:25" ht="21.75" x14ac:dyDescent="0.2">
      <c r="A9" s="7" t="s">
        <v>12</v>
      </c>
      <c r="B9" s="8">
        <f>VLOOKUP($A$7:$A$91,data!$A$2:$R$78,2,FALSE)</f>
        <v>6556</v>
      </c>
      <c r="C9" s="8">
        <f>VLOOKUP($A$7:$A$91,data!$A$2:$R$78,3,FALSE)</f>
        <v>4688</v>
      </c>
      <c r="D9" s="8">
        <f>VLOOKUP($A$7:$A$91,data!$A$2:$R$78,4,FALSE)</f>
        <v>281</v>
      </c>
      <c r="E9" s="8">
        <f>VLOOKUP($A$7:$A$91,data!$A$2:$R$78,5,FALSE)</f>
        <v>102</v>
      </c>
      <c r="F9" s="8">
        <f>VLOOKUP($A$7:$A$91,data!$A$2:$R$78,6,FALSE)</f>
        <v>3</v>
      </c>
      <c r="G9" s="8">
        <f>VLOOKUP($A$7:$A$91,data!$A$2:$R$78,7,FALSE)</f>
        <v>788</v>
      </c>
      <c r="H9" s="8">
        <f>VLOOKUP($A$7:$A$91,data!$A$2:$R$78,8,FALSE)</f>
        <v>58</v>
      </c>
      <c r="I9" s="8">
        <f>VLOOKUP($A$7:$A$91,data!$A$2:$R$78,9,FALSE)</f>
        <v>8175</v>
      </c>
      <c r="J9" s="8">
        <f>VLOOKUP($A$7:$A$91,data!$A$2:$R$78,10,FALSE)</f>
        <v>59</v>
      </c>
      <c r="K9" s="8">
        <f>VLOOKUP($A$7:$A$91,data!$A$2:$R$78,11,FALSE)</f>
        <v>253956</v>
      </c>
      <c r="L9" s="8">
        <f>VLOOKUP($A$7:$A$91,data!$A$2:$R$78,12,FALSE)</f>
        <v>5203</v>
      </c>
      <c r="M9" s="8">
        <f>VLOOKUP($A$7:$A$91,data!$A$2:$R$78,13,FALSE)</f>
        <v>220075</v>
      </c>
      <c r="N9" s="8">
        <f>VLOOKUP($A$7:$A$91,data!$A$2:$R$78,14,FALSE)</f>
        <v>81</v>
      </c>
      <c r="O9" s="8">
        <f>VLOOKUP($A$7:$A$91,data!$A$2:$R$78,15,FALSE)</f>
        <v>107791</v>
      </c>
      <c r="P9" s="8">
        <f>VLOOKUP($A$7:$A$91,data!$A$2:$R$78,16,FALSE)</f>
        <v>1927</v>
      </c>
      <c r="Q9" s="8">
        <f>VLOOKUP($A$7:$A$91,data!$A$2:$R$78,17,FALSE)</f>
        <v>60156</v>
      </c>
      <c r="R9" s="8">
        <f>VLOOKUP($A$7:$A$91,data!$A$2:$R$78,18,FALSE)</f>
        <v>132</v>
      </c>
      <c r="S9" s="8">
        <f>VLOOKUP($A$7:$A$91,data!$A$2:$X$78,19,FALSE)</f>
        <v>341471</v>
      </c>
      <c r="T9" s="8">
        <f>VLOOKUP($A$7:$A$91,data!$A$2:$X$78,20,FALSE)</f>
        <v>558</v>
      </c>
      <c r="U9" s="8">
        <f>VLOOKUP($A$7:$A$91,data!$A$2:$X$78,21,FALSE)</f>
        <v>3148</v>
      </c>
      <c r="V9" s="8">
        <f>VLOOKUP($A$7:$A$91,data!$A$2:$X$78,22,FALSE)</f>
        <v>124</v>
      </c>
      <c r="W9" s="8">
        <f>VLOOKUP($A$7:$A$91,data!$A$2:$X$78,23,FALSE)</f>
        <v>414</v>
      </c>
      <c r="X9" s="8">
        <f>VLOOKUP($A$7:$A$91,data!$A$2:$X$78,24,FALSE)</f>
        <v>18</v>
      </c>
    </row>
    <row r="10" spans="1:25" ht="21.75" x14ac:dyDescent="0.2">
      <c r="A10" s="7" t="s">
        <v>13</v>
      </c>
      <c r="B10" s="8">
        <f>VLOOKUP($A$7:$A$91,data!$A$2:$R$78,2,FALSE)</f>
        <v>15172</v>
      </c>
      <c r="C10" s="8">
        <f>VLOOKUP($A$7:$A$91,data!$A$2:$R$78,3,FALSE)</f>
        <v>11554</v>
      </c>
      <c r="D10" s="8">
        <f>VLOOKUP($A$7:$A$91,data!$A$2:$R$78,4,FALSE)</f>
        <v>1144</v>
      </c>
      <c r="E10" s="8">
        <f>VLOOKUP($A$7:$A$91,data!$A$2:$R$78,5,FALSE)</f>
        <v>20</v>
      </c>
      <c r="F10" s="8">
        <f>VLOOKUP($A$7:$A$91,data!$A$2:$R$78,6,FALSE)</f>
        <v>3</v>
      </c>
      <c r="G10" s="8">
        <f>VLOOKUP($A$7:$A$91,data!$A$2:$R$78,7,FALSE)</f>
        <v>1582</v>
      </c>
      <c r="H10" s="8">
        <f>VLOOKUP($A$7:$A$91,data!$A$2:$R$78,8,FALSE)</f>
        <v>191</v>
      </c>
      <c r="I10" s="8">
        <f>VLOOKUP($A$7:$A$91,data!$A$2:$R$78,9,FALSE)</f>
        <v>3136</v>
      </c>
      <c r="J10" s="8">
        <f>VLOOKUP($A$7:$A$91,data!$A$2:$R$78,10,FALSE)</f>
        <v>64</v>
      </c>
      <c r="K10" s="8">
        <f>VLOOKUP($A$7:$A$91,data!$A$2:$R$78,11,FALSE)</f>
        <v>622272</v>
      </c>
      <c r="L10" s="8">
        <f>VLOOKUP($A$7:$A$91,data!$A$2:$R$78,12,FALSE)</f>
        <v>12766</v>
      </c>
      <c r="M10" s="8">
        <f>VLOOKUP($A$7:$A$91,data!$A$2:$R$78,13,FALSE)</f>
        <v>2708956</v>
      </c>
      <c r="N10" s="8">
        <f>VLOOKUP($A$7:$A$91,data!$A$2:$R$78,14,FALSE)</f>
        <v>139</v>
      </c>
      <c r="O10" s="8">
        <f>VLOOKUP($A$7:$A$91,data!$A$2:$R$78,15,FALSE)</f>
        <v>3546044</v>
      </c>
      <c r="P10" s="8">
        <f>VLOOKUP($A$7:$A$91,data!$A$2:$R$78,16,FALSE)</f>
        <v>1951</v>
      </c>
      <c r="Q10" s="8">
        <f>VLOOKUP($A$7:$A$91,data!$A$2:$R$78,17,FALSE)</f>
        <v>111096</v>
      </c>
      <c r="R10" s="8">
        <f>VLOOKUP($A$7:$A$91,data!$A$2:$R$78,18,FALSE)</f>
        <v>228</v>
      </c>
      <c r="S10" s="8">
        <f>VLOOKUP($A$7:$A$91,data!$A$2:$X$78,19,FALSE)</f>
        <v>478789</v>
      </c>
      <c r="T10" s="8">
        <f>VLOOKUP($A$7:$A$91,data!$A$2:$X$78,20,FALSE)</f>
        <v>1402</v>
      </c>
      <c r="U10" s="8">
        <f>VLOOKUP($A$7:$A$91,data!$A$2:$X$78,21,FALSE)</f>
        <v>7694</v>
      </c>
      <c r="V10" s="8">
        <f>VLOOKUP($A$7:$A$91,data!$A$2:$X$78,22,FALSE)</f>
        <v>364</v>
      </c>
      <c r="W10" s="8">
        <f>VLOOKUP($A$7:$A$91,data!$A$2:$X$78,23,FALSE)</f>
        <v>499</v>
      </c>
      <c r="X10" s="8">
        <f>VLOOKUP($A$7:$A$91,data!$A$2:$X$78,24,FALSE)</f>
        <v>22</v>
      </c>
    </row>
    <row r="11" spans="1:25" ht="21.75" x14ac:dyDescent="0.2">
      <c r="A11" s="7" t="s">
        <v>14</v>
      </c>
      <c r="B11" s="8">
        <f>VLOOKUP($A$7:$A$91,data!$A$2:$R$78,2,FALSE)</f>
        <v>18216</v>
      </c>
      <c r="C11" s="8">
        <f>VLOOKUP($A$7:$A$91,data!$A$2:$R$78,3,FALSE)</f>
        <v>14249</v>
      </c>
      <c r="D11" s="8">
        <f>VLOOKUP($A$7:$A$91,data!$A$2:$R$78,4,FALSE)</f>
        <v>1606</v>
      </c>
      <c r="E11" s="8">
        <f>VLOOKUP($A$7:$A$91,data!$A$2:$R$78,5,FALSE)</f>
        <v>0</v>
      </c>
      <c r="F11" s="8">
        <f>VLOOKUP($A$7:$A$91,data!$A$2:$R$78,6,FALSE)</f>
        <v>0</v>
      </c>
      <c r="G11" s="8">
        <f>VLOOKUP($A$7:$A$91,data!$A$2:$R$78,7,FALSE)</f>
        <v>754</v>
      </c>
      <c r="H11" s="8">
        <f>VLOOKUP($A$7:$A$91,data!$A$2:$R$78,8,FALSE)</f>
        <v>78</v>
      </c>
      <c r="I11" s="8">
        <f>VLOOKUP($A$7:$A$91,data!$A$2:$R$78,9,FALSE)</f>
        <v>70783</v>
      </c>
      <c r="J11" s="8">
        <f>VLOOKUP($A$7:$A$91,data!$A$2:$R$78,10,FALSE)</f>
        <v>866</v>
      </c>
      <c r="K11" s="8">
        <f>VLOOKUP($A$7:$A$91,data!$A$2:$R$78,11,FALSE)</f>
        <v>818731</v>
      </c>
      <c r="L11" s="8">
        <f>VLOOKUP($A$7:$A$91,data!$A$2:$R$78,12,FALSE)</f>
        <v>15022</v>
      </c>
      <c r="M11" s="8">
        <f>VLOOKUP($A$7:$A$91,data!$A$2:$R$78,13,FALSE)</f>
        <v>1293323</v>
      </c>
      <c r="N11" s="8">
        <f>VLOOKUP($A$7:$A$91,data!$A$2:$R$78,14,FALSE)</f>
        <v>33</v>
      </c>
      <c r="O11" s="8">
        <f>VLOOKUP($A$7:$A$91,data!$A$2:$R$78,15,FALSE)</f>
        <v>938266</v>
      </c>
      <c r="P11" s="8">
        <f>VLOOKUP($A$7:$A$91,data!$A$2:$R$78,16,FALSE)</f>
        <v>974</v>
      </c>
      <c r="Q11" s="8">
        <f>VLOOKUP($A$7:$A$91,data!$A$2:$R$78,17,FALSE)</f>
        <v>7623</v>
      </c>
      <c r="R11" s="8">
        <f>VLOOKUP($A$7:$A$91,data!$A$2:$R$78,18,FALSE)</f>
        <v>52</v>
      </c>
      <c r="S11" s="8">
        <f>VLOOKUP($A$7:$A$91,data!$A$2:$X$78,19,FALSE)</f>
        <v>1711346</v>
      </c>
      <c r="T11" s="8">
        <f>VLOOKUP($A$7:$A$91,data!$A$2:$X$78,20,FALSE)</f>
        <v>2388</v>
      </c>
      <c r="U11" s="8">
        <f>VLOOKUP($A$7:$A$91,data!$A$2:$X$78,21,FALSE)</f>
        <v>9889</v>
      </c>
      <c r="V11" s="8">
        <f>VLOOKUP($A$7:$A$91,data!$A$2:$X$78,22,FALSE)</f>
        <v>403</v>
      </c>
      <c r="W11" s="8">
        <f>VLOOKUP($A$7:$A$91,data!$A$2:$X$78,23,FALSE)</f>
        <v>533</v>
      </c>
      <c r="X11" s="8">
        <f>VLOOKUP($A$7:$A$91,data!$A$2:$X$78,24,FALSE)</f>
        <v>16</v>
      </c>
    </row>
    <row r="12" spans="1:25" ht="21.75" x14ac:dyDescent="0.2">
      <c r="A12" s="7" t="s">
        <v>15</v>
      </c>
      <c r="B12" s="8">
        <f>VLOOKUP($A$7:$A$91,data!$A$2:$R$78,2,FALSE)</f>
        <v>29898</v>
      </c>
      <c r="C12" s="8">
        <f>VLOOKUP($A$7:$A$91,data!$A$2:$R$78,3,FALSE)</f>
        <v>68755</v>
      </c>
      <c r="D12" s="8">
        <f>VLOOKUP($A$7:$A$91,data!$A$2:$R$78,4,FALSE)</f>
        <v>4096</v>
      </c>
      <c r="E12" s="8">
        <f>VLOOKUP($A$7:$A$91,data!$A$2:$R$78,5,FALSE)</f>
        <v>89212</v>
      </c>
      <c r="F12" s="8">
        <f>VLOOKUP($A$7:$A$91,data!$A$2:$R$78,6,FALSE)</f>
        <v>2477</v>
      </c>
      <c r="G12" s="8">
        <f>VLOOKUP($A$7:$A$91,data!$A$2:$R$78,7,FALSE)</f>
        <v>3833</v>
      </c>
      <c r="H12" s="8">
        <f>VLOOKUP($A$7:$A$91,data!$A$2:$R$78,8,FALSE)</f>
        <v>252</v>
      </c>
      <c r="I12" s="8">
        <f>VLOOKUP($A$7:$A$91,data!$A$2:$R$78,9,FALSE)</f>
        <v>524313</v>
      </c>
      <c r="J12" s="8">
        <f>VLOOKUP($A$7:$A$91,data!$A$2:$R$78,10,FALSE)</f>
        <v>1930</v>
      </c>
      <c r="K12" s="8">
        <f>VLOOKUP($A$7:$A$91,data!$A$2:$R$78,11,FALSE)</f>
        <v>984097</v>
      </c>
      <c r="L12" s="8">
        <f>VLOOKUP($A$7:$A$91,data!$A$2:$R$78,12,FALSE)</f>
        <v>23156</v>
      </c>
      <c r="M12" s="8">
        <f>VLOOKUP($A$7:$A$91,data!$A$2:$R$78,13,FALSE)</f>
        <v>61359963</v>
      </c>
      <c r="N12" s="8">
        <f>VLOOKUP($A$7:$A$91,data!$A$2:$R$78,14,FALSE)</f>
        <v>442</v>
      </c>
      <c r="O12" s="8">
        <f>VLOOKUP($A$7:$A$91,data!$A$2:$R$78,15,FALSE)</f>
        <v>803216</v>
      </c>
      <c r="P12" s="8">
        <f>VLOOKUP($A$7:$A$91,data!$A$2:$R$78,16,FALSE)</f>
        <v>1448</v>
      </c>
      <c r="Q12" s="8">
        <f>VLOOKUP($A$7:$A$91,data!$A$2:$R$78,17,FALSE)</f>
        <v>423601</v>
      </c>
      <c r="R12" s="8">
        <f>VLOOKUP($A$7:$A$91,data!$A$2:$R$78,18,FALSE)</f>
        <v>269</v>
      </c>
      <c r="S12" s="8">
        <f>VLOOKUP($A$7:$A$91,data!$A$2:$X$78,19,FALSE)</f>
        <v>537854</v>
      </c>
      <c r="T12" s="8">
        <f>VLOOKUP($A$7:$A$91,data!$A$2:$X$78,20,FALSE)</f>
        <v>1129</v>
      </c>
      <c r="U12" s="8">
        <f>VLOOKUP($A$7:$A$91,data!$A$2:$X$78,21,FALSE)</f>
        <v>65474</v>
      </c>
      <c r="V12" s="8">
        <f>VLOOKUP($A$7:$A$91,data!$A$2:$X$78,22,FALSE)</f>
        <v>2237</v>
      </c>
      <c r="W12" s="8">
        <f>VLOOKUP($A$7:$A$91,data!$A$2:$X$78,23,FALSE)</f>
        <v>3500</v>
      </c>
      <c r="X12" s="8">
        <f>VLOOKUP($A$7:$A$91,data!$A$2:$X$78,24,FALSE)</f>
        <v>93</v>
      </c>
    </row>
    <row r="13" spans="1:25" ht="21.75" x14ac:dyDescent="0.2">
      <c r="A13" s="7" t="s">
        <v>16</v>
      </c>
      <c r="B13" s="8">
        <f>VLOOKUP($A$7:$A$91,data!$A$2:$R$78,2,FALSE)</f>
        <v>5475</v>
      </c>
      <c r="C13" s="8">
        <f>VLOOKUP($A$7:$A$91,data!$A$2:$R$78,3,FALSE)</f>
        <v>3147</v>
      </c>
      <c r="D13" s="8">
        <f>VLOOKUP($A$7:$A$91,data!$A$2:$R$78,4,FALSE)</f>
        <v>456</v>
      </c>
      <c r="E13" s="8">
        <f>VLOOKUP($A$7:$A$91,data!$A$2:$R$78,5,FALSE)</f>
        <v>151</v>
      </c>
      <c r="F13" s="8">
        <f>VLOOKUP($A$7:$A$91,data!$A$2:$R$78,6,FALSE)</f>
        <v>9</v>
      </c>
      <c r="G13" s="8">
        <f>VLOOKUP($A$7:$A$91,data!$A$2:$R$78,7,FALSE)</f>
        <v>199</v>
      </c>
      <c r="H13" s="8">
        <f>VLOOKUP($A$7:$A$91,data!$A$2:$R$78,8,FALSE)</f>
        <v>29</v>
      </c>
      <c r="I13" s="8">
        <f>VLOOKUP($A$7:$A$91,data!$A$2:$R$78,9,FALSE)</f>
        <v>43165</v>
      </c>
      <c r="J13" s="8">
        <f>VLOOKUP($A$7:$A$91,data!$A$2:$R$78,10,FALSE)</f>
        <v>315</v>
      </c>
      <c r="K13" s="8">
        <f>VLOOKUP($A$7:$A$91,data!$A$2:$R$78,11,FALSE)</f>
        <v>240195</v>
      </c>
      <c r="L13" s="8">
        <f>VLOOKUP($A$7:$A$91,data!$A$2:$R$78,12,FALSE)</f>
        <v>4392</v>
      </c>
      <c r="M13" s="8">
        <f>VLOOKUP($A$7:$A$91,data!$A$2:$R$78,13,FALSE)</f>
        <v>1826174</v>
      </c>
      <c r="N13" s="8">
        <f>VLOOKUP($A$7:$A$91,data!$A$2:$R$78,14,FALSE)</f>
        <v>62</v>
      </c>
      <c r="O13" s="8">
        <f>VLOOKUP($A$7:$A$91,data!$A$2:$R$78,15,FALSE)</f>
        <v>51829</v>
      </c>
      <c r="P13" s="8">
        <f>VLOOKUP($A$7:$A$91,data!$A$2:$R$78,16,FALSE)</f>
        <v>411</v>
      </c>
      <c r="Q13" s="8">
        <f>VLOOKUP($A$7:$A$91,data!$A$2:$R$78,17,FALSE)</f>
        <v>3621</v>
      </c>
      <c r="R13" s="8">
        <f>VLOOKUP($A$7:$A$91,data!$A$2:$R$78,18,FALSE)</f>
        <v>76</v>
      </c>
      <c r="S13" s="8">
        <f>VLOOKUP($A$7:$A$91,data!$A$2:$X$78,19,FALSE)</f>
        <v>174156</v>
      </c>
      <c r="T13" s="8">
        <f>VLOOKUP($A$7:$A$91,data!$A$2:$X$78,20,FALSE)</f>
        <v>415</v>
      </c>
      <c r="U13" s="8">
        <f>VLOOKUP($A$7:$A$91,data!$A$2:$X$78,21,FALSE)</f>
        <v>15637</v>
      </c>
      <c r="V13" s="8">
        <f>VLOOKUP($A$7:$A$91,data!$A$2:$X$78,22,FALSE)</f>
        <v>510</v>
      </c>
      <c r="W13" s="8">
        <f>VLOOKUP($A$7:$A$91,data!$A$2:$X$78,23,FALSE)</f>
        <v>180</v>
      </c>
      <c r="X13" s="8">
        <f>VLOOKUP($A$7:$A$91,data!$A$2:$X$78,24,FALSE)</f>
        <v>18</v>
      </c>
    </row>
    <row r="14" spans="1:25" ht="21.75" x14ac:dyDescent="0.2">
      <c r="A14" s="7" t="s">
        <v>17</v>
      </c>
      <c r="B14" s="8">
        <f>VLOOKUP($A$7:$A$91,data!$A$2:$R$78,2,FALSE)</f>
        <v>20742</v>
      </c>
      <c r="C14" s="8">
        <f>VLOOKUP($A$7:$A$91,data!$A$2:$R$78,3,FALSE)</f>
        <v>58999</v>
      </c>
      <c r="D14" s="8">
        <f>VLOOKUP($A$7:$A$91,data!$A$2:$R$78,4,FALSE)</f>
        <v>3476</v>
      </c>
      <c r="E14" s="8">
        <f>VLOOKUP($A$7:$A$91,data!$A$2:$R$78,5,FALSE)</f>
        <v>1208</v>
      </c>
      <c r="F14" s="8">
        <f>VLOOKUP($A$7:$A$91,data!$A$2:$R$78,6,FALSE)</f>
        <v>64</v>
      </c>
      <c r="G14" s="8">
        <f>VLOOKUP($A$7:$A$91,data!$A$2:$R$78,7,FALSE)</f>
        <v>17807</v>
      </c>
      <c r="H14" s="8">
        <f>VLOOKUP($A$7:$A$91,data!$A$2:$R$78,8,FALSE)</f>
        <v>1283</v>
      </c>
      <c r="I14" s="8">
        <f>VLOOKUP($A$7:$A$91,data!$A$2:$R$78,9,FALSE)</f>
        <v>154215</v>
      </c>
      <c r="J14" s="8">
        <f>VLOOKUP($A$7:$A$91,data!$A$2:$R$78,10,FALSE)</f>
        <v>916</v>
      </c>
      <c r="K14" s="8">
        <f>VLOOKUP($A$7:$A$91,data!$A$2:$R$78,11,FALSE)</f>
        <v>1053938</v>
      </c>
      <c r="L14" s="8">
        <f>VLOOKUP($A$7:$A$91,data!$A$2:$R$78,12,FALSE)</f>
        <v>16973</v>
      </c>
      <c r="M14" s="8">
        <f>VLOOKUP($A$7:$A$91,data!$A$2:$R$78,13,FALSE)</f>
        <v>5807631</v>
      </c>
      <c r="N14" s="8">
        <f>VLOOKUP($A$7:$A$91,data!$A$2:$R$78,14,FALSE)</f>
        <v>160</v>
      </c>
      <c r="O14" s="8">
        <f>VLOOKUP($A$7:$A$91,data!$A$2:$R$78,15,FALSE)</f>
        <v>71476</v>
      </c>
      <c r="P14" s="8">
        <f>VLOOKUP($A$7:$A$91,data!$A$2:$R$78,16,FALSE)</f>
        <v>2242</v>
      </c>
      <c r="Q14" s="8">
        <f>VLOOKUP($A$7:$A$91,data!$A$2:$R$78,17,FALSE)</f>
        <v>95707</v>
      </c>
      <c r="R14" s="8">
        <f>VLOOKUP($A$7:$A$91,data!$A$2:$R$78,18,FALSE)</f>
        <v>474</v>
      </c>
      <c r="S14" s="8">
        <f>VLOOKUP($A$7:$A$91,data!$A$2:$X$78,19,FALSE)</f>
        <v>983810</v>
      </c>
      <c r="T14" s="8">
        <f>VLOOKUP($A$7:$A$91,data!$A$2:$X$78,20,FALSE)</f>
        <v>1787</v>
      </c>
      <c r="U14" s="8">
        <f>VLOOKUP($A$7:$A$91,data!$A$2:$X$78,21,FALSE)</f>
        <v>38648</v>
      </c>
      <c r="V14" s="8">
        <f>VLOOKUP($A$7:$A$91,data!$A$2:$X$78,22,FALSE)</f>
        <v>1069</v>
      </c>
      <c r="W14" s="8">
        <f>VLOOKUP($A$7:$A$91,data!$A$2:$X$78,23,FALSE)</f>
        <v>3892</v>
      </c>
      <c r="X14" s="8">
        <f>VLOOKUP($A$7:$A$91,data!$A$2:$X$78,24,FALSE)</f>
        <v>114</v>
      </c>
    </row>
    <row r="15" spans="1:25" ht="21.75" x14ac:dyDescent="0.2">
      <c r="A15" s="7" t="s">
        <v>18</v>
      </c>
      <c r="B15" s="8">
        <f>VLOOKUP($A$7:$A$91,data!$A$2:$R$78,2,FALSE)</f>
        <v>18638</v>
      </c>
      <c r="C15" s="8">
        <f>VLOOKUP($A$7:$A$91,data!$A$2:$R$78,3,FALSE)</f>
        <v>31403</v>
      </c>
      <c r="D15" s="8">
        <f>VLOOKUP($A$7:$A$91,data!$A$2:$R$78,4,FALSE)</f>
        <v>2158</v>
      </c>
      <c r="E15" s="8">
        <f>VLOOKUP($A$7:$A$91,data!$A$2:$R$78,5,FALSE)</f>
        <v>160562</v>
      </c>
      <c r="F15" s="8">
        <f>VLOOKUP($A$7:$A$91,data!$A$2:$R$78,6,FALSE)</f>
        <v>4723</v>
      </c>
      <c r="G15" s="8">
        <f>VLOOKUP($A$7:$A$91,data!$A$2:$R$78,7,FALSE)</f>
        <v>11164</v>
      </c>
      <c r="H15" s="8">
        <f>VLOOKUP($A$7:$A$91,data!$A$2:$R$78,8,FALSE)</f>
        <v>679</v>
      </c>
      <c r="I15" s="8">
        <f>VLOOKUP($A$7:$A$91,data!$A$2:$R$78,9,FALSE)</f>
        <v>166163</v>
      </c>
      <c r="J15" s="8">
        <f>VLOOKUP($A$7:$A$91,data!$A$2:$R$78,10,FALSE)</f>
        <v>264</v>
      </c>
      <c r="K15" s="8">
        <f>VLOOKUP($A$7:$A$91,data!$A$2:$R$78,11,FALSE)</f>
        <v>621744</v>
      </c>
      <c r="L15" s="8">
        <f>VLOOKUP($A$7:$A$91,data!$A$2:$R$78,12,FALSE)</f>
        <v>12736</v>
      </c>
      <c r="M15" s="8">
        <f>VLOOKUP($A$7:$A$91,data!$A$2:$R$78,13,FALSE)</f>
        <v>18349711</v>
      </c>
      <c r="N15" s="8">
        <f>VLOOKUP($A$7:$A$91,data!$A$2:$R$78,14,FALSE)</f>
        <v>272</v>
      </c>
      <c r="O15" s="8">
        <f>VLOOKUP($A$7:$A$91,data!$A$2:$R$78,15,FALSE)</f>
        <v>1459187</v>
      </c>
      <c r="P15" s="8">
        <f>VLOOKUP($A$7:$A$91,data!$A$2:$R$78,16,FALSE)</f>
        <v>1518</v>
      </c>
      <c r="Q15" s="8">
        <f>VLOOKUP($A$7:$A$91,data!$A$2:$R$78,17,FALSE)</f>
        <v>601875</v>
      </c>
      <c r="R15" s="8">
        <f>VLOOKUP($A$7:$A$91,data!$A$2:$R$78,18,FALSE)</f>
        <v>176</v>
      </c>
      <c r="S15" s="8">
        <f>VLOOKUP($A$7:$A$91,data!$A$2:$X$78,19,FALSE)</f>
        <v>254180</v>
      </c>
      <c r="T15" s="8">
        <f>VLOOKUP($A$7:$A$91,data!$A$2:$X$78,20,FALSE)</f>
        <v>652</v>
      </c>
      <c r="U15" s="8">
        <f>VLOOKUP($A$7:$A$91,data!$A$2:$X$78,21,FALSE)</f>
        <v>25203</v>
      </c>
      <c r="V15" s="8">
        <f>VLOOKUP($A$7:$A$91,data!$A$2:$X$78,22,FALSE)</f>
        <v>818</v>
      </c>
      <c r="W15" s="8">
        <f>VLOOKUP($A$7:$A$91,data!$A$2:$X$78,23,FALSE)</f>
        <v>2630</v>
      </c>
      <c r="X15" s="8">
        <f>VLOOKUP($A$7:$A$91,data!$A$2:$X$78,24,FALSE)</f>
        <v>59</v>
      </c>
    </row>
    <row r="16" spans="1:25" ht="21.75" x14ac:dyDescent="0.2">
      <c r="A16" s="11" t="s">
        <v>2</v>
      </c>
      <c r="B16" s="10">
        <f t="shared" ref="B16:X16" si="8">SUM(B17:B25)</f>
        <v>120098</v>
      </c>
      <c r="C16" s="10">
        <f t="shared" si="8"/>
        <v>203280</v>
      </c>
      <c r="D16" s="10">
        <f t="shared" si="8"/>
        <v>18403</v>
      </c>
      <c r="E16" s="10">
        <f t="shared" si="8"/>
        <v>42806</v>
      </c>
      <c r="F16" s="10">
        <f t="shared" si="8"/>
        <v>1071</v>
      </c>
      <c r="G16" s="10">
        <f t="shared" si="8"/>
        <v>53951</v>
      </c>
      <c r="H16" s="10">
        <f t="shared" si="8"/>
        <v>4565</v>
      </c>
      <c r="I16" s="10">
        <f t="shared" si="8"/>
        <v>2138233</v>
      </c>
      <c r="J16" s="10">
        <f t="shared" si="8"/>
        <v>3071</v>
      </c>
      <c r="K16" s="10">
        <f t="shared" ref="K16:L16" si="9">SUM(K17:K25)</f>
        <v>4306500</v>
      </c>
      <c r="L16" s="10">
        <f t="shared" si="9"/>
        <v>101800</v>
      </c>
      <c r="M16" s="10">
        <f t="shared" ref="M16:N16" si="10">SUM(M17:M25)</f>
        <v>63108716</v>
      </c>
      <c r="N16" s="10">
        <f t="shared" si="10"/>
        <v>3132</v>
      </c>
      <c r="O16" s="10">
        <f t="shared" si="8"/>
        <v>22116851</v>
      </c>
      <c r="P16" s="10">
        <f t="shared" si="8"/>
        <v>8048</v>
      </c>
      <c r="Q16" s="10">
        <f t="shared" si="8"/>
        <v>2620148</v>
      </c>
      <c r="R16" s="10">
        <f t="shared" si="8"/>
        <v>1956</v>
      </c>
      <c r="S16" s="10">
        <f t="shared" ref="S16:T16" si="11">SUM(S17:S25)</f>
        <v>598525</v>
      </c>
      <c r="T16" s="10">
        <f t="shared" si="11"/>
        <v>4107</v>
      </c>
      <c r="U16" s="10">
        <f t="shared" si="8"/>
        <v>34707</v>
      </c>
      <c r="V16" s="10">
        <f t="shared" si="8"/>
        <v>1611</v>
      </c>
      <c r="W16" s="10">
        <f t="shared" si="8"/>
        <v>5331</v>
      </c>
      <c r="X16" s="10">
        <f t="shared" si="8"/>
        <v>276</v>
      </c>
    </row>
    <row r="17" spans="1:24" ht="21.75" x14ac:dyDescent="0.2">
      <c r="A17" s="7" t="s">
        <v>19</v>
      </c>
      <c r="B17" s="8">
        <f>VLOOKUP($A$7:$A$91,data!$A$2:$R$78,2,FALSE)</f>
        <v>2175</v>
      </c>
      <c r="C17" s="8">
        <f>VLOOKUP($A$7:$A$91,data!$A$2:$R$78,3,FALSE)</f>
        <v>465</v>
      </c>
      <c r="D17" s="8">
        <f>VLOOKUP($A$7:$A$91,data!$A$2:$R$78,4,FALSE)</f>
        <v>46</v>
      </c>
      <c r="E17" s="8">
        <f>VLOOKUP($A$7:$A$91,data!$A$2:$R$78,5,FALSE)</f>
        <v>0</v>
      </c>
      <c r="F17" s="8">
        <f>VLOOKUP($A$7:$A$91,data!$A$2:$R$78,6,FALSE)</f>
        <v>0</v>
      </c>
      <c r="G17" s="8">
        <f>VLOOKUP($A$7:$A$91,data!$A$2:$R$78,7,FALSE)</f>
        <v>48</v>
      </c>
      <c r="H17" s="8">
        <f>VLOOKUP($A$7:$A$91,data!$A$2:$R$78,8,FALSE)</f>
        <v>9</v>
      </c>
      <c r="I17" s="8">
        <f>VLOOKUP($A$7:$A$91,data!$A$2:$R$78,9,FALSE)</f>
        <v>95</v>
      </c>
      <c r="J17" s="8">
        <f>VLOOKUP($A$7:$A$91,data!$A$2:$R$78,10,FALSE)</f>
        <v>5</v>
      </c>
      <c r="K17" s="8">
        <f>VLOOKUP($A$7:$A$91,data!$A$2:$R$78,11,FALSE)</f>
        <v>48525</v>
      </c>
      <c r="L17" s="8">
        <f>VLOOKUP($A$7:$A$91,data!$A$2:$R$78,12,FALSE)</f>
        <v>1896</v>
      </c>
      <c r="M17" s="8">
        <f>VLOOKUP($A$7:$A$91,data!$A$2:$R$78,13,FALSE)</f>
        <v>1473</v>
      </c>
      <c r="N17" s="8">
        <f>VLOOKUP($A$7:$A$91,data!$A$2:$R$78,14,FALSE)</f>
        <v>10</v>
      </c>
      <c r="O17" s="8">
        <f>VLOOKUP($A$7:$A$91,data!$A$2:$R$78,15,FALSE)</f>
        <v>2362</v>
      </c>
      <c r="P17" s="8">
        <f>VLOOKUP($A$7:$A$91,data!$A$2:$R$78,16,FALSE)</f>
        <v>64</v>
      </c>
      <c r="Q17" s="8">
        <f>VLOOKUP($A$7:$A$91,data!$A$2:$R$78,17,FALSE)</f>
        <v>1381</v>
      </c>
      <c r="R17" s="8">
        <f>VLOOKUP($A$7:$A$91,data!$A$2:$R$78,18,FALSE)</f>
        <v>103</v>
      </c>
      <c r="S17" s="8">
        <f>VLOOKUP($A$7:$A$91,data!$A$2:$X$78,19,FALSE)</f>
        <v>6972</v>
      </c>
      <c r="T17" s="8">
        <f>VLOOKUP($A$7:$A$91,data!$A$2:$X$78,20,FALSE)</f>
        <v>205</v>
      </c>
      <c r="U17" s="8">
        <f>VLOOKUP($A$7:$A$91,data!$A$2:$X$78,21,FALSE)</f>
        <v>884</v>
      </c>
      <c r="V17" s="8">
        <f>VLOOKUP($A$7:$A$91,data!$A$2:$X$78,22,FALSE)</f>
        <v>35</v>
      </c>
      <c r="W17" s="8">
        <f>VLOOKUP($A$7:$A$91,data!$A$2:$X$78,23,FALSE)</f>
        <v>80</v>
      </c>
      <c r="X17" s="8">
        <f>VLOOKUP($A$7:$A$91,data!$A$2:$X$78,24,FALSE)</f>
        <v>9</v>
      </c>
    </row>
    <row r="18" spans="1:24" ht="21.75" x14ac:dyDescent="0.2">
      <c r="A18" s="7" t="s">
        <v>20</v>
      </c>
      <c r="B18" s="8">
        <f>VLOOKUP($A$7:$A$91,data!$A$2:$R$78,2,FALSE)</f>
        <v>13123</v>
      </c>
      <c r="C18" s="8">
        <f>VLOOKUP($A$7:$A$91,data!$A$2:$R$78,3,FALSE)</f>
        <v>21154</v>
      </c>
      <c r="D18" s="8">
        <f>VLOOKUP($A$7:$A$91,data!$A$2:$R$78,4,FALSE)</f>
        <v>1537</v>
      </c>
      <c r="E18" s="8">
        <f>VLOOKUP($A$7:$A$91,data!$A$2:$R$78,5,FALSE)</f>
        <v>1715</v>
      </c>
      <c r="F18" s="8">
        <f>VLOOKUP($A$7:$A$91,data!$A$2:$R$78,6,FALSE)</f>
        <v>31</v>
      </c>
      <c r="G18" s="8">
        <f>VLOOKUP($A$7:$A$91,data!$A$2:$R$78,7,FALSE)</f>
        <v>8868</v>
      </c>
      <c r="H18" s="8">
        <f>VLOOKUP($A$7:$A$91,data!$A$2:$R$78,8,FALSE)</f>
        <v>849</v>
      </c>
      <c r="I18" s="8">
        <f>VLOOKUP($A$7:$A$91,data!$A$2:$R$78,9,FALSE)</f>
        <v>813919</v>
      </c>
      <c r="J18" s="8">
        <f>VLOOKUP($A$7:$A$91,data!$A$2:$R$78,10,FALSE)</f>
        <v>289</v>
      </c>
      <c r="K18" s="8">
        <f>VLOOKUP($A$7:$A$91,data!$A$2:$R$78,11,FALSE)</f>
        <v>438593</v>
      </c>
      <c r="L18" s="8">
        <f>VLOOKUP($A$7:$A$91,data!$A$2:$R$78,12,FALSE)</f>
        <v>11001</v>
      </c>
      <c r="M18" s="8">
        <f>VLOOKUP($A$7:$A$91,data!$A$2:$R$78,13,FALSE)</f>
        <v>27467296</v>
      </c>
      <c r="N18" s="8">
        <f>VLOOKUP($A$7:$A$91,data!$A$2:$R$78,14,FALSE)</f>
        <v>324</v>
      </c>
      <c r="O18" s="8">
        <f>VLOOKUP($A$7:$A$91,data!$A$2:$R$78,15,FALSE)</f>
        <v>5479658</v>
      </c>
      <c r="P18" s="8">
        <f>VLOOKUP($A$7:$A$91,data!$A$2:$R$78,16,FALSE)</f>
        <v>497</v>
      </c>
      <c r="Q18" s="8">
        <f>VLOOKUP($A$7:$A$91,data!$A$2:$R$78,17,FALSE)</f>
        <v>150058</v>
      </c>
      <c r="R18" s="8">
        <f>VLOOKUP($A$7:$A$91,data!$A$2:$R$78,18,FALSE)</f>
        <v>75</v>
      </c>
      <c r="S18" s="8">
        <f>VLOOKUP($A$7:$A$91,data!$A$2:$X$78,19,FALSE)</f>
        <v>170153</v>
      </c>
      <c r="T18" s="8">
        <f>VLOOKUP($A$7:$A$91,data!$A$2:$X$78,20,FALSE)</f>
        <v>175</v>
      </c>
      <c r="U18" s="8">
        <f>VLOOKUP($A$7:$A$91,data!$A$2:$X$78,21,FALSE)</f>
        <v>6585</v>
      </c>
      <c r="V18" s="8">
        <f>VLOOKUP($A$7:$A$91,data!$A$2:$X$78,22,FALSE)</f>
        <v>309</v>
      </c>
      <c r="W18" s="8">
        <f>VLOOKUP($A$7:$A$91,data!$A$2:$X$78,23,FALSE)</f>
        <v>2021</v>
      </c>
      <c r="X18" s="8">
        <f>VLOOKUP($A$7:$A$91,data!$A$2:$X$78,24,FALSE)</f>
        <v>85</v>
      </c>
    </row>
    <row r="19" spans="1:24" ht="21.75" x14ac:dyDescent="0.2">
      <c r="A19" s="7" t="s">
        <v>21</v>
      </c>
      <c r="B19" s="8">
        <f>VLOOKUP($A$7:$A$91,data!$A$2:$R$78,2,FALSE)</f>
        <v>10447</v>
      </c>
      <c r="C19" s="8">
        <f>VLOOKUP($A$7:$A$91,data!$A$2:$R$78,3,FALSE)</f>
        <v>22393</v>
      </c>
      <c r="D19" s="8">
        <f>VLOOKUP($A$7:$A$91,data!$A$2:$R$78,4,FALSE)</f>
        <v>1672</v>
      </c>
      <c r="E19" s="8">
        <f>VLOOKUP($A$7:$A$91,data!$A$2:$R$78,5,FALSE)</f>
        <v>0</v>
      </c>
      <c r="F19" s="8">
        <f>VLOOKUP($A$7:$A$91,data!$A$2:$R$78,6,FALSE)</f>
        <v>0</v>
      </c>
      <c r="G19" s="8">
        <f>VLOOKUP($A$7:$A$91,data!$A$2:$R$78,7,FALSE)</f>
        <v>744</v>
      </c>
      <c r="H19" s="8">
        <f>VLOOKUP($A$7:$A$91,data!$A$2:$R$78,8,FALSE)</f>
        <v>81</v>
      </c>
      <c r="I19" s="8">
        <f>VLOOKUP($A$7:$A$91,data!$A$2:$R$78,9,FALSE)</f>
        <v>223510</v>
      </c>
      <c r="J19" s="8">
        <f>VLOOKUP($A$7:$A$91,data!$A$2:$R$78,10,FALSE)</f>
        <v>174</v>
      </c>
      <c r="K19" s="8">
        <f>VLOOKUP($A$7:$A$91,data!$A$2:$R$78,11,FALSE)</f>
        <v>447064</v>
      </c>
      <c r="L19" s="8">
        <f>VLOOKUP($A$7:$A$91,data!$A$2:$R$78,12,FALSE)</f>
        <v>9078</v>
      </c>
      <c r="M19" s="8">
        <f>VLOOKUP($A$7:$A$91,data!$A$2:$R$78,13,FALSE)</f>
        <v>4059702</v>
      </c>
      <c r="N19" s="8">
        <f>VLOOKUP($A$7:$A$91,data!$A$2:$R$78,14,FALSE)</f>
        <v>195</v>
      </c>
      <c r="O19" s="8">
        <f>VLOOKUP($A$7:$A$91,data!$A$2:$R$78,15,FALSE)</f>
        <v>316422</v>
      </c>
      <c r="P19" s="8">
        <f>VLOOKUP($A$7:$A$91,data!$A$2:$R$78,16,FALSE)</f>
        <v>301</v>
      </c>
      <c r="Q19" s="8">
        <f>VLOOKUP($A$7:$A$91,data!$A$2:$R$78,17,FALSE)</f>
        <v>554935</v>
      </c>
      <c r="R19" s="8">
        <f>VLOOKUP($A$7:$A$91,data!$A$2:$R$78,18,FALSE)</f>
        <v>58</v>
      </c>
      <c r="S19" s="8">
        <f>VLOOKUP($A$7:$A$91,data!$A$2:$X$78,19,FALSE)</f>
        <v>41006</v>
      </c>
      <c r="T19" s="8">
        <f>VLOOKUP($A$7:$A$91,data!$A$2:$X$78,20,FALSE)</f>
        <v>120</v>
      </c>
      <c r="U19" s="8">
        <f>VLOOKUP($A$7:$A$91,data!$A$2:$X$78,21,FALSE)</f>
        <v>893</v>
      </c>
      <c r="V19" s="8">
        <f>VLOOKUP($A$7:$A$91,data!$A$2:$X$78,22,FALSE)</f>
        <v>37</v>
      </c>
      <c r="W19" s="8">
        <f>VLOOKUP($A$7:$A$91,data!$A$2:$X$78,23,FALSE)</f>
        <v>171</v>
      </c>
      <c r="X19" s="8">
        <f>VLOOKUP($A$7:$A$91,data!$A$2:$X$78,24,FALSE)</f>
        <v>9</v>
      </c>
    </row>
    <row r="20" spans="1:24" ht="21.75" x14ac:dyDescent="0.2">
      <c r="A20" s="7" t="s">
        <v>22</v>
      </c>
      <c r="B20" s="8">
        <f>VLOOKUP($A$7:$A$91,data!$A$2:$R$78,2,FALSE)</f>
        <v>9915</v>
      </c>
      <c r="C20" s="8">
        <f>VLOOKUP($A$7:$A$91,data!$A$2:$R$78,3,FALSE)</f>
        <v>2349</v>
      </c>
      <c r="D20" s="8">
        <f>VLOOKUP($A$7:$A$91,data!$A$2:$R$78,4,FALSE)</f>
        <v>332</v>
      </c>
      <c r="E20" s="8">
        <f>VLOOKUP($A$7:$A$91,data!$A$2:$R$78,5,FALSE)</f>
        <v>3105</v>
      </c>
      <c r="F20" s="8">
        <f>VLOOKUP($A$7:$A$91,data!$A$2:$R$78,6,FALSE)</f>
        <v>85</v>
      </c>
      <c r="G20" s="8">
        <f>VLOOKUP($A$7:$A$91,data!$A$2:$R$78,7,FALSE)</f>
        <v>513</v>
      </c>
      <c r="H20" s="8">
        <f>VLOOKUP($A$7:$A$91,data!$A$2:$R$78,8,FALSE)</f>
        <v>29</v>
      </c>
      <c r="I20" s="8">
        <f>VLOOKUP($A$7:$A$91,data!$A$2:$R$78,9,FALSE)</f>
        <v>63571</v>
      </c>
      <c r="J20" s="8">
        <f>VLOOKUP($A$7:$A$91,data!$A$2:$R$78,10,FALSE)</f>
        <v>149</v>
      </c>
      <c r="K20" s="8">
        <f>VLOOKUP($A$7:$A$91,data!$A$2:$R$78,11,FALSE)</f>
        <v>263946</v>
      </c>
      <c r="L20" s="8">
        <f>VLOOKUP($A$7:$A$91,data!$A$2:$R$78,12,FALSE)</f>
        <v>8416</v>
      </c>
      <c r="M20" s="8">
        <f>VLOOKUP($A$7:$A$91,data!$A$2:$R$78,13,FALSE)</f>
        <v>3222275</v>
      </c>
      <c r="N20" s="8">
        <f>VLOOKUP($A$7:$A$91,data!$A$2:$R$78,14,FALSE)</f>
        <v>334</v>
      </c>
      <c r="O20" s="8">
        <f>VLOOKUP($A$7:$A$91,data!$A$2:$R$78,15,FALSE)</f>
        <v>841359</v>
      </c>
      <c r="P20" s="8">
        <f>VLOOKUP($A$7:$A$91,data!$A$2:$R$78,16,FALSE)</f>
        <v>641</v>
      </c>
      <c r="Q20" s="8">
        <f>VLOOKUP($A$7:$A$91,data!$A$2:$R$78,17,FALSE)</f>
        <v>21076</v>
      </c>
      <c r="R20" s="8">
        <f>VLOOKUP($A$7:$A$91,data!$A$2:$R$78,18,FALSE)</f>
        <v>149</v>
      </c>
      <c r="S20" s="8">
        <f>VLOOKUP($A$7:$A$91,data!$A$2:$X$78,19,FALSE)</f>
        <v>10507</v>
      </c>
      <c r="T20" s="8">
        <f>VLOOKUP($A$7:$A$91,data!$A$2:$X$78,20,FALSE)</f>
        <v>128</v>
      </c>
      <c r="U20" s="8">
        <f>VLOOKUP($A$7:$A$91,data!$A$2:$X$78,21,FALSE)</f>
        <v>298</v>
      </c>
      <c r="V20" s="8">
        <f>VLOOKUP($A$7:$A$91,data!$A$2:$X$78,22,FALSE)</f>
        <v>30</v>
      </c>
      <c r="W20" s="8">
        <f>VLOOKUP($A$7:$A$91,data!$A$2:$X$78,23,FALSE)</f>
        <v>75</v>
      </c>
      <c r="X20" s="8">
        <f>VLOOKUP($A$7:$A$91,data!$A$2:$X$78,24,FALSE)</f>
        <v>5</v>
      </c>
    </row>
    <row r="21" spans="1:24" ht="21.75" x14ac:dyDescent="0.2">
      <c r="A21" s="7" t="s">
        <v>23</v>
      </c>
      <c r="B21" s="8">
        <f>VLOOKUP($A$7:$A$91,data!$A$2:$R$78,2,FALSE)</f>
        <v>4554</v>
      </c>
      <c r="C21" s="8">
        <f>VLOOKUP($A$7:$A$91,data!$A$2:$R$78,3,FALSE)</f>
        <v>1754</v>
      </c>
      <c r="D21" s="8">
        <f>VLOOKUP($A$7:$A$91,data!$A$2:$R$78,4,FALSE)</f>
        <v>190</v>
      </c>
      <c r="E21" s="8">
        <f>VLOOKUP($A$7:$A$91,data!$A$2:$R$78,5,FALSE)</f>
        <v>0</v>
      </c>
      <c r="F21" s="8">
        <f>VLOOKUP($A$7:$A$91,data!$A$2:$R$78,6,FALSE)</f>
        <v>0</v>
      </c>
      <c r="G21" s="8">
        <f>VLOOKUP($A$7:$A$91,data!$A$2:$R$78,7,FALSE)</f>
        <v>654</v>
      </c>
      <c r="H21" s="8">
        <f>VLOOKUP($A$7:$A$91,data!$A$2:$R$78,8,FALSE)</f>
        <v>71</v>
      </c>
      <c r="I21" s="8">
        <f>VLOOKUP($A$7:$A$91,data!$A$2:$R$78,9,FALSE)</f>
        <v>78313</v>
      </c>
      <c r="J21" s="8">
        <f>VLOOKUP($A$7:$A$91,data!$A$2:$R$78,10,FALSE)</f>
        <v>72</v>
      </c>
      <c r="K21" s="8">
        <f>VLOOKUP($A$7:$A$91,data!$A$2:$R$78,11,FALSE)</f>
        <v>115925</v>
      </c>
      <c r="L21" s="8">
        <f>VLOOKUP($A$7:$A$91,data!$A$2:$R$78,12,FALSE)</f>
        <v>3902</v>
      </c>
      <c r="M21" s="8">
        <f>VLOOKUP($A$7:$A$91,data!$A$2:$R$78,13,FALSE)</f>
        <v>440223</v>
      </c>
      <c r="N21" s="8">
        <f>VLOOKUP($A$7:$A$91,data!$A$2:$R$78,14,FALSE)</f>
        <v>15</v>
      </c>
      <c r="O21" s="8">
        <f>VLOOKUP($A$7:$A$91,data!$A$2:$R$78,15,FALSE)</f>
        <v>61008</v>
      </c>
      <c r="P21" s="8">
        <f>VLOOKUP($A$7:$A$91,data!$A$2:$R$78,16,FALSE)</f>
        <v>120</v>
      </c>
      <c r="Q21" s="8">
        <f>VLOOKUP($A$7:$A$91,data!$A$2:$R$78,17,FALSE)</f>
        <v>2328</v>
      </c>
      <c r="R21" s="8">
        <f>VLOOKUP($A$7:$A$91,data!$A$2:$R$78,18,FALSE)</f>
        <v>40</v>
      </c>
      <c r="S21" s="8">
        <f>VLOOKUP($A$7:$A$91,data!$A$2:$X$78,19,FALSE)</f>
        <v>11194</v>
      </c>
      <c r="T21" s="8">
        <f>VLOOKUP($A$7:$A$91,data!$A$2:$X$78,20,FALSE)</f>
        <v>65</v>
      </c>
      <c r="U21" s="8">
        <f>VLOOKUP($A$7:$A$91,data!$A$2:$X$78,21,FALSE)</f>
        <v>446</v>
      </c>
      <c r="V21" s="8">
        <f>VLOOKUP($A$7:$A$91,data!$A$2:$X$78,22,FALSE)</f>
        <v>29</v>
      </c>
      <c r="W21" s="8">
        <f>VLOOKUP($A$7:$A$91,data!$A$2:$X$78,23,FALSE)</f>
        <v>159</v>
      </c>
      <c r="X21" s="8">
        <f>VLOOKUP($A$7:$A$91,data!$A$2:$X$78,24,FALSE)</f>
        <v>10</v>
      </c>
    </row>
    <row r="22" spans="1:24" ht="21.75" x14ac:dyDescent="0.2">
      <c r="A22" s="7" t="s">
        <v>24</v>
      </c>
      <c r="B22" s="8">
        <f>VLOOKUP($A$7:$A$91,data!$A$2:$R$78,2,FALSE)</f>
        <v>15893</v>
      </c>
      <c r="C22" s="8">
        <f>VLOOKUP($A$7:$A$91,data!$A$2:$R$78,3,FALSE)</f>
        <v>20607</v>
      </c>
      <c r="D22" s="8">
        <f>VLOOKUP($A$7:$A$91,data!$A$2:$R$78,4,FALSE)</f>
        <v>2632</v>
      </c>
      <c r="E22" s="8">
        <f>VLOOKUP($A$7:$A$91,data!$A$2:$R$78,5,FALSE)</f>
        <v>113</v>
      </c>
      <c r="F22" s="8">
        <f>VLOOKUP($A$7:$A$91,data!$A$2:$R$78,6,FALSE)</f>
        <v>4</v>
      </c>
      <c r="G22" s="8">
        <f>VLOOKUP($A$7:$A$91,data!$A$2:$R$78,7,FALSE)</f>
        <v>2782</v>
      </c>
      <c r="H22" s="8">
        <f>VLOOKUP($A$7:$A$91,data!$A$2:$R$78,8,FALSE)</f>
        <v>264</v>
      </c>
      <c r="I22" s="8">
        <f>VLOOKUP($A$7:$A$91,data!$A$2:$R$78,9,FALSE)</f>
        <v>367575</v>
      </c>
      <c r="J22" s="8">
        <f>VLOOKUP($A$7:$A$91,data!$A$2:$R$78,10,FALSE)</f>
        <v>527</v>
      </c>
      <c r="K22" s="8">
        <f>VLOOKUP($A$7:$A$91,data!$A$2:$R$78,11,FALSE)</f>
        <v>508421</v>
      </c>
      <c r="L22" s="8">
        <f>VLOOKUP($A$7:$A$91,data!$A$2:$R$78,12,FALSE)</f>
        <v>12308</v>
      </c>
      <c r="M22" s="8">
        <f>VLOOKUP($A$7:$A$91,data!$A$2:$R$78,13,FALSE)</f>
        <v>4536786</v>
      </c>
      <c r="N22" s="8">
        <f>VLOOKUP($A$7:$A$91,data!$A$2:$R$78,14,FALSE)</f>
        <v>278</v>
      </c>
      <c r="O22" s="8">
        <f>VLOOKUP($A$7:$A$91,data!$A$2:$R$78,15,FALSE)</f>
        <v>8023984</v>
      </c>
      <c r="P22" s="8">
        <f>VLOOKUP($A$7:$A$91,data!$A$2:$R$78,16,FALSE)</f>
        <v>1088</v>
      </c>
      <c r="Q22" s="8">
        <f>VLOOKUP($A$7:$A$91,data!$A$2:$R$78,17,FALSE)</f>
        <v>746198</v>
      </c>
      <c r="R22" s="8">
        <f>VLOOKUP($A$7:$A$91,data!$A$2:$R$78,18,FALSE)</f>
        <v>600</v>
      </c>
      <c r="S22" s="8">
        <f>VLOOKUP($A$7:$A$91,data!$A$2:$X$78,19,FALSE)</f>
        <v>234133</v>
      </c>
      <c r="T22" s="8">
        <f>VLOOKUP($A$7:$A$91,data!$A$2:$X$78,20,FALSE)</f>
        <v>1625</v>
      </c>
      <c r="U22" s="8">
        <f>VLOOKUP($A$7:$A$91,data!$A$2:$X$78,21,FALSE)</f>
        <v>5993</v>
      </c>
      <c r="V22" s="8">
        <f>VLOOKUP($A$7:$A$91,data!$A$2:$X$78,22,FALSE)</f>
        <v>355</v>
      </c>
      <c r="W22" s="8">
        <f>VLOOKUP($A$7:$A$91,data!$A$2:$X$78,23,FALSE)</f>
        <v>1248</v>
      </c>
      <c r="X22" s="8">
        <f>VLOOKUP($A$7:$A$91,data!$A$2:$X$78,24,FALSE)</f>
        <v>82</v>
      </c>
    </row>
    <row r="23" spans="1:24" ht="21.75" x14ac:dyDescent="0.2">
      <c r="A23" s="7" t="s">
        <v>25</v>
      </c>
      <c r="B23" s="8">
        <f>VLOOKUP($A$7:$A$91,data!$A$2:$R$78,2,FALSE)</f>
        <v>20054</v>
      </c>
      <c r="C23" s="8">
        <f>VLOOKUP($A$7:$A$91,data!$A$2:$R$78,3,FALSE)</f>
        <v>18418</v>
      </c>
      <c r="D23" s="8">
        <f>VLOOKUP($A$7:$A$91,data!$A$2:$R$78,4,FALSE)</f>
        <v>1951</v>
      </c>
      <c r="E23" s="8">
        <f>VLOOKUP($A$7:$A$91,data!$A$2:$R$78,5,FALSE)</f>
        <v>197</v>
      </c>
      <c r="F23" s="8">
        <f>VLOOKUP($A$7:$A$91,data!$A$2:$R$78,6,FALSE)</f>
        <v>12</v>
      </c>
      <c r="G23" s="8">
        <f>VLOOKUP($A$7:$A$91,data!$A$2:$R$78,7,FALSE)</f>
        <v>12731</v>
      </c>
      <c r="H23" s="8">
        <f>VLOOKUP($A$7:$A$91,data!$A$2:$R$78,8,FALSE)</f>
        <v>1030</v>
      </c>
      <c r="I23" s="8">
        <f>VLOOKUP($A$7:$A$91,data!$A$2:$R$78,9,FALSE)</f>
        <v>275655</v>
      </c>
      <c r="J23" s="8">
        <f>VLOOKUP($A$7:$A$91,data!$A$2:$R$78,10,FALSE)</f>
        <v>564</v>
      </c>
      <c r="K23" s="8">
        <f>VLOOKUP($A$7:$A$91,data!$A$2:$R$78,11,FALSE)</f>
        <v>813928</v>
      </c>
      <c r="L23" s="8">
        <f>VLOOKUP($A$7:$A$91,data!$A$2:$R$78,12,FALSE)</f>
        <v>17505</v>
      </c>
      <c r="M23" s="8">
        <f>VLOOKUP($A$7:$A$91,data!$A$2:$R$78,13,FALSE)</f>
        <v>20543899</v>
      </c>
      <c r="N23" s="8">
        <f>VLOOKUP($A$7:$A$91,data!$A$2:$R$78,14,FALSE)</f>
        <v>737</v>
      </c>
      <c r="O23" s="8">
        <f>VLOOKUP($A$7:$A$91,data!$A$2:$R$78,15,FALSE)</f>
        <v>1866051</v>
      </c>
      <c r="P23" s="8">
        <f>VLOOKUP($A$7:$A$91,data!$A$2:$R$78,16,FALSE)</f>
        <v>736</v>
      </c>
      <c r="Q23" s="8">
        <f>VLOOKUP($A$7:$A$91,data!$A$2:$R$78,17,FALSE)</f>
        <v>537104</v>
      </c>
      <c r="R23" s="8">
        <f>VLOOKUP($A$7:$A$91,data!$A$2:$R$78,18,FALSE)</f>
        <v>148</v>
      </c>
      <c r="S23" s="8">
        <f>VLOOKUP($A$7:$A$91,data!$A$2:$X$78,19,FALSE)</f>
        <v>37601</v>
      </c>
      <c r="T23" s="8">
        <f>VLOOKUP($A$7:$A$91,data!$A$2:$X$78,20,FALSE)</f>
        <v>439</v>
      </c>
      <c r="U23" s="8">
        <f>VLOOKUP($A$7:$A$91,data!$A$2:$X$78,21,FALSE)</f>
        <v>1673</v>
      </c>
      <c r="V23" s="8">
        <f>VLOOKUP($A$7:$A$91,data!$A$2:$X$78,22,FALSE)</f>
        <v>91</v>
      </c>
      <c r="W23" s="8">
        <f>VLOOKUP($A$7:$A$91,data!$A$2:$X$78,23,FALSE)</f>
        <v>433</v>
      </c>
      <c r="X23" s="8">
        <f>VLOOKUP($A$7:$A$91,data!$A$2:$X$78,24,FALSE)</f>
        <v>28</v>
      </c>
    </row>
    <row r="24" spans="1:24" ht="21.75" x14ac:dyDescent="0.2">
      <c r="A24" s="7" t="s">
        <v>26</v>
      </c>
      <c r="B24" s="8">
        <f>VLOOKUP($A$7:$A$91,data!$A$2:$R$78,2,FALSE)</f>
        <v>10705</v>
      </c>
      <c r="C24" s="8">
        <f>VLOOKUP($A$7:$A$91,data!$A$2:$R$78,3,FALSE)</f>
        <v>11795</v>
      </c>
      <c r="D24" s="8">
        <f>VLOOKUP($A$7:$A$91,data!$A$2:$R$78,4,FALSE)</f>
        <v>983</v>
      </c>
      <c r="E24" s="8">
        <f>VLOOKUP($A$7:$A$91,data!$A$2:$R$78,5,FALSE)</f>
        <v>114</v>
      </c>
      <c r="F24" s="8">
        <f>VLOOKUP($A$7:$A$91,data!$A$2:$R$78,6,FALSE)</f>
        <v>3</v>
      </c>
      <c r="G24" s="8">
        <f>VLOOKUP($A$7:$A$91,data!$A$2:$R$78,7,FALSE)</f>
        <v>13848</v>
      </c>
      <c r="H24" s="8">
        <f>VLOOKUP($A$7:$A$91,data!$A$2:$R$78,8,FALSE)</f>
        <v>1083</v>
      </c>
      <c r="I24" s="8">
        <f>VLOOKUP($A$7:$A$91,data!$A$2:$R$78,9,FALSE)</f>
        <v>276151</v>
      </c>
      <c r="J24" s="8">
        <f>VLOOKUP($A$7:$A$91,data!$A$2:$R$78,10,FALSE)</f>
        <v>180</v>
      </c>
      <c r="K24" s="8">
        <f>VLOOKUP($A$7:$A$91,data!$A$2:$R$78,11,FALSE)</f>
        <v>274946</v>
      </c>
      <c r="L24" s="8">
        <f>VLOOKUP($A$7:$A$91,data!$A$2:$R$78,12,FALSE)</f>
        <v>8696</v>
      </c>
      <c r="M24" s="8">
        <f>VLOOKUP($A$7:$A$91,data!$A$2:$R$78,13,FALSE)</f>
        <v>2482129</v>
      </c>
      <c r="N24" s="8">
        <f>VLOOKUP($A$7:$A$91,data!$A$2:$R$78,14,FALSE)</f>
        <v>301</v>
      </c>
      <c r="O24" s="8">
        <f>VLOOKUP($A$7:$A$91,data!$A$2:$R$78,15,FALSE)</f>
        <v>5057708</v>
      </c>
      <c r="P24" s="8">
        <f>VLOOKUP($A$7:$A$91,data!$A$2:$R$78,16,FALSE)</f>
        <v>943</v>
      </c>
      <c r="Q24" s="8">
        <f>VLOOKUP($A$7:$A$91,data!$A$2:$R$78,17,FALSE)</f>
        <v>476114</v>
      </c>
      <c r="R24" s="8">
        <f>VLOOKUP($A$7:$A$91,data!$A$2:$R$78,18,FALSE)</f>
        <v>294</v>
      </c>
      <c r="S24" s="8">
        <f>VLOOKUP($A$7:$A$91,data!$A$2:$X$78,19,FALSE)</f>
        <v>63478</v>
      </c>
      <c r="T24" s="8">
        <f>VLOOKUP($A$7:$A$91,data!$A$2:$X$78,20,FALSE)</f>
        <v>388</v>
      </c>
      <c r="U24" s="8">
        <f>VLOOKUP($A$7:$A$91,data!$A$2:$X$78,21,FALSE)</f>
        <v>2398</v>
      </c>
      <c r="V24" s="8">
        <f>VLOOKUP($A$7:$A$91,data!$A$2:$X$78,22,FALSE)</f>
        <v>98</v>
      </c>
      <c r="W24" s="8">
        <f>VLOOKUP($A$7:$A$91,data!$A$2:$X$78,23,FALSE)</f>
        <v>483</v>
      </c>
      <c r="X24" s="8">
        <f>VLOOKUP($A$7:$A$91,data!$A$2:$X$78,24,FALSE)</f>
        <v>18</v>
      </c>
    </row>
    <row r="25" spans="1:24" ht="21.75" x14ac:dyDescent="0.2">
      <c r="A25" s="7" t="s">
        <v>27</v>
      </c>
      <c r="B25" s="8">
        <f>VLOOKUP($A$7:$A$91,data!$A$2:$R$78,2,FALSE)</f>
        <v>33232</v>
      </c>
      <c r="C25" s="8">
        <f>VLOOKUP($A$7:$A$91,data!$A$2:$R$78,3,FALSE)</f>
        <v>104345</v>
      </c>
      <c r="D25" s="8">
        <f>VLOOKUP($A$7:$A$91,data!$A$2:$R$78,4,FALSE)</f>
        <v>9060</v>
      </c>
      <c r="E25" s="8">
        <f>VLOOKUP($A$7:$A$91,data!$A$2:$R$78,5,FALSE)</f>
        <v>37562</v>
      </c>
      <c r="F25" s="8">
        <f>VLOOKUP($A$7:$A$91,data!$A$2:$R$78,6,FALSE)</f>
        <v>936</v>
      </c>
      <c r="G25" s="8">
        <f>VLOOKUP($A$7:$A$91,data!$A$2:$R$78,7,FALSE)</f>
        <v>13763</v>
      </c>
      <c r="H25" s="8">
        <f>VLOOKUP($A$7:$A$91,data!$A$2:$R$78,8,FALSE)</f>
        <v>1149</v>
      </c>
      <c r="I25" s="8">
        <f>VLOOKUP($A$7:$A$91,data!$A$2:$R$78,9,FALSE)</f>
        <v>39444</v>
      </c>
      <c r="J25" s="8">
        <f>VLOOKUP($A$7:$A$91,data!$A$2:$R$78,10,FALSE)</f>
        <v>1111</v>
      </c>
      <c r="K25" s="8">
        <f>VLOOKUP($A$7:$A$91,data!$A$2:$R$78,11,FALSE)</f>
        <v>1395152</v>
      </c>
      <c r="L25" s="8">
        <f>VLOOKUP($A$7:$A$91,data!$A$2:$R$78,12,FALSE)</f>
        <v>28998</v>
      </c>
      <c r="M25" s="8">
        <f>VLOOKUP($A$7:$A$91,data!$A$2:$R$78,13,FALSE)</f>
        <v>354933</v>
      </c>
      <c r="N25" s="8">
        <f>VLOOKUP($A$7:$A$91,data!$A$2:$R$78,14,FALSE)</f>
        <v>938</v>
      </c>
      <c r="O25" s="8">
        <f>VLOOKUP($A$7:$A$91,data!$A$2:$R$78,15,FALSE)</f>
        <v>468299</v>
      </c>
      <c r="P25" s="8">
        <f>VLOOKUP($A$7:$A$91,data!$A$2:$R$78,16,FALSE)</f>
        <v>3658</v>
      </c>
      <c r="Q25" s="8">
        <f>VLOOKUP($A$7:$A$91,data!$A$2:$R$78,17,FALSE)</f>
        <v>130954</v>
      </c>
      <c r="R25" s="8">
        <f>VLOOKUP($A$7:$A$91,data!$A$2:$R$78,18,FALSE)</f>
        <v>489</v>
      </c>
      <c r="S25" s="8">
        <f>VLOOKUP($A$7:$A$91,data!$A$2:$X$78,19,FALSE)</f>
        <v>23481</v>
      </c>
      <c r="T25" s="8">
        <f>VLOOKUP($A$7:$A$91,data!$A$2:$X$78,20,FALSE)</f>
        <v>962</v>
      </c>
      <c r="U25" s="8">
        <f>VLOOKUP($A$7:$A$91,data!$A$2:$X$78,21,FALSE)</f>
        <v>15537</v>
      </c>
      <c r="V25" s="8">
        <f>VLOOKUP($A$7:$A$91,data!$A$2:$X$78,22,FALSE)</f>
        <v>627</v>
      </c>
      <c r="W25" s="8">
        <f>VLOOKUP($A$7:$A$91,data!$A$2:$X$78,23,FALSE)</f>
        <v>661</v>
      </c>
      <c r="X25" s="8">
        <f>VLOOKUP($A$7:$A$91,data!$A$2:$X$78,24,FALSE)</f>
        <v>30</v>
      </c>
    </row>
    <row r="26" spans="1:24" ht="21.75" x14ac:dyDescent="0.2">
      <c r="A26" s="11" t="s">
        <v>3</v>
      </c>
      <c r="B26" s="10">
        <f>SUM(B27:B34)</f>
        <v>1002864</v>
      </c>
      <c r="C26" s="10">
        <f t="shared" ref="C26:X26" si="12">SUM(C27:C34)</f>
        <v>2901832</v>
      </c>
      <c r="D26" s="10">
        <f t="shared" si="12"/>
        <v>539314</v>
      </c>
      <c r="E26" s="10">
        <f t="shared" si="12"/>
        <v>156443</v>
      </c>
      <c r="F26" s="10">
        <f t="shared" si="12"/>
        <v>5175</v>
      </c>
      <c r="G26" s="10">
        <f t="shared" si="12"/>
        <v>680425</v>
      </c>
      <c r="H26" s="10">
        <f t="shared" si="12"/>
        <v>147326</v>
      </c>
      <c r="I26" s="10">
        <f t="shared" si="12"/>
        <v>1359684</v>
      </c>
      <c r="J26" s="10">
        <f t="shared" si="12"/>
        <v>49793</v>
      </c>
      <c r="K26" s="10">
        <f t="shared" ref="K26:L26" si="13">SUM(K27:K34)</f>
        <v>27897045</v>
      </c>
      <c r="L26" s="10">
        <f t="shared" si="13"/>
        <v>719267</v>
      </c>
      <c r="M26" s="10">
        <f t="shared" ref="M26:N26" si="14">SUM(M27:M34)</f>
        <v>33266683</v>
      </c>
      <c r="N26" s="10">
        <f t="shared" si="14"/>
        <v>11152</v>
      </c>
      <c r="O26" s="10">
        <f t="shared" si="12"/>
        <v>3530115</v>
      </c>
      <c r="P26" s="10">
        <f t="shared" si="12"/>
        <v>39500</v>
      </c>
      <c r="Q26" s="10">
        <f t="shared" si="12"/>
        <v>1111748</v>
      </c>
      <c r="R26" s="10">
        <f t="shared" si="12"/>
        <v>8785</v>
      </c>
      <c r="S26" s="10">
        <f t="shared" ref="S26:T26" si="15">SUM(S27:S34)</f>
        <v>1250671</v>
      </c>
      <c r="T26" s="10">
        <f t="shared" si="15"/>
        <v>25342</v>
      </c>
      <c r="U26" s="10">
        <f t="shared" si="12"/>
        <v>183344</v>
      </c>
      <c r="V26" s="10">
        <f t="shared" si="12"/>
        <v>8141</v>
      </c>
      <c r="W26" s="10">
        <f t="shared" si="12"/>
        <v>7441</v>
      </c>
      <c r="X26" s="10">
        <f t="shared" si="12"/>
        <v>408</v>
      </c>
    </row>
    <row r="27" spans="1:24" ht="21.75" x14ac:dyDescent="0.2">
      <c r="A27" s="7" t="s">
        <v>28</v>
      </c>
      <c r="B27" s="8">
        <f>VLOOKUP($A$7:$A$91,data!$A$2:$R$78,2,FALSE)</f>
        <v>169678</v>
      </c>
      <c r="C27" s="8">
        <f>VLOOKUP($A$7:$A$91,data!$A$2:$R$78,3,FALSE)</f>
        <v>474704</v>
      </c>
      <c r="D27" s="8">
        <f>VLOOKUP($A$7:$A$91,data!$A$2:$R$78,4,FALSE)</f>
        <v>60774</v>
      </c>
      <c r="E27" s="8">
        <f>VLOOKUP($A$7:$A$91,data!$A$2:$R$78,5,FALSE)</f>
        <v>134763</v>
      </c>
      <c r="F27" s="8">
        <f>VLOOKUP($A$7:$A$91,data!$A$2:$R$78,6,FALSE)</f>
        <v>4452</v>
      </c>
      <c r="G27" s="8">
        <f>VLOOKUP($A$7:$A$91,data!$A$2:$R$78,7,FALSE)</f>
        <v>70027</v>
      </c>
      <c r="H27" s="8">
        <f>VLOOKUP($A$7:$A$91,data!$A$2:$R$78,8,FALSE)</f>
        <v>10869</v>
      </c>
      <c r="I27" s="8">
        <f>VLOOKUP($A$7:$A$91,data!$A$2:$R$78,9,FALSE)</f>
        <v>323910</v>
      </c>
      <c r="J27" s="8">
        <f>VLOOKUP($A$7:$A$91,data!$A$2:$R$78,10,FALSE)</f>
        <v>7026</v>
      </c>
      <c r="K27" s="8">
        <f>VLOOKUP($A$7:$A$91,data!$A$2:$R$78,11,FALSE)</f>
        <v>4946965</v>
      </c>
      <c r="L27" s="8">
        <f>VLOOKUP($A$7:$A$91,data!$A$2:$R$78,12,FALSE)</f>
        <v>139379</v>
      </c>
      <c r="M27" s="8">
        <f>VLOOKUP($A$7:$A$91,data!$A$2:$R$78,13,FALSE)</f>
        <v>17619845</v>
      </c>
      <c r="N27" s="8">
        <f>VLOOKUP($A$7:$A$91,data!$A$2:$R$78,14,FALSE)</f>
        <v>3370</v>
      </c>
      <c r="O27" s="8">
        <f>VLOOKUP($A$7:$A$91,data!$A$2:$R$78,15,FALSE)</f>
        <v>997493</v>
      </c>
      <c r="P27" s="8">
        <f>VLOOKUP($A$7:$A$91,data!$A$2:$R$78,16,FALSE)</f>
        <v>9216</v>
      </c>
      <c r="Q27" s="8">
        <f>VLOOKUP($A$7:$A$91,data!$A$2:$R$78,17,FALSE)</f>
        <v>355058</v>
      </c>
      <c r="R27" s="8">
        <f>VLOOKUP($A$7:$A$91,data!$A$2:$R$78,18,FALSE)</f>
        <v>2227</v>
      </c>
      <c r="S27" s="8">
        <f>VLOOKUP($A$7:$A$91,data!$A$2:$X$78,19,FALSE)</f>
        <v>414767</v>
      </c>
      <c r="T27" s="8">
        <f>VLOOKUP($A$7:$A$91,data!$A$2:$X$78,20,FALSE)</f>
        <v>5421</v>
      </c>
      <c r="U27" s="8">
        <f>VLOOKUP($A$7:$A$91,data!$A$2:$X$78,21,FALSE)</f>
        <v>105502</v>
      </c>
      <c r="V27" s="8">
        <f>VLOOKUP($A$7:$A$91,data!$A$2:$X$78,22,FALSE)</f>
        <v>4023</v>
      </c>
      <c r="W27" s="8">
        <f>VLOOKUP($A$7:$A$91,data!$A$2:$X$78,23,FALSE)</f>
        <v>3293</v>
      </c>
      <c r="X27" s="8">
        <f>VLOOKUP($A$7:$A$91,data!$A$2:$X$78,24,FALSE)</f>
        <v>144</v>
      </c>
    </row>
    <row r="28" spans="1:24" ht="21.75" x14ac:dyDescent="0.2">
      <c r="A28" s="7" t="s">
        <v>29</v>
      </c>
      <c r="B28" s="8">
        <f>VLOOKUP($A$7:$A$91,data!$A$2:$R$78,2,FALSE)</f>
        <v>153384</v>
      </c>
      <c r="C28" s="8">
        <f>VLOOKUP($A$7:$A$91,data!$A$2:$R$78,3,FALSE)</f>
        <v>474963</v>
      </c>
      <c r="D28" s="8">
        <f>VLOOKUP($A$7:$A$91,data!$A$2:$R$78,4,FALSE)</f>
        <v>79995</v>
      </c>
      <c r="E28" s="8">
        <f>VLOOKUP($A$7:$A$91,data!$A$2:$R$78,5,FALSE)</f>
        <v>6622</v>
      </c>
      <c r="F28" s="8">
        <f>VLOOKUP($A$7:$A$91,data!$A$2:$R$78,6,FALSE)</f>
        <v>188</v>
      </c>
      <c r="G28" s="8">
        <f>VLOOKUP($A$7:$A$91,data!$A$2:$R$78,7,FALSE)</f>
        <v>146425</v>
      </c>
      <c r="H28" s="8">
        <f>VLOOKUP($A$7:$A$91,data!$A$2:$R$78,8,FALSE)</f>
        <v>26088</v>
      </c>
      <c r="I28" s="8">
        <f>VLOOKUP($A$7:$A$91,data!$A$2:$R$78,9,FALSE)</f>
        <v>202422</v>
      </c>
      <c r="J28" s="8">
        <f>VLOOKUP($A$7:$A$91,data!$A$2:$R$78,10,FALSE)</f>
        <v>9861</v>
      </c>
      <c r="K28" s="8">
        <f>VLOOKUP($A$7:$A$91,data!$A$2:$R$78,11,FALSE)</f>
        <v>4515448</v>
      </c>
      <c r="L28" s="8">
        <f>VLOOKUP($A$7:$A$91,data!$A$2:$R$78,12,FALSE)</f>
        <v>109354</v>
      </c>
      <c r="M28" s="8">
        <f>VLOOKUP($A$7:$A$91,data!$A$2:$R$78,13,FALSE)</f>
        <v>6201613</v>
      </c>
      <c r="N28" s="8">
        <f>VLOOKUP($A$7:$A$91,data!$A$2:$R$78,14,FALSE)</f>
        <v>1208</v>
      </c>
      <c r="O28" s="8">
        <f>VLOOKUP($A$7:$A$91,data!$A$2:$R$78,15,FALSE)</f>
        <v>267634</v>
      </c>
      <c r="P28" s="8">
        <f>VLOOKUP($A$7:$A$91,data!$A$2:$R$78,16,FALSE)</f>
        <v>5690</v>
      </c>
      <c r="Q28" s="8">
        <f>VLOOKUP($A$7:$A$91,data!$A$2:$R$78,17,FALSE)</f>
        <v>49389</v>
      </c>
      <c r="R28" s="8">
        <f>VLOOKUP($A$7:$A$91,data!$A$2:$R$78,18,FALSE)</f>
        <v>907</v>
      </c>
      <c r="S28" s="8">
        <f>VLOOKUP($A$7:$A$91,data!$A$2:$X$78,19,FALSE)</f>
        <v>197494</v>
      </c>
      <c r="T28" s="8">
        <f>VLOOKUP($A$7:$A$91,data!$A$2:$X$78,20,FALSE)</f>
        <v>6723</v>
      </c>
      <c r="U28" s="8">
        <f>VLOOKUP($A$7:$A$91,data!$A$2:$X$78,21,FALSE)</f>
        <v>17914</v>
      </c>
      <c r="V28" s="8">
        <f>VLOOKUP($A$7:$A$91,data!$A$2:$X$78,22,FALSE)</f>
        <v>1033</v>
      </c>
      <c r="W28" s="8">
        <f>VLOOKUP($A$7:$A$91,data!$A$2:$X$78,23,FALSE)</f>
        <v>1373</v>
      </c>
      <c r="X28" s="8">
        <f>VLOOKUP($A$7:$A$91,data!$A$2:$X$78,24,FALSE)</f>
        <v>99</v>
      </c>
    </row>
    <row r="29" spans="1:24" ht="21.75" x14ac:dyDescent="0.2">
      <c r="A29" s="7" t="s">
        <v>30</v>
      </c>
      <c r="B29" s="8">
        <f>VLOOKUP($A$7:$A$91,data!$A$2:$R$78,2,FALSE)</f>
        <v>166741</v>
      </c>
      <c r="C29" s="8">
        <f>VLOOKUP($A$7:$A$91,data!$A$2:$R$78,3,FALSE)</f>
        <v>548977</v>
      </c>
      <c r="D29" s="8">
        <f>VLOOKUP($A$7:$A$91,data!$A$2:$R$78,4,FALSE)</f>
        <v>100388</v>
      </c>
      <c r="E29" s="8">
        <f>VLOOKUP($A$7:$A$91,data!$A$2:$R$78,5,FALSE)</f>
        <v>900</v>
      </c>
      <c r="F29" s="8">
        <f>VLOOKUP($A$7:$A$91,data!$A$2:$R$78,6,FALSE)</f>
        <v>67</v>
      </c>
      <c r="G29" s="8">
        <f>VLOOKUP($A$7:$A$91,data!$A$2:$R$78,7,FALSE)</f>
        <v>150047</v>
      </c>
      <c r="H29" s="8">
        <f>VLOOKUP($A$7:$A$91,data!$A$2:$R$78,8,FALSE)</f>
        <v>32692</v>
      </c>
      <c r="I29" s="8">
        <f>VLOOKUP($A$7:$A$91,data!$A$2:$R$78,9,FALSE)</f>
        <v>149066</v>
      </c>
      <c r="J29" s="8">
        <f>VLOOKUP($A$7:$A$91,data!$A$2:$R$78,10,FALSE)</f>
        <v>7458</v>
      </c>
      <c r="K29" s="8">
        <f>VLOOKUP($A$7:$A$91,data!$A$2:$R$78,11,FALSE)</f>
        <v>4540099</v>
      </c>
      <c r="L29" s="8">
        <f>VLOOKUP($A$7:$A$91,data!$A$2:$R$78,12,FALSE)</f>
        <v>120524</v>
      </c>
      <c r="M29" s="8">
        <f>VLOOKUP($A$7:$A$91,data!$A$2:$R$78,13,FALSE)</f>
        <v>624416</v>
      </c>
      <c r="N29" s="8">
        <f>VLOOKUP($A$7:$A$91,data!$A$2:$R$78,14,FALSE)</f>
        <v>1939</v>
      </c>
      <c r="O29" s="8">
        <f>VLOOKUP($A$7:$A$91,data!$A$2:$R$78,15,FALSE)</f>
        <v>185625</v>
      </c>
      <c r="P29" s="8">
        <f>VLOOKUP($A$7:$A$91,data!$A$2:$R$78,16,FALSE)</f>
        <v>8100</v>
      </c>
      <c r="Q29" s="8">
        <f>VLOOKUP($A$7:$A$91,data!$A$2:$R$78,17,FALSE)</f>
        <v>40334</v>
      </c>
      <c r="R29" s="8">
        <f>VLOOKUP($A$7:$A$91,data!$A$2:$R$78,18,FALSE)</f>
        <v>1017</v>
      </c>
      <c r="S29" s="8">
        <f>VLOOKUP($A$7:$A$91,data!$A$2:$X$78,19,FALSE)</f>
        <v>171951</v>
      </c>
      <c r="T29" s="8">
        <f>VLOOKUP($A$7:$A$91,data!$A$2:$X$78,20,FALSE)</f>
        <v>6681</v>
      </c>
      <c r="U29" s="8">
        <f>VLOOKUP($A$7:$A$91,data!$A$2:$X$78,21,FALSE)</f>
        <v>6104</v>
      </c>
      <c r="V29" s="8">
        <f>VLOOKUP($A$7:$A$91,data!$A$2:$X$78,22,FALSE)</f>
        <v>411</v>
      </c>
      <c r="W29" s="8">
        <f>VLOOKUP($A$7:$A$91,data!$A$2:$X$78,23,FALSE)</f>
        <v>655</v>
      </c>
      <c r="X29" s="8">
        <f>VLOOKUP($A$7:$A$91,data!$A$2:$X$78,24,FALSE)</f>
        <v>34</v>
      </c>
    </row>
    <row r="30" spans="1:24" ht="21.75" x14ac:dyDescent="0.2">
      <c r="A30" s="7" t="s">
        <v>31</v>
      </c>
      <c r="B30" s="8">
        <f>VLOOKUP($A$7:$A$91,data!$A$2:$R$78,2,FALSE)</f>
        <v>146867</v>
      </c>
      <c r="C30" s="8">
        <f>VLOOKUP($A$7:$A$91,data!$A$2:$R$78,3,FALSE)</f>
        <v>477476</v>
      </c>
      <c r="D30" s="8">
        <f>VLOOKUP($A$7:$A$91,data!$A$2:$R$78,4,FALSE)</f>
        <v>97546</v>
      </c>
      <c r="E30" s="8">
        <f>VLOOKUP($A$7:$A$91,data!$A$2:$R$78,5,FALSE)</f>
        <v>5422</v>
      </c>
      <c r="F30" s="8">
        <f>VLOOKUP($A$7:$A$91,data!$A$2:$R$78,6,FALSE)</f>
        <v>201</v>
      </c>
      <c r="G30" s="8">
        <f>VLOOKUP($A$7:$A$91,data!$A$2:$R$78,7,FALSE)</f>
        <v>104102</v>
      </c>
      <c r="H30" s="8">
        <f>VLOOKUP($A$7:$A$91,data!$A$2:$R$78,8,FALSE)</f>
        <v>24749</v>
      </c>
      <c r="I30" s="8">
        <f>VLOOKUP($A$7:$A$91,data!$A$2:$R$78,9,FALSE)</f>
        <v>121481</v>
      </c>
      <c r="J30" s="8">
        <f>VLOOKUP($A$7:$A$91,data!$A$2:$R$78,10,FALSE)</f>
        <v>7218</v>
      </c>
      <c r="K30" s="8">
        <f>VLOOKUP($A$7:$A$91,data!$A$2:$R$78,11,FALSE)</f>
        <v>3551682</v>
      </c>
      <c r="L30" s="8">
        <f>VLOOKUP($A$7:$A$91,data!$A$2:$R$78,12,FALSE)</f>
        <v>96087</v>
      </c>
      <c r="M30" s="8">
        <f>VLOOKUP($A$7:$A$91,data!$A$2:$R$78,13,FALSE)</f>
        <v>1067520</v>
      </c>
      <c r="N30" s="8">
        <f>VLOOKUP($A$7:$A$91,data!$A$2:$R$78,14,FALSE)</f>
        <v>2150</v>
      </c>
      <c r="O30" s="8">
        <f>VLOOKUP($A$7:$A$91,data!$A$2:$R$78,15,FALSE)</f>
        <v>69059</v>
      </c>
      <c r="P30" s="8">
        <f>VLOOKUP($A$7:$A$91,data!$A$2:$R$78,16,FALSE)</f>
        <v>2792</v>
      </c>
      <c r="Q30" s="8">
        <f>VLOOKUP($A$7:$A$91,data!$A$2:$R$78,17,FALSE)</f>
        <v>32768</v>
      </c>
      <c r="R30" s="8">
        <f>VLOOKUP($A$7:$A$91,data!$A$2:$R$78,18,FALSE)</f>
        <v>2252</v>
      </c>
      <c r="S30" s="8">
        <f>VLOOKUP($A$7:$A$91,data!$A$2:$X$78,19,FALSE)</f>
        <v>65729</v>
      </c>
      <c r="T30" s="8">
        <f>VLOOKUP($A$7:$A$91,data!$A$2:$X$78,20,FALSE)</f>
        <v>2119</v>
      </c>
      <c r="U30" s="8">
        <f>VLOOKUP($A$7:$A$91,data!$A$2:$X$78,21,FALSE)</f>
        <v>4955</v>
      </c>
      <c r="V30" s="8">
        <f>VLOOKUP($A$7:$A$91,data!$A$2:$X$78,22,FALSE)</f>
        <v>313</v>
      </c>
      <c r="W30" s="8">
        <f>VLOOKUP($A$7:$A$91,data!$A$2:$X$78,23,FALSE)</f>
        <v>484</v>
      </c>
      <c r="X30" s="8">
        <f>VLOOKUP($A$7:$A$91,data!$A$2:$X$78,24,FALSE)</f>
        <v>25</v>
      </c>
    </row>
    <row r="31" spans="1:24" ht="21.75" x14ac:dyDescent="0.2">
      <c r="A31" s="7" t="s">
        <v>32</v>
      </c>
      <c r="B31" s="8">
        <f>VLOOKUP($A$7:$A$91,data!$A$2:$R$78,2,FALSE)</f>
        <v>184068</v>
      </c>
      <c r="C31" s="8">
        <f>VLOOKUP($A$7:$A$91,data!$A$2:$R$78,3,FALSE)</f>
        <v>517291</v>
      </c>
      <c r="D31" s="8">
        <f>VLOOKUP($A$7:$A$91,data!$A$2:$R$78,4,FALSE)</f>
        <v>119334</v>
      </c>
      <c r="E31" s="8">
        <f>VLOOKUP($A$7:$A$91,data!$A$2:$R$78,5,FALSE)</f>
        <v>212</v>
      </c>
      <c r="F31" s="8">
        <f>VLOOKUP($A$7:$A$91,data!$A$2:$R$78,6,FALSE)</f>
        <v>15</v>
      </c>
      <c r="G31" s="8">
        <f>VLOOKUP($A$7:$A$91,data!$A$2:$R$78,7,FALSE)</f>
        <v>139633</v>
      </c>
      <c r="H31" s="8">
        <f>VLOOKUP($A$7:$A$91,data!$A$2:$R$78,8,FALSE)</f>
        <v>37184</v>
      </c>
      <c r="I31" s="8">
        <f>VLOOKUP($A$7:$A$91,data!$A$2:$R$78,9,FALSE)</f>
        <v>175398</v>
      </c>
      <c r="J31" s="8">
        <f>VLOOKUP($A$7:$A$91,data!$A$2:$R$78,10,FALSE)</f>
        <v>8162</v>
      </c>
      <c r="K31" s="8">
        <f>VLOOKUP($A$7:$A$91,data!$A$2:$R$78,11,FALSE)</f>
        <v>4612787</v>
      </c>
      <c r="L31" s="8">
        <f>VLOOKUP($A$7:$A$91,data!$A$2:$R$78,12,FALSE)</f>
        <v>107721</v>
      </c>
      <c r="M31" s="8">
        <f>VLOOKUP($A$7:$A$91,data!$A$2:$R$78,13,FALSE)</f>
        <v>2186229</v>
      </c>
      <c r="N31" s="8">
        <f>VLOOKUP($A$7:$A$91,data!$A$2:$R$78,14,FALSE)</f>
        <v>1719</v>
      </c>
      <c r="O31" s="8">
        <f>VLOOKUP($A$7:$A$91,data!$A$2:$R$78,15,FALSE)</f>
        <v>626967</v>
      </c>
      <c r="P31" s="8">
        <f>VLOOKUP($A$7:$A$91,data!$A$2:$R$78,16,FALSE)</f>
        <v>6287</v>
      </c>
      <c r="Q31" s="8">
        <f>VLOOKUP($A$7:$A$91,data!$A$2:$R$78,17,FALSE)</f>
        <v>35258</v>
      </c>
      <c r="R31" s="8">
        <f>VLOOKUP($A$7:$A$91,data!$A$2:$R$78,18,FALSE)</f>
        <v>1288</v>
      </c>
      <c r="S31" s="8">
        <f>VLOOKUP($A$7:$A$91,data!$A$2:$X$78,19,FALSE)</f>
        <v>49046</v>
      </c>
      <c r="T31" s="8">
        <f>VLOOKUP($A$7:$A$91,data!$A$2:$X$78,20,FALSE)</f>
        <v>1387</v>
      </c>
      <c r="U31" s="8">
        <f>VLOOKUP($A$7:$A$91,data!$A$2:$X$78,21,FALSE)</f>
        <v>9491</v>
      </c>
      <c r="V31" s="8">
        <f>VLOOKUP($A$7:$A$91,data!$A$2:$X$78,22,FALSE)</f>
        <v>692</v>
      </c>
      <c r="W31" s="8">
        <f>VLOOKUP($A$7:$A$91,data!$A$2:$X$78,23,FALSE)</f>
        <v>547</v>
      </c>
      <c r="X31" s="8">
        <f>VLOOKUP($A$7:$A$91,data!$A$2:$X$78,24,FALSE)</f>
        <v>41</v>
      </c>
    </row>
    <row r="32" spans="1:24" ht="21.75" x14ac:dyDescent="0.2">
      <c r="A32" s="7" t="s">
        <v>33</v>
      </c>
      <c r="B32" s="8">
        <f>VLOOKUP($A$7:$A$91,data!$A$2:$R$78,2,FALSE)</f>
        <v>57899</v>
      </c>
      <c r="C32" s="8">
        <f>VLOOKUP($A$7:$A$91,data!$A$2:$R$78,3,FALSE)</f>
        <v>188979</v>
      </c>
      <c r="D32" s="8">
        <f>VLOOKUP($A$7:$A$91,data!$A$2:$R$78,4,FALSE)</f>
        <v>39598</v>
      </c>
      <c r="E32" s="8">
        <f>VLOOKUP($A$7:$A$91,data!$A$2:$R$78,5,FALSE)</f>
        <v>44</v>
      </c>
      <c r="F32" s="8">
        <f>VLOOKUP($A$7:$A$91,data!$A$2:$R$78,6,FALSE)</f>
        <v>14</v>
      </c>
      <c r="G32" s="8">
        <f>VLOOKUP($A$7:$A$91,data!$A$2:$R$78,7,FALSE)</f>
        <v>34688</v>
      </c>
      <c r="H32" s="8">
        <f>VLOOKUP($A$7:$A$91,data!$A$2:$R$78,8,FALSE)</f>
        <v>8277</v>
      </c>
      <c r="I32" s="8">
        <f>VLOOKUP($A$7:$A$91,data!$A$2:$R$78,9,FALSE)</f>
        <v>83899</v>
      </c>
      <c r="J32" s="8">
        <f>VLOOKUP($A$7:$A$91,data!$A$2:$R$78,10,FALSE)</f>
        <v>2657</v>
      </c>
      <c r="K32" s="8">
        <f>VLOOKUP($A$7:$A$91,data!$A$2:$R$78,11,FALSE)</f>
        <v>1809303</v>
      </c>
      <c r="L32" s="8">
        <f>VLOOKUP($A$7:$A$91,data!$A$2:$R$78,12,FALSE)</f>
        <v>42434</v>
      </c>
      <c r="M32" s="8">
        <f>VLOOKUP($A$7:$A$91,data!$A$2:$R$78,13,FALSE)</f>
        <v>289425</v>
      </c>
      <c r="N32" s="8">
        <f>VLOOKUP($A$7:$A$91,data!$A$2:$R$78,14,FALSE)</f>
        <v>355</v>
      </c>
      <c r="O32" s="8">
        <f>VLOOKUP($A$7:$A$91,data!$A$2:$R$78,15,FALSE)</f>
        <v>54203</v>
      </c>
      <c r="P32" s="8">
        <f>VLOOKUP($A$7:$A$91,data!$A$2:$R$78,16,FALSE)</f>
        <v>3079</v>
      </c>
      <c r="Q32" s="8">
        <f>VLOOKUP($A$7:$A$91,data!$A$2:$R$78,17,FALSE)</f>
        <v>7126</v>
      </c>
      <c r="R32" s="8">
        <f>VLOOKUP($A$7:$A$91,data!$A$2:$R$78,18,FALSE)</f>
        <v>176</v>
      </c>
      <c r="S32" s="8">
        <f>VLOOKUP($A$7:$A$91,data!$A$2:$X$78,19,FALSE)</f>
        <v>29881</v>
      </c>
      <c r="T32" s="8">
        <f>VLOOKUP($A$7:$A$91,data!$A$2:$X$78,20,FALSE)</f>
        <v>920</v>
      </c>
      <c r="U32" s="8">
        <f>VLOOKUP($A$7:$A$91,data!$A$2:$X$78,21,FALSE)</f>
        <v>1612</v>
      </c>
      <c r="V32" s="8">
        <f>VLOOKUP($A$7:$A$91,data!$A$2:$X$78,22,FALSE)</f>
        <v>119</v>
      </c>
      <c r="W32" s="8">
        <f>VLOOKUP($A$7:$A$91,data!$A$2:$X$78,23,FALSE)</f>
        <v>107</v>
      </c>
      <c r="X32" s="8">
        <f>VLOOKUP($A$7:$A$91,data!$A$2:$X$78,24,FALSE)</f>
        <v>7</v>
      </c>
    </row>
    <row r="33" spans="1:24" ht="21.75" x14ac:dyDescent="0.2">
      <c r="A33" s="7" t="s">
        <v>34</v>
      </c>
      <c r="B33" s="8">
        <f>VLOOKUP($A$7:$A$91,data!$A$2:$R$78,2,FALSE)</f>
        <v>84479</v>
      </c>
      <c r="C33" s="8">
        <f>VLOOKUP($A$7:$A$91,data!$A$2:$R$78,3,FALSE)</f>
        <v>113572</v>
      </c>
      <c r="D33" s="8">
        <f>VLOOKUP($A$7:$A$91,data!$A$2:$R$78,4,FALSE)</f>
        <v>16350</v>
      </c>
      <c r="E33" s="8">
        <f>VLOOKUP($A$7:$A$91,data!$A$2:$R$78,5,FALSE)</f>
        <v>8468</v>
      </c>
      <c r="F33" s="8">
        <f>VLOOKUP($A$7:$A$91,data!$A$2:$R$78,6,FALSE)</f>
        <v>234</v>
      </c>
      <c r="G33" s="8">
        <f>VLOOKUP($A$7:$A$91,data!$A$2:$R$78,7,FALSE)</f>
        <v>16951</v>
      </c>
      <c r="H33" s="8">
        <f>VLOOKUP($A$7:$A$91,data!$A$2:$R$78,8,FALSE)</f>
        <v>2741</v>
      </c>
      <c r="I33" s="8">
        <f>VLOOKUP($A$7:$A$91,data!$A$2:$R$78,9,FALSE)</f>
        <v>256765</v>
      </c>
      <c r="J33" s="8">
        <f>VLOOKUP($A$7:$A$91,data!$A$2:$R$78,10,FALSE)</f>
        <v>6002</v>
      </c>
      <c r="K33" s="8">
        <f>VLOOKUP($A$7:$A$91,data!$A$2:$R$78,11,FALSE)</f>
        <v>2816123</v>
      </c>
      <c r="L33" s="8">
        <f>VLOOKUP($A$7:$A$91,data!$A$2:$R$78,12,FALSE)</f>
        <v>77323</v>
      </c>
      <c r="M33" s="8">
        <f>VLOOKUP($A$7:$A$91,data!$A$2:$R$78,13,FALSE)</f>
        <v>4788412</v>
      </c>
      <c r="N33" s="8">
        <f>VLOOKUP($A$7:$A$91,data!$A$2:$R$78,14,FALSE)</f>
        <v>299</v>
      </c>
      <c r="O33" s="8">
        <f>VLOOKUP($A$7:$A$91,data!$A$2:$R$78,15,FALSE)</f>
        <v>1255448</v>
      </c>
      <c r="P33" s="8">
        <f>VLOOKUP($A$7:$A$91,data!$A$2:$R$78,16,FALSE)</f>
        <v>2259</v>
      </c>
      <c r="Q33" s="8">
        <f>VLOOKUP($A$7:$A$91,data!$A$2:$R$78,17,FALSE)</f>
        <v>585109</v>
      </c>
      <c r="R33" s="8">
        <f>VLOOKUP($A$7:$A$91,data!$A$2:$R$78,18,FALSE)</f>
        <v>637</v>
      </c>
      <c r="S33" s="8">
        <f>VLOOKUP($A$7:$A$91,data!$A$2:$X$78,19,FALSE)</f>
        <v>284368</v>
      </c>
      <c r="T33" s="8">
        <f>VLOOKUP($A$7:$A$91,data!$A$2:$X$78,20,FALSE)</f>
        <v>1892</v>
      </c>
      <c r="U33" s="8">
        <f>VLOOKUP($A$7:$A$91,data!$A$2:$X$78,21,FALSE)</f>
        <v>34459</v>
      </c>
      <c r="V33" s="8">
        <f>VLOOKUP($A$7:$A$91,data!$A$2:$X$78,22,FALSE)</f>
        <v>1438</v>
      </c>
      <c r="W33" s="8">
        <f>VLOOKUP($A$7:$A$91,data!$A$2:$X$78,23,FALSE)</f>
        <v>951</v>
      </c>
      <c r="X33" s="8">
        <f>VLOOKUP($A$7:$A$91,data!$A$2:$X$78,24,FALSE)</f>
        <v>54</v>
      </c>
    </row>
    <row r="34" spans="1:24" ht="21.75" x14ac:dyDescent="0.2">
      <c r="A34" s="7" t="s">
        <v>35</v>
      </c>
      <c r="B34" s="8">
        <f>VLOOKUP($A$7:$A$91,data!$A$2:$R$78,2,FALSE)</f>
        <v>39748</v>
      </c>
      <c r="C34" s="8">
        <f>VLOOKUP($A$7:$A$91,data!$A$2:$R$78,3,FALSE)</f>
        <v>105870</v>
      </c>
      <c r="D34" s="8">
        <f>VLOOKUP($A$7:$A$91,data!$A$2:$R$78,4,FALSE)</f>
        <v>25329</v>
      </c>
      <c r="E34" s="8">
        <f>VLOOKUP($A$7:$A$91,data!$A$2:$R$78,5,FALSE)</f>
        <v>12</v>
      </c>
      <c r="F34" s="8">
        <f>VLOOKUP($A$7:$A$91,data!$A$2:$R$78,6,FALSE)</f>
        <v>4</v>
      </c>
      <c r="G34" s="8">
        <f>VLOOKUP($A$7:$A$91,data!$A$2:$R$78,7,FALSE)</f>
        <v>18552</v>
      </c>
      <c r="H34" s="8">
        <f>VLOOKUP($A$7:$A$91,data!$A$2:$R$78,8,FALSE)</f>
        <v>4726</v>
      </c>
      <c r="I34" s="8">
        <f>VLOOKUP($A$7:$A$91,data!$A$2:$R$78,9,FALSE)</f>
        <v>46743</v>
      </c>
      <c r="J34" s="8">
        <f>VLOOKUP($A$7:$A$91,data!$A$2:$R$78,10,FALSE)</f>
        <v>1409</v>
      </c>
      <c r="K34" s="8">
        <f>VLOOKUP($A$7:$A$91,data!$A$2:$R$78,11,FALSE)</f>
        <v>1104638</v>
      </c>
      <c r="L34" s="8">
        <f>VLOOKUP($A$7:$A$91,data!$A$2:$R$78,12,FALSE)</f>
        <v>26445</v>
      </c>
      <c r="M34" s="8">
        <f>VLOOKUP($A$7:$A$91,data!$A$2:$R$78,13,FALSE)</f>
        <v>489223</v>
      </c>
      <c r="N34" s="8">
        <f>VLOOKUP($A$7:$A$91,data!$A$2:$R$78,14,FALSE)</f>
        <v>112</v>
      </c>
      <c r="O34" s="8">
        <f>VLOOKUP($A$7:$A$91,data!$A$2:$R$78,15,FALSE)</f>
        <v>73686</v>
      </c>
      <c r="P34" s="8">
        <f>VLOOKUP($A$7:$A$91,data!$A$2:$R$78,16,FALSE)</f>
        <v>2077</v>
      </c>
      <c r="Q34" s="8">
        <f>VLOOKUP($A$7:$A$91,data!$A$2:$R$78,17,FALSE)</f>
        <v>6706</v>
      </c>
      <c r="R34" s="8">
        <f>VLOOKUP($A$7:$A$91,data!$A$2:$R$78,18,FALSE)</f>
        <v>281</v>
      </c>
      <c r="S34" s="8">
        <f>VLOOKUP($A$7:$A$91,data!$A$2:$X$78,19,FALSE)</f>
        <v>37435</v>
      </c>
      <c r="T34" s="8">
        <f>VLOOKUP($A$7:$A$91,data!$A$2:$X$78,20,FALSE)</f>
        <v>199</v>
      </c>
      <c r="U34" s="8">
        <f>VLOOKUP($A$7:$A$91,data!$A$2:$X$78,21,FALSE)</f>
        <v>3307</v>
      </c>
      <c r="V34" s="8">
        <f>VLOOKUP($A$7:$A$91,data!$A$2:$X$78,22,FALSE)</f>
        <v>112</v>
      </c>
      <c r="W34" s="8">
        <f>VLOOKUP($A$7:$A$91,data!$A$2:$X$78,23,FALSE)</f>
        <v>31</v>
      </c>
      <c r="X34" s="8">
        <f>VLOOKUP($A$7:$A$91,data!$A$2:$X$78,24,FALSE)</f>
        <v>4</v>
      </c>
    </row>
    <row r="35" spans="1:24" ht="21.75" x14ac:dyDescent="0.2">
      <c r="A35" s="11" t="s">
        <v>4</v>
      </c>
      <c r="B35" s="10">
        <f>SUM(B36:B47)</f>
        <v>862985</v>
      </c>
      <c r="C35" s="10">
        <f t="shared" ref="C35:X35" si="16">SUM(C36:C47)</f>
        <v>2003293</v>
      </c>
      <c r="D35" s="10">
        <f t="shared" si="16"/>
        <v>380879</v>
      </c>
      <c r="E35" s="10">
        <f t="shared" si="16"/>
        <v>74512</v>
      </c>
      <c r="F35" s="10">
        <f t="shared" si="16"/>
        <v>2234</v>
      </c>
      <c r="G35" s="10">
        <f t="shared" si="16"/>
        <v>537798</v>
      </c>
      <c r="H35" s="10">
        <f t="shared" si="16"/>
        <v>106935</v>
      </c>
      <c r="I35" s="10">
        <f t="shared" si="16"/>
        <v>1293545</v>
      </c>
      <c r="J35" s="10">
        <f t="shared" si="16"/>
        <v>40796</v>
      </c>
      <c r="K35" s="10">
        <f t="shared" ref="K35:L35" si="17">SUM(K36:K47)</f>
        <v>29496174</v>
      </c>
      <c r="L35" s="10">
        <f t="shared" si="17"/>
        <v>672890</v>
      </c>
      <c r="M35" s="10">
        <f t="shared" ref="M35:N35" si="18">SUM(M36:M47)</f>
        <v>4512041</v>
      </c>
      <c r="N35" s="10">
        <f t="shared" si="18"/>
        <v>10254</v>
      </c>
      <c r="O35" s="10">
        <f t="shared" si="16"/>
        <v>4413449</v>
      </c>
      <c r="P35" s="10">
        <f t="shared" si="16"/>
        <v>39207</v>
      </c>
      <c r="Q35" s="10">
        <f t="shared" si="16"/>
        <v>466883</v>
      </c>
      <c r="R35" s="10">
        <f t="shared" si="16"/>
        <v>11786</v>
      </c>
      <c r="S35" s="10">
        <f t="shared" ref="S35:T35" si="19">SUM(S36:S47)</f>
        <v>929337</v>
      </c>
      <c r="T35" s="10">
        <f t="shared" si="19"/>
        <v>14446</v>
      </c>
      <c r="U35" s="10">
        <f t="shared" si="16"/>
        <v>106225</v>
      </c>
      <c r="V35" s="10">
        <f t="shared" si="16"/>
        <v>5291</v>
      </c>
      <c r="W35" s="10">
        <f t="shared" si="16"/>
        <v>2393</v>
      </c>
      <c r="X35" s="10">
        <f t="shared" si="16"/>
        <v>204</v>
      </c>
    </row>
    <row r="36" spans="1:24" ht="21.75" x14ac:dyDescent="0.2">
      <c r="A36" s="7" t="s">
        <v>36</v>
      </c>
      <c r="B36" s="8">
        <f>VLOOKUP($A$7:$A$91,data!$A$2:$R$78,2,FALSE)</f>
        <v>25571</v>
      </c>
      <c r="C36" s="8">
        <f>VLOOKUP($A$7:$A$91,data!$A$2:$R$78,3,FALSE)</f>
        <v>45620</v>
      </c>
      <c r="D36" s="8">
        <f>VLOOKUP($A$7:$A$91,data!$A$2:$R$78,4,FALSE)</f>
        <v>6224</v>
      </c>
      <c r="E36" s="8">
        <f>VLOOKUP($A$7:$A$91,data!$A$2:$R$78,5,FALSE)</f>
        <v>1041</v>
      </c>
      <c r="F36" s="8">
        <f>VLOOKUP($A$7:$A$91,data!$A$2:$R$78,6,FALSE)</f>
        <v>7</v>
      </c>
      <c r="G36" s="8">
        <f>VLOOKUP($A$7:$A$91,data!$A$2:$R$78,7,FALSE)</f>
        <v>21321</v>
      </c>
      <c r="H36" s="8">
        <f>VLOOKUP($A$7:$A$91,data!$A$2:$R$78,8,FALSE)</f>
        <v>2713</v>
      </c>
      <c r="I36" s="8">
        <f>VLOOKUP($A$7:$A$91,data!$A$2:$R$78,9,FALSE)</f>
        <v>51588</v>
      </c>
      <c r="J36" s="8">
        <f>VLOOKUP($A$7:$A$91,data!$A$2:$R$78,10,FALSE)</f>
        <v>1539</v>
      </c>
      <c r="K36" s="8">
        <f>VLOOKUP($A$7:$A$91,data!$A$2:$R$78,11,FALSE)</f>
        <v>1513496</v>
      </c>
      <c r="L36" s="8">
        <f>VLOOKUP($A$7:$A$91,data!$A$2:$R$78,12,FALSE)</f>
        <v>21290</v>
      </c>
      <c r="M36" s="8">
        <f>VLOOKUP($A$7:$A$91,data!$A$2:$R$78,13,FALSE)</f>
        <v>24346</v>
      </c>
      <c r="N36" s="8">
        <f>VLOOKUP($A$7:$A$91,data!$A$2:$R$78,14,FALSE)</f>
        <v>156</v>
      </c>
      <c r="O36" s="8">
        <f>VLOOKUP($A$7:$A$91,data!$A$2:$R$78,15,FALSE)</f>
        <v>50894</v>
      </c>
      <c r="P36" s="8">
        <f>VLOOKUP($A$7:$A$91,data!$A$2:$R$78,16,FALSE)</f>
        <v>854</v>
      </c>
      <c r="Q36" s="8">
        <f>VLOOKUP($A$7:$A$91,data!$A$2:$R$78,17,FALSE)</f>
        <v>19218</v>
      </c>
      <c r="R36" s="8">
        <f>VLOOKUP($A$7:$A$91,data!$A$2:$R$78,18,FALSE)</f>
        <v>172</v>
      </c>
      <c r="S36" s="8">
        <f>VLOOKUP($A$7:$A$91,data!$A$2:$X$78,19,FALSE)</f>
        <v>22931</v>
      </c>
      <c r="T36" s="8">
        <f>VLOOKUP($A$7:$A$91,data!$A$2:$X$78,20,FALSE)</f>
        <v>197</v>
      </c>
      <c r="U36" s="8">
        <f>VLOOKUP($A$7:$A$91,data!$A$2:$X$78,21,FALSE)</f>
        <v>4184</v>
      </c>
      <c r="V36" s="8">
        <f>VLOOKUP($A$7:$A$91,data!$A$2:$X$78,22,FALSE)</f>
        <v>193</v>
      </c>
      <c r="W36" s="8">
        <f>VLOOKUP($A$7:$A$91,data!$A$2:$X$78,23,FALSE)</f>
        <v>43</v>
      </c>
      <c r="X36" s="8">
        <f>VLOOKUP($A$7:$A$91,data!$A$2:$X$78,24,FALSE)</f>
        <v>2</v>
      </c>
    </row>
    <row r="37" spans="1:24" ht="21.75" x14ac:dyDescent="0.2">
      <c r="A37" s="7" t="s">
        <v>37</v>
      </c>
      <c r="B37" s="8">
        <f>VLOOKUP($A$7:$A$91,data!$A$2:$R$78,2,FALSE)</f>
        <v>28863</v>
      </c>
      <c r="C37" s="8">
        <f>VLOOKUP($A$7:$A$91,data!$A$2:$R$78,3,FALSE)</f>
        <v>52187</v>
      </c>
      <c r="D37" s="8">
        <f>VLOOKUP($A$7:$A$91,data!$A$2:$R$78,4,FALSE)</f>
        <v>7409</v>
      </c>
      <c r="E37" s="8">
        <f>VLOOKUP($A$7:$A$91,data!$A$2:$R$78,5,FALSE)</f>
        <v>1417</v>
      </c>
      <c r="F37" s="8">
        <f>VLOOKUP($A$7:$A$91,data!$A$2:$R$78,6,FALSE)</f>
        <v>38</v>
      </c>
      <c r="G37" s="8">
        <f>VLOOKUP($A$7:$A$91,data!$A$2:$R$78,7,FALSE)</f>
        <v>14656</v>
      </c>
      <c r="H37" s="8">
        <f>VLOOKUP($A$7:$A$91,data!$A$2:$R$78,8,FALSE)</f>
        <v>2511</v>
      </c>
      <c r="I37" s="8">
        <f>VLOOKUP($A$7:$A$91,data!$A$2:$R$78,9,FALSE)</f>
        <v>42639</v>
      </c>
      <c r="J37" s="8">
        <f>VLOOKUP($A$7:$A$91,data!$A$2:$R$78,10,FALSE)</f>
        <v>1318</v>
      </c>
      <c r="K37" s="8">
        <f>VLOOKUP($A$7:$A$91,data!$A$2:$R$78,11,FALSE)</f>
        <v>1337337</v>
      </c>
      <c r="L37" s="8">
        <f>VLOOKUP($A$7:$A$91,data!$A$2:$R$78,12,FALSE)</f>
        <v>25217</v>
      </c>
      <c r="M37" s="8">
        <f>VLOOKUP($A$7:$A$91,data!$A$2:$R$78,13,FALSE)</f>
        <v>348837</v>
      </c>
      <c r="N37" s="8">
        <f>VLOOKUP($A$7:$A$91,data!$A$2:$R$78,14,FALSE)</f>
        <v>183</v>
      </c>
      <c r="O37" s="8">
        <f>VLOOKUP($A$7:$A$91,data!$A$2:$R$78,15,FALSE)</f>
        <v>55067</v>
      </c>
      <c r="P37" s="8">
        <f>VLOOKUP($A$7:$A$91,data!$A$2:$R$78,16,FALSE)</f>
        <v>389</v>
      </c>
      <c r="Q37" s="8">
        <f>VLOOKUP($A$7:$A$91,data!$A$2:$R$78,17,FALSE)</f>
        <v>3451</v>
      </c>
      <c r="R37" s="8">
        <f>VLOOKUP($A$7:$A$91,data!$A$2:$R$78,18,FALSE)</f>
        <v>71</v>
      </c>
      <c r="S37" s="8">
        <f>VLOOKUP($A$7:$A$91,data!$A$2:$X$78,19,FALSE)</f>
        <v>24980</v>
      </c>
      <c r="T37" s="8">
        <f>VLOOKUP($A$7:$A$91,data!$A$2:$X$78,20,FALSE)</f>
        <v>251</v>
      </c>
      <c r="U37" s="8">
        <f>VLOOKUP($A$7:$A$91,data!$A$2:$X$78,21,FALSE)</f>
        <v>8883</v>
      </c>
      <c r="V37" s="8">
        <f>VLOOKUP($A$7:$A$91,data!$A$2:$X$78,22,FALSE)</f>
        <v>400</v>
      </c>
      <c r="W37" s="8">
        <f>VLOOKUP($A$7:$A$91,data!$A$2:$X$78,23,FALSE)</f>
        <v>128</v>
      </c>
      <c r="X37" s="8">
        <f>VLOOKUP($A$7:$A$91,data!$A$2:$X$78,24,FALSE)</f>
        <v>7</v>
      </c>
    </row>
    <row r="38" spans="1:24" ht="21.75" x14ac:dyDescent="0.2">
      <c r="A38" s="7" t="s">
        <v>38</v>
      </c>
      <c r="B38" s="8">
        <f>VLOOKUP($A$7:$A$91,data!$A$2:$R$78,2,FALSE)</f>
        <v>102449</v>
      </c>
      <c r="C38" s="8">
        <f>VLOOKUP($A$7:$A$91,data!$A$2:$R$78,3,FALSE)</f>
        <v>297560</v>
      </c>
      <c r="D38" s="8">
        <f>VLOOKUP($A$7:$A$91,data!$A$2:$R$78,4,FALSE)</f>
        <v>50633</v>
      </c>
      <c r="E38" s="8">
        <f>VLOOKUP($A$7:$A$91,data!$A$2:$R$78,5,FALSE)</f>
        <v>40612</v>
      </c>
      <c r="F38" s="8">
        <f>VLOOKUP($A$7:$A$91,data!$A$2:$R$78,6,FALSE)</f>
        <v>1210</v>
      </c>
      <c r="G38" s="8">
        <f>VLOOKUP($A$7:$A$91,data!$A$2:$R$78,7,FALSE)</f>
        <v>47184</v>
      </c>
      <c r="H38" s="8">
        <f>VLOOKUP($A$7:$A$91,data!$A$2:$R$78,8,FALSE)</f>
        <v>7743</v>
      </c>
      <c r="I38" s="8">
        <f>VLOOKUP($A$7:$A$91,data!$A$2:$R$78,9,FALSE)</f>
        <v>225018</v>
      </c>
      <c r="J38" s="8">
        <f>VLOOKUP($A$7:$A$91,data!$A$2:$R$78,10,FALSE)</f>
        <v>5412</v>
      </c>
      <c r="K38" s="8">
        <f>VLOOKUP($A$7:$A$91,data!$A$2:$R$78,11,FALSE)</f>
        <v>3797240</v>
      </c>
      <c r="L38" s="8">
        <f>VLOOKUP($A$7:$A$91,data!$A$2:$R$78,12,FALSE)</f>
        <v>76452</v>
      </c>
      <c r="M38" s="8">
        <f>VLOOKUP($A$7:$A$91,data!$A$2:$R$78,13,FALSE)</f>
        <v>2034473</v>
      </c>
      <c r="N38" s="8">
        <f>VLOOKUP($A$7:$A$91,data!$A$2:$R$78,14,FALSE)</f>
        <v>2226</v>
      </c>
      <c r="O38" s="8">
        <f>VLOOKUP($A$7:$A$91,data!$A$2:$R$78,15,FALSE)</f>
        <v>1152108</v>
      </c>
      <c r="P38" s="8">
        <f>VLOOKUP($A$7:$A$91,data!$A$2:$R$78,16,FALSE)</f>
        <v>4732</v>
      </c>
      <c r="Q38" s="8">
        <f>VLOOKUP($A$7:$A$91,data!$A$2:$R$78,17,FALSE)</f>
        <v>177695</v>
      </c>
      <c r="R38" s="8">
        <f>VLOOKUP($A$7:$A$91,data!$A$2:$R$78,18,FALSE)</f>
        <v>2752</v>
      </c>
      <c r="S38" s="8">
        <f>VLOOKUP($A$7:$A$91,data!$A$2:$X$78,19,FALSE)</f>
        <v>285275</v>
      </c>
      <c r="T38" s="8">
        <f>VLOOKUP($A$7:$A$91,data!$A$2:$X$78,20,FALSE)</f>
        <v>2507</v>
      </c>
      <c r="U38" s="8">
        <f>VLOOKUP($A$7:$A$91,data!$A$2:$X$78,21,FALSE)</f>
        <v>23308</v>
      </c>
      <c r="V38" s="8">
        <f>VLOOKUP($A$7:$A$91,data!$A$2:$X$78,22,FALSE)</f>
        <v>1095</v>
      </c>
      <c r="W38" s="8">
        <f>VLOOKUP($A$7:$A$91,data!$A$2:$X$78,23,FALSE)</f>
        <v>212</v>
      </c>
      <c r="X38" s="8">
        <f>VLOOKUP($A$7:$A$91,data!$A$2:$X$78,24,FALSE)</f>
        <v>39</v>
      </c>
    </row>
    <row r="39" spans="1:24" ht="21.75" x14ac:dyDescent="0.2">
      <c r="A39" s="7" t="s">
        <v>39</v>
      </c>
      <c r="B39" s="8">
        <f>VLOOKUP($A$7:$A$91,data!$A$2:$R$78,2,FALSE)</f>
        <v>107800</v>
      </c>
      <c r="C39" s="8">
        <f>VLOOKUP($A$7:$A$91,data!$A$2:$R$78,3,FALSE)</f>
        <v>173603</v>
      </c>
      <c r="D39" s="8">
        <f>VLOOKUP($A$7:$A$91,data!$A$2:$R$78,4,FALSE)</f>
        <v>28054</v>
      </c>
      <c r="E39" s="8">
        <f>VLOOKUP($A$7:$A$91,data!$A$2:$R$78,5,FALSE)</f>
        <v>9163</v>
      </c>
      <c r="F39" s="8">
        <f>VLOOKUP($A$7:$A$91,data!$A$2:$R$78,6,FALSE)</f>
        <v>269</v>
      </c>
      <c r="G39" s="8">
        <f>VLOOKUP($A$7:$A$91,data!$A$2:$R$78,7,FALSE)</f>
        <v>65013</v>
      </c>
      <c r="H39" s="8">
        <f>VLOOKUP($A$7:$A$91,data!$A$2:$R$78,8,FALSE)</f>
        <v>12752</v>
      </c>
      <c r="I39" s="8">
        <f>VLOOKUP($A$7:$A$91,data!$A$2:$R$78,9,FALSE)</f>
        <v>212888</v>
      </c>
      <c r="J39" s="8">
        <f>VLOOKUP($A$7:$A$91,data!$A$2:$R$78,10,FALSE)</f>
        <v>4136</v>
      </c>
      <c r="K39" s="8">
        <f>VLOOKUP($A$7:$A$91,data!$A$2:$R$78,11,FALSE)</f>
        <v>4673053</v>
      </c>
      <c r="L39" s="8">
        <f>VLOOKUP($A$7:$A$91,data!$A$2:$R$78,12,FALSE)</f>
        <v>93922</v>
      </c>
      <c r="M39" s="8">
        <f>VLOOKUP($A$7:$A$91,data!$A$2:$R$78,13,FALSE)</f>
        <v>326895</v>
      </c>
      <c r="N39" s="8">
        <f>VLOOKUP($A$7:$A$91,data!$A$2:$R$78,14,FALSE)</f>
        <v>1235</v>
      </c>
      <c r="O39" s="8">
        <f>VLOOKUP($A$7:$A$91,data!$A$2:$R$78,15,FALSE)</f>
        <v>276555</v>
      </c>
      <c r="P39" s="8">
        <f>VLOOKUP($A$7:$A$91,data!$A$2:$R$78,16,FALSE)</f>
        <v>4063</v>
      </c>
      <c r="Q39" s="8">
        <f>VLOOKUP($A$7:$A$91,data!$A$2:$R$78,17,FALSE)</f>
        <v>20465</v>
      </c>
      <c r="R39" s="8">
        <f>VLOOKUP($A$7:$A$91,data!$A$2:$R$78,18,FALSE)</f>
        <v>574</v>
      </c>
      <c r="S39" s="8">
        <f>VLOOKUP($A$7:$A$91,data!$A$2:$X$78,19,FALSE)</f>
        <v>63280</v>
      </c>
      <c r="T39" s="8">
        <f>VLOOKUP($A$7:$A$91,data!$A$2:$X$78,20,FALSE)</f>
        <v>1310</v>
      </c>
      <c r="U39" s="8">
        <f>VLOOKUP($A$7:$A$91,data!$A$2:$X$78,21,FALSE)</f>
        <v>18222</v>
      </c>
      <c r="V39" s="8">
        <f>VLOOKUP($A$7:$A$91,data!$A$2:$X$78,22,FALSE)</f>
        <v>865</v>
      </c>
      <c r="W39" s="8">
        <f>VLOOKUP($A$7:$A$91,data!$A$2:$X$78,23,FALSE)</f>
        <v>312</v>
      </c>
      <c r="X39" s="8">
        <f>VLOOKUP($A$7:$A$91,data!$A$2:$X$78,24,FALSE)</f>
        <v>29</v>
      </c>
    </row>
    <row r="40" spans="1:24" ht="21.75" x14ac:dyDescent="0.2">
      <c r="A40" s="7" t="s">
        <v>40</v>
      </c>
      <c r="B40" s="8">
        <f>VLOOKUP($A$7:$A$91,data!$A$2:$R$78,2,FALSE)</f>
        <v>42182</v>
      </c>
      <c r="C40" s="8">
        <f>VLOOKUP($A$7:$A$91,data!$A$2:$R$78,3,FALSE)</f>
        <v>48186</v>
      </c>
      <c r="D40" s="8">
        <f>VLOOKUP($A$7:$A$91,data!$A$2:$R$78,4,FALSE)</f>
        <v>5728</v>
      </c>
      <c r="E40" s="8">
        <f>VLOOKUP($A$7:$A$91,data!$A$2:$R$78,5,FALSE)</f>
        <v>6617</v>
      </c>
      <c r="F40" s="8">
        <f>VLOOKUP($A$7:$A$91,data!$A$2:$R$78,6,FALSE)</f>
        <v>84</v>
      </c>
      <c r="G40" s="8">
        <f>VLOOKUP($A$7:$A$91,data!$A$2:$R$78,7,FALSE)</f>
        <v>13915</v>
      </c>
      <c r="H40" s="8">
        <f>VLOOKUP($A$7:$A$91,data!$A$2:$R$78,8,FALSE)</f>
        <v>1727</v>
      </c>
      <c r="I40" s="8">
        <f>VLOOKUP($A$7:$A$91,data!$A$2:$R$78,9,FALSE)</f>
        <v>66487</v>
      </c>
      <c r="J40" s="8">
        <f>VLOOKUP($A$7:$A$91,data!$A$2:$R$78,10,FALSE)</f>
        <v>1339</v>
      </c>
      <c r="K40" s="8">
        <f>VLOOKUP($A$7:$A$91,data!$A$2:$R$78,11,FALSE)</f>
        <v>1354587</v>
      </c>
      <c r="L40" s="8">
        <f>VLOOKUP($A$7:$A$91,data!$A$2:$R$78,12,FALSE)</f>
        <v>37932</v>
      </c>
      <c r="M40" s="8">
        <f>VLOOKUP($A$7:$A$91,data!$A$2:$R$78,13,FALSE)</f>
        <v>193805</v>
      </c>
      <c r="N40" s="8">
        <f>VLOOKUP($A$7:$A$91,data!$A$2:$R$78,14,FALSE)</f>
        <v>105</v>
      </c>
      <c r="O40" s="8">
        <f>VLOOKUP($A$7:$A$91,data!$A$2:$R$78,15,FALSE)</f>
        <v>55814</v>
      </c>
      <c r="P40" s="8">
        <f>VLOOKUP($A$7:$A$91,data!$A$2:$R$78,16,FALSE)</f>
        <v>1297</v>
      </c>
      <c r="Q40" s="8">
        <f>VLOOKUP($A$7:$A$91,data!$A$2:$R$78,17,FALSE)</f>
        <v>3828</v>
      </c>
      <c r="R40" s="8">
        <f>VLOOKUP($A$7:$A$91,data!$A$2:$R$78,18,FALSE)</f>
        <v>71</v>
      </c>
      <c r="S40" s="8">
        <f>VLOOKUP($A$7:$A$91,data!$A$2:$X$78,19,FALSE)</f>
        <v>12273</v>
      </c>
      <c r="T40" s="8">
        <f>VLOOKUP($A$7:$A$91,data!$A$2:$X$78,20,FALSE)</f>
        <v>117</v>
      </c>
      <c r="U40" s="8">
        <f>VLOOKUP($A$7:$A$91,data!$A$2:$X$78,21,FALSE)</f>
        <v>9363</v>
      </c>
      <c r="V40" s="8">
        <f>VLOOKUP($A$7:$A$91,data!$A$2:$X$78,22,FALSE)</f>
        <v>376</v>
      </c>
      <c r="W40" s="8">
        <f>VLOOKUP($A$7:$A$91,data!$A$2:$X$78,23,FALSE)</f>
        <v>353</v>
      </c>
      <c r="X40" s="8">
        <f>VLOOKUP($A$7:$A$91,data!$A$2:$X$78,24,FALSE)</f>
        <v>29</v>
      </c>
    </row>
    <row r="41" spans="1:24" ht="21.75" x14ac:dyDescent="0.2">
      <c r="A41" s="7" t="s">
        <v>41</v>
      </c>
      <c r="B41" s="8">
        <f>VLOOKUP($A$7:$A$91,data!$A$2:$R$78,2,FALSE)</f>
        <v>32117</v>
      </c>
      <c r="C41" s="8">
        <f>VLOOKUP($A$7:$A$91,data!$A$2:$R$78,3,FALSE)</f>
        <v>51073</v>
      </c>
      <c r="D41" s="8">
        <f>VLOOKUP($A$7:$A$91,data!$A$2:$R$78,4,FALSE)</f>
        <v>8712</v>
      </c>
      <c r="E41" s="8">
        <f>VLOOKUP($A$7:$A$91,data!$A$2:$R$78,5,FALSE)</f>
        <v>71</v>
      </c>
      <c r="F41" s="8">
        <f>VLOOKUP($A$7:$A$91,data!$A$2:$R$78,6,FALSE)</f>
        <v>8</v>
      </c>
      <c r="G41" s="8">
        <f>VLOOKUP($A$7:$A$91,data!$A$2:$R$78,7,FALSE)</f>
        <v>13708</v>
      </c>
      <c r="H41" s="8">
        <f>VLOOKUP($A$7:$A$91,data!$A$2:$R$78,8,FALSE)</f>
        <v>2504</v>
      </c>
      <c r="I41" s="8">
        <f>VLOOKUP($A$7:$A$91,data!$A$2:$R$78,9,FALSE)</f>
        <v>59385</v>
      </c>
      <c r="J41" s="8">
        <f>VLOOKUP($A$7:$A$91,data!$A$2:$R$78,10,FALSE)</f>
        <v>1246</v>
      </c>
      <c r="K41" s="8">
        <f>VLOOKUP($A$7:$A$91,data!$A$2:$R$78,11,FALSE)</f>
        <v>1312535</v>
      </c>
      <c r="L41" s="8">
        <f>VLOOKUP($A$7:$A$91,data!$A$2:$R$78,12,FALSE)</f>
        <v>27977</v>
      </c>
      <c r="M41" s="8">
        <f>VLOOKUP($A$7:$A$91,data!$A$2:$R$78,13,FALSE)</f>
        <v>7098</v>
      </c>
      <c r="N41" s="8">
        <f>VLOOKUP($A$7:$A$91,data!$A$2:$R$78,14,FALSE)</f>
        <v>188</v>
      </c>
      <c r="O41" s="8">
        <f>VLOOKUP($A$7:$A$91,data!$A$2:$R$78,15,FALSE)</f>
        <v>660130</v>
      </c>
      <c r="P41" s="8">
        <f>VLOOKUP($A$7:$A$91,data!$A$2:$R$78,16,FALSE)</f>
        <v>851</v>
      </c>
      <c r="Q41" s="8">
        <f>VLOOKUP($A$7:$A$91,data!$A$2:$R$78,17,FALSE)</f>
        <v>6474</v>
      </c>
      <c r="R41" s="8">
        <f>VLOOKUP($A$7:$A$91,data!$A$2:$R$78,18,FALSE)</f>
        <v>123</v>
      </c>
      <c r="S41" s="8">
        <f>VLOOKUP($A$7:$A$91,data!$A$2:$X$78,19,FALSE)</f>
        <v>22889</v>
      </c>
      <c r="T41" s="8">
        <f>VLOOKUP($A$7:$A$91,data!$A$2:$X$78,20,FALSE)</f>
        <v>337</v>
      </c>
      <c r="U41" s="8">
        <f>VLOOKUP($A$7:$A$91,data!$A$2:$X$78,21,FALSE)</f>
        <v>7726</v>
      </c>
      <c r="V41" s="8">
        <f>VLOOKUP($A$7:$A$91,data!$A$2:$X$78,22,FALSE)</f>
        <v>383</v>
      </c>
      <c r="W41" s="8">
        <f>VLOOKUP($A$7:$A$91,data!$A$2:$X$78,23,FALSE)</f>
        <v>231</v>
      </c>
      <c r="X41" s="8">
        <f>VLOOKUP($A$7:$A$91,data!$A$2:$X$78,24,FALSE)</f>
        <v>14</v>
      </c>
    </row>
    <row r="42" spans="1:24" ht="21.75" x14ac:dyDescent="0.2">
      <c r="A42" s="7" t="s">
        <v>42</v>
      </c>
      <c r="B42" s="8">
        <f>VLOOKUP($A$7:$A$91,data!$A$2:$R$78,2,FALSE)</f>
        <v>100499</v>
      </c>
      <c r="C42" s="8">
        <f>VLOOKUP($A$7:$A$91,data!$A$2:$R$78,3,FALSE)</f>
        <v>307717</v>
      </c>
      <c r="D42" s="8">
        <f>VLOOKUP($A$7:$A$91,data!$A$2:$R$78,4,FALSE)</f>
        <v>61489</v>
      </c>
      <c r="E42" s="8">
        <f>VLOOKUP($A$7:$A$91,data!$A$2:$R$78,5,FALSE)</f>
        <v>9051</v>
      </c>
      <c r="F42" s="8">
        <f>VLOOKUP($A$7:$A$91,data!$A$2:$R$78,6,FALSE)</f>
        <v>283</v>
      </c>
      <c r="G42" s="8">
        <f>VLOOKUP($A$7:$A$91,data!$A$2:$R$78,7,FALSE)</f>
        <v>64100</v>
      </c>
      <c r="H42" s="8">
        <f>VLOOKUP($A$7:$A$91,data!$A$2:$R$78,8,FALSE)</f>
        <v>13830</v>
      </c>
      <c r="I42" s="8">
        <f>VLOOKUP($A$7:$A$91,data!$A$2:$R$78,9,FALSE)</f>
        <v>147778</v>
      </c>
      <c r="J42" s="8">
        <f>VLOOKUP($A$7:$A$91,data!$A$2:$R$78,10,FALSE)</f>
        <v>4787</v>
      </c>
      <c r="K42" s="8">
        <f>VLOOKUP($A$7:$A$91,data!$A$2:$R$78,11,FALSE)</f>
        <v>3164130</v>
      </c>
      <c r="L42" s="8">
        <f>VLOOKUP($A$7:$A$91,data!$A$2:$R$78,12,FALSE)</f>
        <v>70426</v>
      </c>
      <c r="M42" s="8">
        <f>VLOOKUP($A$7:$A$91,data!$A$2:$R$78,13,FALSE)</f>
        <v>793341</v>
      </c>
      <c r="N42" s="8">
        <f>VLOOKUP($A$7:$A$91,data!$A$2:$R$78,14,FALSE)</f>
        <v>2121</v>
      </c>
      <c r="O42" s="8">
        <f>VLOOKUP($A$7:$A$91,data!$A$2:$R$78,15,FALSE)</f>
        <v>478188</v>
      </c>
      <c r="P42" s="8">
        <f>VLOOKUP($A$7:$A$91,data!$A$2:$R$78,16,FALSE)</f>
        <v>4459</v>
      </c>
      <c r="Q42" s="8">
        <f>VLOOKUP($A$7:$A$91,data!$A$2:$R$78,17,FALSE)</f>
        <v>90537</v>
      </c>
      <c r="R42" s="8">
        <f>VLOOKUP($A$7:$A$91,data!$A$2:$R$78,18,FALSE)</f>
        <v>3724</v>
      </c>
      <c r="S42" s="8">
        <f>VLOOKUP($A$7:$A$91,data!$A$2:$X$78,19,FALSE)</f>
        <v>121698</v>
      </c>
      <c r="T42" s="8">
        <f>VLOOKUP($A$7:$A$91,data!$A$2:$X$78,20,FALSE)</f>
        <v>2684</v>
      </c>
      <c r="U42" s="8">
        <f>VLOOKUP($A$7:$A$91,data!$A$2:$X$78,21,FALSE)</f>
        <v>10026</v>
      </c>
      <c r="V42" s="8">
        <f>VLOOKUP($A$7:$A$91,data!$A$2:$X$78,22,FALSE)</f>
        <v>440</v>
      </c>
      <c r="W42" s="8">
        <f>VLOOKUP($A$7:$A$91,data!$A$2:$X$78,23,FALSE)</f>
        <v>440</v>
      </c>
      <c r="X42" s="8">
        <f>VLOOKUP($A$7:$A$91,data!$A$2:$X$78,24,FALSE)</f>
        <v>18</v>
      </c>
    </row>
    <row r="43" spans="1:24" ht="21.75" x14ac:dyDescent="0.2">
      <c r="A43" s="7" t="s">
        <v>43</v>
      </c>
      <c r="B43" s="8">
        <f>VLOOKUP($A$7:$A$91,data!$A$2:$R$78,2,FALSE)</f>
        <v>128836</v>
      </c>
      <c r="C43" s="8">
        <f>VLOOKUP($A$7:$A$91,data!$A$2:$R$78,3,FALSE)</f>
        <v>385642</v>
      </c>
      <c r="D43" s="8">
        <f>VLOOKUP($A$7:$A$91,data!$A$2:$R$78,4,FALSE)</f>
        <v>81690</v>
      </c>
      <c r="E43" s="8">
        <f>VLOOKUP($A$7:$A$91,data!$A$2:$R$78,5,FALSE)</f>
        <v>840</v>
      </c>
      <c r="F43" s="8">
        <f>VLOOKUP($A$7:$A$91,data!$A$2:$R$78,6,FALSE)</f>
        <v>44</v>
      </c>
      <c r="G43" s="8">
        <f>VLOOKUP($A$7:$A$91,data!$A$2:$R$78,7,FALSE)</f>
        <v>79390</v>
      </c>
      <c r="H43" s="8">
        <f>VLOOKUP($A$7:$A$91,data!$A$2:$R$78,8,FALSE)</f>
        <v>19797</v>
      </c>
      <c r="I43" s="8">
        <f>VLOOKUP($A$7:$A$91,data!$A$2:$R$78,9,FALSE)</f>
        <v>140750</v>
      </c>
      <c r="J43" s="8">
        <f>VLOOKUP($A$7:$A$91,data!$A$2:$R$78,10,FALSE)</f>
        <v>5154</v>
      </c>
      <c r="K43" s="8">
        <f>VLOOKUP($A$7:$A$91,data!$A$2:$R$78,11,FALSE)</f>
        <v>3364199</v>
      </c>
      <c r="L43" s="8">
        <f>VLOOKUP($A$7:$A$91,data!$A$2:$R$78,12,FALSE)</f>
        <v>89566</v>
      </c>
      <c r="M43" s="8">
        <f>VLOOKUP($A$7:$A$91,data!$A$2:$R$78,13,FALSE)</f>
        <v>265228</v>
      </c>
      <c r="N43" s="8">
        <f>VLOOKUP($A$7:$A$91,data!$A$2:$R$78,14,FALSE)</f>
        <v>1434</v>
      </c>
      <c r="O43" s="8">
        <f>VLOOKUP($A$7:$A$91,data!$A$2:$R$78,15,FALSE)</f>
        <v>1122595</v>
      </c>
      <c r="P43" s="8">
        <f>VLOOKUP($A$7:$A$91,data!$A$2:$R$78,16,FALSE)</f>
        <v>11496</v>
      </c>
      <c r="Q43" s="8">
        <f>VLOOKUP($A$7:$A$91,data!$A$2:$R$78,17,FALSE)</f>
        <v>93231</v>
      </c>
      <c r="R43" s="8">
        <f>VLOOKUP($A$7:$A$91,data!$A$2:$R$78,18,FALSE)</f>
        <v>2234</v>
      </c>
      <c r="S43" s="8">
        <f>VLOOKUP($A$7:$A$91,data!$A$2:$X$78,19,FALSE)</f>
        <v>209277</v>
      </c>
      <c r="T43" s="8">
        <f>VLOOKUP($A$7:$A$91,data!$A$2:$X$78,20,FALSE)</f>
        <v>4106</v>
      </c>
      <c r="U43" s="8">
        <f>VLOOKUP($A$7:$A$91,data!$A$2:$X$78,21,FALSE)</f>
        <v>5256</v>
      </c>
      <c r="V43" s="8">
        <f>VLOOKUP($A$7:$A$91,data!$A$2:$X$78,22,FALSE)</f>
        <v>296</v>
      </c>
      <c r="W43" s="8">
        <f>VLOOKUP($A$7:$A$91,data!$A$2:$X$78,23,FALSE)</f>
        <v>171</v>
      </c>
      <c r="X43" s="8">
        <f>VLOOKUP($A$7:$A$91,data!$A$2:$X$78,24,FALSE)</f>
        <v>25</v>
      </c>
    </row>
    <row r="44" spans="1:24" ht="21.75" x14ac:dyDescent="0.2">
      <c r="A44" s="7" t="s">
        <v>44</v>
      </c>
      <c r="B44" s="8">
        <f>VLOOKUP($A$7:$A$91,data!$A$2:$R$78,2,FALSE)</f>
        <v>85287</v>
      </c>
      <c r="C44" s="8">
        <f>VLOOKUP($A$7:$A$91,data!$A$2:$R$78,3,FALSE)</f>
        <v>126082</v>
      </c>
      <c r="D44" s="8">
        <f>VLOOKUP($A$7:$A$91,data!$A$2:$R$78,4,FALSE)</f>
        <v>27470</v>
      </c>
      <c r="E44" s="8">
        <f>VLOOKUP($A$7:$A$91,data!$A$2:$R$78,5,FALSE)</f>
        <v>767</v>
      </c>
      <c r="F44" s="8">
        <f>VLOOKUP($A$7:$A$91,data!$A$2:$R$78,6,FALSE)</f>
        <v>67</v>
      </c>
      <c r="G44" s="8">
        <f>VLOOKUP($A$7:$A$91,data!$A$2:$R$78,7,FALSE)</f>
        <v>28856</v>
      </c>
      <c r="H44" s="8">
        <f>VLOOKUP($A$7:$A$91,data!$A$2:$R$78,8,FALSE)</f>
        <v>6084</v>
      </c>
      <c r="I44" s="8">
        <f>VLOOKUP($A$7:$A$91,data!$A$2:$R$78,9,FALSE)</f>
        <v>73304</v>
      </c>
      <c r="J44" s="8">
        <f>VLOOKUP($A$7:$A$91,data!$A$2:$R$78,10,FALSE)</f>
        <v>3719</v>
      </c>
      <c r="K44" s="8">
        <f>VLOOKUP($A$7:$A$91,data!$A$2:$R$78,11,FALSE)</f>
        <v>2980880</v>
      </c>
      <c r="L44" s="8">
        <f>VLOOKUP($A$7:$A$91,data!$A$2:$R$78,12,FALSE)</f>
        <v>74443</v>
      </c>
      <c r="M44" s="8">
        <f>VLOOKUP($A$7:$A$91,data!$A$2:$R$78,13,FALSE)</f>
        <v>167122</v>
      </c>
      <c r="N44" s="8">
        <f>VLOOKUP($A$7:$A$91,data!$A$2:$R$78,14,FALSE)</f>
        <v>1349</v>
      </c>
      <c r="O44" s="8">
        <f>VLOOKUP($A$7:$A$91,data!$A$2:$R$78,15,FALSE)</f>
        <v>89001</v>
      </c>
      <c r="P44" s="8">
        <f>VLOOKUP($A$7:$A$91,data!$A$2:$R$78,16,FALSE)</f>
        <v>4822</v>
      </c>
      <c r="Q44" s="8">
        <f>VLOOKUP($A$7:$A$91,data!$A$2:$R$78,17,FALSE)</f>
        <v>26107</v>
      </c>
      <c r="R44" s="8">
        <f>VLOOKUP($A$7:$A$91,data!$A$2:$R$78,18,FALSE)</f>
        <v>1116</v>
      </c>
      <c r="S44" s="8">
        <f>VLOOKUP($A$7:$A$91,data!$A$2:$X$78,19,FALSE)</f>
        <v>119255</v>
      </c>
      <c r="T44" s="8">
        <f>VLOOKUP($A$7:$A$91,data!$A$2:$X$78,20,FALSE)</f>
        <v>1740</v>
      </c>
      <c r="U44" s="8">
        <f>VLOOKUP($A$7:$A$91,data!$A$2:$X$78,21,FALSE)</f>
        <v>5246</v>
      </c>
      <c r="V44" s="8">
        <f>VLOOKUP($A$7:$A$91,data!$A$2:$X$78,22,FALSE)</f>
        <v>331</v>
      </c>
      <c r="W44" s="8">
        <f>VLOOKUP($A$7:$A$91,data!$A$2:$X$78,23,FALSE)</f>
        <v>136</v>
      </c>
      <c r="X44" s="8">
        <f>VLOOKUP($A$7:$A$91,data!$A$2:$X$78,24,FALSE)</f>
        <v>13</v>
      </c>
    </row>
    <row r="45" spans="1:24" ht="21.75" x14ac:dyDescent="0.2">
      <c r="A45" s="7" t="s">
        <v>45</v>
      </c>
      <c r="B45" s="8">
        <f>VLOOKUP($A$7:$A$91,data!$A$2:$R$78,2,FALSE)</f>
        <v>111218</v>
      </c>
      <c r="C45" s="8">
        <f>VLOOKUP($A$7:$A$91,data!$A$2:$R$78,3,FALSE)</f>
        <v>281280</v>
      </c>
      <c r="D45" s="8">
        <f>VLOOKUP($A$7:$A$91,data!$A$2:$R$78,4,FALSE)</f>
        <v>55043</v>
      </c>
      <c r="E45" s="8">
        <f>VLOOKUP($A$7:$A$91,data!$A$2:$R$78,5,FALSE)</f>
        <v>4873</v>
      </c>
      <c r="F45" s="8">
        <f>VLOOKUP($A$7:$A$91,data!$A$2:$R$78,6,FALSE)</f>
        <v>215</v>
      </c>
      <c r="G45" s="8">
        <f>VLOOKUP($A$7:$A$91,data!$A$2:$R$78,7,FALSE)</f>
        <v>95843</v>
      </c>
      <c r="H45" s="8">
        <f>VLOOKUP($A$7:$A$91,data!$A$2:$R$78,8,FALSE)</f>
        <v>18471</v>
      </c>
      <c r="I45" s="8">
        <f>VLOOKUP($A$7:$A$91,data!$A$2:$R$78,9,FALSE)</f>
        <v>94557</v>
      </c>
      <c r="J45" s="8">
        <f>VLOOKUP($A$7:$A$91,data!$A$2:$R$78,10,FALSE)</f>
        <v>5312</v>
      </c>
      <c r="K45" s="8">
        <f>VLOOKUP($A$7:$A$91,data!$A$2:$R$78,11,FALSE)</f>
        <v>2893889</v>
      </c>
      <c r="L45" s="8">
        <f>VLOOKUP($A$7:$A$91,data!$A$2:$R$78,12,FALSE)</f>
        <v>82323</v>
      </c>
      <c r="M45" s="8">
        <f>VLOOKUP($A$7:$A$91,data!$A$2:$R$78,13,FALSE)</f>
        <v>201160</v>
      </c>
      <c r="N45" s="8">
        <f>VLOOKUP($A$7:$A$91,data!$A$2:$R$78,14,FALSE)</f>
        <v>620</v>
      </c>
      <c r="O45" s="8">
        <f>VLOOKUP($A$7:$A$91,data!$A$2:$R$78,15,FALSE)</f>
        <v>151357</v>
      </c>
      <c r="P45" s="8">
        <f>VLOOKUP($A$7:$A$91,data!$A$2:$R$78,16,FALSE)</f>
        <v>2349</v>
      </c>
      <c r="Q45" s="8">
        <f>VLOOKUP($A$7:$A$91,data!$A$2:$R$78,17,FALSE)</f>
        <v>12092</v>
      </c>
      <c r="R45" s="8">
        <f>VLOOKUP($A$7:$A$91,data!$A$2:$R$78,18,FALSE)</f>
        <v>387</v>
      </c>
      <c r="S45" s="8">
        <f>VLOOKUP($A$7:$A$91,data!$A$2:$X$78,19,FALSE)</f>
        <v>33600</v>
      </c>
      <c r="T45" s="8">
        <f>VLOOKUP($A$7:$A$91,data!$A$2:$X$78,20,FALSE)</f>
        <v>759</v>
      </c>
      <c r="U45" s="8">
        <f>VLOOKUP($A$7:$A$91,data!$A$2:$X$78,21,FALSE)</f>
        <v>7314</v>
      </c>
      <c r="V45" s="8">
        <f>VLOOKUP($A$7:$A$91,data!$A$2:$X$78,22,FALSE)</f>
        <v>449</v>
      </c>
      <c r="W45" s="8">
        <f>VLOOKUP($A$7:$A$91,data!$A$2:$X$78,23,FALSE)</f>
        <v>189</v>
      </c>
      <c r="X45" s="8">
        <f>VLOOKUP($A$7:$A$91,data!$A$2:$X$78,24,FALSE)</f>
        <v>19</v>
      </c>
    </row>
    <row r="46" spans="1:24" ht="21.75" x14ac:dyDescent="0.2">
      <c r="A46" s="7" t="s">
        <v>46</v>
      </c>
      <c r="B46" s="8">
        <f>VLOOKUP($A$7:$A$91,data!$A$2:$R$78,2,FALSE)</f>
        <v>68996</v>
      </c>
      <c r="C46" s="8">
        <f>VLOOKUP($A$7:$A$91,data!$A$2:$R$78,3,FALSE)</f>
        <v>147160</v>
      </c>
      <c r="D46" s="8">
        <f>VLOOKUP($A$7:$A$91,data!$A$2:$R$78,4,FALSE)</f>
        <v>28732</v>
      </c>
      <c r="E46" s="8">
        <f>VLOOKUP($A$7:$A$91,data!$A$2:$R$78,5,FALSE)</f>
        <v>59</v>
      </c>
      <c r="F46" s="8">
        <f>VLOOKUP($A$7:$A$91,data!$A$2:$R$78,6,FALSE)</f>
        <v>8</v>
      </c>
      <c r="G46" s="8">
        <f>VLOOKUP($A$7:$A$91,data!$A$2:$R$78,7,FALSE)</f>
        <v>76147</v>
      </c>
      <c r="H46" s="8">
        <f>VLOOKUP($A$7:$A$91,data!$A$2:$R$78,8,FALSE)</f>
        <v>14406</v>
      </c>
      <c r="I46" s="8">
        <f>VLOOKUP($A$7:$A$91,data!$A$2:$R$78,9,FALSE)</f>
        <v>143022</v>
      </c>
      <c r="J46" s="8">
        <f>VLOOKUP($A$7:$A$91,data!$A$2:$R$78,10,FALSE)</f>
        <v>4901</v>
      </c>
      <c r="K46" s="8">
        <f>VLOOKUP($A$7:$A$91,data!$A$2:$R$78,11,FALSE)</f>
        <v>2218734</v>
      </c>
      <c r="L46" s="8">
        <f>VLOOKUP($A$7:$A$91,data!$A$2:$R$78,12,FALSE)</f>
        <v>51801</v>
      </c>
      <c r="M46" s="8">
        <f>VLOOKUP($A$7:$A$91,data!$A$2:$R$78,13,FALSE)</f>
        <v>18129</v>
      </c>
      <c r="N46" s="8">
        <f>VLOOKUP($A$7:$A$91,data!$A$2:$R$78,14,FALSE)</f>
        <v>505</v>
      </c>
      <c r="O46" s="8">
        <f>VLOOKUP($A$7:$A$91,data!$A$2:$R$78,15,FALSE)</f>
        <v>304759</v>
      </c>
      <c r="P46" s="8">
        <f>VLOOKUP($A$7:$A$91,data!$A$2:$R$78,16,FALSE)</f>
        <v>3156</v>
      </c>
      <c r="Q46" s="8">
        <f>VLOOKUP($A$7:$A$91,data!$A$2:$R$78,17,FALSE)</f>
        <v>10804</v>
      </c>
      <c r="R46" s="8">
        <f>VLOOKUP($A$7:$A$91,data!$A$2:$R$78,18,FALSE)</f>
        <v>445</v>
      </c>
      <c r="S46" s="8">
        <f>VLOOKUP($A$7:$A$91,data!$A$2:$X$78,19,FALSE)</f>
        <v>10083</v>
      </c>
      <c r="T46" s="8">
        <f>VLOOKUP($A$7:$A$91,data!$A$2:$X$78,20,FALSE)</f>
        <v>282</v>
      </c>
      <c r="U46" s="8">
        <f>VLOOKUP($A$7:$A$91,data!$A$2:$X$78,21,FALSE)</f>
        <v>4725</v>
      </c>
      <c r="V46" s="8">
        <f>VLOOKUP($A$7:$A$91,data!$A$2:$X$78,22,FALSE)</f>
        <v>319</v>
      </c>
      <c r="W46" s="8">
        <f>VLOOKUP($A$7:$A$91,data!$A$2:$X$78,23,FALSE)</f>
        <v>142</v>
      </c>
      <c r="X46" s="8">
        <f>VLOOKUP($A$7:$A$91,data!$A$2:$X$78,24,FALSE)</f>
        <v>6</v>
      </c>
    </row>
    <row r="47" spans="1:24" ht="21.75" x14ac:dyDescent="0.2">
      <c r="A47" s="7" t="s">
        <v>47</v>
      </c>
      <c r="B47" s="8">
        <f>VLOOKUP($A$7:$A$91,data!$A$2:$R$78,2,FALSE)</f>
        <v>29167</v>
      </c>
      <c r="C47" s="8">
        <f>VLOOKUP($A$7:$A$91,data!$A$2:$R$78,3,FALSE)</f>
        <v>87183</v>
      </c>
      <c r="D47" s="8">
        <f>VLOOKUP($A$7:$A$91,data!$A$2:$R$78,4,FALSE)</f>
        <v>19695</v>
      </c>
      <c r="E47" s="8">
        <f>VLOOKUP($A$7:$A$91,data!$A$2:$R$78,5,FALSE)</f>
        <v>1</v>
      </c>
      <c r="F47" s="8">
        <f>VLOOKUP($A$7:$A$91,data!$A$2:$R$78,6,FALSE)</f>
        <v>1</v>
      </c>
      <c r="G47" s="8">
        <f>VLOOKUP($A$7:$A$91,data!$A$2:$R$78,7,FALSE)</f>
        <v>17665</v>
      </c>
      <c r="H47" s="8">
        <f>VLOOKUP($A$7:$A$91,data!$A$2:$R$78,8,FALSE)</f>
        <v>4397</v>
      </c>
      <c r="I47" s="8">
        <f>VLOOKUP($A$7:$A$91,data!$A$2:$R$78,9,FALSE)</f>
        <v>36129</v>
      </c>
      <c r="J47" s="8">
        <f>VLOOKUP($A$7:$A$91,data!$A$2:$R$78,10,FALSE)</f>
        <v>1933</v>
      </c>
      <c r="K47" s="8">
        <f>VLOOKUP($A$7:$A$91,data!$A$2:$R$78,11,FALSE)</f>
        <v>886094</v>
      </c>
      <c r="L47" s="8">
        <f>VLOOKUP($A$7:$A$91,data!$A$2:$R$78,12,FALSE)</f>
        <v>21541</v>
      </c>
      <c r="M47" s="8">
        <f>VLOOKUP($A$7:$A$91,data!$A$2:$R$78,13,FALSE)</f>
        <v>131607</v>
      </c>
      <c r="N47" s="8">
        <f>VLOOKUP($A$7:$A$91,data!$A$2:$R$78,14,FALSE)</f>
        <v>132</v>
      </c>
      <c r="O47" s="8">
        <f>VLOOKUP($A$7:$A$91,data!$A$2:$R$78,15,FALSE)</f>
        <v>16981</v>
      </c>
      <c r="P47" s="8">
        <f>VLOOKUP($A$7:$A$91,data!$A$2:$R$78,16,FALSE)</f>
        <v>739</v>
      </c>
      <c r="Q47" s="8">
        <f>VLOOKUP($A$7:$A$91,data!$A$2:$R$78,17,FALSE)</f>
        <v>2981</v>
      </c>
      <c r="R47" s="8">
        <f>VLOOKUP($A$7:$A$91,data!$A$2:$R$78,18,FALSE)</f>
        <v>117</v>
      </c>
      <c r="S47" s="8">
        <f>VLOOKUP($A$7:$A$91,data!$A$2:$X$78,19,FALSE)</f>
        <v>3796</v>
      </c>
      <c r="T47" s="8">
        <f>VLOOKUP($A$7:$A$91,data!$A$2:$X$78,20,FALSE)</f>
        <v>156</v>
      </c>
      <c r="U47" s="8">
        <f>VLOOKUP($A$7:$A$91,data!$A$2:$X$78,21,FALSE)</f>
        <v>1972</v>
      </c>
      <c r="V47" s="8">
        <f>VLOOKUP($A$7:$A$91,data!$A$2:$X$78,22,FALSE)</f>
        <v>144</v>
      </c>
      <c r="W47" s="8">
        <f>VLOOKUP($A$7:$A$91,data!$A$2:$X$78,23,FALSE)</f>
        <v>36</v>
      </c>
      <c r="X47" s="8">
        <f>VLOOKUP($A$7:$A$91,data!$A$2:$X$78,24,FALSE)</f>
        <v>3</v>
      </c>
    </row>
    <row r="48" spans="1:24" ht="21.75" x14ac:dyDescent="0.2">
      <c r="A48" s="11" t="s">
        <v>5</v>
      </c>
      <c r="B48" s="10">
        <f>SUM(B49:B56)</f>
        <v>389505</v>
      </c>
      <c r="C48" s="10">
        <f t="shared" ref="C48:X48" si="20">SUM(C49:C56)</f>
        <v>648877</v>
      </c>
      <c r="D48" s="10">
        <f t="shared" si="20"/>
        <v>68795</v>
      </c>
      <c r="E48" s="10">
        <f t="shared" si="20"/>
        <v>89255</v>
      </c>
      <c r="F48" s="10">
        <f t="shared" si="20"/>
        <v>1935</v>
      </c>
      <c r="G48" s="10">
        <f t="shared" si="20"/>
        <v>157825</v>
      </c>
      <c r="H48" s="10">
        <f t="shared" si="20"/>
        <v>18235</v>
      </c>
      <c r="I48" s="10">
        <f t="shared" si="20"/>
        <v>1050825</v>
      </c>
      <c r="J48" s="10">
        <f t="shared" si="20"/>
        <v>45102</v>
      </c>
      <c r="K48" s="10">
        <f t="shared" ref="K48:L48" si="21">SUM(K49:K56)</f>
        <v>16393587</v>
      </c>
      <c r="L48" s="10">
        <f t="shared" si="21"/>
        <v>352242</v>
      </c>
      <c r="M48" s="10">
        <f t="shared" ref="M48:N48" si="22">SUM(M49:M56)</f>
        <v>6112609</v>
      </c>
      <c r="N48" s="10">
        <f t="shared" si="22"/>
        <v>2273</v>
      </c>
      <c r="O48" s="10">
        <f t="shared" si="20"/>
        <v>6124150</v>
      </c>
      <c r="P48" s="10">
        <f t="shared" si="20"/>
        <v>11293</v>
      </c>
      <c r="Q48" s="10">
        <f t="shared" si="20"/>
        <v>24543</v>
      </c>
      <c r="R48" s="10">
        <f t="shared" si="20"/>
        <v>759</v>
      </c>
      <c r="S48" s="10">
        <f t="shared" ref="S48:T48" si="23">SUM(S49:S56)</f>
        <v>211231</v>
      </c>
      <c r="T48" s="10">
        <f t="shared" si="23"/>
        <v>3086</v>
      </c>
      <c r="U48" s="10">
        <f t="shared" si="20"/>
        <v>24540</v>
      </c>
      <c r="V48" s="10">
        <f t="shared" si="20"/>
        <v>1462</v>
      </c>
      <c r="W48" s="10">
        <f t="shared" si="20"/>
        <v>2263</v>
      </c>
      <c r="X48" s="10">
        <f t="shared" si="20"/>
        <v>128</v>
      </c>
    </row>
    <row r="49" spans="1:24" ht="21.75" x14ac:dyDescent="0.2">
      <c r="A49" s="7" t="s">
        <v>48</v>
      </c>
      <c r="B49" s="8">
        <f>VLOOKUP($A$7:$A$91,data!$A$2:$R$78,2,FALSE)</f>
        <v>73609</v>
      </c>
      <c r="C49" s="8">
        <f>VLOOKUP($A$7:$A$91,data!$A$2:$R$78,3,FALSE)</f>
        <v>174655</v>
      </c>
      <c r="D49" s="8">
        <f>VLOOKUP($A$7:$A$91,data!$A$2:$R$78,4,FALSE)</f>
        <v>16128</v>
      </c>
      <c r="E49" s="8">
        <f>VLOOKUP($A$7:$A$91,data!$A$2:$R$78,5,FALSE)</f>
        <v>55252</v>
      </c>
      <c r="F49" s="8">
        <f>VLOOKUP($A$7:$A$91,data!$A$2:$R$78,6,FALSE)</f>
        <v>1205</v>
      </c>
      <c r="G49" s="8">
        <f>VLOOKUP($A$7:$A$91,data!$A$2:$R$78,7,FALSE)</f>
        <v>52307</v>
      </c>
      <c r="H49" s="8">
        <f>VLOOKUP($A$7:$A$91,data!$A$2:$R$78,8,FALSE)</f>
        <v>5701</v>
      </c>
      <c r="I49" s="8">
        <f>VLOOKUP($A$7:$A$91,data!$A$2:$R$78,9,FALSE)</f>
        <v>376621</v>
      </c>
      <c r="J49" s="8">
        <f>VLOOKUP($A$7:$A$91,data!$A$2:$R$78,10,FALSE)</f>
        <v>15119</v>
      </c>
      <c r="K49" s="8">
        <f>VLOOKUP($A$7:$A$91,data!$A$2:$R$78,11,FALSE)</f>
        <v>2710426</v>
      </c>
      <c r="L49" s="8">
        <f>VLOOKUP($A$7:$A$91,data!$A$2:$R$78,12,FALSE)</f>
        <v>61176</v>
      </c>
      <c r="M49" s="8">
        <f>VLOOKUP($A$7:$A$91,data!$A$2:$R$78,13,FALSE)</f>
        <v>1507871</v>
      </c>
      <c r="N49" s="8">
        <f>VLOOKUP($A$7:$A$91,data!$A$2:$R$78,14,FALSE)</f>
        <v>753</v>
      </c>
      <c r="O49" s="8">
        <f>VLOOKUP($A$7:$A$91,data!$A$2:$R$78,15,FALSE)</f>
        <v>3139524</v>
      </c>
      <c r="P49" s="8">
        <f>VLOOKUP($A$7:$A$91,data!$A$2:$R$78,16,FALSE)</f>
        <v>1992</v>
      </c>
      <c r="Q49" s="8">
        <f>VLOOKUP($A$7:$A$91,data!$A$2:$R$78,17,FALSE)</f>
        <v>5858</v>
      </c>
      <c r="R49" s="8">
        <f>VLOOKUP($A$7:$A$91,data!$A$2:$R$78,18,FALSE)</f>
        <v>178</v>
      </c>
      <c r="S49" s="8">
        <f>VLOOKUP($A$7:$A$91,data!$A$2:$X$78,19,FALSE)</f>
        <v>37798</v>
      </c>
      <c r="T49" s="8">
        <f>VLOOKUP($A$7:$A$91,data!$A$2:$X$78,20,FALSE)</f>
        <v>655</v>
      </c>
      <c r="U49" s="8">
        <f>VLOOKUP($A$7:$A$91,data!$A$2:$X$78,21,FALSE)</f>
        <v>5083</v>
      </c>
      <c r="V49" s="8">
        <f>VLOOKUP($A$7:$A$91,data!$A$2:$X$78,22,FALSE)</f>
        <v>243</v>
      </c>
      <c r="W49" s="8">
        <f>VLOOKUP($A$7:$A$91,data!$A$2:$X$78,23,FALSE)</f>
        <v>388</v>
      </c>
      <c r="X49" s="8">
        <f>VLOOKUP($A$7:$A$91,data!$A$2:$X$78,24,FALSE)</f>
        <v>30</v>
      </c>
    </row>
    <row r="50" spans="1:24" ht="21.75" x14ac:dyDescent="0.2">
      <c r="A50" s="7" t="s">
        <v>49</v>
      </c>
      <c r="B50" s="8">
        <f>VLOOKUP($A$7:$A$91,data!$A$2:$R$78,2,FALSE)</f>
        <v>37150</v>
      </c>
      <c r="C50" s="8">
        <f>VLOOKUP($A$7:$A$91,data!$A$2:$R$78,3,FALSE)</f>
        <v>33245</v>
      </c>
      <c r="D50" s="8">
        <f>VLOOKUP($A$7:$A$91,data!$A$2:$R$78,4,FALSE)</f>
        <v>3244</v>
      </c>
      <c r="E50" s="8">
        <f>VLOOKUP($A$7:$A$91,data!$A$2:$R$78,5,FALSE)</f>
        <v>25451</v>
      </c>
      <c r="F50" s="8">
        <f>VLOOKUP($A$7:$A$91,data!$A$2:$R$78,6,FALSE)</f>
        <v>464</v>
      </c>
      <c r="G50" s="8">
        <f>VLOOKUP($A$7:$A$91,data!$A$2:$R$78,7,FALSE)</f>
        <v>5502</v>
      </c>
      <c r="H50" s="8">
        <f>VLOOKUP($A$7:$A$91,data!$A$2:$R$78,8,FALSE)</f>
        <v>509</v>
      </c>
      <c r="I50" s="8">
        <f>VLOOKUP($A$7:$A$91,data!$A$2:$R$78,9,FALSE)</f>
        <v>152457</v>
      </c>
      <c r="J50" s="8">
        <f>VLOOKUP($A$7:$A$91,data!$A$2:$R$78,10,FALSE)</f>
        <v>2469</v>
      </c>
      <c r="K50" s="8">
        <f>VLOOKUP($A$7:$A$91,data!$A$2:$R$78,11,FALSE)</f>
        <v>1924995</v>
      </c>
      <c r="L50" s="8">
        <f>VLOOKUP($A$7:$A$91,data!$A$2:$R$78,12,FALSE)</f>
        <v>35085</v>
      </c>
      <c r="M50" s="8">
        <f>VLOOKUP($A$7:$A$91,data!$A$2:$R$78,13,FALSE)</f>
        <v>1928753</v>
      </c>
      <c r="N50" s="8">
        <f>VLOOKUP($A$7:$A$91,data!$A$2:$R$78,14,FALSE)</f>
        <v>171</v>
      </c>
      <c r="O50" s="8">
        <f>VLOOKUP($A$7:$A$91,data!$A$2:$R$78,15,FALSE)</f>
        <v>498238</v>
      </c>
      <c r="P50" s="8">
        <f>VLOOKUP($A$7:$A$91,data!$A$2:$R$78,16,FALSE)</f>
        <v>802</v>
      </c>
      <c r="Q50" s="8">
        <f>VLOOKUP($A$7:$A$91,data!$A$2:$R$78,17,FALSE)</f>
        <v>1248</v>
      </c>
      <c r="R50" s="8">
        <f>VLOOKUP($A$7:$A$91,data!$A$2:$R$78,18,FALSE)</f>
        <v>40</v>
      </c>
      <c r="S50" s="8">
        <f>VLOOKUP($A$7:$A$91,data!$A$2:$X$78,19,FALSE)</f>
        <v>15119</v>
      </c>
      <c r="T50" s="8">
        <f>VLOOKUP($A$7:$A$91,data!$A$2:$X$78,20,FALSE)</f>
        <v>238</v>
      </c>
      <c r="U50" s="8">
        <f>VLOOKUP($A$7:$A$91,data!$A$2:$X$78,21,FALSE)</f>
        <v>977</v>
      </c>
      <c r="V50" s="8">
        <f>VLOOKUP($A$7:$A$91,data!$A$2:$X$78,22,FALSE)</f>
        <v>48</v>
      </c>
      <c r="W50" s="8">
        <f>VLOOKUP($A$7:$A$91,data!$A$2:$X$78,23,FALSE)</f>
        <v>44</v>
      </c>
      <c r="X50" s="8">
        <f>VLOOKUP($A$7:$A$91,data!$A$2:$X$78,24,FALSE)</f>
        <v>4</v>
      </c>
    </row>
    <row r="51" spans="1:24" ht="21.75" x14ac:dyDescent="0.2">
      <c r="A51" s="7" t="s">
        <v>50</v>
      </c>
      <c r="B51" s="8">
        <f>VLOOKUP($A$7:$A$91,data!$A$2:$R$78,2,FALSE)</f>
        <v>51728</v>
      </c>
      <c r="C51" s="8">
        <f>VLOOKUP($A$7:$A$91,data!$A$2:$R$78,3,FALSE)</f>
        <v>149965</v>
      </c>
      <c r="D51" s="8">
        <f>VLOOKUP($A$7:$A$91,data!$A$2:$R$78,4,FALSE)</f>
        <v>15192</v>
      </c>
      <c r="E51" s="8">
        <f>VLOOKUP($A$7:$A$91,data!$A$2:$R$78,5,FALSE)</f>
        <v>2819</v>
      </c>
      <c r="F51" s="8">
        <f>VLOOKUP($A$7:$A$91,data!$A$2:$R$78,6,FALSE)</f>
        <v>55</v>
      </c>
      <c r="G51" s="8">
        <f>VLOOKUP($A$7:$A$91,data!$A$2:$R$78,7,FALSE)</f>
        <v>16218</v>
      </c>
      <c r="H51" s="8">
        <f>VLOOKUP($A$7:$A$91,data!$A$2:$R$78,8,FALSE)</f>
        <v>1661</v>
      </c>
      <c r="I51" s="8">
        <f>VLOOKUP($A$7:$A$91,data!$A$2:$R$78,9,FALSE)</f>
        <v>190817</v>
      </c>
      <c r="J51" s="8">
        <f>VLOOKUP($A$7:$A$91,data!$A$2:$R$78,10,FALSE)</f>
        <v>3391</v>
      </c>
      <c r="K51" s="8">
        <f>VLOOKUP($A$7:$A$91,data!$A$2:$R$78,11,FALSE)</f>
        <v>1651329</v>
      </c>
      <c r="L51" s="8">
        <f>VLOOKUP($A$7:$A$91,data!$A$2:$R$78,12,FALSE)</f>
        <v>43690</v>
      </c>
      <c r="M51" s="8">
        <f>VLOOKUP($A$7:$A$91,data!$A$2:$R$78,13,FALSE)</f>
        <v>1994786</v>
      </c>
      <c r="N51" s="8">
        <f>VLOOKUP($A$7:$A$91,data!$A$2:$R$78,14,FALSE)</f>
        <v>263</v>
      </c>
      <c r="O51" s="8">
        <f>VLOOKUP($A$7:$A$91,data!$A$2:$R$78,15,FALSE)</f>
        <v>881230</v>
      </c>
      <c r="P51" s="8">
        <f>VLOOKUP($A$7:$A$91,data!$A$2:$R$78,16,FALSE)</f>
        <v>1447</v>
      </c>
      <c r="Q51" s="8">
        <f>VLOOKUP($A$7:$A$91,data!$A$2:$R$78,17,FALSE)</f>
        <v>1398</v>
      </c>
      <c r="R51" s="8">
        <f>VLOOKUP($A$7:$A$91,data!$A$2:$R$78,18,FALSE)</f>
        <v>65</v>
      </c>
      <c r="S51" s="8">
        <f>VLOOKUP($A$7:$A$91,data!$A$2:$X$78,19,FALSE)</f>
        <v>23871</v>
      </c>
      <c r="T51" s="8">
        <f>VLOOKUP($A$7:$A$91,data!$A$2:$X$78,20,FALSE)</f>
        <v>299</v>
      </c>
      <c r="U51" s="8">
        <f>VLOOKUP($A$7:$A$91,data!$A$2:$X$78,21,FALSE)</f>
        <v>5490</v>
      </c>
      <c r="V51" s="8">
        <f>VLOOKUP($A$7:$A$91,data!$A$2:$X$78,22,FALSE)</f>
        <v>222</v>
      </c>
      <c r="W51" s="8">
        <f>VLOOKUP($A$7:$A$91,data!$A$2:$X$78,23,FALSE)</f>
        <v>612</v>
      </c>
      <c r="X51" s="8">
        <f>VLOOKUP($A$7:$A$91,data!$A$2:$X$78,24,FALSE)</f>
        <v>21</v>
      </c>
    </row>
    <row r="52" spans="1:24" ht="21.75" x14ac:dyDescent="0.2">
      <c r="A52" s="7" t="s">
        <v>51</v>
      </c>
      <c r="B52" s="8">
        <f>VLOOKUP($A$7:$A$91,data!$A$2:$R$78,2,FALSE)</f>
        <v>28267</v>
      </c>
      <c r="C52" s="8">
        <f>VLOOKUP($A$7:$A$91,data!$A$2:$R$78,3,FALSE)</f>
        <v>46509</v>
      </c>
      <c r="D52" s="8">
        <f>VLOOKUP($A$7:$A$91,data!$A$2:$R$78,4,FALSE)</f>
        <v>4182</v>
      </c>
      <c r="E52" s="8">
        <f>VLOOKUP($A$7:$A$91,data!$A$2:$R$78,5,FALSE)</f>
        <v>444</v>
      </c>
      <c r="F52" s="8">
        <f>VLOOKUP($A$7:$A$91,data!$A$2:$R$78,6,FALSE)</f>
        <v>25</v>
      </c>
      <c r="G52" s="8">
        <f>VLOOKUP($A$7:$A$91,data!$A$2:$R$78,7,FALSE)</f>
        <v>10659</v>
      </c>
      <c r="H52" s="8">
        <f>VLOOKUP($A$7:$A$91,data!$A$2:$R$78,8,FALSE)</f>
        <v>1029</v>
      </c>
      <c r="I52" s="8">
        <f>VLOOKUP($A$7:$A$91,data!$A$2:$R$78,9,FALSE)</f>
        <v>54045</v>
      </c>
      <c r="J52" s="8">
        <f>VLOOKUP($A$7:$A$91,data!$A$2:$R$78,10,FALSE)</f>
        <v>1390</v>
      </c>
      <c r="K52" s="8">
        <f>VLOOKUP($A$7:$A$91,data!$A$2:$R$78,11,FALSE)</f>
        <v>1297524</v>
      </c>
      <c r="L52" s="8">
        <f>VLOOKUP($A$7:$A$91,data!$A$2:$R$78,12,FALSE)</f>
        <v>25322</v>
      </c>
      <c r="M52" s="8">
        <f>VLOOKUP($A$7:$A$91,data!$A$2:$R$78,13,FALSE)</f>
        <v>87521</v>
      </c>
      <c r="N52" s="8">
        <f>VLOOKUP($A$7:$A$91,data!$A$2:$R$78,14,FALSE)</f>
        <v>192</v>
      </c>
      <c r="O52" s="8">
        <f>VLOOKUP($A$7:$A$91,data!$A$2:$R$78,15,FALSE)</f>
        <v>174908</v>
      </c>
      <c r="P52" s="8">
        <f>VLOOKUP($A$7:$A$91,data!$A$2:$R$78,16,FALSE)</f>
        <v>772</v>
      </c>
      <c r="Q52" s="8">
        <f>VLOOKUP($A$7:$A$91,data!$A$2:$R$78,17,FALSE)</f>
        <v>1977</v>
      </c>
      <c r="R52" s="8">
        <f>VLOOKUP($A$7:$A$91,data!$A$2:$R$78,18,FALSE)</f>
        <v>63</v>
      </c>
      <c r="S52" s="8">
        <f>VLOOKUP($A$7:$A$91,data!$A$2:$X$78,19,FALSE)</f>
        <v>5583</v>
      </c>
      <c r="T52" s="8">
        <f>VLOOKUP($A$7:$A$91,data!$A$2:$X$78,20,FALSE)</f>
        <v>75</v>
      </c>
      <c r="U52" s="8">
        <f>VLOOKUP($A$7:$A$91,data!$A$2:$X$78,21,FALSE)</f>
        <v>1673</v>
      </c>
      <c r="V52" s="8">
        <f>VLOOKUP($A$7:$A$91,data!$A$2:$X$78,22,FALSE)</f>
        <v>69</v>
      </c>
      <c r="W52" s="8">
        <f>VLOOKUP($A$7:$A$91,data!$A$2:$X$78,23,FALSE)</f>
        <v>173</v>
      </c>
      <c r="X52" s="8">
        <f>VLOOKUP($A$7:$A$91,data!$A$2:$X$78,24,FALSE)</f>
        <v>4</v>
      </c>
    </row>
    <row r="53" spans="1:24" ht="21.75" x14ac:dyDescent="0.2">
      <c r="A53" s="7" t="s">
        <v>52</v>
      </c>
      <c r="B53" s="8">
        <f>VLOOKUP($A$7:$A$91,data!$A$2:$R$78,2,FALSE)</f>
        <v>50483</v>
      </c>
      <c r="C53" s="8">
        <f>VLOOKUP($A$7:$A$91,data!$A$2:$R$78,3,FALSE)</f>
        <v>61031</v>
      </c>
      <c r="D53" s="8">
        <f>VLOOKUP($A$7:$A$91,data!$A$2:$R$78,4,FALSE)</f>
        <v>9695</v>
      </c>
      <c r="E53" s="8">
        <f>VLOOKUP($A$7:$A$91,data!$A$2:$R$78,5,FALSE)</f>
        <v>68</v>
      </c>
      <c r="F53" s="8">
        <f>VLOOKUP($A$7:$A$91,data!$A$2:$R$78,6,FALSE)</f>
        <v>7</v>
      </c>
      <c r="G53" s="8">
        <f>VLOOKUP($A$7:$A$91,data!$A$2:$R$78,7,FALSE)</f>
        <v>10015</v>
      </c>
      <c r="H53" s="8">
        <f>VLOOKUP($A$7:$A$91,data!$A$2:$R$78,8,FALSE)</f>
        <v>1679</v>
      </c>
      <c r="I53" s="8">
        <f>VLOOKUP($A$7:$A$91,data!$A$2:$R$78,9,FALSE)</f>
        <v>94425</v>
      </c>
      <c r="J53" s="8">
        <f>VLOOKUP($A$7:$A$91,data!$A$2:$R$78,10,FALSE)</f>
        <v>6644</v>
      </c>
      <c r="K53" s="8">
        <f>VLOOKUP($A$7:$A$91,data!$A$2:$R$78,11,FALSE)</f>
        <v>2092888</v>
      </c>
      <c r="L53" s="8">
        <f>VLOOKUP($A$7:$A$91,data!$A$2:$R$78,12,FALSE)</f>
        <v>47357</v>
      </c>
      <c r="M53" s="8">
        <f>VLOOKUP($A$7:$A$91,data!$A$2:$R$78,13,FALSE)</f>
        <v>55277</v>
      </c>
      <c r="N53" s="8">
        <f>VLOOKUP($A$7:$A$91,data!$A$2:$R$78,14,FALSE)</f>
        <v>238</v>
      </c>
      <c r="O53" s="8">
        <f>VLOOKUP($A$7:$A$91,data!$A$2:$R$78,15,FALSE)</f>
        <v>100165</v>
      </c>
      <c r="P53" s="8">
        <f>VLOOKUP($A$7:$A$91,data!$A$2:$R$78,16,FALSE)</f>
        <v>1306</v>
      </c>
      <c r="Q53" s="8">
        <f>VLOOKUP($A$7:$A$91,data!$A$2:$R$78,17,FALSE)</f>
        <v>2488</v>
      </c>
      <c r="R53" s="8">
        <f>VLOOKUP($A$7:$A$91,data!$A$2:$R$78,18,FALSE)</f>
        <v>101</v>
      </c>
      <c r="S53" s="8">
        <f>VLOOKUP($A$7:$A$91,data!$A$2:$X$78,19,FALSE)</f>
        <v>36871</v>
      </c>
      <c r="T53" s="8">
        <f>VLOOKUP($A$7:$A$91,data!$A$2:$X$78,20,FALSE)</f>
        <v>342</v>
      </c>
      <c r="U53" s="8">
        <f>VLOOKUP($A$7:$A$91,data!$A$2:$X$78,21,FALSE)</f>
        <v>3009</v>
      </c>
      <c r="V53" s="8">
        <f>VLOOKUP($A$7:$A$91,data!$A$2:$X$78,22,FALSE)</f>
        <v>302</v>
      </c>
      <c r="W53" s="8">
        <f>VLOOKUP($A$7:$A$91,data!$A$2:$X$78,23,FALSE)</f>
        <v>146</v>
      </c>
      <c r="X53" s="8">
        <f>VLOOKUP($A$7:$A$91,data!$A$2:$X$78,24,FALSE)</f>
        <v>17</v>
      </c>
    </row>
    <row r="54" spans="1:24" ht="21.75" x14ac:dyDescent="0.2">
      <c r="A54" s="7" t="s">
        <v>53</v>
      </c>
      <c r="B54" s="8">
        <f>VLOOKUP($A$7:$A$91,data!$A$2:$R$78,2,FALSE)</f>
        <v>45038</v>
      </c>
      <c r="C54" s="8">
        <f>VLOOKUP($A$7:$A$91,data!$A$2:$R$78,3,FALSE)</f>
        <v>54894</v>
      </c>
      <c r="D54" s="8">
        <f>VLOOKUP($A$7:$A$91,data!$A$2:$R$78,4,FALSE)</f>
        <v>6017</v>
      </c>
      <c r="E54" s="8">
        <f>VLOOKUP($A$7:$A$91,data!$A$2:$R$78,5,FALSE)</f>
        <v>281</v>
      </c>
      <c r="F54" s="8">
        <f>VLOOKUP($A$7:$A$91,data!$A$2:$R$78,6,FALSE)</f>
        <v>20</v>
      </c>
      <c r="G54" s="8">
        <f>VLOOKUP($A$7:$A$91,data!$A$2:$R$78,7,FALSE)</f>
        <v>7101</v>
      </c>
      <c r="H54" s="8">
        <f>VLOOKUP($A$7:$A$91,data!$A$2:$R$78,8,FALSE)</f>
        <v>797</v>
      </c>
      <c r="I54" s="8">
        <f>VLOOKUP($A$7:$A$91,data!$A$2:$R$78,9,FALSE)</f>
        <v>18084</v>
      </c>
      <c r="J54" s="8">
        <f>VLOOKUP($A$7:$A$91,data!$A$2:$R$78,10,FALSE)</f>
        <v>1005</v>
      </c>
      <c r="K54" s="8">
        <f>VLOOKUP($A$7:$A$91,data!$A$2:$R$78,11,FALSE)</f>
        <v>2040169</v>
      </c>
      <c r="L54" s="8">
        <f>VLOOKUP($A$7:$A$91,data!$A$2:$R$78,12,FALSE)</f>
        <v>43191</v>
      </c>
      <c r="M54" s="8">
        <f>VLOOKUP($A$7:$A$91,data!$A$2:$R$78,13,FALSE)</f>
        <v>119080</v>
      </c>
      <c r="N54" s="8">
        <f>VLOOKUP($A$7:$A$91,data!$A$2:$R$78,14,FALSE)</f>
        <v>213</v>
      </c>
      <c r="O54" s="8">
        <f>VLOOKUP($A$7:$A$91,data!$A$2:$R$78,15,FALSE)</f>
        <v>153728</v>
      </c>
      <c r="P54" s="8">
        <f>VLOOKUP($A$7:$A$91,data!$A$2:$R$78,16,FALSE)</f>
        <v>902</v>
      </c>
      <c r="Q54" s="8">
        <f>VLOOKUP($A$7:$A$91,data!$A$2:$R$78,17,FALSE)</f>
        <v>1949</v>
      </c>
      <c r="R54" s="8">
        <f>VLOOKUP($A$7:$A$91,data!$A$2:$R$78,18,FALSE)</f>
        <v>71</v>
      </c>
      <c r="S54" s="8">
        <f>VLOOKUP($A$7:$A$91,data!$A$2:$X$78,19,FALSE)</f>
        <v>36298</v>
      </c>
      <c r="T54" s="8">
        <f>VLOOKUP($A$7:$A$91,data!$A$2:$X$78,20,FALSE)</f>
        <v>279</v>
      </c>
      <c r="U54" s="8">
        <f>VLOOKUP($A$7:$A$91,data!$A$2:$X$78,21,FALSE)</f>
        <v>1361</v>
      </c>
      <c r="V54" s="8">
        <f>VLOOKUP($A$7:$A$91,data!$A$2:$X$78,22,FALSE)</f>
        <v>82</v>
      </c>
      <c r="W54" s="8">
        <f>VLOOKUP($A$7:$A$91,data!$A$2:$X$78,23,FALSE)</f>
        <v>410</v>
      </c>
      <c r="X54" s="8">
        <f>VLOOKUP($A$7:$A$91,data!$A$2:$X$78,24,FALSE)</f>
        <v>13</v>
      </c>
    </row>
    <row r="55" spans="1:24" ht="21.75" x14ac:dyDescent="0.2">
      <c r="A55" s="7" t="s">
        <v>54</v>
      </c>
      <c r="B55" s="8">
        <f>VLOOKUP($A$7:$A$91,data!$A$2:$R$78,2,FALSE)</f>
        <v>81524</v>
      </c>
      <c r="C55" s="8">
        <f>VLOOKUP($A$7:$A$91,data!$A$2:$R$78,3,FALSE)</f>
        <v>50191</v>
      </c>
      <c r="D55" s="8">
        <f>VLOOKUP($A$7:$A$91,data!$A$2:$R$78,4,FALSE)</f>
        <v>6432</v>
      </c>
      <c r="E55" s="8">
        <f>VLOOKUP($A$7:$A$91,data!$A$2:$R$78,5,FALSE)</f>
        <v>4936</v>
      </c>
      <c r="F55" s="8">
        <f>VLOOKUP($A$7:$A$91,data!$A$2:$R$78,6,FALSE)</f>
        <v>158</v>
      </c>
      <c r="G55" s="8">
        <f>VLOOKUP($A$7:$A$91,data!$A$2:$R$78,7,FALSE)</f>
        <v>16252</v>
      </c>
      <c r="H55" s="8">
        <f>VLOOKUP($A$7:$A$91,data!$A$2:$R$78,8,FALSE)</f>
        <v>1983</v>
      </c>
      <c r="I55" s="8">
        <f>VLOOKUP($A$7:$A$91,data!$A$2:$R$78,9,FALSE)</f>
        <v>99728</v>
      </c>
      <c r="J55" s="8">
        <f>VLOOKUP($A$7:$A$91,data!$A$2:$R$78,10,FALSE)</f>
        <v>3941</v>
      </c>
      <c r="K55" s="8">
        <f>VLOOKUP($A$7:$A$91,data!$A$2:$R$78,11,FALSE)</f>
        <v>3894117</v>
      </c>
      <c r="L55" s="8">
        <f>VLOOKUP($A$7:$A$91,data!$A$2:$R$78,12,FALSE)</f>
        <v>77365</v>
      </c>
      <c r="M55" s="8">
        <f>VLOOKUP($A$7:$A$91,data!$A$2:$R$78,13,FALSE)</f>
        <v>416771</v>
      </c>
      <c r="N55" s="8">
        <f>VLOOKUP($A$7:$A$91,data!$A$2:$R$78,14,FALSE)</f>
        <v>315</v>
      </c>
      <c r="O55" s="8">
        <f>VLOOKUP($A$7:$A$91,data!$A$2:$R$78,15,FALSE)</f>
        <v>1140267</v>
      </c>
      <c r="P55" s="8">
        <f>VLOOKUP($A$7:$A$91,data!$A$2:$R$78,16,FALSE)</f>
        <v>3671</v>
      </c>
      <c r="Q55" s="8">
        <f>VLOOKUP($A$7:$A$91,data!$A$2:$R$78,17,FALSE)</f>
        <v>8758</v>
      </c>
      <c r="R55" s="8">
        <f>VLOOKUP($A$7:$A$91,data!$A$2:$R$78,18,FALSE)</f>
        <v>222</v>
      </c>
      <c r="S55" s="8">
        <f>VLOOKUP($A$7:$A$91,data!$A$2:$X$78,19,FALSE)</f>
        <v>51795</v>
      </c>
      <c r="T55" s="8">
        <f>VLOOKUP($A$7:$A$91,data!$A$2:$X$78,20,FALSE)</f>
        <v>1111</v>
      </c>
      <c r="U55" s="8">
        <f>VLOOKUP($A$7:$A$91,data!$A$2:$X$78,21,FALSE)</f>
        <v>4343</v>
      </c>
      <c r="V55" s="8">
        <f>VLOOKUP($A$7:$A$91,data!$A$2:$X$78,22,FALSE)</f>
        <v>249</v>
      </c>
      <c r="W55" s="8">
        <f>VLOOKUP($A$7:$A$91,data!$A$2:$X$78,23,FALSE)</f>
        <v>323</v>
      </c>
      <c r="X55" s="8">
        <f>VLOOKUP($A$7:$A$91,data!$A$2:$X$78,24,FALSE)</f>
        <v>24</v>
      </c>
    </row>
    <row r="56" spans="1:24" ht="21.75" x14ac:dyDescent="0.2">
      <c r="A56" s="7" t="s">
        <v>55</v>
      </c>
      <c r="B56" s="8">
        <f>VLOOKUP($A$7:$A$91,data!$A$2:$R$78,2,FALSE)</f>
        <v>21706</v>
      </c>
      <c r="C56" s="8">
        <f>VLOOKUP($A$7:$A$91,data!$A$2:$R$78,3,FALSE)</f>
        <v>78387</v>
      </c>
      <c r="D56" s="8">
        <f>VLOOKUP($A$7:$A$91,data!$A$2:$R$78,4,FALSE)</f>
        <v>7905</v>
      </c>
      <c r="E56" s="8">
        <f>VLOOKUP($A$7:$A$91,data!$A$2:$R$78,5,FALSE)</f>
        <v>4</v>
      </c>
      <c r="F56" s="8">
        <f>VLOOKUP($A$7:$A$91,data!$A$2:$R$78,6,FALSE)</f>
        <v>1</v>
      </c>
      <c r="G56" s="8">
        <f>VLOOKUP($A$7:$A$91,data!$A$2:$R$78,7,FALSE)</f>
        <v>39771</v>
      </c>
      <c r="H56" s="8">
        <f>VLOOKUP($A$7:$A$91,data!$A$2:$R$78,8,FALSE)</f>
        <v>4876</v>
      </c>
      <c r="I56" s="8">
        <f>VLOOKUP($A$7:$A$91,data!$A$2:$R$78,9,FALSE)</f>
        <v>64648</v>
      </c>
      <c r="J56" s="8">
        <f>VLOOKUP($A$7:$A$91,data!$A$2:$R$78,10,FALSE)</f>
        <v>11143</v>
      </c>
      <c r="K56" s="8">
        <f>VLOOKUP($A$7:$A$91,data!$A$2:$R$78,11,FALSE)</f>
        <v>782139</v>
      </c>
      <c r="L56" s="8">
        <f>VLOOKUP($A$7:$A$91,data!$A$2:$R$78,12,FALSE)</f>
        <v>19056</v>
      </c>
      <c r="M56" s="8">
        <f>VLOOKUP($A$7:$A$91,data!$A$2:$R$78,13,FALSE)</f>
        <v>2550</v>
      </c>
      <c r="N56" s="8">
        <f>VLOOKUP($A$7:$A$91,data!$A$2:$R$78,14,FALSE)</f>
        <v>128</v>
      </c>
      <c r="O56" s="8">
        <f>VLOOKUP($A$7:$A$91,data!$A$2:$R$78,15,FALSE)</f>
        <v>36090</v>
      </c>
      <c r="P56" s="8">
        <f>VLOOKUP($A$7:$A$91,data!$A$2:$R$78,16,FALSE)</f>
        <v>401</v>
      </c>
      <c r="Q56" s="8">
        <f>VLOOKUP($A$7:$A$91,data!$A$2:$R$78,17,FALSE)</f>
        <v>867</v>
      </c>
      <c r="R56" s="8">
        <f>VLOOKUP($A$7:$A$91,data!$A$2:$R$78,18,FALSE)</f>
        <v>19</v>
      </c>
      <c r="S56" s="8">
        <f>VLOOKUP($A$7:$A$91,data!$A$2:$X$78,19,FALSE)</f>
        <v>3896</v>
      </c>
      <c r="T56" s="8">
        <f>VLOOKUP($A$7:$A$91,data!$A$2:$X$78,20,FALSE)</f>
        <v>87</v>
      </c>
      <c r="U56" s="8">
        <f>VLOOKUP($A$7:$A$91,data!$A$2:$X$78,21,FALSE)</f>
        <v>2604</v>
      </c>
      <c r="V56" s="8">
        <f>VLOOKUP($A$7:$A$91,data!$A$2:$X$78,22,FALSE)</f>
        <v>247</v>
      </c>
      <c r="W56" s="8">
        <f>VLOOKUP($A$7:$A$91,data!$A$2:$X$78,23,FALSE)</f>
        <v>167</v>
      </c>
      <c r="X56" s="8">
        <f>VLOOKUP($A$7:$A$91,data!$A$2:$X$78,24,FALSE)</f>
        <v>15</v>
      </c>
    </row>
    <row r="57" spans="1:24" ht="21.75" x14ac:dyDescent="0.2">
      <c r="A57" s="11" t="s">
        <v>6</v>
      </c>
      <c r="B57" s="10">
        <f>SUM(B58:B66)</f>
        <v>336665</v>
      </c>
      <c r="C57" s="10">
        <f t="shared" ref="C57:X57" si="24">SUM(C58:C66)</f>
        <v>725217</v>
      </c>
      <c r="D57" s="10">
        <f t="shared" si="24"/>
        <v>52649</v>
      </c>
      <c r="E57" s="10">
        <f t="shared" si="24"/>
        <v>7368</v>
      </c>
      <c r="F57" s="10">
        <f t="shared" si="24"/>
        <v>262</v>
      </c>
      <c r="G57" s="10">
        <f t="shared" si="24"/>
        <v>154464</v>
      </c>
      <c r="H57" s="10">
        <f t="shared" si="24"/>
        <v>14088</v>
      </c>
      <c r="I57" s="10">
        <f t="shared" si="24"/>
        <v>1271077</v>
      </c>
      <c r="J57" s="10">
        <f t="shared" si="24"/>
        <v>26276</v>
      </c>
      <c r="K57" s="10">
        <f t="shared" ref="K57:L57" si="25">SUM(K58:K66)</f>
        <v>14032369</v>
      </c>
      <c r="L57" s="10">
        <f t="shared" si="25"/>
        <v>293532</v>
      </c>
      <c r="M57" s="10">
        <f t="shared" ref="M57:N57" si="26">SUM(M58:M66)</f>
        <v>19288580</v>
      </c>
      <c r="N57" s="10">
        <f t="shared" si="26"/>
        <v>1451</v>
      </c>
      <c r="O57" s="10">
        <f t="shared" si="24"/>
        <v>6008057</v>
      </c>
      <c r="P57" s="10">
        <f t="shared" si="24"/>
        <v>16248</v>
      </c>
      <c r="Q57" s="10">
        <f t="shared" si="24"/>
        <v>883242</v>
      </c>
      <c r="R57" s="10">
        <f t="shared" si="24"/>
        <v>1312</v>
      </c>
      <c r="S57" s="10">
        <f t="shared" ref="S57:T57" si="27">SUM(S58:S66)</f>
        <v>3040903</v>
      </c>
      <c r="T57" s="10">
        <f t="shared" si="27"/>
        <v>9277</v>
      </c>
      <c r="U57" s="10">
        <f t="shared" si="24"/>
        <v>152856</v>
      </c>
      <c r="V57" s="10">
        <f t="shared" si="24"/>
        <v>4874</v>
      </c>
      <c r="W57" s="10">
        <f t="shared" si="24"/>
        <v>17694</v>
      </c>
      <c r="X57" s="10">
        <f t="shared" si="24"/>
        <v>524</v>
      </c>
    </row>
    <row r="58" spans="1:24" ht="21.75" x14ac:dyDescent="0.2">
      <c r="A58" s="7" t="s">
        <v>56</v>
      </c>
      <c r="B58" s="8">
        <f>VLOOKUP($A$7:$A$91,data!$A$2:$R$78,2,FALSE)</f>
        <v>32656</v>
      </c>
      <c r="C58" s="8">
        <f>VLOOKUP($A$7:$A$91,data!$A$2:$R$78,3,FALSE)</f>
        <v>51183</v>
      </c>
      <c r="D58" s="8">
        <f>VLOOKUP($A$7:$A$91,data!$A$2:$R$78,4,FALSE)</f>
        <v>4152</v>
      </c>
      <c r="E58" s="8">
        <f>VLOOKUP($A$7:$A$91,data!$A$2:$R$78,5,FALSE)</f>
        <v>0</v>
      </c>
      <c r="F58" s="8">
        <f>VLOOKUP($A$7:$A$91,data!$A$2:$R$78,6,FALSE)</f>
        <v>0</v>
      </c>
      <c r="G58" s="8">
        <f>VLOOKUP($A$7:$A$91,data!$A$2:$R$78,7,FALSE)</f>
        <v>25804</v>
      </c>
      <c r="H58" s="8">
        <f>VLOOKUP($A$7:$A$91,data!$A$2:$R$78,8,FALSE)</f>
        <v>2150</v>
      </c>
      <c r="I58" s="8">
        <f>VLOOKUP($A$7:$A$91,data!$A$2:$R$78,9,FALSE)</f>
        <v>71879</v>
      </c>
      <c r="J58" s="8">
        <f>VLOOKUP($A$7:$A$91,data!$A$2:$R$78,10,FALSE)</f>
        <v>1624</v>
      </c>
      <c r="K58" s="8">
        <f>VLOOKUP($A$7:$A$91,data!$A$2:$R$78,11,FALSE)</f>
        <v>1223838</v>
      </c>
      <c r="L58" s="8">
        <f>VLOOKUP($A$7:$A$91,data!$A$2:$R$78,12,FALSE)</f>
        <v>30515</v>
      </c>
      <c r="M58" s="8">
        <f>VLOOKUP($A$7:$A$91,data!$A$2:$R$78,13,FALSE)</f>
        <v>1269694</v>
      </c>
      <c r="N58" s="8">
        <f>VLOOKUP($A$7:$A$91,data!$A$2:$R$78,14,FALSE)</f>
        <v>120</v>
      </c>
      <c r="O58" s="8">
        <f>VLOOKUP($A$7:$A$91,data!$A$2:$R$78,15,FALSE)</f>
        <v>1878003</v>
      </c>
      <c r="P58" s="8">
        <f>VLOOKUP($A$7:$A$91,data!$A$2:$R$78,16,FALSE)</f>
        <v>356</v>
      </c>
      <c r="Q58" s="8">
        <f>VLOOKUP($A$7:$A$91,data!$A$2:$R$78,17,FALSE)</f>
        <v>9598</v>
      </c>
      <c r="R58" s="8">
        <f>VLOOKUP($A$7:$A$91,data!$A$2:$R$78,18,FALSE)</f>
        <v>78</v>
      </c>
      <c r="S58" s="8">
        <f>VLOOKUP($A$7:$A$91,data!$A$2:$X$78,19,FALSE)</f>
        <v>117558</v>
      </c>
      <c r="T58" s="8">
        <f>VLOOKUP($A$7:$A$91,data!$A$2:$X$78,20,FALSE)</f>
        <v>144</v>
      </c>
      <c r="U58" s="8">
        <f>VLOOKUP($A$7:$A$91,data!$A$2:$X$78,21,FALSE)</f>
        <v>2438</v>
      </c>
      <c r="V58" s="8">
        <f>VLOOKUP($A$7:$A$91,data!$A$2:$X$78,22,FALSE)</f>
        <v>75</v>
      </c>
      <c r="W58" s="8">
        <f>VLOOKUP($A$7:$A$91,data!$A$2:$X$78,23,FALSE)</f>
        <v>175</v>
      </c>
      <c r="X58" s="8">
        <f>VLOOKUP($A$7:$A$91,data!$A$2:$X$78,24,FALSE)</f>
        <v>8</v>
      </c>
    </row>
    <row r="59" spans="1:24" ht="21.75" x14ac:dyDescent="0.2">
      <c r="A59" s="7" t="s">
        <v>57</v>
      </c>
      <c r="B59" s="8">
        <f>VLOOKUP($A$7:$A$91,data!$A$2:$R$78,2,FALSE)</f>
        <v>39509</v>
      </c>
      <c r="C59" s="8">
        <f>VLOOKUP($A$7:$A$91,data!$A$2:$R$78,3,FALSE)</f>
        <v>78293</v>
      </c>
      <c r="D59" s="8">
        <f>VLOOKUP($A$7:$A$91,data!$A$2:$R$78,4,FALSE)</f>
        <v>4392</v>
      </c>
      <c r="E59" s="8">
        <f>VLOOKUP($A$7:$A$91,data!$A$2:$R$78,5,FALSE)</f>
        <v>1196</v>
      </c>
      <c r="F59" s="8">
        <f>VLOOKUP($A$7:$A$91,data!$A$2:$R$78,6,FALSE)</f>
        <v>32</v>
      </c>
      <c r="G59" s="8">
        <f>VLOOKUP($A$7:$A$91,data!$A$2:$R$78,7,FALSE)</f>
        <v>9092</v>
      </c>
      <c r="H59" s="8">
        <f>VLOOKUP($A$7:$A$91,data!$A$2:$R$78,8,FALSE)</f>
        <v>764</v>
      </c>
      <c r="I59" s="8">
        <f>VLOOKUP($A$7:$A$91,data!$A$2:$R$78,9,FALSE)</f>
        <v>178098</v>
      </c>
      <c r="J59" s="8">
        <f>VLOOKUP($A$7:$A$91,data!$A$2:$R$78,10,FALSE)</f>
        <v>1860</v>
      </c>
      <c r="K59" s="8">
        <f>VLOOKUP($A$7:$A$91,data!$A$2:$R$78,11,FALSE)</f>
        <v>1890659</v>
      </c>
      <c r="L59" s="8">
        <f>VLOOKUP($A$7:$A$91,data!$A$2:$R$78,12,FALSE)</f>
        <v>34607</v>
      </c>
      <c r="M59" s="8">
        <f>VLOOKUP($A$7:$A$91,data!$A$2:$R$78,13,FALSE)</f>
        <v>5791173</v>
      </c>
      <c r="N59" s="8">
        <f>VLOOKUP($A$7:$A$91,data!$A$2:$R$78,14,FALSE)</f>
        <v>210</v>
      </c>
      <c r="O59" s="8">
        <f>VLOOKUP($A$7:$A$91,data!$A$2:$R$78,15,FALSE)</f>
        <v>1323746</v>
      </c>
      <c r="P59" s="8">
        <f>VLOOKUP($A$7:$A$91,data!$A$2:$R$78,16,FALSE)</f>
        <v>3045</v>
      </c>
      <c r="Q59" s="8">
        <f>VLOOKUP($A$7:$A$91,data!$A$2:$R$78,17,FALSE)</f>
        <v>34730</v>
      </c>
      <c r="R59" s="8">
        <f>VLOOKUP($A$7:$A$91,data!$A$2:$R$78,18,FALSE)</f>
        <v>196</v>
      </c>
      <c r="S59" s="8">
        <f>VLOOKUP($A$7:$A$91,data!$A$2:$X$78,19,FALSE)</f>
        <v>618945</v>
      </c>
      <c r="T59" s="8">
        <f>VLOOKUP($A$7:$A$91,data!$A$2:$X$78,20,FALSE)</f>
        <v>2043</v>
      </c>
      <c r="U59" s="8">
        <f>VLOOKUP($A$7:$A$91,data!$A$2:$X$78,21,FALSE)</f>
        <v>31648</v>
      </c>
      <c r="V59" s="8">
        <f>VLOOKUP($A$7:$A$91,data!$A$2:$X$78,22,FALSE)</f>
        <v>999</v>
      </c>
      <c r="W59" s="8">
        <f>VLOOKUP($A$7:$A$91,data!$A$2:$X$78,23,FALSE)</f>
        <v>5459</v>
      </c>
      <c r="X59" s="8">
        <f>VLOOKUP($A$7:$A$91,data!$A$2:$X$78,24,FALSE)</f>
        <v>147</v>
      </c>
    </row>
    <row r="60" spans="1:24" ht="21.75" x14ac:dyDescent="0.2">
      <c r="A60" s="7" t="s">
        <v>58</v>
      </c>
      <c r="B60" s="8">
        <f>VLOOKUP($A$7:$A$91,data!$A$2:$R$78,2,FALSE)</f>
        <v>24783</v>
      </c>
      <c r="C60" s="8">
        <f>VLOOKUP($A$7:$A$91,data!$A$2:$R$78,3,FALSE)</f>
        <v>13904</v>
      </c>
      <c r="D60" s="8">
        <f>VLOOKUP($A$7:$A$91,data!$A$2:$R$78,4,FALSE)</f>
        <v>1039</v>
      </c>
      <c r="E60" s="8">
        <f>VLOOKUP($A$7:$A$91,data!$A$2:$R$78,5,FALSE)</f>
        <v>27</v>
      </c>
      <c r="F60" s="8">
        <f>VLOOKUP($A$7:$A$91,data!$A$2:$R$78,6,FALSE)</f>
        <v>2</v>
      </c>
      <c r="G60" s="8">
        <f>VLOOKUP($A$7:$A$91,data!$A$2:$R$78,7,FALSE)</f>
        <v>28932</v>
      </c>
      <c r="H60" s="8">
        <f>VLOOKUP($A$7:$A$91,data!$A$2:$R$78,8,FALSE)</f>
        <v>2677</v>
      </c>
      <c r="I60" s="8">
        <f>VLOOKUP($A$7:$A$91,data!$A$2:$R$78,9,FALSE)</f>
        <v>83527</v>
      </c>
      <c r="J60" s="8">
        <f>VLOOKUP($A$7:$A$91,data!$A$2:$R$78,10,FALSE)</f>
        <v>1424</v>
      </c>
      <c r="K60" s="8">
        <f>VLOOKUP($A$7:$A$91,data!$A$2:$R$78,11,FALSE)</f>
        <v>1008803</v>
      </c>
      <c r="L60" s="8">
        <f>VLOOKUP($A$7:$A$91,data!$A$2:$R$78,12,FALSE)</f>
        <v>21772</v>
      </c>
      <c r="M60" s="8">
        <f>VLOOKUP($A$7:$A$91,data!$A$2:$R$78,13,FALSE)</f>
        <v>1468038</v>
      </c>
      <c r="N60" s="8">
        <f>VLOOKUP($A$7:$A$91,data!$A$2:$R$78,14,FALSE)</f>
        <v>115</v>
      </c>
      <c r="O60" s="8">
        <f>VLOOKUP($A$7:$A$91,data!$A$2:$R$78,15,FALSE)</f>
        <v>90549</v>
      </c>
      <c r="P60" s="8">
        <f>VLOOKUP($A$7:$A$91,data!$A$2:$R$78,16,FALSE)</f>
        <v>2280</v>
      </c>
      <c r="Q60" s="8">
        <f>VLOOKUP($A$7:$A$91,data!$A$2:$R$78,17,FALSE)</f>
        <v>15151</v>
      </c>
      <c r="R60" s="8">
        <f>VLOOKUP($A$7:$A$91,data!$A$2:$R$78,18,FALSE)</f>
        <v>133</v>
      </c>
      <c r="S60" s="8">
        <f>VLOOKUP($A$7:$A$91,data!$A$2:$X$78,19,FALSE)</f>
        <v>274890</v>
      </c>
      <c r="T60" s="8">
        <f>VLOOKUP($A$7:$A$91,data!$A$2:$X$78,20,FALSE)</f>
        <v>2398</v>
      </c>
      <c r="U60" s="8">
        <f>VLOOKUP($A$7:$A$91,data!$A$2:$X$78,21,FALSE)</f>
        <v>14180</v>
      </c>
      <c r="V60" s="8">
        <f>VLOOKUP($A$7:$A$91,data!$A$2:$X$78,22,FALSE)</f>
        <v>493</v>
      </c>
      <c r="W60" s="8">
        <f>VLOOKUP($A$7:$A$91,data!$A$2:$X$78,23,FALSE)</f>
        <v>1114</v>
      </c>
      <c r="X60" s="8">
        <f>VLOOKUP($A$7:$A$91,data!$A$2:$X$78,24,FALSE)</f>
        <v>43</v>
      </c>
    </row>
    <row r="61" spans="1:24" ht="21.75" x14ac:dyDescent="0.2">
      <c r="A61" s="7" t="s">
        <v>59</v>
      </c>
      <c r="B61" s="8">
        <f>VLOOKUP($A$7:$A$91,data!$A$2:$R$78,2,FALSE)</f>
        <v>38728</v>
      </c>
      <c r="C61" s="8">
        <f>VLOOKUP($A$7:$A$91,data!$A$2:$R$78,3,FALSE)</f>
        <v>28597</v>
      </c>
      <c r="D61" s="8">
        <f>VLOOKUP($A$7:$A$91,data!$A$2:$R$78,4,FALSE)</f>
        <v>2069</v>
      </c>
      <c r="E61" s="8">
        <f>VLOOKUP($A$7:$A$91,data!$A$2:$R$78,5,FALSE)</f>
        <v>164</v>
      </c>
      <c r="F61" s="8">
        <f>VLOOKUP($A$7:$A$91,data!$A$2:$R$78,6,FALSE)</f>
        <v>8</v>
      </c>
      <c r="G61" s="8">
        <f>VLOOKUP($A$7:$A$91,data!$A$2:$R$78,7,FALSE)</f>
        <v>9718</v>
      </c>
      <c r="H61" s="8">
        <f>VLOOKUP($A$7:$A$91,data!$A$2:$R$78,8,FALSE)</f>
        <v>809</v>
      </c>
      <c r="I61" s="8">
        <f>VLOOKUP($A$7:$A$91,data!$A$2:$R$78,9,FALSE)</f>
        <v>221358</v>
      </c>
      <c r="J61" s="8">
        <f>VLOOKUP($A$7:$A$91,data!$A$2:$R$78,10,FALSE)</f>
        <v>4037</v>
      </c>
      <c r="K61" s="8">
        <f>VLOOKUP($A$7:$A$91,data!$A$2:$R$78,11,FALSE)</f>
        <v>1583231</v>
      </c>
      <c r="L61" s="8">
        <f>VLOOKUP($A$7:$A$91,data!$A$2:$R$78,12,FALSE)</f>
        <v>34991</v>
      </c>
      <c r="M61" s="8">
        <f>VLOOKUP($A$7:$A$91,data!$A$2:$R$78,13,FALSE)</f>
        <v>1391528</v>
      </c>
      <c r="N61" s="8">
        <f>VLOOKUP($A$7:$A$91,data!$A$2:$R$78,14,FALSE)</f>
        <v>218</v>
      </c>
      <c r="O61" s="8">
        <f>VLOOKUP($A$7:$A$91,data!$A$2:$R$78,15,FALSE)</f>
        <v>435918</v>
      </c>
      <c r="P61" s="8">
        <f>VLOOKUP($A$7:$A$91,data!$A$2:$R$78,16,FALSE)</f>
        <v>1878</v>
      </c>
      <c r="Q61" s="8">
        <f>VLOOKUP($A$7:$A$91,data!$A$2:$R$78,17,FALSE)</f>
        <v>7735</v>
      </c>
      <c r="R61" s="8">
        <f>VLOOKUP($A$7:$A$91,data!$A$2:$R$78,18,FALSE)</f>
        <v>217</v>
      </c>
      <c r="S61" s="8">
        <f>VLOOKUP($A$7:$A$91,data!$A$2:$X$78,19,FALSE)</f>
        <v>199215</v>
      </c>
      <c r="T61" s="8">
        <f>VLOOKUP($A$7:$A$91,data!$A$2:$X$78,20,FALSE)</f>
        <v>946</v>
      </c>
      <c r="U61" s="8">
        <f>VLOOKUP($A$7:$A$91,data!$A$2:$X$78,21,FALSE)</f>
        <v>10172</v>
      </c>
      <c r="V61" s="8">
        <f>VLOOKUP($A$7:$A$91,data!$A$2:$X$78,22,FALSE)</f>
        <v>360</v>
      </c>
      <c r="W61" s="8">
        <f>VLOOKUP($A$7:$A$91,data!$A$2:$X$78,23,FALSE)</f>
        <v>1237</v>
      </c>
      <c r="X61" s="8">
        <f>VLOOKUP($A$7:$A$91,data!$A$2:$X$78,24,FALSE)</f>
        <v>25</v>
      </c>
    </row>
    <row r="62" spans="1:24" ht="21.75" x14ac:dyDescent="0.2">
      <c r="A62" s="7" t="s">
        <v>60</v>
      </c>
      <c r="B62" s="8">
        <f>VLOOKUP($A$7:$A$91,data!$A$2:$R$78,2,FALSE)</f>
        <v>35819</v>
      </c>
      <c r="C62" s="8">
        <f>VLOOKUP($A$7:$A$91,data!$A$2:$R$78,3,FALSE)</f>
        <v>265822</v>
      </c>
      <c r="D62" s="8">
        <f>VLOOKUP($A$7:$A$91,data!$A$2:$R$78,4,FALSE)</f>
        <v>17404</v>
      </c>
      <c r="E62" s="8">
        <f>VLOOKUP($A$7:$A$91,data!$A$2:$R$78,5,FALSE)</f>
        <v>13</v>
      </c>
      <c r="F62" s="8">
        <f>VLOOKUP($A$7:$A$91,data!$A$2:$R$78,6,FALSE)</f>
        <v>3</v>
      </c>
      <c r="G62" s="8">
        <f>VLOOKUP($A$7:$A$91,data!$A$2:$R$78,7,FALSE)</f>
        <v>27804</v>
      </c>
      <c r="H62" s="8">
        <f>VLOOKUP($A$7:$A$91,data!$A$2:$R$78,8,FALSE)</f>
        <v>2430</v>
      </c>
      <c r="I62" s="8">
        <f>VLOOKUP($A$7:$A$91,data!$A$2:$R$78,9,FALSE)</f>
        <v>162612</v>
      </c>
      <c r="J62" s="8">
        <f>VLOOKUP($A$7:$A$91,data!$A$2:$R$78,10,FALSE)</f>
        <v>6914</v>
      </c>
      <c r="K62" s="8">
        <f>VLOOKUP($A$7:$A$91,data!$A$2:$R$78,11,FALSE)</f>
        <v>1034976</v>
      </c>
      <c r="L62" s="8">
        <f>VLOOKUP($A$7:$A$91,data!$A$2:$R$78,12,FALSE)</f>
        <v>24795</v>
      </c>
      <c r="M62" s="8">
        <f>VLOOKUP($A$7:$A$91,data!$A$2:$R$78,13,FALSE)</f>
        <v>392331</v>
      </c>
      <c r="N62" s="8">
        <f>VLOOKUP($A$7:$A$91,data!$A$2:$R$78,14,FALSE)</f>
        <v>128</v>
      </c>
      <c r="O62" s="8">
        <f>VLOOKUP($A$7:$A$91,data!$A$2:$R$78,15,FALSE)</f>
        <v>19170</v>
      </c>
      <c r="P62" s="8">
        <f>VLOOKUP($A$7:$A$91,data!$A$2:$R$78,16,FALSE)</f>
        <v>530</v>
      </c>
      <c r="Q62" s="8">
        <f>VLOOKUP($A$7:$A$91,data!$A$2:$R$78,17,FALSE)</f>
        <v>1440</v>
      </c>
      <c r="R62" s="8">
        <f>VLOOKUP($A$7:$A$91,data!$A$2:$R$78,18,FALSE)</f>
        <v>119</v>
      </c>
      <c r="S62" s="8">
        <f>VLOOKUP($A$7:$A$91,data!$A$2:$X$78,19,FALSE)</f>
        <v>12725</v>
      </c>
      <c r="T62" s="8">
        <f>VLOOKUP($A$7:$A$91,data!$A$2:$X$78,20,FALSE)</f>
        <v>271</v>
      </c>
      <c r="U62" s="8">
        <f>VLOOKUP($A$7:$A$91,data!$A$2:$X$78,21,FALSE)</f>
        <v>16121</v>
      </c>
      <c r="V62" s="8">
        <f>VLOOKUP($A$7:$A$91,data!$A$2:$X$78,22,FALSE)</f>
        <v>579</v>
      </c>
      <c r="W62" s="8">
        <f>VLOOKUP($A$7:$A$91,data!$A$2:$X$78,23,FALSE)</f>
        <v>725</v>
      </c>
      <c r="X62" s="8">
        <f>VLOOKUP($A$7:$A$91,data!$A$2:$X$78,24,FALSE)</f>
        <v>12</v>
      </c>
    </row>
    <row r="63" spans="1:24" ht="21.75" x14ac:dyDescent="0.2">
      <c r="A63" s="7" t="s">
        <v>61</v>
      </c>
      <c r="B63" s="8">
        <f>VLOOKUP($A$7:$A$91,data!$A$2:$R$78,2,FALSE)</f>
        <v>38185</v>
      </c>
      <c r="C63" s="8">
        <f>VLOOKUP($A$7:$A$91,data!$A$2:$R$78,3,FALSE)</f>
        <v>134326</v>
      </c>
      <c r="D63" s="8">
        <f>VLOOKUP($A$7:$A$91,data!$A$2:$R$78,4,FALSE)</f>
        <v>10790</v>
      </c>
      <c r="E63" s="8">
        <f>VLOOKUP($A$7:$A$91,data!$A$2:$R$78,5,FALSE)</f>
        <v>2968</v>
      </c>
      <c r="F63" s="8">
        <f>VLOOKUP($A$7:$A$91,data!$A$2:$R$78,6,FALSE)</f>
        <v>116</v>
      </c>
      <c r="G63" s="8">
        <f>VLOOKUP($A$7:$A$91,data!$A$2:$R$78,7,FALSE)</f>
        <v>9426</v>
      </c>
      <c r="H63" s="8">
        <f>VLOOKUP($A$7:$A$91,data!$A$2:$R$78,8,FALSE)</f>
        <v>965</v>
      </c>
      <c r="I63" s="8">
        <f>VLOOKUP($A$7:$A$91,data!$A$2:$R$78,9,FALSE)</f>
        <v>80187</v>
      </c>
      <c r="J63" s="8">
        <f>VLOOKUP($A$7:$A$91,data!$A$2:$R$78,10,FALSE)</f>
        <v>3019</v>
      </c>
      <c r="K63" s="8">
        <f>VLOOKUP($A$7:$A$91,data!$A$2:$R$78,11,FALSE)</f>
        <v>1328262</v>
      </c>
      <c r="L63" s="8">
        <f>VLOOKUP($A$7:$A$91,data!$A$2:$R$78,12,FALSE)</f>
        <v>31600</v>
      </c>
      <c r="M63" s="8">
        <f>VLOOKUP($A$7:$A$91,data!$A$2:$R$78,13,FALSE)</f>
        <v>99608</v>
      </c>
      <c r="N63" s="8">
        <f>VLOOKUP($A$7:$A$91,data!$A$2:$R$78,14,FALSE)</f>
        <v>195</v>
      </c>
      <c r="O63" s="8">
        <f>VLOOKUP($A$7:$A$91,data!$A$2:$R$78,15,FALSE)</f>
        <v>56976</v>
      </c>
      <c r="P63" s="8">
        <f>VLOOKUP($A$7:$A$91,data!$A$2:$R$78,16,FALSE)</f>
        <v>1834</v>
      </c>
      <c r="Q63" s="8">
        <f>VLOOKUP($A$7:$A$91,data!$A$2:$R$78,17,FALSE)</f>
        <v>11260</v>
      </c>
      <c r="R63" s="8">
        <f>VLOOKUP($A$7:$A$91,data!$A$2:$R$78,18,FALSE)</f>
        <v>72</v>
      </c>
      <c r="S63" s="8">
        <f>VLOOKUP($A$7:$A$91,data!$A$2:$X$78,19,FALSE)</f>
        <v>220949</v>
      </c>
      <c r="T63" s="8">
        <f>VLOOKUP($A$7:$A$91,data!$A$2:$X$78,20,FALSE)</f>
        <v>736</v>
      </c>
      <c r="U63" s="8">
        <f>VLOOKUP($A$7:$A$91,data!$A$2:$X$78,21,FALSE)</f>
        <v>9959</v>
      </c>
      <c r="V63" s="8">
        <f>VLOOKUP($A$7:$A$91,data!$A$2:$X$78,22,FALSE)</f>
        <v>299</v>
      </c>
      <c r="W63" s="8">
        <f>VLOOKUP($A$7:$A$91,data!$A$2:$X$78,23,FALSE)</f>
        <v>896</v>
      </c>
      <c r="X63" s="8">
        <f>VLOOKUP($A$7:$A$91,data!$A$2:$X$78,24,FALSE)</f>
        <v>34</v>
      </c>
    </row>
    <row r="64" spans="1:24" ht="21.75" x14ac:dyDescent="0.2">
      <c r="A64" s="7" t="s">
        <v>62</v>
      </c>
      <c r="B64" s="8">
        <f>VLOOKUP($A$7:$A$91,data!$A$2:$R$78,2,FALSE)</f>
        <v>45697</v>
      </c>
      <c r="C64" s="8">
        <f>VLOOKUP($A$7:$A$91,data!$A$2:$R$78,3,FALSE)</f>
        <v>57450</v>
      </c>
      <c r="D64" s="8">
        <f>VLOOKUP($A$7:$A$91,data!$A$2:$R$78,4,FALSE)</f>
        <v>5681</v>
      </c>
      <c r="E64" s="8">
        <f>VLOOKUP($A$7:$A$91,data!$A$2:$R$78,5,FALSE)</f>
        <v>152</v>
      </c>
      <c r="F64" s="8">
        <f>VLOOKUP($A$7:$A$91,data!$A$2:$R$78,6,FALSE)</f>
        <v>8</v>
      </c>
      <c r="G64" s="8">
        <f>VLOOKUP($A$7:$A$91,data!$A$2:$R$78,7,FALSE)</f>
        <v>26354</v>
      </c>
      <c r="H64" s="8">
        <f>VLOOKUP($A$7:$A$91,data!$A$2:$R$78,8,FALSE)</f>
        <v>2817</v>
      </c>
      <c r="I64" s="8">
        <f>VLOOKUP($A$7:$A$91,data!$A$2:$R$78,9,FALSE)</f>
        <v>151974</v>
      </c>
      <c r="J64" s="8">
        <f>VLOOKUP($A$7:$A$91,data!$A$2:$R$78,10,FALSE)</f>
        <v>3921</v>
      </c>
      <c r="K64" s="8">
        <f>VLOOKUP($A$7:$A$91,data!$A$2:$R$78,11,FALSE)</f>
        <v>2140079</v>
      </c>
      <c r="L64" s="8">
        <f>VLOOKUP($A$7:$A$91,data!$A$2:$R$78,12,FALSE)</f>
        <v>39794</v>
      </c>
      <c r="M64" s="8">
        <f>VLOOKUP($A$7:$A$91,data!$A$2:$R$78,13,FALSE)</f>
        <v>1076572</v>
      </c>
      <c r="N64" s="8">
        <f>VLOOKUP($A$7:$A$91,data!$A$2:$R$78,14,FALSE)</f>
        <v>159</v>
      </c>
      <c r="O64" s="8">
        <f>VLOOKUP($A$7:$A$91,data!$A$2:$R$78,15,FALSE)</f>
        <v>400331</v>
      </c>
      <c r="P64" s="8">
        <f>VLOOKUP($A$7:$A$91,data!$A$2:$R$78,16,FALSE)</f>
        <v>2902</v>
      </c>
      <c r="Q64" s="8">
        <f>VLOOKUP($A$7:$A$91,data!$A$2:$R$78,17,FALSE)</f>
        <v>19156</v>
      </c>
      <c r="R64" s="8">
        <f>VLOOKUP($A$7:$A$91,data!$A$2:$R$78,18,FALSE)</f>
        <v>176</v>
      </c>
      <c r="S64" s="8">
        <f>VLOOKUP($A$7:$A$91,data!$A$2:$X$78,19,FALSE)</f>
        <v>690620</v>
      </c>
      <c r="T64" s="8">
        <f>VLOOKUP($A$7:$A$91,data!$A$2:$X$78,20,FALSE)</f>
        <v>1047</v>
      </c>
      <c r="U64" s="8">
        <f>VLOOKUP($A$7:$A$91,data!$A$2:$X$78,21,FALSE)</f>
        <v>14482</v>
      </c>
      <c r="V64" s="8">
        <f>VLOOKUP($A$7:$A$91,data!$A$2:$X$78,22,FALSE)</f>
        <v>453</v>
      </c>
      <c r="W64" s="8">
        <f>VLOOKUP($A$7:$A$91,data!$A$2:$X$78,23,FALSE)</f>
        <v>1275</v>
      </c>
      <c r="X64" s="8">
        <f>VLOOKUP($A$7:$A$91,data!$A$2:$X$78,24,FALSE)</f>
        <v>45</v>
      </c>
    </row>
    <row r="65" spans="1:24" ht="21.75" x14ac:dyDescent="0.2">
      <c r="A65" s="7" t="s">
        <v>63</v>
      </c>
      <c r="B65" s="8">
        <f>VLOOKUP($A$7:$A$91,data!$A$2:$R$78,2,FALSE)</f>
        <v>28335</v>
      </c>
      <c r="C65" s="8">
        <f>VLOOKUP($A$7:$A$91,data!$A$2:$R$78,3,FALSE)</f>
        <v>13958</v>
      </c>
      <c r="D65" s="8">
        <f>VLOOKUP($A$7:$A$91,data!$A$2:$R$78,4,FALSE)</f>
        <v>1046</v>
      </c>
      <c r="E65" s="8">
        <f>VLOOKUP($A$7:$A$91,data!$A$2:$R$78,5,FALSE)</f>
        <v>476</v>
      </c>
      <c r="F65" s="8">
        <f>VLOOKUP($A$7:$A$91,data!$A$2:$R$78,6,FALSE)</f>
        <v>18</v>
      </c>
      <c r="G65" s="8">
        <f>VLOOKUP($A$7:$A$91,data!$A$2:$R$78,7,FALSE)</f>
        <v>8517</v>
      </c>
      <c r="H65" s="8">
        <f>VLOOKUP($A$7:$A$91,data!$A$2:$R$78,8,FALSE)</f>
        <v>596</v>
      </c>
      <c r="I65" s="8">
        <f>VLOOKUP($A$7:$A$91,data!$A$2:$R$78,9,FALSE)</f>
        <v>63742</v>
      </c>
      <c r="J65" s="8">
        <f>VLOOKUP($A$7:$A$91,data!$A$2:$R$78,10,FALSE)</f>
        <v>1361</v>
      </c>
      <c r="K65" s="8">
        <f>VLOOKUP($A$7:$A$91,data!$A$2:$R$78,11,FALSE)</f>
        <v>1419031</v>
      </c>
      <c r="L65" s="8">
        <f>VLOOKUP($A$7:$A$91,data!$A$2:$R$78,12,FALSE)</f>
        <v>26089</v>
      </c>
      <c r="M65" s="8">
        <f>VLOOKUP($A$7:$A$91,data!$A$2:$R$78,13,FALSE)</f>
        <v>1436950</v>
      </c>
      <c r="N65" s="8">
        <f>VLOOKUP($A$7:$A$91,data!$A$2:$R$78,14,FALSE)</f>
        <v>80</v>
      </c>
      <c r="O65" s="8">
        <f>VLOOKUP($A$7:$A$91,data!$A$2:$R$78,15,FALSE)</f>
        <v>1457114</v>
      </c>
      <c r="P65" s="8">
        <f>VLOOKUP($A$7:$A$91,data!$A$2:$R$78,16,FALSE)</f>
        <v>1938</v>
      </c>
      <c r="Q65" s="8">
        <f>VLOOKUP($A$7:$A$91,data!$A$2:$R$78,17,FALSE)</f>
        <v>35305</v>
      </c>
      <c r="R65" s="8">
        <f>VLOOKUP($A$7:$A$91,data!$A$2:$R$78,18,FALSE)</f>
        <v>66</v>
      </c>
      <c r="S65" s="8">
        <f>VLOOKUP($A$7:$A$91,data!$A$2:$X$78,19,FALSE)</f>
        <v>785562</v>
      </c>
      <c r="T65" s="8">
        <f>VLOOKUP($A$7:$A$91,data!$A$2:$X$78,20,FALSE)</f>
        <v>1247</v>
      </c>
      <c r="U65" s="8">
        <f>VLOOKUP($A$7:$A$91,data!$A$2:$X$78,21,FALSE)</f>
        <v>8458</v>
      </c>
      <c r="V65" s="8">
        <f>VLOOKUP($A$7:$A$91,data!$A$2:$X$78,22,FALSE)</f>
        <v>298</v>
      </c>
      <c r="W65" s="8">
        <f>VLOOKUP($A$7:$A$91,data!$A$2:$X$78,23,FALSE)</f>
        <v>1278</v>
      </c>
      <c r="X65" s="8">
        <f>VLOOKUP($A$7:$A$91,data!$A$2:$X$78,24,FALSE)</f>
        <v>34</v>
      </c>
    </row>
    <row r="66" spans="1:24" ht="21.75" x14ac:dyDescent="0.2">
      <c r="A66" s="7" t="s">
        <v>64</v>
      </c>
      <c r="B66" s="8">
        <f>VLOOKUP($A$7:$A$91,data!$A$2:$R$78,2,FALSE)</f>
        <v>52953</v>
      </c>
      <c r="C66" s="8">
        <f>VLOOKUP($A$7:$A$91,data!$A$2:$R$78,3,FALSE)</f>
        <v>81684</v>
      </c>
      <c r="D66" s="8">
        <f>VLOOKUP($A$7:$A$91,data!$A$2:$R$78,4,FALSE)</f>
        <v>6076</v>
      </c>
      <c r="E66" s="8">
        <f>VLOOKUP($A$7:$A$91,data!$A$2:$R$78,5,FALSE)</f>
        <v>2372</v>
      </c>
      <c r="F66" s="8">
        <f>VLOOKUP($A$7:$A$91,data!$A$2:$R$78,6,FALSE)</f>
        <v>75</v>
      </c>
      <c r="G66" s="8">
        <f>VLOOKUP($A$7:$A$91,data!$A$2:$R$78,7,FALSE)</f>
        <v>8817</v>
      </c>
      <c r="H66" s="8">
        <f>VLOOKUP($A$7:$A$91,data!$A$2:$R$78,8,FALSE)</f>
        <v>880</v>
      </c>
      <c r="I66" s="8">
        <f>VLOOKUP($A$7:$A$91,data!$A$2:$R$78,9,FALSE)</f>
        <v>257700</v>
      </c>
      <c r="J66" s="8">
        <f>VLOOKUP($A$7:$A$91,data!$A$2:$R$78,10,FALSE)</f>
        <v>2116</v>
      </c>
      <c r="K66" s="8">
        <f>VLOOKUP($A$7:$A$91,data!$A$2:$R$78,11,FALSE)</f>
        <v>2403490</v>
      </c>
      <c r="L66" s="8">
        <f>VLOOKUP($A$7:$A$91,data!$A$2:$R$78,12,FALSE)</f>
        <v>49369</v>
      </c>
      <c r="M66" s="8">
        <f>VLOOKUP($A$7:$A$91,data!$A$2:$R$78,13,FALSE)</f>
        <v>6362686</v>
      </c>
      <c r="N66" s="8">
        <f>VLOOKUP($A$7:$A$91,data!$A$2:$R$78,14,FALSE)</f>
        <v>226</v>
      </c>
      <c r="O66" s="8">
        <f>VLOOKUP($A$7:$A$91,data!$A$2:$R$78,15,FALSE)</f>
        <v>346250</v>
      </c>
      <c r="P66" s="8">
        <f>VLOOKUP($A$7:$A$91,data!$A$2:$R$78,16,FALSE)</f>
        <v>1485</v>
      </c>
      <c r="Q66" s="8">
        <f>VLOOKUP($A$7:$A$91,data!$A$2:$R$78,17,FALSE)</f>
        <v>748867</v>
      </c>
      <c r="R66" s="8">
        <f>VLOOKUP($A$7:$A$91,data!$A$2:$R$78,18,FALSE)</f>
        <v>255</v>
      </c>
      <c r="S66" s="8">
        <f>VLOOKUP($A$7:$A$91,data!$A$2:$X$78,19,FALSE)</f>
        <v>120439</v>
      </c>
      <c r="T66" s="8">
        <f>VLOOKUP($A$7:$A$91,data!$A$2:$X$78,20,FALSE)</f>
        <v>445</v>
      </c>
      <c r="U66" s="8">
        <f>VLOOKUP($A$7:$A$91,data!$A$2:$X$78,21,FALSE)</f>
        <v>45398</v>
      </c>
      <c r="V66" s="8">
        <f>VLOOKUP($A$7:$A$91,data!$A$2:$X$78,22,FALSE)</f>
        <v>1318</v>
      </c>
      <c r="W66" s="8">
        <f>VLOOKUP($A$7:$A$91,data!$A$2:$X$78,23,FALSE)</f>
        <v>5535</v>
      </c>
      <c r="X66" s="8">
        <f>VLOOKUP($A$7:$A$91,data!$A$2:$X$78,24,FALSE)</f>
        <v>176</v>
      </c>
    </row>
    <row r="67" spans="1:24" ht="21.75" x14ac:dyDescent="0.2">
      <c r="A67" s="11" t="s">
        <v>7</v>
      </c>
      <c r="B67" s="10">
        <f>SUM(B68:B75)</f>
        <v>157568</v>
      </c>
      <c r="C67" s="10">
        <f t="shared" ref="C67:X67" si="28">SUM(C68:C75)</f>
        <v>1132347</v>
      </c>
      <c r="D67" s="10">
        <f t="shared" si="28"/>
        <v>61886</v>
      </c>
      <c r="E67" s="10">
        <f t="shared" si="28"/>
        <v>155757</v>
      </c>
      <c r="F67" s="10">
        <f t="shared" si="28"/>
        <v>5344</v>
      </c>
      <c r="G67" s="10">
        <f t="shared" si="28"/>
        <v>18687</v>
      </c>
      <c r="H67" s="10">
        <f t="shared" si="28"/>
        <v>1747</v>
      </c>
      <c r="I67" s="10">
        <f t="shared" si="28"/>
        <v>3856340</v>
      </c>
      <c r="J67" s="10">
        <f t="shared" si="28"/>
        <v>10788</v>
      </c>
      <c r="K67" s="10">
        <f t="shared" ref="K67:L67" si="29">SUM(K68:K75)</f>
        <v>4587829</v>
      </c>
      <c r="L67" s="10">
        <f t="shared" si="29"/>
        <v>106045</v>
      </c>
      <c r="M67" s="10">
        <f t="shared" ref="M67:N67" si="30">SUM(M68:M75)</f>
        <v>63099634</v>
      </c>
      <c r="N67" s="10">
        <f t="shared" si="30"/>
        <v>1778</v>
      </c>
      <c r="O67" s="10">
        <f t="shared" si="28"/>
        <v>7186776</v>
      </c>
      <c r="P67" s="10">
        <f t="shared" si="28"/>
        <v>6174</v>
      </c>
      <c r="Q67" s="10">
        <f t="shared" si="28"/>
        <v>2270323</v>
      </c>
      <c r="R67" s="10">
        <f t="shared" si="28"/>
        <v>1266</v>
      </c>
      <c r="S67" s="10">
        <f t="shared" ref="S67:T67" si="31">SUM(S68:S75)</f>
        <v>5190313</v>
      </c>
      <c r="T67" s="10">
        <f t="shared" si="31"/>
        <v>5373</v>
      </c>
      <c r="U67" s="10">
        <f t="shared" si="28"/>
        <v>271697</v>
      </c>
      <c r="V67" s="10">
        <f t="shared" si="28"/>
        <v>7514</v>
      </c>
      <c r="W67" s="10">
        <f t="shared" si="28"/>
        <v>43014</v>
      </c>
      <c r="X67" s="10">
        <f t="shared" si="28"/>
        <v>764</v>
      </c>
    </row>
    <row r="68" spans="1:24" ht="21.75" x14ac:dyDescent="0.2">
      <c r="A68" s="7" t="s">
        <v>65</v>
      </c>
      <c r="B68" s="8">
        <f>VLOOKUP($A$7:$A$91,data!$A$2:$R$78,2,FALSE)</f>
        <v>24229</v>
      </c>
      <c r="C68" s="8">
        <f>VLOOKUP($A$7:$A$91,data!$A$2:$R$78,3,FALSE)</f>
        <v>109712</v>
      </c>
      <c r="D68" s="8">
        <f>VLOOKUP($A$7:$A$91,data!$A$2:$R$78,4,FALSE)</f>
        <v>9077</v>
      </c>
      <c r="E68" s="8">
        <f>VLOOKUP($A$7:$A$91,data!$A$2:$R$78,5,FALSE)</f>
        <v>43817</v>
      </c>
      <c r="F68" s="8">
        <f>VLOOKUP($A$7:$A$91,data!$A$2:$R$78,6,FALSE)</f>
        <v>2031</v>
      </c>
      <c r="G68" s="8">
        <f>VLOOKUP($A$7:$A$91,data!$A$2:$R$78,7,FALSE)</f>
        <v>1077</v>
      </c>
      <c r="H68" s="8">
        <f>VLOOKUP($A$7:$A$91,data!$A$2:$R$78,8,FALSE)</f>
        <v>109</v>
      </c>
      <c r="I68" s="8">
        <f>VLOOKUP($A$7:$A$91,data!$A$2:$R$78,9,FALSE)</f>
        <v>2133771</v>
      </c>
      <c r="J68" s="8">
        <f>VLOOKUP($A$7:$A$91,data!$A$2:$R$78,10,FALSE)</f>
        <v>1417</v>
      </c>
      <c r="K68" s="8">
        <f>VLOOKUP($A$7:$A$91,data!$A$2:$R$78,11,FALSE)</f>
        <v>676008</v>
      </c>
      <c r="L68" s="8">
        <f>VLOOKUP($A$7:$A$91,data!$A$2:$R$78,12,FALSE)</f>
        <v>16598</v>
      </c>
      <c r="M68" s="8">
        <f>VLOOKUP($A$7:$A$91,data!$A$2:$R$78,13,FALSE)</f>
        <v>10405810</v>
      </c>
      <c r="N68" s="8">
        <f>VLOOKUP($A$7:$A$91,data!$A$2:$R$78,14,FALSE)</f>
        <v>356</v>
      </c>
      <c r="O68" s="8">
        <f>VLOOKUP($A$7:$A$91,data!$A$2:$R$78,15,FALSE)</f>
        <v>870080</v>
      </c>
      <c r="P68" s="8">
        <f>VLOOKUP($A$7:$A$91,data!$A$2:$R$78,16,FALSE)</f>
        <v>698</v>
      </c>
      <c r="Q68" s="8">
        <f>VLOOKUP($A$7:$A$91,data!$A$2:$R$78,17,FALSE)</f>
        <v>500014</v>
      </c>
      <c r="R68" s="8">
        <f>VLOOKUP($A$7:$A$91,data!$A$2:$R$78,18,FALSE)</f>
        <v>126</v>
      </c>
      <c r="S68" s="8">
        <f>VLOOKUP($A$7:$A$91,data!$A$2:$X$78,19,FALSE)</f>
        <v>112051</v>
      </c>
      <c r="T68" s="8">
        <f>VLOOKUP($A$7:$A$91,data!$A$2:$X$78,20,FALSE)</f>
        <v>522</v>
      </c>
      <c r="U68" s="8">
        <f>VLOOKUP($A$7:$A$91,data!$A$2:$X$78,21,FALSE)</f>
        <v>22800</v>
      </c>
      <c r="V68" s="8">
        <f>VLOOKUP($A$7:$A$91,data!$A$2:$X$78,22,FALSE)</f>
        <v>804</v>
      </c>
      <c r="W68" s="8">
        <f>VLOOKUP($A$7:$A$91,data!$A$2:$X$78,23,FALSE)</f>
        <v>1415</v>
      </c>
      <c r="X68" s="8">
        <f>VLOOKUP($A$7:$A$91,data!$A$2:$X$78,24,FALSE)</f>
        <v>58</v>
      </c>
    </row>
    <row r="69" spans="1:24" ht="21.75" x14ac:dyDescent="0.2">
      <c r="A69" s="7" t="s">
        <v>66</v>
      </c>
      <c r="B69" s="8">
        <f>VLOOKUP($A$7:$A$91,data!$A$2:$R$78,2,FALSE)</f>
        <v>35711</v>
      </c>
      <c r="C69" s="8">
        <f>VLOOKUP($A$7:$A$91,data!$A$2:$R$78,3,FALSE)</f>
        <v>359355</v>
      </c>
      <c r="D69" s="8">
        <f>VLOOKUP($A$7:$A$91,data!$A$2:$R$78,4,FALSE)</f>
        <v>13652</v>
      </c>
      <c r="E69" s="8">
        <f>VLOOKUP($A$7:$A$91,data!$A$2:$R$78,5,FALSE)</f>
        <v>33849</v>
      </c>
      <c r="F69" s="8">
        <f>VLOOKUP($A$7:$A$91,data!$A$2:$R$78,6,FALSE)</f>
        <v>1195</v>
      </c>
      <c r="G69" s="8">
        <f>VLOOKUP($A$7:$A$91,data!$A$2:$R$78,7,FALSE)</f>
        <v>10923</v>
      </c>
      <c r="H69" s="8">
        <f>VLOOKUP($A$7:$A$91,data!$A$2:$R$78,8,FALSE)</f>
        <v>835</v>
      </c>
      <c r="I69" s="8">
        <f>VLOOKUP($A$7:$A$91,data!$A$2:$R$78,9,FALSE)</f>
        <v>496302</v>
      </c>
      <c r="J69" s="8">
        <f>VLOOKUP($A$7:$A$91,data!$A$2:$R$78,10,FALSE)</f>
        <v>2560</v>
      </c>
      <c r="K69" s="8">
        <f>VLOOKUP($A$7:$A$91,data!$A$2:$R$78,11,FALSE)</f>
        <v>998072</v>
      </c>
      <c r="L69" s="8">
        <f>VLOOKUP($A$7:$A$91,data!$A$2:$R$78,12,FALSE)</f>
        <v>24902</v>
      </c>
      <c r="M69" s="8">
        <f>VLOOKUP($A$7:$A$91,data!$A$2:$R$78,13,FALSE)</f>
        <v>32915441</v>
      </c>
      <c r="N69" s="8">
        <f>VLOOKUP($A$7:$A$91,data!$A$2:$R$78,14,FALSE)</f>
        <v>583</v>
      </c>
      <c r="O69" s="8">
        <f>VLOOKUP($A$7:$A$91,data!$A$2:$R$78,15,FALSE)</f>
        <v>483880</v>
      </c>
      <c r="P69" s="8">
        <f>VLOOKUP($A$7:$A$91,data!$A$2:$R$78,16,FALSE)</f>
        <v>1011</v>
      </c>
      <c r="Q69" s="8">
        <f>VLOOKUP($A$7:$A$91,data!$A$2:$R$78,17,FALSE)</f>
        <v>452532</v>
      </c>
      <c r="R69" s="8">
        <f>VLOOKUP($A$7:$A$91,data!$A$2:$R$78,18,FALSE)</f>
        <v>263</v>
      </c>
      <c r="S69" s="8">
        <f>VLOOKUP($A$7:$A$91,data!$A$2:$X$78,19,FALSE)</f>
        <v>266574</v>
      </c>
      <c r="T69" s="8">
        <f>VLOOKUP($A$7:$A$91,data!$A$2:$X$78,20,FALSE)</f>
        <v>667</v>
      </c>
      <c r="U69" s="8">
        <f>VLOOKUP($A$7:$A$91,data!$A$2:$X$78,21,FALSE)</f>
        <v>105855</v>
      </c>
      <c r="V69" s="8">
        <f>VLOOKUP($A$7:$A$91,data!$A$2:$X$78,22,FALSE)</f>
        <v>2975</v>
      </c>
      <c r="W69" s="8">
        <f>VLOOKUP($A$7:$A$91,data!$A$2:$X$78,23,FALSE)</f>
        <v>30432</v>
      </c>
      <c r="X69" s="8">
        <f>VLOOKUP($A$7:$A$91,data!$A$2:$X$78,24,FALSE)</f>
        <v>412</v>
      </c>
    </row>
    <row r="70" spans="1:24" ht="21.75" x14ac:dyDescent="0.2">
      <c r="A70" s="7" t="s">
        <v>67</v>
      </c>
      <c r="B70" s="8">
        <f>VLOOKUP($A$7:$A$91,data!$A$2:$R$78,2,FALSE)</f>
        <v>33727</v>
      </c>
      <c r="C70" s="8">
        <f>VLOOKUP($A$7:$A$91,data!$A$2:$R$78,3,FALSE)</f>
        <v>194333</v>
      </c>
      <c r="D70" s="8">
        <f>VLOOKUP($A$7:$A$91,data!$A$2:$R$78,4,FALSE)</f>
        <v>8191</v>
      </c>
      <c r="E70" s="8">
        <f>VLOOKUP($A$7:$A$91,data!$A$2:$R$78,5,FALSE)</f>
        <v>1499</v>
      </c>
      <c r="F70" s="8">
        <f>VLOOKUP($A$7:$A$91,data!$A$2:$R$78,6,FALSE)</f>
        <v>28</v>
      </c>
      <c r="G70" s="8">
        <f>VLOOKUP($A$7:$A$91,data!$A$2:$R$78,7,FALSE)</f>
        <v>4698</v>
      </c>
      <c r="H70" s="8">
        <f>VLOOKUP($A$7:$A$91,data!$A$2:$R$78,8,FALSE)</f>
        <v>497</v>
      </c>
      <c r="I70" s="8">
        <f>VLOOKUP($A$7:$A$91,data!$A$2:$R$78,9,FALSE)</f>
        <v>590578</v>
      </c>
      <c r="J70" s="8">
        <f>VLOOKUP($A$7:$A$91,data!$A$2:$R$78,10,FALSE)</f>
        <v>2629</v>
      </c>
      <c r="K70" s="8">
        <f>VLOOKUP($A$7:$A$91,data!$A$2:$R$78,11,FALSE)</f>
        <v>1252940</v>
      </c>
      <c r="L70" s="8">
        <f>VLOOKUP($A$7:$A$91,data!$A$2:$R$78,12,FALSE)</f>
        <v>25434</v>
      </c>
      <c r="M70" s="8">
        <f>VLOOKUP($A$7:$A$91,data!$A$2:$R$78,13,FALSE)</f>
        <v>11429447</v>
      </c>
      <c r="N70" s="8">
        <f>VLOOKUP($A$7:$A$91,data!$A$2:$R$78,14,FALSE)</f>
        <v>359</v>
      </c>
      <c r="O70" s="8">
        <f>VLOOKUP($A$7:$A$91,data!$A$2:$R$78,15,FALSE)</f>
        <v>3150437</v>
      </c>
      <c r="P70" s="8">
        <f>VLOOKUP($A$7:$A$91,data!$A$2:$R$78,16,FALSE)</f>
        <v>1273</v>
      </c>
      <c r="Q70" s="8">
        <f>VLOOKUP($A$7:$A$91,data!$A$2:$R$78,17,FALSE)</f>
        <v>183604</v>
      </c>
      <c r="R70" s="8">
        <f>VLOOKUP($A$7:$A$91,data!$A$2:$R$78,18,FALSE)</f>
        <v>336</v>
      </c>
      <c r="S70" s="8">
        <f>VLOOKUP($A$7:$A$91,data!$A$2:$X$78,19,FALSE)</f>
        <v>3352960</v>
      </c>
      <c r="T70" s="8">
        <f>VLOOKUP($A$7:$A$91,data!$A$2:$X$78,20,FALSE)</f>
        <v>2116</v>
      </c>
      <c r="U70" s="8">
        <f>VLOOKUP($A$7:$A$91,data!$A$2:$X$78,21,FALSE)</f>
        <v>45531</v>
      </c>
      <c r="V70" s="8">
        <f>VLOOKUP($A$7:$A$91,data!$A$2:$X$78,22,FALSE)</f>
        <v>1435</v>
      </c>
      <c r="W70" s="8">
        <f>VLOOKUP($A$7:$A$91,data!$A$2:$X$78,23,FALSE)</f>
        <v>5847</v>
      </c>
      <c r="X70" s="8">
        <f>VLOOKUP($A$7:$A$91,data!$A$2:$X$78,24,FALSE)</f>
        <v>152</v>
      </c>
    </row>
    <row r="71" spans="1:24" ht="21.75" x14ac:dyDescent="0.2">
      <c r="A71" s="7" t="s">
        <v>68</v>
      </c>
      <c r="B71" s="8">
        <f>VLOOKUP($A$7:$A$91,data!$A$2:$R$78,2,FALSE)</f>
        <v>14760</v>
      </c>
      <c r="C71" s="8">
        <f>VLOOKUP($A$7:$A$91,data!$A$2:$R$78,3,FALSE)</f>
        <v>45771</v>
      </c>
      <c r="D71" s="8">
        <f>VLOOKUP($A$7:$A$91,data!$A$2:$R$78,4,FALSE)</f>
        <v>2298</v>
      </c>
      <c r="E71" s="8">
        <f>VLOOKUP($A$7:$A$91,data!$A$2:$R$78,5,FALSE)</f>
        <v>29404</v>
      </c>
      <c r="F71" s="8">
        <f>VLOOKUP($A$7:$A$91,data!$A$2:$R$78,6,FALSE)</f>
        <v>858</v>
      </c>
      <c r="G71" s="8">
        <f>VLOOKUP($A$7:$A$91,data!$A$2:$R$78,7,FALSE)</f>
        <v>398</v>
      </c>
      <c r="H71" s="8">
        <f>VLOOKUP($A$7:$A$91,data!$A$2:$R$78,8,FALSE)</f>
        <v>50</v>
      </c>
      <c r="I71" s="8">
        <f>VLOOKUP($A$7:$A$91,data!$A$2:$R$78,9,FALSE)</f>
        <v>343706</v>
      </c>
      <c r="J71" s="8">
        <f>VLOOKUP($A$7:$A$91,data!$A$2:$R$78,10,FALSE)</f>
        <v>634</v>
      </c>
      <c r="K71" s="8">
        <f>VLOOKUP($A$7:$A$91,data!$A$2:$R$78,11,FALSE)</f>
        <v>649630</v>
      </c>
      <c r="L71" s="8">
        <f>VLOOKUP($A$7:$A$91,data!$A$2:$R$78,12,FALSE)</f>
        <v>11411</v>
      </c>
      <c r="M71" s="8">
        <f>VLOOKUP($A$7:$A$91,data!$A$2:$R$78,13,FALSE)</f>
        <v>5241784</v>
      </c>
      <c r="N71" s="8">
        <f>VLOOKUP($A$7:$A$91,data!$A$2:$R$78,14,FALSE)</f>
        <v>194</v>
      </c>
      <c r="O71" s="8">
        <f>VLOOKUP($A$7:$A$91,data!$A$2:$R$78,15,FALSE)</f>
        <v>2202205</v>
      </c>
      <c r="P71" s="8">
        <f>VLOOKUP($A$7:$A$91,data!$A$2:$R$78,16,FALSE)</f>
        <v>610</v>
      </c>
      <c r="Q71" s="8">
        <f>VLOOKUP($A$7:$A$91,data!$A$2:$R$78,17,FALSE)</f>
        <v>1060807</v>
      </c>
      <c r="R71" s="8">
        <f>VLOOKUP($A$7:$A$91,data!$A$2:$R$78,18,FALSE)</f>
        <v>239</v>
      </c>
      <c r="S71" s="8">
        <f>VLOOKUP($A$7:$A$91,data!$A$2:$X$78,19,FALSE)</f>
        <v>954987</v>
      </c>
      <c r="T71" s="8">
        <f>VLOOKUP($A$7:$A$91,data!$A$2:$X$78,20,FALSE)</f>
        <v>707</v>
      </c>
      <c r="U71" s="8">
        <f>VLOOKUP($A$7:$A$91,data!$A$2:$X$78,21,FALSE)</f>
        <v>14526</v>
      </c>
      <c r="V71" s="8">
        <f>VLOOKUP($A$7:$A$91,data!$A$2:$X$78,22,FALSE)</f>
        <v>307</v>
      </c>
      <c r="W71" s="8">
        <f>VLOOKUP($A$7:$A$91,data!$A$2:$X$78,23,FALSE)</f>
        <v>2936</v>
      </c>
      <c r="X71" s="8">
        <f>VLOOKUP($A$7:$A$91,data!$A$2:$X$78,24,FALSE)</f>
        <v>71</v>
      </c>
    </row>
    <row r="72" spans="1:24" ht="21.75" x14ac:dyDescent="0.2">
      <c r="A72" s="7" t="s">
        <v>69</v>
      </c>
      <c r="B72" s="8">
        <f>VLOOKUP($A$7:$A$91,data!$A$2:$R$78,2,FALSE)</f>
        <v>2975</v>
      </c>
      <c r="C72" s="8">
        <f>VLOOKUP($A$7:$A$91,data!$A$2:$R$78,3,FALSE)</f>
        <v>592</v>
      </c>
      <c r="D72" s="8">
        <f>VLOOKUP($A$7:$A$91,data!$A$2:$R$78,4,FALSE)</f>
        <v>66</v>
      </c>
      <c r="E72" s="8">
        <f>VLOOKUP($A$7:$A$91,data!$A$2:$R$78,5,FALSE)</f>
        <v>0</v>
      </c>
      <c r="F72" s="8">
        <f>VLOOKUP($A$7:$A$91,data!$A$2:$R$78,6,FALSE)</f>
        <v>0</v>
      </c>
      <c r="G72" s="8">
        <f>VLOOKUP($A$7:$A$91,data!$A$2:$R$78,7,FALSE)</f>
        <v>16</v>
      </c>
      <c r="H72" s="8">
        <f>VLOOKUP($A$7:$A$91,data!$A$2:$R$78,8,FALSE)</f>
        <v>4</v>
      </c>
      <c r="I72" s="8">
        <f>VLOOKUP($A$7:$A$91,data!$A$2:$R$78,9,FALSE)</f>
        <v>135</v>
      </c>
      <c r="J72" s="8">
        <f>VLOOKUP($A$7:$A$91,data!$A$2:$R$78,10,FALSE)</f>
        <v>3</v>
      </c>
      <c r="K72" s="8">
        <f>VLOOKUP($A$7:$A$91,data!$A$2:$R$78,11,FALSE)</f>
        <v>64551</v>
      </c>
      <c r="L72" s="8">
        <f>VLOOKUP($A$7:$A$91,data!$A$2:$R$78,12,FALSE)</f>
        <v>2085</v>
      </c>
      <c r="M72" s="8">
        <f>VLOOKUP($A$7:$A$91,data!$A$2:$R$78,13,FALSE)</f>
        <v>30621</v>
      </c>
      <c r="N72" s="8">
        <f>VLOOKUP($A$7:$A$91,data!$A$2:$R$78,14,FALSE)</f>
        <v>17</v>
      </c>
      <c r="O72" s="8">
        <f>VLOOKUP($A$7:$A$91,data!$A$2:$R$78,15,FALSE)</f>
        <v>53227</v>
      </c>
      <c r="P72" s="8">
        <f>VLOOKUP($A$7:$A$91,data!$A$2:$R$78,16,FALSE)</f>
        <v>602</v>
      </c>
      <c r="Q72" s="8">
        <f>VLOOKUP($A$7:$A$91,data!$A$2:$R$78,17,FALSE)</f>
        <v>216</v>
      </c>
      <c r="R72" s="8">
        <f>VLOOKUP($A$7:$A$91,data!$A$2:$R$78,18,FALSE)</f>
        <v>8</v>
      </c>
      <c r="S72" s="8">
        <f>VLOOKUP($A$7:$A$91,data!$A$2:$X$78,19,FALSE)</f>
        <v>8467</v>
      </c>
      <c r="T72" s="8">
        <f>VLOOKUP($A$7:$A$91,data!$A$2:$X$78,20,FALSE)</f>
        <v>157</v>
      </c>
      <c r="U72" s="8">
        <f>VLOOKUP($A$7:$A$91,data!$A$2:$X$78,21,FALSE)</f>
        <v>564</v>
      </c>
      <c r="V72" s="8">
        <f>VLOOKUP($A$7:$A$91,data!$A$2:$X$78,22,FALSE)</f>
        <v>30</v>
      </c>
      <c r="W72" s="8">
        <f>VLOOKUP($A$7:$A$91,data!$A$2:$X$78,23,FALSE)</f>
        <v>4</v>
      </c>
      <c r="X72" s="8">
        <f>VLOOKUP($A$7:$A$91,data!$A$2:$X$78,24,FALSE)</f>
        <v>1</v>
      </c>
    </row>
    <row r="73" spans="1:24" ht="21.75" x14ac:dyDescent="0.2">
      <c r="A73" s="7" t="s">
        <v>70</v>
      </c>
      <c r="B73" s="8">
        <f>VLOOKUP($A$7:$A$91,data!$A$2:$R$78,2,FALSE)</f>
        <v>2588</v>
      </c>
      <c r="C73" s="8">
        <f>VLOOKUP($A$7:$A$91,data!$A$2:$R$78,3,FALSE)</f>
        <v>1205</v>
      </c>
      <c r="D73" s="8">
        <f>VLOOKUP($A$7:$A$91,data!$A$2:$R$78,4,FALSE)</f>
        <v>86</v>
      </c>
      <c r="E73" s="8">
        <f>VLOOKUP($A$7:$A$91,data!$A$2:$R$78,5,FALSE)</f>
        <v>0</v>
      </c>
      <c r="F73" s="8">
        <f>VLOOKUP($A$7:$A$91,data!$A$2:$R$78,6,FALSE)</f>
        <v>0</v>
      </c>
      <c r="G73" s="8">
        <f>VLOOKUP($A$7:$A$91,data!$A$2:$R$78,7,FALSE)</f>
        <v>14</v>
      </c>
      <c r="H73" s="8">
        <f>VLOOKUP($A$7:$A$91,data!$A$2:$R$78,8,FALSE)</f>
        <v>5</v>
      </c>
      <c r="I73" s="8">
        <f>VLOOKUP($A$7:$A$91,data!$A$2:$R$78,9,FALSE)</f>
        <v>1908</v>
      </c>
      <c r="J73" s="8">
        <f>VLOOKUP($A$7:$A$91,data!$A$2:$R$78,10,FALSE)</f>
        <v>8</v>
      </c>
      <c r="K73" s="8">
        <f>VLOOKUP($A$7:$A$91,data!$A$2:$R$78,11,FALSE)</f>
        <v>45620</v>
      </c>
      <c r="L73" s="8">
        <f>VLOOKUP($A$7:$A$91,data!$A$2:$R$78,12,FALSE)</f>
        <v>1805</v>
      </c>
      <c r="M73" s="8">
        <f>VLOOKUP($A$7:$A$91,data!$A$2:$R$78,13,FALSE)</f>
        <v>189</v>
      </c>
      <c r="N73" s="8">
        <f>VLOOKUP($A$7:$A$91,data!$A$2:$R$78,14,FALSE)</f>
        <v>22</v>
      </c>
      <c r="O73" s="8">
        <f>VLOOKUP($A$7:$A$91,data!$A$2:$R$78,15,FALSE)</f>
        <v>38166</v>
      </c>
      <c r="P73" s="8">
        <f>VLOOKUP($A$7:$A$91,data!$A$2:$R$78,16,FALSE)</f>
        <v>465</v>
      </c>
      <c r="Q73" s="8">
        <f>VLOOKUP($A$7:$A$91,data!$A$2:$R$78,17,FALSE)</f>
        <v>208</v>
      </c>
      <c r="R73" s="8">
        <f>VLOOKUP($A$7:$A$91,data!$A$2:$R$78,18,FALSE)</f>
        <v>19</v>
      </c>
      <c r="S73" s="8">
        <f>VLOOKUP($A$7:$A$91,data!$A$2:$X$78,19,FALSE)</f>
        <v>4449</v>
      </c>
      <c r="T73" s="8">
        <f>VLOOKUP($A$7:$A$91,data!$A$2:$X$78,20,FALSE)</f>
        <v>224</v>
      </c>
      <c r="U73" s="8">
        <f>VLOOKUP($A$7:$A$91,data!$A$2:$X$78,21,FALSE)</f>
        <v>264</v>
      </c>
      <c r="V73" s="8">
        <f>VLOOKUP($A$7:$A$91,data!$A$2:$X$78,22,FALSE)</f>
        <v>15</v>
      </c>
      <c r="W73" s="8">
        <f>VLOOKUP($A$7:$A$91,data!$A$2:$X$78,23,FALSE)</f>
        <v>24</v>
      </c>
      <c r="X73" s="8">
        <f>VLOOKUP($A$7:$A$91,data!$A$2:$X$78,24,FALSE)</f>
        <v>2</v>
      </c>
    </row>
    <row r="74" spans="1:24" ht="21.75" x14ac:dyDescent="0.2">
      <c r="A74" s="7" t="s">
        <v>71</v>
      </c>
      <c r="B74" s="8">
        <f>VLOOKUP($A$7:$A$91,data!$A$2:$R$78,2,FALSE)</f>
        <v>20032</v>
      </c>
      <c r="C74" s="8">
        <f>VLOOKUP($A$7:$A$91,data!$A$2:$R$78,3,FALSE)</f>
        <v>251604</v>
      </c>
      <c r="D74" s="8">
        <f>VLOOKUP($A$7:$A$91,data!$A$2:$R$78,4,FALSE)</f>
        <v>14060</v>
      </c>
      <c r="E74" s="8">
        <f>VLOOKUP($A$7:$A$91,data!$A$2:$R$78,5,FALSE)</f>
        <v>13961</v>
      </c>
      <c r="F74" s="8">
        <f>VLOOKUP($A$7:$A$91,data!$A$2:$R$78,6,FALSE)</f>
        <v>376</v>
      </c>
      <c r="G74" s="8">
        <f>VLOOKUP($A$7:$A$91,data!$A$2:$R$78,7,FALSE)</f>
        <v>944</v>
      </c>
      <c r="H74" s="8">
        <f>VLOOKUP($A$7:$A$91,data!$A$2:$R$78,8,FALSE)</f>
        <v>120</v>
      </c>
      <c r="I74" s="8">
        <f>VLOOKUP($A$7:$A$91,data!$A$2:$R$78,9,FALSE)</f>
        <v>134920</v>
      </c>
      <c r="J74" s="8">
        <f>VLOOKUP($A$7:$A$91,data!$A$2:$R$78,10,FALSE)</f>
        <v>1450</v>
      </c>
      <c r="K74" s="8">
        <f>VLOOKUP($A$7:$A$91,data!$A$2:$R$78,11,FALSE)</f>
        <v>410727</v>
      </c>
      <c r="L74" s="8">
        <f>VLOOKUP($A$7:$A$91,data!$A$2:$R$78,12,FALSE)</f>
        <v>10395</v>
      </c>
      <c r="M74" s="8">
        <f>VLOOKUP($A$7:$A$91,data!$A$2:$R$78,13,FALSE)</f>
        <v>1601721</v>
      </c>
      <c r="N74" s="8">
        <f>VLOOKUP($A$7:$A$91,data!$A$2:$R$78,14,FALSE)</f>
        <v>103</v>
      </c>
      <c r="O74" s="8">
        <f>VLOOKUP($A$7:$A$91,data!$A$2:$R$78,15,FALSE)</f>
        <v>265376</v>
      </c>
      <c r="P74" s="8">
        <f>VLOOKUP($A$7:$A$91,data!$A$2:$R$78,16,FALSE)</f>
        <v>622</v>
      </c>
      <c r="Q74" s="8">
        <f>VLOOKUP($A$7:$A$91,data!$A$2:$R$78,17,FALSE)</f>
        <v>69379</v>
      </c>
      <c r="R74" s="8">
        <f>VLOOKUP($A$7:$A$91,data!$A$2:$R$78,18,FALSE)</f>
        <v>169</v>
      </c>
      <c r="S74" s="8">
        <f>VLOOKUP($A$7:$A$91,data!$A$2:$X$78,19,FALSE)</f>
        <v>442501</v>
      </c>
      <c r="T74" s="8">
        <f>VLOOKUP($A$7:$A$91,data!$A$2:$X$78,20,FALSE)</f>
        <v>601</v>
      </c>
      <c r="U74" s="8">
        <f>VLOOKUP($A$7:$A$91,data!$A$2:$X$78,21,FALSE)</f>
        <v>36170</v>
      </c>
      <c r="V74" s="8">
        <f>VLOOKUP($A$7:$A$91,data!$A$2:$X$78,22,FALSE)</f>
        <v>811</v>
      </c>
      <c r="W74" s="8">
        <f>VLOOKUP($A$7:$A$91,data!$A$2:$X$78,23,FALSE)</f>
        <v>1253</v>
      </c>
      <c r="X74" s="8">
        <f>VLOOKUP($A$7:$A$91,data!$A$2:$X$78,24,FALSE)</f>
        <v>36</v>
      </c>
    </row>
    <row r="75" spans="1:24" ht="21.75" x14ac:dyDescent="0.2">
      <c r="A75" s="7" t="s">
        <v>72</v>
      </c>
      <c r="B75" s="8">
        <f>VLOOKUP($A$7:$A$91,data!$A$2:$R$78,2,FALSE)</f>
        <v>23546</v>
      </c>
      <c r="C75" s="8">
        <f>VLOOKUP($A$7:$A$91,data!$A$2:$R$78,3,FALSE)</f>
        <v>169775</v>
      </c>
      <c r="D75" s="8">
        <f>VLOOKUP($A$7:$A$91,data!$A$2:$R$78,4,FALSE)</f>
        <v>14456</v>
      </c>
      <c r="E75" s="8">
        <f>VLOOKUP($A$7:$A$91,data!$A$2:$R$78,5,FALSE)</f>
        <v>33227</v>
      </c>
      <c r="F75" s="8">
        <f>VLOOKUP($A$7:$A$91,data!$A$2:$R$78,6,FALSE)</f>
        <v>856</v>
      </c>
      <c r="G75" s="8">
        <f>VLOOKUP($A$7:$A$91,data!$A$2:$R$78,7,FALSE)</f>
        <v>617</v>
      </c>
      <c r="H75" s="8">
        <f>VLOOKUP($A$7:$A$91,data!$A$2:$R$78,8,FALSE)</f>
        <v>127</v>
      </c>
      <c r="I75" s="8">
        <f>VLOOKUP($A$7:$A$91,data!$A$2:$R$78,9,FALSE)</f>
        <v>155020</v>
      </c>
      <c r="J75" s="8">
        <f>VLOOKUP($A$7:$A$91,data!$A$2:$R$78,10,FALSE)</f>
        <v>2087</v>
      </c>
      <c r="K75" s="8">
        <f>VLOOKUP($A$7:$A$91,data!$A$2:$R$78,11,FALSE)</f>
        <v>490281</v>
      </c>
      <c r="L75" s="8">
        <f>VLOOKUP($A$7:$A$91,data!$A$2:$R$78,12,FALSE)</f>
        <v>13415</v>
      </c>
      <c r="M75" s="8">
        <f>VLOOKUP($A$7:$A$91,data!$A$2:$R$78,13,FALSE)</f>
        <v>1474621</v>
      </c>
      <c r="N75" s="8">
        <f>VLOOKUP($A$7:$A$91,data!$A$2:$R$78,14,FALSE)</f>
        <v>144</v>
      </c>
      <c r="O75" s="8">
        <f>VLOOKUP($A$7:$A$91,data!$A$2:$R$78,15,FALSE)</f>
        <v>123405</v>
      </c>
      <c r="P75" s="8">
        <f>VLOOKUP($A$7:$A$91,data!$A$2:$R$78,16,FALSE)</f>
        <v>893</v>
      </c>
      <c r="Q75" s="8">
        <f>VLOOKUP($A$7:$A$91,data!$A$2:$R$78,17,FALSE)</f>
        <v>3563</v>
      </c>
      <c r="R75" s="8">
        <f>VLOOKUP($A$7:$A$91,data!$A$2:$R$78,18,FALSE)</f>
        <v>106</v>
      </c>
      <c r="S75" s="8">
        <f>VLOOKUP($A$7:$A$91,data!$A$2:$X$78,19,FALSE)</f>
        <v>48324</v>
      </c>
      <c r="T75" s="8">
        <f>VLOOKUP($A$7:$A$91,data!$A$2:$X$78,20,FALSE)</f>
        <v>379</v>
      </c>
      <c r="U75" s="8">
        <f>VLOOKUP($A$7:$A$91,data!$A$2:$X$78,21,FALSE)</f>
        <v>45987</v>
      </c>
      <c r="V75" s="8">
        <f>VLOOKUP($A$7:$A$91,data!$A$2:$X$78,22,FALSE)</f>
        <v>1137</v>
      </c>
      <c r="W75" s="8">
        <f>VLOOKUP($A$7:$A$91,data!$A$2:$X$78,23,FALSE)</f>
        <v>1103</v>
      </c>
      <c r="X75" s="8">
        <f>VLOOKUP($A$7:$A$91,data!$A$2:$X$78,24,FALSE)</f>
        <v>32</v>
      </c>
    </row>
    <row r="76" spans="1:24" ht="21.75" x14ac:dyDescent="0.2">
      <c r="A76" s="11" t="s">
        <v>8</v>
      </c>
      <c r="B76" s="10">
        <f>SUM(B77:B85)</f>
        <v>309829</v>
      </c>
      <c r="C76" s="10">
        <f t="shared" ref="C76:X76" si="32">SUM(C77:C85)</f>
        <v>691467</v>
      </c>
      <c r="D76" s="10">
        <f t="shared" si="32"/>
        <v>119476</v>
      </c>
      <c r="E76" s="10">
        <f t="shared" si="32"/>
        <v>5867</v>
      </c>
      <c r="F76" s="10">
        <f t="shared" si="32"/>
        <v>192</v>
      </c>
      <c r="G76" s="10">
        <f t="shared" si="32"/>
        <v>17264</v>
      </c>
      <c r="H76" s="10">
        <f t="shared" si="32"/>
        <v>1901</v>
      </c>
      <c r="I76" s="10">
        <f t="shared" si="32"/>
        <v>1489521</v>
      </c>
      <c r="J76" s="10">
        <f t="shared" si="32"/>
        <v>20533</v>
      </c>
      <c r="K76" s="10">
        <f t="shared" ref="K76:L76" si="33">SUM(K77:K85)</f>
        <v>9514909</v>
      </c>
      <c r="L76" s="10">
        <f t="shared" si="33"/>
        <v>242790</v>
      </c>
      <c r="M76" s="10">
        <f t="shared" ref="M76:N76" si="34">SUM(M77:M85)</f>
        <v>15216163</v>
      </c>
      <c r="N76" s="10">
        <f t="shared" si="34"/>
        <v>3041</v>
      </c>
      <c r="O76" s="10">
        <f t="shared" si="32"/>
        <v>4910110</v>
      </c>
      <c r="P76" s="10">
        <f t="shared" si="32"/>
        <v>14827</v>
      </c>
      <c r="Q76" s="10">
        <f t="shared" si="32"/>
        <v>141656</v>
      </c>
      <c r="R76" s="10">
        <f t="shared" si="32"/>
        <v>2549</v>
      </c>
      <c r="S76" s="10">
        <f t="shared" ref="S76:T76" si="35">SUM(S77:S85)</f>
        <v>1111146</v>
      </c>
      <c r="T76" s="10">
        <f t="shared" si="35"/>
        <v>9148</v>
      </c>
      <c r="U76" s="10">
        <f t="shared" si="32"/>
        <v>174847</v>
      </c>
      <c r="V76" s="10">
        <f t="shared" si="32"/>
        <v>9404</v>
      </c>
      <c r="W76" s="10">
        <f t="shared" si="32"/>
        <v>2517</v>
      </c>
      <c r="X76" s="10">
        <f t="shared" si="32"/>
        <v>226</v>
      </c>
    </row>
    <row r="77" spans="1:24" ht="21.75" x14ac:dyDescent="0.2">
      <c r="A77" s="7" t="s">
        <v>73</v>
      </c>
      <c r="B77" s="8">
        <f>VLOOKUP($A$7:$A$91,data!$A$2:$R$78,2,FALSE)</f>
        <v>99801</v>
      </c>
      <c r="C77" s="8">
        <f>VLOOKUP($A$7:$A$91,data!$A$2:$R$78,3,FALSE)</f>
        <v>224123</v>
      </c>
      <c r="D77" s="8">
        <f>VLOOKUP($A$7:$A$91,data!$A$2:$R$78,4,FALSE)</f>
        <v>41730</v>
      </c>
      <c r="E77" s="8">
        <f>VLOOKUP($A$7:$A$91,data!$A$2:$R$78,5,FALSE)</f>
        <v>138</v>
      </c>
      <c r="F77" s="8">
        <f>VLOOKUP($A$7:$A$91,data!$A$2:$R$78,6,FALSE)</f>
        <v>10</v>
      </c>
      <c r="G77" s="8">
        <f>VLOOKUP($A$7:$A$91,data!$A$2:$R$78,7,FALSE)</f>
        <v>2313</v>
      </c>
      <c r="H77" s="8">
        <f>VLOOKUP($A$7:$A$91,data!$A$2:$R$78,8,FALSE)</f>
        <v>226</v>
      </c>
      <c r="I77" s="8">
        <f>VLOOKUP($A$7:$A$91,data!$A$2:$R$78,9,FALSE)</f>
        <v>389868</v>
      </c>
      <c r="J77" s="8">
        <f>VLOOKUP($A$7:$A$91,data!$A$2:$R$78,10,FALSE)</f>
        <v>6023</v>
      </c>
      <c r="K77" s="8">
        <f>VLOOKUP($A$7:$A$91,data!$A$2:$R$78,11,FALSE)</f>
        <v>2814730</v>
      </c>
      <c r="L77" s="8">
        <f>VLOOKUP($A$7:$A$91,data!$A$2:$R$78,12,FALSE)</f>
        <v>73485</v>
      </c>
      <c r="M77" s="8">
        <f>VLOOKUP($A$7:$A$91,data!$A$2:$R$78,13,FALSE)</f>
        <v>2687468</v>
      </c>
      <c r="N77" s="8">
        <f>VLOOKUP($A$7:$A$91,data!$A$2:$R$78,14,FALSE)</f>
        <v>914</v>
      </c>
      <c r="O77" s="8">
        <f>VLOOKUP($A$7:$A$91,data!$A$2:$R$78,15,FALSE)</f>
        <v>859498</v>
      </c>
      <c r="P77" s="8">
        <f>VLOOKUP($A$7:$A$91,data!$A$2:$R$78,16,FALSE)</f>
        <v>6037</v>
      </c>
      <c r="Q77" s="8">
        <f>VLOOKUP($A$7:$A$91,data!$A$2:$R$78,17,FALSE)</f>
        <v>21752</v>
      </c>
      <c r="R77" s="8">
        <f>VLOOKUP($A$7:$A$91,data!$A$2:$R$78,18,FALSE)</f>
        <v>520</v>
      </c>
      <c r="S77" s="8">
        <f>VLOOKUP($A$7:$A$91,data!$A$2:$X$78,19,FALSE)</f>
        <v>385585</v>
      </c>
      <c r="T77" s="8">
        <f>VLOOKUP($A$7:$A$91,data!$A$2:$X$78,20,FALSE)</f>
        <v>3553</v>
      </c>
      <c r="U77" s="8">
        <f>VLOOKUP($A$7:$A$91,data!$A$2:$X$78,21,FALSE)</f>
        <v>51267</v>
      </c>
      <c r="V77" s="8">
        <f>VLOOKUP($A$7:$A$91,data!$A$2:$X$78,22,FALSE)</f>
        <v>2390</v>
      </c>
      <c r="W77" s="8">
        <f>VLOOKUP($A$7:$A$91,data!$A$2:$X$78,23,FALSE)</f>
        <v>795</v>
      </c>
      <c r="X77" s="8">
        <f>VLOOKUP($A$7:$A$91,data!$A$2:$X$78,24,FALSE)</f>
        <v>55</v>
      </c>
    </row>
    <row r="78" spans="1:24" ht="21.75" x14ac:dyDescent="0.2">
      <c r="A78" s="7" t="s">
        <v>74</v>
      </c>
      <c r="B78" s="8">
        <f>VLOOKUP($A$7:$A$91,data!$A$2:$R$78,2,FALSE)</f>
        <v>16136</v>
      </c>
      <c r="C78" s="8">
        <f>VLOOKUP($A$7:$A$91,data!$A$2:$R$78,3,FALSE)</f>
        <v>53560</v>
      </c>
      <c r="D78" s="8">
        <f>VLOOKUP($A$7:$A$91,data!$A$2:$R$78,4,FALSE)</f>
        <v>6892</v>
      </c>
      <c r="E78" s="8">
        <f>VLOOKUP($A$7:$A$91,data!$A$2:$R$78,5,FALSE)</f>
        <v>0</v>
      </c>
      <c r="F78" s="8">
        <f>VLOOKUP($A$7:$A$91,data!$A$2:$R$78,6,FALSE)</f>
        <v>0</v>
      </c>
      <c r="G78" s="8">
        <f>VLOOKUP($A$7:$A$91,data!$A$2:$R$78,7,FALSE)</f>
        <v>748</v>
      </c>
      <c r="H78" s="8">
        <f>VLOOKUP($A$7:$A$91,data!$A$2:$R$78,8,FALSE)</f>
        <v>134</v>
      </c>
      <c r="I78" s="8">
        <f>VLOOKUP($A$7:$A$91,data!$A$2:$R$78,9,FALSE)</f>
        <v>92019</v>
      </c>
      <c r="J78" s="8">
        <f>VLOOKUP($A$7:$A$91,data!$A$2:$R$78,10,FALSE)</f>
        <v>718</v>
      </c>
      <c r="K78" s="8">
        <f>VLOOKUP($A$7:$A$91,data!$A$2:$R$78,11,FALSE)</f>
        <v>499934</v>
      </c>
      <c r="L78" s="8">
        <f>VLOOKUP($A$7:$A$91,data!$A$2:$R$78,12,FALSE)</f>
        <v>11732</v>
      </c>
      <c r="M78" s="8">
        <f>VLOOKUP($A$7:$A$91,data!$A$2:$R$78,13,FALSE)</f>
        <v>1845139</v>
      </c>
      <c r="N78" s="8">
        <f>VLOOKUP($A$7:$A$91,data!$A$2:$R$78,14,FALSE)</f>
        <v>175</v>
      </c>
      <c r="O78" s="8">
        <f>VLOOKUP($A$7:$A$91,data!$A$2:$R$78,15,FALSE)</f>
        <v>92889</v>
      </c>
      <c r="P78" s="8">
        <f>VLOOKUP($A$7:$A$91,data!$A$2:$R$78,16,FALSE)</f>
        <v>340</v>
      </c>
      <c r="Q78" s="8">
        <f>VLOOKUP($A$7:$A$91,data!$A$2:$R$78,17,FALSE)</f>
        <v>3468</v>
      </c>
      <c r="R78" s="8">
        <f>VLOOKUP($A$7:$A$91,data!$A$2:$R$78,18,FALSE)</f>
        <v>135</v>
      </c>
      <c r="S78" s="8">
        <f>VLOOKUP($A$7:$A$91,data!$A$2:$X$78,19,FALSE)</f>
        <v>10805</v>
      </c>
      <c r="T78" s="8">
        <f>VLOOKUP($A$7:$A$91,data!$A$2:$X$78,20,FALSE)</f>
        <v>271</v>
      </c>
      <c r="U78" s="8">
        <f>VLOOKUP($A$7:$A$91,data!$A$2:$X$78,21,FALSE)</f>
        <v>32166</v>
      </c>
      <c r="V78" s="8">
        <f>VLOOKUP($A$7:$A$91,data!$A$2:$X$78,22,FALSE)</f>
        <v>1622</v>
      </c>
      <c r="W78" s="8">
        <f>VLOOKUP($A$7:$A$91,data!$A$2:$X$78,23,FALSE)</f>
        <v>189</v>
      </c>
      <c r="X78" s="8">
        <f>VLOOKUP($A$7:$A$91,data!$A$2:$X$78,24,FALSE)</f>
        <v>27</v>
      </c>
    </row>
    <row r="79" spans="1:24" ht="21.75" x14ac:dyDescent="0.2">
      <c r="A79" s="7" t="s">
        <v>75</v>
      </c>
      <c r="B79" s="8">
        <f>VLOOKUP($A$7:$A$91,data!$A$2:$R$78,2,FALSE)</f>
        <v>10106</v>
      </c>
      <c r="C79" s="8">
        <f>VLOOKUP($A$7:$A$91,data!$A$2:$R$78,3,FALSE)</f>
        <v>10074</v>
      </c>
      <c r="D79" s="8">
        <f>VLOOKUP($A$7:$A$91,data!$A$2:$R$78,4,FALSE)</f>
        <v>1322</v>
      </c>
      <c r="E79" s="8">
        <f>VLOOKUP($A$7:$A$91,data!$A$2:$R$78,5,FALSE)</f>
        <v>0</v>
      </c>
      <c r="F79" s="8">
        <f>VLOOKUP($A$7:$A$91,data!$A$2:$R$78,6,FALSE)</f>
        <v>0</v>
      </c>
      <c r="G79" s="8">
        <f>VLOOKUP($A$7:$A$91,data!$A$2:$R$78,7,FALSE)</f>
        <v>2557</v>
      </c>
      <c r="H79" s="8">
        <f>VLOOKUP($A$7:$A$91,data!$A$2:$R$78,8,FALSE)</f>
        <v>245</v>
      </c>
      <c r="I79" s="8">
        <f>VLOOKUP($A$7:$A$91,data!$A$2:$R$78,9,FALSE)</f>
        <v>44340</v>
      </c>
      <c r="J79" s="8">
        <f>VLOOKUP($A$7:$A$91,data!$A$2:$R$78,10,FALSE)</f>
        <v>292</v>
      </c>
      <c r="K79" s="8">
        <f>VLOOKUP($A$7:$A$91,data!$A$2:$R$78,11,FALSE)</f>
        <v>309345</v>
      </c>
      <c r="L79" s="8">
        <f>VLOOKUP($A$7:$A$91,data!$A$2:$R$78,12,FALSE)</f>
        <v>8825</v>
      </c>
      <c r="M79" s="8">
        <f>VLOOKUP($A$7:$A$91,data!$A$2:$R$78,13,FALSE)</f>
        <v>458309</v>
      </c>
      <c r="N79" s="8">
        <f>VLOOKUP($A$7:$A$91,data!$A$2:$R$78,14,FALSE)</f>
        <v>106</v>
      </c>
      <c r="O79" s="8">
        <f>VLOOKUP($A$7:$A$91,data!$A$2:$R$78,15,FALSE)</f>
        <v>870931</v>
      </c>
      <c r="P79" s="8">
        <f>VLOOKUP($A$7:$A$91,data!$A$2:$R$78,16,FALSE)</f>
        <v>464</v>
      </c>
      <c r="Q79" s="8">
        <f>VLOOKUP($A$7:$A$91,data!$A$2:$R$78,17,FALSE)</f>
        <v>2292</v>
      </c>
      <c r="R79" s="8">
        <f>VLOOKUP($A$7:$A$91,data!$A$2:$R$78,18,FALSE)</f>
        <v>84</v>
      </c>
      <c r="S79" s="8">
        <f>VLOOKUP($A$7:$A$91,data!$A$2:$X$78,19,FALSE)</f>
        <v>12458</v>
      </c>
      <c r="T79" s="8">
        <f>VLOOKUP($A$7:$A$91,data!$A$2:$X$78,20,FALSE)</f>
        <v>206</v>
      </c>
      <c r="U79" s="8">
        <f>VLOOKUP($A$7:$A$91,data!$A$2:$X$78,21,FALSE)</f>
        <v>12996</v>
      </c>
      <c r="V79" s="8">
        <f>VLOOKUP($A$7:$A$91,data!$A$2:$X$78,22,FALSE)</f>
        <v>606</v>
      </c>
      <c r="W79" s="8">
        <f>VLOOKUP($A$7:$A$91,data!$A$2:$X$78,23,FALSE)</f>
        <v>162</v>
      </c>
      <c r="X79" s="8">
        <f>VLOOKUP($A$7:$A$91,data!$A$2:$X$78,24,FALSE)</f>
        <v>20</v>
      </c>
    </row>
    <row r="80" spans="1:24" ht="21.75" x14ac:dyDescent="0.2">
      <c r="A80" s="7" t="s">
        <v>76</v>
      </c>
      <c r="B80" s="8">
        <f>VLOOKUP($A$7:$A$91,data!$A$2:$R$78,2,FALSE)</f>
        <v>3093</v>
      </c>
      <c r="C80" s="8">
        <f>VLOOKUP($A$7:$A$91,data!$A$2:$R$78,3,FALSE)</f>
        <v>2401</v>
      </c>
      <c r="D80" s="8">
        <f>VLOOKUP($A$7:$A$91,data!$A$2:$R$78,4,FALSE)</f>
        <v>295</v>
      </c>
      <c r="E80" s="8">
        <f>VLOOKUP($A$7:$A$91,data!$A$2:$R$78,5,FALSE)</f>
        <v>0</v>
      </c>
      <c r="F80" s="8">
        <f>VLOOKUP($A$7:$A$91,data!$A$2:$R$78,6,FALSE)</f>
        <v>0</v>
      </c>
      <c r="G80" s="8">
        <f>VLOOKUP($A$7:$A$91,data!$A$2:$R$78,7,FALSE)</f>
        <v>667</v>
      </c>
      <c r="H80" s="8">
        <f>VLOOKUP($A$7:$A$91,data!$A$2:$R$78,8,FALSE)</f>
        <v>92</v>
      </c>
      <c r="I80" s="8">
        <f>VLOOKUP($A$7:$A$91,data!$A$2:$R$78,9,FALSE)</f>
        <v>8670</v>
      </c>
      <c r="J80" s="8">
        <f>VLOOKUP($A$7:$A$91,data!$A$2:$R$78,10,FALSE)</f>
        <v>50</v>
      </c>
      <c r="K80" s="8">
        <f>VLOOKUP($A$7:$A$91,data!$A$2:$R$78,11,FALSE)</f>
        <v>85410</v>
      </c>
      <c r="L80" s="8">
        <f>VLOOKUP($A$7:$A$91,data!$A$2:$R$78,12,FALSE)</f>
        <v>2581</v>
      </c>
      <c r="M80" s="8">
        <f>VLOOKUP($A$7:$A$91,data!$A$2:$R$78,13,FALSE)</f>
        <v>70093</v>
      </c>
      <c r="N80" s="8">
        <f>VLOOKUP($A$7:$A$91,data!$A$2:$R$78,14,FALSE)</f>
        <v>9</v>
      </c>
      <c r="O80" s="8">
        <f>VLOOKUP($A$7:$A$91,data!$A$2:$R$78,15,FALSE)</f>
        <v>119938</v>
      </c>
      <c r="P80" s="8">
        <f>VLOOKUP($A$7:$A$91,data!$A$2:$R$78,16,FALSE)</f>
        <v>58</v>
      </c>
      <c r="Q80" s="8">
        <f>VLOOKUP($A$7:$A$91,data!$A$2:$R$78,17,FALSE)</f>
        <v>5221</v>
      </c>
      <c r="R80" s="8">
        <f>VLOOKUP($A$7:$A$91,data!$A$2:$R$78,18,FALSE)</f>
        <v>8</v>
      </c>
      <c r="S80" s="8">
        <f>VLOOKUP($A$7:$A$91,data!$A$2:$X$78,19,FALSE)</f>
        <v>4334</v>
      </c>
      <c r="T80" s="8">
        <f>VLOOKUP($A$7:$A$91,data!$A$2:$X$78,20,FALSE)</f>
        <v>30</v>
      </c>
      <c r="U80" s="8">
        <f>VLOOKUP($A$7:$A$91,data!$A$2:$X$78,21,FALSE)</f>
        <v>2394</v>
      </c>
      <c r="V80" s="8">
        <f>VLOOKUP($A$7:$A$91,data!$A$2:$X$78,22,FALSE)</f>
        <v>90</v>
      </c>
      <c r="W80" s="8">
        <f>VLOOKUP($A$7:$A$91,data!$A$2:$X$78,23,FALSE)</f>
        <v>111</v>
      </c>
      <c r="X80" s="8">
        <f>VLOOKUP($A$7:$A$91,data!$A$2:$X$78,24,FALSE)</f>
        <v>8</v>
      </c>
    </row>
    <row r="81" spans="1:24" ht="21.75" x14ac:dyDescent="0.2">
      <c r="A81" s="7" t="s">
        <v>77</v>
      </c>
      <c r="B81" s="8">
        <f>VLOOKUP($A$7:$A$91,data!$A$2:$R$78,2,FALSE)</f>
        <v>56789</v>
      </c>
      <c r="C81" s="8">
        <f>VLOOKUP($A$7:$A$91,data!$A$2:$R$78,3,FALSE)</f>
        <v>84579</v>
      </c>
      <c r="D81" s="8">
        <f>VLOOKUP($A$7:$A$91,data!$A$2:$R$78,4,FALSE)</f>
        <v>14552</v>
      </c>
      <c r="E81" s="8">
        <f>VLOOKUP($A$7:$A$91,data!$A$2:$R$78,5,FALSE)</f>
        <v>0</v>
      </c>
      <c r="F81" s="8">
        <f>VLOOKUP($A$7:$A$91,data!$A$2:$R$78,6,FALSE)</f>
        <v>0</v>
      </c>
      <c r="G81" s="8">
        <f>VLOOKUP($A$7:$A$91,data!$A$2:$R$78,7,FALSE)</f>
        <v>3839</v>
      </c>
      <c r="H81" s="8">
        <f>VLOOKUP($A$7:$A$91,data!$A$2:$R$78,8,FALSE)</f>
        <v>396</v>
      </c>
      <c r="I81" s="8">
        <f>VLOOKUP($A$7:$A$91,data!$A$2:$R$78,9,FALSE)</f>
        <v>237799</v>
      </c>
      <c r="J81" s="8">
        <f>VLOOKUP($A$7:$A$91,data!$A$2:$R$78,10,FALSE)</f>
        <v>3702</v>
      </c>
      <c r="K81" s="8">
        <f>VLOOKUP($A$7:$A$91,data!$A$2:$R$78,11,FALSE)</f>
        <v>1875526</v>
      </c>
      <c r="L81" s="8">
        <f>VLOOKUP($A$7:$A$91,data!$A$2:$R$78,12,FALSE)</f>
        <v>48241</v>
      </c>
      <c r="M81" s="8">
        <f>VLOOKUP($A$7:$A$91,data!$A$2:$R$78,13,FALSE)</f>
        <v>2198813</v>
      </c>
      <c r="N81" s="8">
        <f>VLOOKUP($A$7:$A$91,data!$A$2:$R$78,14,FALSE)</f>
        <v>483</v>
      </c>
      <c r="O81" s="8">
        <f>VLOOKUP($A$7:$A$91,data!$A$2:$R$78,15,FALSE)</f>
        <v>381119</v>
      </c>
      <c r="P81" s="8">
        <f>VLOOKUP($A$7:$A$91,data!$A$2:$R$78,16,FALSE)</f>
        <v>2526</v>
      </c>
      <c r="Q81" s="8">
        <f>VLOOKUP($A$7:$A$91,data!$A$2:$R$78,17,FALSE)</f>
        <v>10973</v>
      </c>
      <c r="R81" s="8">
        <f>VLOOKUP($A$7:$A$91,data!$A$2:$R$78,18,FALSE)</f>
        <v>216</v>
      </c>
      <c r="S81" s="8">
        <f>VLOOKUP($A$7:$A$91,data!$A$2:$X$78,19,FALSE)</f>
        <v>295546</v>
      </c>
      <c r="T81" s="8">
        <f>VLOOKUP($A$7:$A$91,data!$A$2:$X$78,20,FALSE)</f>
        <v>2126</v>
      </c>
      <c r="U81" s="8">
        <f>VLOOKUP($A$7:$A$91,data!$A$2:$X$78,21,FALSE)</f>
        <v>16803</v>
      </c>
      <c r="V81" s="8">
        <f>VLOOKUP($A$7:$A$91,data!$A$2:$X$78,22,FALSE)</f>
        <v>826</v>
      </c>
      <c r="W81" s="8">
        <f>VLOOKUP($A$7:$A$91,data!$A$2:$X$78,23,FALSE)</f>
        <v>484</v>
      </c>
      <c r="X81" s="8">
        <f>VLOOKUP($A$7:$A$91,data!$A$2:$X$78,24,FALSE)</f>
        <v>35</v>
      </c>
    </row>
    <row r="82" spans="1:24" ht="21.75" x14ac:dyDescent="0.2">
      <c r="A82" s="7" t="s">
        <v>78</v>
      </c>
      <c r="B82" s="8">
        <f>VLOOKUP($A$7:$A$91,data!$A$2:$R$78,2,FALSE)</f>
        <v>7220</v>
      </c>
      <c r="C82" s="8">
        <f>VLOOKUP($A$7:$A$91,data!$A$2:$R$78,3,FALSE)</f>
        <v>10066</v>
      </c>
      <c r="D82" s="8">
        <f>VLOOKUP($A$7:$A$91,data!$A$2:$R$78,4,FALSE)</f>
        <v>1200</v>
      </c>
      <c r="E82" s="8">
        <f>VLOOKUP($A$7:$A$91,data!$A$2:$R$78,5,FALSE)</f>
        <v>0</v>
      </c>
      <c r="F82" s="8">
        <f>VLOOKUP($A$7:$A$91,data!$A$2:$R$78,6,FALSE)</f>
        <v>0</v>
      </c>
      <c r="G82" s="8">
        <f>VLOOKUP($A$7:$A$91,data!$A$2:$R$78,7,FALSE)</f>
        <v>1712</v>
      </c>
      <c r="H82" s="8">
        <f>VLOOKUP($A$7:$A$91,data!$A$2:$R$78,8,FALSE)</f>
        <v>184</v>
      </c>
      <c r="I82" s="8">
        <f>VLOOKUP($A$7:$A$91,data!$A$2:$R$78,9,FALSE)</f>
        <v>14908</v>
      </c>
      <c r="J82" s="8">
        <f>VLOOKUP($A$7:$A$91,data!$A$2:$R$78,10,FALSE)</f>
        <v>295</v>
      </c>
      <c r="K82" s="8">
        <f>VLOOKUP($A$7:$A$91,data!$A$2:$R$78,11,FALSE)</f>
        <v>175080</v>
      </c>
      <c r="L82" s="8">
        <f>VLOOKUP($A$7:$A$91,data!$A$2:$R$78,12,FALSE)</f>
        <v>6184</v>
      </c>
      <c r="M82" s="8">
        <f>VLOOKUP($A$7:$A$91,data!$A$2:$R$78,13,FALSE)</f>
        <v>12661</v>
      </c>
      <c r="N82" s="8">
        <f>VLOOKUP($A$7:$A$91,data!$A$2:$R$78,14,FALSE)</f>
        <v>18</v>
      </c>
      <c r="O82" s="8">
        <f>VLOOKUP($A$7:$A$91,data!$A$2:$R$78,15,FALSE)</f>
        <v>264794</v>
      </c>
      <c r="P82" s="8">
        <f>VLOOKUP($A$7:$A$91,data!$A$2:$R$78,16,FALSE)</f>
        <v>673</v>
      </c>
      <c r="Q82" s="8">
        <f>VLOOKUP($A$7:$A$91,data!$A$2:$R$78,17,FALSE)</f>
        <v>125</v>
      </c>
      <c r="R82" s="8">
        <f>VLOOKUP($A$7:$A$91,data!$A$2:$R$78,18,FALSE)</f>
        <v>9</v>
      </c>
      <c r="S82" s="8">
        <f>VLOOKUP($A$7:$A$91,data!$A$2:$X$78,19,FALSE)</f>
        <v>8399</v>
      </c>
      <c r="T82" s="8">
        <f>VLOOKUP($A$7:$A$91,data!$A$2:$X$78,20,FALSE)</f>
        <v>96</v>
      </c>
      <c r="U82" s="8">
        <f>VLOOKUP($A$7:$A$91,data!$A$2:$X$78,21,FALSE)</f>
        <v>7970</v>
      </c>
      <c r="V82" s="8">
        <f>VLOOKUP($A$7:$A$91,data!$A$2:$X$78,22,FALSE)</f>
        <v>464</v>
      </c>
      <c r="W82" s="8">
        <f>VLOOKUP($A$7:$A$91,data!$A$2:$X$78,23,FALSE)</f>
        <v>91</v>
      </c>
      <c r="X82" s="8">
        <f>VLOOKUP($A$7:$A$91,data!$A$2:$X$78,24,FALSE)</f>
        <v>9</v>
      </c>
    </row>
    <row r="83" spans="1:24" ht="21.75" x14ac:dyDescent="0.2">
      <c r="A83" s="7" t="s">
        <v>79</v>
      </c>
      <c r="B83" s="8">
        <f>VLOOKUP($A$7:$A$91,data!$A$2:$R$78,2,FALSE)</f>
        <v>25279</v>
      </c>
      <c r="C83" s="8">
        <f>VLOOKUP($A$7:$A$91,data!$A$2:$R$78,3,FALSE)</f>
        <v>48045</v>
      </c>
      <c r="D83" s="8">
        <f>VLOOKUP($A$7:$A$91,data!$A$2:$R$78,4,FALSE)</f>
        <v>7364</v>
      </c>
      <c r="E83" s="8">
        <f>VLOOKUP($A$7:$A$91,data!$A$2:$R$78,5,FALSE)</f>
        <v>1219</v>
      </c>
      <c r="F83" s="8">
        <f>VLOOKUP($A$7:$A$91,data!$A$2:$R$78,6,FALSE)</f>
        <v>32</v>
      </c>
      <c r="G83" s="8">
        <f>VLOOKUP($A$7:$A$91,data!$A$2:$R$78,7,FALSE)</f>
        <v>619</v>
      </c>
      <c r="H83" s="8">
        <f>VLOOKUP($A$7:$A$91,data!$A$2:$R$78,8,FALSE)</f>
        <v>131</v>
      </c>
      <c r="I83" s="8">
        <f>VLOOKUP($A$7:$A$91,data!$A$2:$R$78,9,FALSE)</f>
        <v>106676</v>
      </c>
      <c r="J83" s="8">
        <f>VLOOKUP($A$7:$A$91,data!$A$2:$R$78,10,FALSE)</f>
        <v>2735</v>
      </c>
      <c r="K83" s="8">
        <f>VLOOKUP($A$7:$A$91,data!$A$2:$R$78,11,FALSE)</f>
        <v>705407</v>
      </c>
      <c r="L83" s="8">
        <f>VLOOKUP($A$7:$A$91,data!$A$2:$R$78,12,FALSE)</f>
        <v>20901</v>
      </c>
      <c r="M83" s="8">
        <f>VLOOKUP($A$7:$A$91,data!$A$2:$R$78,13,FALSE)</f>
        <v>568276</v>
      </c>
      <c r="N83" s="8">
        <f>VLOOKUP($A$7:$A$91,data!$A$2:$R$78,14,FALSE)</f>
        <v>143</v>
      </c>
      <c r="O83" s="8">
        <f>VLOOKUP($A$7:$A$91,data!$A$2:$R$78,15,FALSE)</f>
        <v>541804</v>
      </c>
      <c r="P83" s="8">
        <f>VLOOKUP($A$7:$A$91,data!$A$2:$R$78,16,FALSE)</f>
        <v>1170</v>
      </c>
      <c r="Q83" s="8">
        <f>VLOOKUP($A$7:$A$91,data!$A$2:$R$78,17,FALSE)</f>
        <v>4155</v>
      </c>
      <c r="R83" s="8">
        <f>VLOOKUP($A$7:$A$91,data!$A$2:$R$78,18,FALSE)</f>
        <v>121</v>
      </c>
      <c r="S83" s="8">
        <f>VLOOKUP($A$7:$A$91,data!$A$2:$X$78,19,FALSE)</f>
        <v>47543</v>
      </c>
      <c r="T83" s="8">
        <f>VLOOKUP($A$7:$A$91,data!$A$2:$X$78,20,FALSE)</f>
        <v>440</v>
      </c>
      <c r="U83" s="8">
        <f>VLOOKUP($A$7:$A$91,data!$A$2:$X$78,21,FALSE)</f>
        <v>6833</v>
      </c>
      <c r="V83" s="8">
        <f>VLOOKUP($A$7:$A$91,data!$A$2:$X$78,22,FALSE)</f>
        <v>298</v>
      </c>
      <c r="W83" s="8">
        <f>VLOOKUP($A$7:$A$91,data!$A$2:$X$78,23,FALSE)</f>
        <v>113</v>
      </c>
      <c r="X83" s="8">
        <f>VLOOKUP($A$7:$A$91,data!$A$2:$X$78,24,FALSE)</f>
        <v>11</v>
      </c>
    </row>
    <row r="84" spans="1:24" ht="21.75" x14ac:dyDescent="0.2">
      <c r="A84" s="7" t="s">
        <v>80</v>
      </c>
      <c r="B84" s="8">
        <f>VLOOKUP($A$7:$A$91,data!$A$2:$R$78,2,FALSE)</f>
        <v>30345</v>
      </c>
      <c r="C84" s="8">
        <f>VLOOKUP($A$7:$A$91,data!$A$2:$R$78,3,FALSE)</f>
        <v>94873</v>
      </c>
      <c r="D84" s="8">
        <f>VLOOKUP($A$7:$A$91,data!$A$2:$R$78,4,FALSE)</f>
        <v>14389</v>
      </c>
      <c r="E84" s="8">
        <f>VLOOKUP($A$7:$A$91,data!$A$2:$R$78,5,FALSE)</f>
        <v>2</v>
      </c>
      <c r="F84" s="8">
        <f>VLOOKUP($A$7:$A$91,data!$A$2:$R$78,6,FALSE)</f>
        <v>2</v>
      </c>
      <c r="G84" s="8">
        <f>VLOOKUP($A$7:$A$91,data!$A$2:$R$78,7,FALSE)</f>
        <v>454</v>
      </c>
      <c r="H84" s="8">
        <f>VLOOKUP($A$7:$A$91,data!$A$2:$R$78,8,FALSE)</f>
        <v>106</v>
      </c>
      <c r="I84" s="8">
        <f>VLOOKUP($A$7:$A$91,data!$A$2:$R$78,9,FALSE)</f>
        <v>93792</v>
      </c>
      <c r="J84" s="8">
        <f>VLOOKUP($A$7:$A$91,data!$A$2:$R$78,10,FALSE)</f>
        <v>1008</v>
      </c>
      <c r="K84" s="8">
        <f>VLOOKUP($A$7:$A$91,data!$A$2:$R$78,11,FALSE)</f>
        <v>830044</v>
      </c>
      <c r="L84" s="8">
        <f>VLOOKUP($A$7:$A$91,data!$A$2:$R$78,12,FALSE)</f>
        <v>23059</v>
      </c>
      <c r="M84" s="8">
        <f>VLOOKUP($A$7:$A$91,data!$A$2:$R$78,13,FALSE)</f>
        <v>1068256</v>
      </c>
      <c r="N84" s="8">
        <f>VLOOKUP($A$7:$A$91,data!$A$2:$R$78,14,FALSE)</f>
        <v>218</v>
      </c>
      <c r="O84" s="8">
        <f>VLOOKUP($A$7:$A$91,data!$A$2:$R$78,15,FALSE)</f>
        <v>629322</v>
      </c>
      <c r="P84" s="8">
        <f>VLOOKUP($A$7:$A$91,data!$A$2:$R$78,16,FALSE)</f>
        <v>853</v>
      </c>
      <c r="Q84" s="8">
        <f>VLOOKUP($A$7:$A$91,data!$A$2:$R$78,17,FALSE)</f>
        <v>6443</v>
      </c>
      <c r="R84" s="8">
        <f>VLOOKUP($A$7:$A$91,data!$A$2:$R$78,18,FALSE)</f>
        <v>210</v>
      </c>
      <c r="S84" s="8">
        <f>VLOOKUP($A$7:$A$91,data!$A$2:$X$78,19,FALSE)</f>
        <v>66023</v>
      </c>
      <c r="T84" s="8">
        <f>VLOOKUP($A$7:$A$91,data!$A$2:$X$78,20,FALSE)</f>
        <v>486</v>
      </c>
      <c r="U84" s="8">
        <f>VLOOKUP($A$7:$A$91,data!$A$2:$X$78,21,FALSE)</f>
        <v>17936</v>
      </c>
      <c r="V84" s="8">
        <f>VLOOKUP($A$7:$A$91,data!$A$2:$X$78,22,FALSE)</f>
        <v>1317</v>
      </c>
      <c r="W84" s="8">
        <f>VLOOKUP($A$7:$A$91,data!$A$2:$X$78,23,FALSE)</f>
        <v>112</v>
      </c>
      <c r="X84" s="8">
        <f>VLOOKUP($A$7:$A$91,data!$A$2:$X$78,24,FALSE)</f>
        <v>21</v>
      </c>
    </row>
    <row r="85" spans="1:24" ht="21.75" x14ac:dyDescent="0.2">
      <c r="A85" s="7" t="s">
        <v>81</v>
      </c>
      <c r="B85" s="8">
        <f>VLOOKUP($A$7:$A$91,data!$A$2:$R$78,2,FALSE)</f>
        <v>61060</v>
      </c>
      <c r="C85" s="8">
        <f>VLOOKUP($A$7:$A$91,data!$A$2:$R$78,3,FALSE)</f>
        <v>163746</v>
      </c>
      <c r="D85" s="8">
        <f>VLOOKUP($A$7:$A$91,data!$A$2:$R$78,4,FALSE)</f>
        <v>31732</v>
      </c>
      <c r="E85" s="8">
        <f>VLOOKUP($A$7:$A$91,data!$A$2:$R$78,5,FALSE)</f>
        <v>4508</v>
      </c>
      <c r="F85" s="8">
        <f>VLOOKUP($A$7:$A$91,data!$A$2:$R$78,6,FALSE)</f>
        <v>148</v>
      </c>
      <c r="G85" s="8">
        <f>VLOOKUP($A$7:$A$91,data!$A$2:$R$78,7,FALSE)</f>
        <v>4355</v>
      </c>
      <c r="H85" s="8">
        <f>VLOOKUP($A$7:$A$91,data!$A$2:$R$78,8,FALSE)</f>
        <v>387</v>
      </c>
      <c r="I85" s="8">
        <f>VLOOKUP($A$7:$A$91,data!$A$2:$R$78,9,FALSE)</f>
        <v>501449</v>
      </c>
      <c r="J85" s="8">
        <f>VLOOKUP($A$7:$A$91,data!$A$2:$R$78,10,FALSE)</f>
        <v>5710</v>
      </c>
      <c r="K85" s="8">
        <f>VLOOKUP($A$7:$A$91,data!$A$2:$R$78,11,FALSE)</f>
        <v>2219433</v>
      </c>
      <c r="L85" s="8">
        <f>VLOOKUP($A$7:$A$91,data!$A$2:$R$78,12,FALSE)</f>
        <v>47782</v>
      </c>
      <c r="M85" s="8">
        <f>VLOOKUP($A$7:$A$91,data!$A$2:$R$78,13,FALSE)</f>
        <v>6307148</v>
      </c>
      <c r="N85" s="8">
        <f>VLOOKUP($A$7:$A$91,data!$A$2:$R$78,14,FALSE)</f>
        <v>975</v>
      </c>
      <c r="O85" s="8">
        <f>VLOOKUP($A$7:$A$91,data!$A$2:$R$78,15,FALSE)</f>
        <v>1149815</v>
      </c>
      <c r="P85" s="8">
        <f>VLOOKUP($A$7:$A$91,data!$A$2:$R$78,16,FALSE)</f>
        <v>2706</v>
      </c>
      <c r="Q85" s="8">
        <f>VLOOKUP($A$7:$A$91,data!$A$2:$R$78,17,FALSE)</f>
        <v>87227</v>
      </c>
      <c r="R85" s="8">
        <f>VLOOKUP($A$7:$A$91,data!$A$2:$R$78,18,FALSE)</f>
        <v>1246</v>
      </c>
      <c r="S85" s="8">
        <f>VLOOKUP($A$7:$A$91,data!$A$2:$X$78,19,FALSE)</f>
        <v>280453</v>
      </c>
      <c r="T85" s="8">
        <f>VLOOKUP($A$7:$A$91,data!$A$2:$X$78,20,FALSE)</f>
        <v>1940</v>
      </c>
      <c r="U85" s="8">
        <f>VLOOKUP($A$7:$A$91,data!$A$2:$X$78,21,FALSE)</f>
        <v>26482</v>
      </c>
      <c r="V85" s="8">
        <f>VLOOKUP($A$7:$A$91,data!$A$2:$X$78,22,FALSE)</f>
        <v>1791</v>
      </c>
      <c r="W85" s="8">
        <f>VLOOKUP($A$7:$A$91,data!$A$2:$X$78,23,FALSE)</f>
        <v>460</v>
      </c>
      <c r="X85" s="8">
        <f>VLOOKUP($A$7:$A$91,data!$A$2:$X$78,24,FALSE)</f>
        <v>40</v>
      </c>
    </row>
    <row r="86" spans="1:24" ht="21.75" x14ac:dyDescent="0.2">
      <c r="A86" s="11" t="s">
        <v>9</v>
      </c>
      <c r="B86" s="10">
        <f>SUM(B87:B91)</f>
        <v>221393</v>
      </c>
      <c r="C86" s="10">
        <f t="shared" ref="C86:X86" si="36">SUM(C87:C91)</f>
        <v>421492</v>
      </c>
      <c r="D86" s="10">
        <f t="shared" si="36"/>
        <v>92955</v>
      </c>
      <c r="E86" s="10">
        <f t="shared" si="36"/>
        <v>1014</v>
      </c>
      <c r="F86" s="10">
        <f t="shared" si="36"/>
        <v>21</v>
      </c>
      <c r="G86" s="10">
        <f t="shared" si="36"/>
        <v>11861</v>
      </c>
      <c r="H86" s="10">
        <f t="shared" si="36"/>
        <v>1413</v>
      </c>
      <c r="I86" s="10">
        <f t="shared" si="36"/>
        <v>128495</v>
      </c>
      <c r="J86" s="10">
        <f t="shared" si="36"/>
        <v>1670</v>
      </c>
      <c r="K86" s="10">
        <f t="shared" ref="K86:L86" si="37">SUM(K87:K91)</f>
        <v>4822957</v>
      </c>
      <c r="L86" s="10">
        <f t="shared" si="37"/>
        <v>179182</v>
      </c>
      <c r="M86" s="10">
        <f t="shared" ref="M86:N86" si="38">SUM(M87:M91)</f>
        <v>3993079</v>
      </c>
      <c r="N86" s="10">
        <f t="shared" si="38"/>
        <v>1955</v>
      </c>
      <c r="O86" s="10">
        <f t="shared" si="36"/>
        <v>2441945</v>
      </c>
      <c r="P86" s="10">
        <f t="shared" si="36"/>
        <v>4972</v>
      </c>
      <c r="Q86" s="10">
        <f t="shared" si="36"/>
        <v>95138</v>
      </c>
      <c r="R86" s="10">
        <f t="shared" si="36"/>
        <v>2858</v>
      </c>
      <c r="S86" s="10">
        <f t="shared" ref="S86:T86" si="39">SUM(S87:S91)</f>
        <v>517613</v>
      </c>
      <c r="T86" s="10">
        <f t="shared" si="39"/>
        <v>6463</v>
      </c>
      <c r="U86" s="10">
        <f t="shared" si="36"/>
        <v>260393</v>
      </c>
      <c r="V86" s="10">
        <f t="shared" si="36"/>
        <v>44708</v>
      </c>
      <c r="W86" s="10">
        <f t="shared" si="36"/>
        <v>26868</v>
      </c>
      <c r="X86" s="10">
        <f t="shared" si="36"/>
        <v>5154</v>
      </c>
    </row>
    <row r="87" spans="1:24" ht="21.75" x14ac:dyDescent="0.2">
      <c r="A87" s="7" t="s">
        <v>82</v>
      </c>
      <c r="B87" s="8">
        <f>VLOOKUP($A$7:$A$91,data!$A$2:$R$78,2,FALSE)</f>
        <v>60552</v>
      </c>
      <c r="C87" s="8">
        <f>VLOOKUP($A$7:$A$91,data!$A$2:$R$78,3,FALSE)</f>
        <v>163276</v>
      </c>
      <c r="D87" s="8">
        <f>VLOOKUP($A$7:$A$91,data!$A$2:$R$78,4,FALSE)</f>
        <v>27385</v>
      </c>
      <c r="E87" s="8">
        <f>VLOOKUP($A$7:$A$91,data!$A$2:$R$78,5,FALSE)</f>
        <v>982</v>
      </c>
      <c r="F87" s="8">
        <f>VLOOKUP($A$7:$A$91,data!$A$2:$R$78,6,FALSE)</f>
        <v>16</v>
      </c>
      <c r="G87" s="8">
        <f>VLOOKUP($A$7:$A$91,data!$A$2:$R$78,7,FALSE)</f>
        <v>6002</v>
      </c>
      <c r="H87" s="8">
        <f>VLOOKUP($A$7:$A$91,data!$A$2:$R$78,8,FALSE)</f>
        <v>361</v>
      </c>
      <c r="I87" s="8">
        <f>VLOOKUP($A$7:$A$91,data!$A$2:$R$78,9,FALSE)</f>
        <v>96125</v>
      </c>
      <c r="J87" s="8">
        <f>VLOOKUP($A$7:$A$91,data!$A$2:$R$78,10,FALSE)</f>
        <v>1149</v>
      </c>
      <c r="K87" s="8">
        <f>VLOOKUP($A$7:$A$91,data!$A$2:$R$78,11,FALSE)</f>
        <v>1711071</v>
      </c>
      <c r="L87" s="8">
        <f>VLOOKUP($A$7:$A$91,data!$A$2:$R$78,12,FALSE)</f>
        <v>45538</v>
      </c>
      <c r="M87" s="8">
        <f>VLOOKUP($A$7:$A$91,data!$A$2:$R$78,13,FALSE)</f>
        <v>2385329</v>
      </c>
      <c r="N87" s="8">
        <f>VLOOKUP($A$7:$A$91,data!$A$2:$R$78,14,FALSE)</f>
        <v>849</v>
      </c>
      <c r="O87" s="8">
        <f>VLOOKUP($A$7:$A$91,data!$A$2:$R$78,15,FALSE)</f>
        <v>1985334</v>
      </c>
      <c r="P87" s="8">
        <f>VLOOKUP($A$7:$A$91,data!$A$2:$R$78,16,FALSE)</f>
        <v>2426</v>
      </c>
      <c r="Q87" s="8">
        <f>VLOOKUP($A$7:$A$91,data!$A$2:$R$78,17,FALSE)</f>
        <v>55442</v>
      </c>
      <c r="R87" s="8">
        <f>VLOOKUP($A$7:$A$91,data!$A$2:$R$78,18,FALSE)</f>
        <v>1041</v>
      </c>
      <c r="S87" s="8">
        <f>VLOOKUP($A$7:$A$91,data!$A$2:$X$78,19,FALSE)</f>
        <v>401144</v>
      </c>
      <c r="T87" s="8">
        <f>VLOOKUP($A$7:$A$91,data!$A$2:$X$78,20,FALSE)</f>
        <v>2058</v>
      </c>
      <c r="U87" s="8">
        <f>VLOOKUP($A$7:$A$91,data!$A$2:$X$78,21,FALSE)</f>
        <v>55658</v>
      </c>
      <c r="V87" s="8">
        <f>VLOOKUP($A$7:$A$91,data!$A$2:$X$78,22,FALSE)</f>
        <v>5963</v>
      </c>
      <c r="W87" s="8">
        <f>VLOOKUP($A$7:$A$91,data!$A$2:$X$78,23,FALSE)</f>
        <v>2067</v>
      </c>
      <c r="X87" s="8">
        <f>VLOOKUP($A$7:$A$91,data!$A$2:$X$78,24,FALSE)</f>
        <v>228</v>
      </c>
    </row>
    <row r="88" spans="1:24" ht="21.75" x14ac:dyDescent="0.2">
      <c r="A88" s="7" t="s">
        <v>83</v>
      </c>
      <c r="B88" s="8">
        <f>VLOOKUP($A$7:$A$91,data!$A$2:$R$78,2,FALSE)</f>
        <v>23180</v>
      </c>
      <c r="C88" s="8">
        <f>VLOOKUP($A$7:$A$91,data!$A$2:$R$78,3,FALSE)</f>
        <v>36827</v>
      </c>
      <c r="D88" s="8">
        <f>VLOOKUP($A$7:$A$91,data!$A$2:$R$78,4,FALSE)</f>
        <v>7917</v>
      </c>
      <c r="E88" s="8">
        <f>VLOOKUP($A$7:$A$91,data!$A$2:$R$78,5,FALSE)</f>
        <v>12</v>
      </c>
      <c r="F88" s="8">
        <f>VLOOKUP($A$7:$A$91,data!$A$2:$R$78,6,FALSE)</f>
        <v>1</v>
      </c>
      <c r="G88" s="8">
        <f>VLOOKUP($A$7:$A$91,data!$A$2:$R$78,7,FALSE)</f>
        <v>172</v>
      </c>
      <c r="H88" s="8">
        <f>VLOOKUP($A$7:$A$91,data!$A$2:$R$78,8,FALSE)</f>
        <v>47</v>
      </c>
      <c r="I88" s="8">
        <f>VLOOKUP($A$7:$A$91,data!$A$2:$R$78,9,FALSE)</f>
        <v>13504</v>
      </c>
      <c r="J88" s="8">
        <f>VLOOKUP($A$7:$A$91,data!$A$2:$R$78,10,FALSE)</f>
        <v>113</v>
      </c>
      <c r="K88" s="8">
        <f>VLOOKUP($A$7:$A$91,data!$A$2:$R$78,11,FALSE)</f>
        <v>542329</v>
      </c>
      <c r="L88" s="8">
        <f>VLOOKUP($A$7:$A$91,data!$A$2:$R$78,12,FALSE)</f>
        <v>19427</v>
      </c>
      <c r="M88" s="8">
        <f>VLOOKUP($A$7:$A$91,data!$A$2:$R$78,13,FALSE)</f>
        <v>1167087</v>
      </c>
      <c r="N88" s="8">
        <f>VLOOKUP($A$7:$A$91,data!$A$2:$R$78,14,FALSE)</f>
        <v>92</v>
      </c>
      <c r="O88" s="8">
        <f>VLOOKUP($A$7:$A$91,data!$A$2:$R$78,15,FALSE)</f>
        <v>306928</v>
      </c>
      <c r="P88" s="8">
        <f>VLOOKUP($A$7:$A$91,data!$A$2:$R$78,16,FALSE)</f>
        <v>489</v>
      </c>
      <c r="Q88" s="8">
        <f>VLOOKUP($A$7:$A$91,data!$A$2:$R$78,17,FALSE)</f>
        <v>4573</v>
      </c>
      <c r="R88" s="8">
        <f>VLOOKUP($A$7:$A$91,data!$A$2:$R$78,18,FALSE)</f>
        <v>219</v>
      </c>
      <c r="S88" s="8">
        <f>VLOOKUP($A$7:$A$91,data!$A$2:$X$78,19,FALSE)</f>
        <v>23632</v>
      </c>
      <c r="T88" s="8">
        <f>VLOOKUP($A$7:$A$91,data!$A$2:$X$78,20,FALSE)</f>
        <v>821</v>
      </c>
      <c r="U88" s="8">
        <f>VLOOKUP($A$7:$A$91,data!$A$2:$X$78,21,FALSE)</f>
        <v>33050</v>
      </c>
      <c r="V88" s="8">
        <f>VLOOKUP($A$7:$A$91,data!$A$2:$X$78,22,FALSE)</f>
        <v>5131</v>
      </c>
      <c r="W88" s="8">
        <f>VLOOKUP($A$7:$A$91,data!$A$2:$X$78,23,FALSE)</f>
        <v>795</v>
      </c>
      <c r="X88" s="8">
        <f>VLOOKUP($A$7:$A$91,data!$A$2:$X$78,24,FALSE)</f>
        <v>99</v>
      </c>
    </row>
    <row r="89" spans="1:24" ht="21.75" x14ac:dyDescent="0.2">
      <c r="A89" s="7" t="s">
        <v>84</v>
      </c>
      <c r="B89" s="8">
        <f>VLOOKUP($A$7:$A$91,data!$A$2:$R$78,2,FALSE)</f>
        <v>38136</v>
      </c>
      <c r="C89" s="8">
        <f>VLOOKUP($A$7:$A$91,data!$A$2:$R$78,3,FALSE)</f>
        <v>68225</v>
      </c>
      <c r="D89" s="8">
        <f>VLOOKUP($A$7:$A$91,data!$A$2:$R$78,4,FALSE)</f>
        <v>18189</v>
      </c>
      <c r="E89" s="8">
        <f>VLOOKUP($A$7:$A$91,data!$A$2:$R$78,5,FALSE)</f>
        <v>2</v>
      </c>
      <c r="F89" s="8">
        <f>VLOOKUP($A$7:$A$91,data!$A$2:$R$78,6,FALSE)</f>
        <v>1</v>
      </c>
      <c r="G89" s="8">
        <f>VLOOKUP($A$7:$A$91,data!$A$2:$R$78,7,FALSE)</f>
        <v>1702</v>
      </c>
      <c r="H89" s="8">
        <f>VLOOKUP($A$7:$A$91,data!$A$2:$R$78,8,FALSE)</f>
        <v>220</v>
      </c>
      <c r="I89" s="8">
        <f>VLOOKUP($A$7:$A$91,data!$A$2:$R$78,9,FALSE)</f>
        <v>3215</v>
      </c>
      <c r="J89" s="8">
        <f>VLOOKUP($A$7:$A$91,data!$A$2:$R$78,10,FALSE)</f>
        <v>160</v>
      </c>
      <c r="K89" s="8">
        <f>VLOOKUP($A$7:$A$91,data!$A$2:$R$78,11,FALSE)</f>
        <v>769466</v>
      </c>
      <c r="L89" s="8">
        <f>VLOOKUP($A$7:$A$91,data!$A$2:$R$78,12,FALSE)</f>
        <v>31555</v>
      </c>
      <c r="M89" s="8">
        <f>VLOOKUP($A$7:$A$91,data!$A$2:$R$78,13,FALSE)</f>
        <v>243642</v>
      </c>
      <c r="N89" s="8">
        <f>VLOOKUP($A$7:$A$91,data!$A$2:$R$78,14,FALSE)</f>
        <v>130</v>
      </c>
      <c r="O89" s="8">
        <f>VLOOKUP($A$7:$A$91,data!$A$2:$R$78,15,FALSE)</f>
        <v>29246</v>
      </c>
      <c r="P89" s="8">
        <f>VLOOKUP($A$7:$A$91,data!$A$2:$R$78,16,FALSE)</f>
        <v>705</v>
      </c>
      <c r="Q89" s="8">
        <f>VLOOKUP($A$7:$A$91,data!$A$2:$R$78,17,FALSE)</f>
        <v>14808</v>
      </c>
      <c r="R89" s="8">
        <f>VLOOKUP($A$7:$A$91,data!$A$2:$R$78,18,FALSE)</f>
        <v>442</v>
      </c>
      <c r="S89" s="8">
        <f>VLOOKUP($A$7:$A$91,data!$A$2:$X$78,19,FALSE)</f>
        <v>47924</v>
      </c>
      <c r="T89" s="8">
        <f>VLOOKUP($A$7:$A$91,data!$A$2:$X$78,20,FALSE)</f>
        <v>1323</v>
      </c>
      <c r="U89" s="8">
        <f>VLOOKUP($A$7:$A$91,data!$A$2:$X$78,21,FALSE)</f>
        <v>50077</v>
      </c>
      <c r="V89" s="8">
        <f>VLOOKUP($A$7:$A$91,data!$A$2:$X$78,22,FALSE)</f>
        <v>9842</v>
      </c>
      <c r="W89" s="8">
        <f>VLOOKUP($A$7:$A$91,data!$A$2:$X$78,23,FALSE)</f>
        <v>15974</v>
      </c>
      <c r="X89" s="8">
        <f>VLOOKUP($A$7:$A$91,data!$A$2:$X$78,24,FALSE)</f>
        <v>3463</v>
      </c>
    </row>
    <row r="90" spans="1:24" ht="21.75" x14ac:dyDescent="0.2">
      <c r="A90" s="7" t="s">
        <v>85</v>
      </c>
      <c r="B90" s="8">
        <f>VLOOKUP($A$7:$A$91,data!$A$2:$R$78,2,FALSE)</f>
        <v>46189</v>
      </c>
      <c r="C90" s="8">
        <f>VLOOKUP($A$7:$A$91,data!$A$2:$R$78,3,FALSE)</f>
        <v>58061</v>
      </c>
      <c r="D90" s="8">
        <f>VLOOKUP($A$7:$A$91,data!$A$2:$R$78,4,FALSE)</f>
        <v>17666</v>
      </c>
      <c r="E90" s="8">
        <f>VLOOKUP($A$7:$A$91,data!$A$2:$R$78,5,FALSE)</f>
        <v>13</v>
      </c>
      <c r="F90" s="8">
        <f>VLOOKUP($A$7:$A$91,data!$A$2:$R$78,6,FALSE)</f>
        <v>1</v>
      </c>
      <c r="G90" s="8">
        <f>VLOOKUP($A$7:$A$91,data!$A$2:$R$78,7,FALSE)</f>
        <v>1570</v>
      </c>
      <c r="H90" s="8">
        <f>VLOOKUP($A$7:$A$91,data!$A$2:$R$78,8,FALSE)</f>
        <v>328</v>
      </c>
      <c r="I90" s="8">
        <f>VLOOKUP($A$7:$A$91,data!$A$2:$R$78,9,FALSE)</f>
        <v>8162</v>
      </c>
      <c r="J90" s="8">
        <f>VLOOKUP($A$7:$A$91,data!$A$2:$R$78,10,FALSE)</f>
        <v>60</v>
      </c>
      <c r="K90" s="8">
        <f>VLOOKUP($A$7:$A$91,data!$A$2:$R$78,11,FALSE)</f>
        <v>839209</v>
      </c>
      <c r="L90" s="8">
        <f>VLOOKUP($A$7:$A$91,data!$A$2:$R$78,12,FALSE)</f>
        <v>38042</v>
      </c>
      <c r="M90" s="8">
        <f>VLOOKUP($A$7:$A$91,data!$A$2:$R$78,13,FALSE)</f>
        <v>78817</v>
      </c>
      <c r="N90" s="8">
        <f>VLOOKUP($A$7:$A$91,data!$A$2:$R$78,14,FALSE)</f>
        <v>715</v>
      </c>
      <c r="O90" s="8">
        <f>VLOOKUP($A$7:$A$91,data!$A$2:$R$78,15,FALSE)</f>
        <v>78963</v>
      </c>
      <c r="P90" s="8">
        <f>VLOOKUP($A$7:$A$91,data!$A$2:$R$78,16,FALSE)</f>
        <v>521</v>
      </c>
      <c r="Q90" s="8">
        <f>VLOOKUP($A$7:$A$91,data!$A$2:$R$78,17,FALSE)</f>
        <v>15047</v>
      </c>
      <c r="R90" s="8">
        <f>VLOOKUP($A$7:$A$91,data!$A$2:$R$78,18,FALSE)</f>
        <v>886</v>
      </c>
      <c r="S90" s="8">
        <f>VLOOKUP($A$7:$A$91,data!$A$2:$X$78,19,FALSE)</f>
        <v>23883</v>
      </c>
      <c r="T90" s="8">
        <f>VLOOKUP($A$7:$A$91,data!$A$2:$X$78,20,FALSE)</f>
        <v>1253</v>
      </c>
      <c r="U90" s="8">
        <f>VLOOKUP($A$7:$A$91,data!$A$2:$X$78,21,FALSE)</f>
        <v>69221</v>
      </c>
      <c r="V90" s="8">
        <f>VLOOKUP($A$7:$A$91,data!$A$2:$X$78,22,FALSE)</f>
        <v>13681</v>
      </c>
      <c r="W90" s="8">
        <f>VLOOKUP($A$7:$A$91,data!$A$2:$X$78,23,FALSE)</f>
        <v>4269</v>
      </c>
      <c r="X90" s="8">
        <f>VLOOKUP($A$7:$A$91,data!$A$2:$X$78,24,FALSE)</f>
        <v>741</v>
      </c>
    </row>
    <row r="91" spans="1:24" ht="21.75" x14ac:dyDescent="0.2">
      <c r="A91" s="7" t="s">
        <v>86</v>
      </c>
      <c r="B91" s="8">
        <f>VLOOKUP($A$7:$A$91,data!$A$2:$R$78,2,FALSE)</f>
        <v>53336</v>
      </c>
      <c r="C91" s="8">
        <f>VLOOKUP($A$7:$A$91,data!$A$2:$R$78,3,FALSE)</f>
        <v>95103</v>
      </c>
      <c r="D91" s="8">
        <f>VLOOKUP($A$7:$A$91,data!$A$2:$R$78,4,FALSE)</f>
        <v>21798</v>
      </c>
      <c r="E91" s="8">
        <f>VLOOKUP($A$7:$A$91,data!$A$2:$R$78,5,FALSE)</f>
        <v>5</v>
      </c>
      <c r="F91" s="8">
        <f>VLOOKUP($A$7:$A$91,data!$A$2:$R$78,6,FALSE)</f>
        <v>2</v>
      </c>
      <c r="G91" s="8">
        <f>VLOOKUP($A$7:$A$91,data!$A$2:$R$78,7,FALSE)</f>
        <v>2415</v>
      </c>
      <c r="H91" s="8">
        <f>VLOOKUP($A$7:$A$91,data!$A$2:$R$78,8,FALSE)</f>
        <v>457</v>
      </c>
      <c r="I91" s="8">
        <f>VLOOKUP($A$7:$A$91,data!$A$2:$R$78,9,FALSE)</f>
        <v>7489</v>
      </c>
      <c r="J91" s="8">
        <f>VLOOKUP($A$7:$A$91,data!$A$2:$R$78,10,FALSE)</f>
        <v>188</v>
      </c>
      <c r="K91" s="8">
        <f>VLOOKUP($A$7:$A$91,data!$A$2:$R$78,11,FALSE)</f>
        <v>960882</v>
      </c>
      <c r="L91" s="8">
        <f>VLOOKUP($A$7:$A$91,data!$A$2:$R$78,12,FALSE)</f>
        <v>44620</v>
      </c>
      <c r="M91" s="8">
        <f>VLOOKUP($A$7:$A$91,data!$A$2:$R$78,13,FALSE)</f>
        <v>118204</v>
      </c>
      <c r="N91" s="8">
        <f>VLOOKUP($A$7:$A$91,data!$A$2:$R$78,14,FALSE)</f>
        <v>169</v>
      </c>
      <c r="O91" s="8">
        <f>VLOOKUP($A$7:$A$91,data!$A$2:$R$78,15,FALSE)</f>
        <v>41474</v>
      </c>
      <c r="P91" s="8">
        <f>VLOOKUP($A$7:$A$91,data!$A$2:$R$78,16,FALSE)</f>
        <v>831</v>
      </c>
      <c r="Q91" s="8">
        <f>VLOOKUP($A$7:$A$91,data!$A$2:$R$78,17,FALSE)</f>
        <v>5268</v>
      </c>
      <c r="R91" s="8">
        <f>VLOOKUP($A$7:$A$91,data!$A$2:$R$78,18,FALSE)</f>
        <v>270</v>
      </c>
      <c r="S91" s="8">
        <f>VLOOKUP($A$7:$A$91,data!$A$2:$X$78,19,FALSE)</f>
        <v>21030</v>
      </c>
      <c r="T91" s="8">
        <f>VLOOKUP($A$7:$A$91,data!$A$2:$X$78,20,FALSE)</f>
        <v>1008</v>
      </c>
      <c r="U91" s="8">
        <f>VLOOKUP($A$7:$A$91,data!$A$2:$X$78,21,FALSE)</f>
        <v>52387</v>
      </c>
      <c r="V91" s="8">
        <f>VLOOKUP($A$7:$A$91,data!$A$2:$X$78,22,FALSE)</f>
        <v>10091</v>
      </c>
      <c r="W91" s="8">
        <f>VLOOKUP($A$7:$A$91,data!$A$2:$X$78,23,FALSE)</f>
        <v>3763</v>
      </c>
      <c r="X91" s="8">
        <f>VLOOKUP($A$7:$A$91,data!$A$2:$X$78,24,FALSE)</f>
        <v>623</v>
      </c>
    </row>
    <row r="93" spans="1:24" ht="21.75" x14ac:dyDescent="0.2">
      <c r="A93" s="9" t="s">
        <v>97</v>
      </c>
      <c r="B93" s="9" t="s">
        <v>131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20.12.64</vt:lpstr>
      <vt:lpstr>'20.12.64'!Print_Area</vt:lpstr>
      <vt:lpstr>'20.12.64'!Print_Titles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2021-12-27T03:51:50Z</dcterms:modified>
</cp:coreProperties>
</file>