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5\"/>
    </mc:Choice>
  </mc:AlternateContent>
  <xr:revisionPtr revIDLastSave="0" documentId="13_ncr:1_{AB37C06F-F559-405B-9E9E-2291CD264CCE}" xr6:coauthVersionLast="47" xr6:coauthVersionMax="47" xr10:uidLastSave="{00000000-0000-0000-0000-000000000000}"/>
  <bookViews>
    <workbookView xWindow="-21720" yWindow="-120" windowWidth="21840" windowHeight="13140" firstSheet="1" activeTab="1" xr2:uid="{7BA0DC24-76C1-4553-8E33-56FABE6A1DA7}"/>
  </bookViews>
  <sheets>
    <sheet name="dt" sheetId="28" state="hidden" r:id="rId1"/>
    <sheet name="20.11.64" sheetId="2" r:id="rId2"/>
  </sheets>
  <definedNames>
    <definedName name="_xlnm.Print_Area" localSheetId="1">'20.11.64'!$A$1:$X$94</definedName>
    <definedName name="_xlnm.Print_Titles" localSheetId="1">'20.11.64'!$1:$4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<sst xmlns="http://schemas.openxmlformats.org/spreadsheetml/2006/main" count="229" uniqueCount="132">
  <si>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</si>
  <si>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</si>
  <si>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</si>
  <si>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</si>
  <si>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</si>
  <si>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</si>
  <si>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</si>
  <si>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</si>
  <si>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</si>
  <si>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</si>
  <si>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</si>
  <si>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</si>
  <si>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</si>
  <si>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</si>
  <si>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</si>
  <si>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</si>
  <si>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</si>
  <si>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</si>
  <si>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</si>
  <si>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</si>
  <si>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</si>
  <si>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</si>
  <si>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</si>
  <si>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</si>
  <si>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</si>
  <si>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</si>
  <si>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</si>
  <si>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</si>
  <si>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</si>
  <si>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</si>
  <si>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</si>
  <si>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</si>
  <si>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</si>
  <si>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</si>
  <si>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</si>
  <si>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</si>
  <si>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</si>
  <si>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</si>
  <si>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</si>
  <si>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</si>
  <si>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</si>
  <si>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</si>
  <si>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</si>
  <si>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</si>
  <si>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</si>
  <si>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</si>
  <si>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</si>
  <si>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</si>
  <si>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</si>
  <si>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</si>
  <si>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</si>
  <si>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</si>
  <si>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</si>
  <si>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</si>
  <si>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</si>
  <si>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</si>
  <si>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</si>
  <si>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</si>
  <si>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</si>
  <si>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</si>
  <si>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</si>
  <si>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</si>
  <si>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</si>
  <si>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</si>
  <si>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</si>
  <si>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</si>
  <si>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</si>
  <si>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</si>
  <si>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</si>
  <si>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</si>
  <si>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</si>
  <si>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</si>
  <si>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</si>
  <si>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</si>
  <si>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</si>
  <si>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</si>
  <si>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</si>
  <si>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</si>
  <si>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</si>
  <si>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</si>
  <si>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</si>
  <si>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</si>
  <si>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</si>
  <si>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</si>
  <si>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</si>
  <si>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</si>
  <si>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</si>
  <si>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</si>
  <si>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</si>
  <si>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</si>
  <si>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</si>
  <si>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</si>
  <si>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</si>
  <si>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</si>
  <si>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</si>
  <si>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</si>
  <si>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</si>
  <si>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</si>
  <si>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</si>
  <si>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</si>
  <si>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</si>
  <si>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</si>
  <si>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</si>
  <si>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</si>
  <si>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</si>
  <si>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</si>
  <si>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</si>
  <si>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</si>
  <si>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</si>
  <si>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</si>
  <si>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</si>
  <si>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</si>
  <si>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</si>
  <si>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</si>
  <si>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</si>
  <si>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</si>
  <si>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สถานที่เลี้ยงสัตว์ จังหวัด</t>
  </si>
  <si>
    <t>ไก่พื้นเมืองและไก่ลูกผสม</t>
  </si>
  <si>
    <t>จำนวนรวม ไก่ พื้นเมือง และ ไก่ ลูกผสม ทั้งสิ้น (ตัว)</t>
  </si>
  <si>
    <t>จำนวนรวมเกษตรกรผู้เลี้ยง ไก่ พื้นเมือง และ ไก่ ลูกผสม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</si>
  <si>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</si>
  <si>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</si>
  <si>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</si>
  <si>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</si>
  <si>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</si>
  <si>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</si>
  <si>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</si>
  <si>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</si>
  <si>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</si>
  <si>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</si>
  <si>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ข้อมูล ณ วันที่ 20 พฤศจิกายน 2564</t>
  </si>
  <si>
    <t>:  ประมวลผลข้อมูล ณ วันที่ 20 พฤศจิกายน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</si>
</sst>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87" fontId="0" fillId="0" borderId="0" xfId="1" applyNumberFormat="1" applyFont="1"/>
    <xf numFmtId="43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78DAC-F644-4F36-88AB-C7DA4A6E8E81}">
  <dimension ref="A1:X78"/>
  <sheetViews>
    <sheetView workbookViewId="0"/>
  </sheetViews>
  <sheetFormatPr defaultRowHeight="14.25" x14ac:dyDescent="0.2"/>
  <cols>
    <col min="1" max="1" width="19.375" bestFit="1" customWidth="1"/>
    <col min="2" max="2" width="38.875" bestFit="1" customWidth="1"/>
    <col min="3" max="3" width="23.75" bestFit="1" customWidth="1"/>
    <col min="4" max="4" width="36.625" bestFit="1" customWidth="1"/>
    <col min="5" max="5" width="23.125" bestFit="1" customWidth="1"/>
    <col min="6" max="6" width="36" bestFit="1" customWidth="1"/>
    <col min="7" max="7" width="23.875" bestFit="1" customWidth="1"/>
    <col min="8" max="8" width="36.75" bestFit="1" customWidth="1"/>
    <col min="9" max="9" width="21.875" bestFit="1" customWidth="1"/>
    <col min="10" max="10" width="34.75" bestFit="1" customWidth="1"/>
    <col min="11" max="11" width="41.125" bestFit="1" customWidth="1"/>
    <col min="12" max="12" width="54" bestFit="1" customWidth="1"/>
    <col min="13" max="13" width="24.5" bestFit="1" customWidth="1"/>
    <col min="14" max="14" width="37.375" bestFit="1" customWidth="1"/>
    <col min="15" max="15" width="23.75" bestFit="1" customWidth="1"/>
    <col min="16" max="16" width="36.625" bestFit="1" customWidth="1"/>
    <col min="17" max="17" width="25.375" bestFit="1" customWidth="1"/>
    <col min="18" max="18" width="38.25" bestFit="1" customWidth="1"/>
    <col min="19" max="19" width="24.5" bestFit="1" customWidth="1"/>
    <col min="20" max="20" width="37.375" bestFit="1" customWidth="1"/>
    <col min="21" max="21" width="22.25" bestFit="1" customWidth="1"/>
    <col min="22" max="22" width="35.125" bestFit="1" customWidth="1"/>
    <col min="23" max="23" width="22" bestFit="1" customWidth="1"/>
    <col min="24" max="24" width="34.875" bestFit="1" customWidth="1"/>
  </cols>
  <sheetData>
    <row r="1" spans="1:24" x14ac:dyDescent="0.2">
      <c r="A1" t="s">
        <v>116</v>
      </c>
      <c r="B1" t="s">
        <v>100</v>
      </c>
      <c r="C1" t="s">
        <v>106</v>
      </c>
      <c r="D1" t="s">
        <v>107</v>
      </c>
      <c r="E1" t="s">
        <v>108</v>
      </c>
      <c r="F1" t="s">
        <v>109</v>
      </c>
      <c r="G1" t="s">
        <v>110</v>
      </c>
      <c r="H1" t="s">
        <v>111</v>
      </c>
      <c r="I1" t="s">
        <v>112</v>
      </c>
      <c r="J1" t="s">
        <v>113</v>
      </c>
      <c r="K1" t="s">
        <v>118</v>
      </c>
      <c r="L1" t="s">
        <v>119</v>
      </c>
      <c r="M1" t="s">
        <v>120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114</v>
      </c>
      <c r="V1" t="s">
        <v>115</v>
      </c>
      <c r="W1" t="s">
        <v>128</v>
      </c>
      <c r="X1" t="s">
        <v>129</v>
      </c>
    </row>
    <row r="2" spans="1:24" x14ac:dyDescent="0.2">
      <c r="A2" s="14" t="s">
        <v>10</v>
      </c>
      <c r="B2" s="14">
        <v>4827</v>
      </c>
      <c r="C2" s="14">
        <v>4404</v>
      </c>
      <c r="D2" s="14">
        <v>585</v>
      </c>
      <c r="E2" s="14">
        <v>124</v>
      </c>
      <c r="F2" s="14">
        <v>7</v>
      </c>
      <c r="G2" s="14">
        <v>270</v>
      </c>
      <c r="H2" s="15">
        <v>48</v>
      </c>
      <c r="I2" s="14">
        <v>2843</v>
      </c>
      <c r="J2">
        <v>6</v>
      </c>
      <c r="K2">
        <v>101549</v>
      </c>
      <c r="L2">
        <v>3867</v>
      </c>
      <c r="M2">
        <v>36117</v>
      </c>
      <c r="N2">
        <v>452</v>
      </c>
      <c r="O2">
        <v>10366</v>
      </c>
      <c r="P2">
        <v>341</v>
      </c>
      <c r="Q2">
        <v>5562</v>
      </c>
      <c r="R2">
        <v>127</v>
      </c>
      <c r="S2">
        <v>25909</v>
      </c>
      <c r="T2">
        <v>130</v>
      </c>
      <c r="U2">
        <v>9545</v>
      </c>
      <c r="V2">
        <v>470</v>
      </c>
      <c r="W2">
        <v>1177</v>
      </c>
      <c r="X2">
        <v>77</v>
      </c>
    </row>
    <row r="3" spans="1:24" x14ac:dyDescent="0.2">
      <c r="A3" s="14" t="s">
        <v>17</v>
      </c>
      <c r="B3" s="14">
        <v>20708</v>
      </c>
      <c r="C3" s="14">
        <v>58940</v>
      </c>
      <c r="D3" s="14">
        <v>3469</v>
      </c>
      <c r="E3" s="14">
        <v>1256</v>
      </c>
      <c r="F3" s="14">
        <v>67</v>
      </c>
      <c r="G3" s="14">
        <v>17742</v>
      </c>
      <c r="H3" s="15">
        <v>1274</v>
      </c>
      <c r="I3" s="14">
        <v>155073</v>
      </c>
      <c r="J3">
        <v>919</v>
      </c>
      <c r="K3">
        <v>1052571</v>
      </c>
      <c r="L3">
        <v>16957</v>
      </c>
      <c r="M3">
        <v>5803662</v>
      </c>
      <c r="N3">
        <v>159</v>
      </c>
      <c r="O3">
        <v>71313</v>
      </c>
      <c r="P3">
        <v>2242</v>
      </c>
      <c r="Q3">
        <v>96135</v>
      </c>
      <c r="R3">
        <v>481</v>
      </c>
      <c r="S3">
        <v>985837</v>
      </c>
      <c r="T3">
        <v>1783</v>
      </c>
      <c r="U3">
        <v>38371</v>
      </c>
      <c r="V3">
        <v>1052</v>
      </c>
      <c r="W3">
        <v>3821</v>
      </c>
      <c r="X3">
        <v>112</v>
      </c>
    </row>
    <row r="4" spans="1:24" x14ac:dyDescent="0.2">
      <c r="A4" s="14" t="s">
        <v>11</v>
      </c>
      <c r="B4" s="14">
        <v>4125</v>
      </c>
      <c r="C4" s="14">
        <v>2121</v>
      </c>
      <c r="D4" s="14">
        <v>309</v>
      </c>
      <c r="E4" s="14">
        <v>0</v>
      </c>
      <c r="F4" s="14">
        <v>0</v>
      </c>
      <c r="G4" s="14">
        <v>167</v>
      </c>
      <c r="H4" s="15">
        <v>36</v>
      </c>
      <c r="I4" s="14">
        <v>0</v>
      </c>
      <c r="J4">
        <v>0</v>
      </c>
      <c r="K4">
        <v>107780</v>
      </c>
      <c r="L4">
        <v>3644</v>
      </c>
      <c r="M4">
        <v>18596</v>
      </c>
      <c r="N4">
        <v>42</v>
      </c>
      <c r="O4">
        <v>6731</v>
      </c>
      <c r="P4">
        <v>204</v>
      </c>
      <c r="Q4">
        <v>4298</v>
      </c>
      <c r="R4">
        <v>76</v>
      </c>
      <c r="S4">
        <v>148914</v>
      </c>
      <c r="T4">
        <v>159</v>
      </c>
      <c r="U4">
        <v>3508</v>
      </c>
      <c r="V4">
        <v>250</v>
      </c>
      <c r="W4">
        <v>352</v>
      </c>
      <c r="X4">
        <v>26</v>
      </c>
    </row>
    <row r="5" spans="1:24" x14ac:dyDescent="0.2">
      <c r="A5" s="14" t="s">
        <v>12</v>
      </c>
      <c r="B5" s="14">
        <v>6563</v>
      </c>
      <c r="C5" s="14">
        <v>4664</v>
      </c>
      <c r="D5" s="14">
        <v>284</v>
      </c>
      <c r="E5" s="14">
        <v>102</v>
      </c>
      <c r="F5" s="14">
        <v>3</v>
      </c>
      <c r="G5" s="14">
        <v>792</v>
      </c>
      <c r="H5" s="15">
        <v>59</v>
      </c>
      <c r="I5" s="14">
        <v>8228</v>
      </c>
      <c r="J5">
        <v>60</v>
      </c>
      <c r="K5">
        <v>253748</v>
      </c>
      <c r="L5">
        <v>5205</v>
      </c>
      <c r="M5">
        <v>220064</v>
      </c>
      <c r="N5">
        <v>81</v>
      </c>
      <c r="O5">
        <v>108356</v>
      </c>
      <c r="P5">
        <v>1931</v>
      </c>
      <c r="Q5">
        <v>60034</v>
      </c>
      <c r="R5">
        <v>131</v>
      </c>
      <c r="S5">
        <v>341007</v>
      </c>
      <c r="T5">
        <v>559</v>
      </c>
      <c r="U5">
        <v>3068</v>
      </c>
      <c r="V5">
        <v>120</v>
      </c>
      <c r="W5">
        <v>414</v>
      </c>
      <c r="X5">
        <v>18</v>
      </c>
    </row>
    <row r="6" spans="1:24" x14ac:dyDescent="0.2">
      <c r="A6" s="14" t="s">
        <v>13</v>
      </c>
      <c r="B6" s="14">
        <v>15168</v>
      </c>
      <c r="C6" s="14">
        <v>11344</v>
      </c>
      <c r="D6" s="14">
        <v>1143</v>
      </c>
      <c r="E6" s="14">
        <v>20</v>
      </c>
      <c r="F6" s="14">
        <v>3</v>
      </c>
      <c r="G6" s="14">
        <v>1540</v>
      </c>
      <c r="H6" s="15">
        <v>190</v>
      </c>
      <c r="I6" s="14">
        <v>3136</v>
      </c>
      <c r="J6">
        <v>64</v>
      </c>
      <c r="K6">
        <v>620211</v>
      </c>
      <c r="L6">
        <v>12765</v>
      </c>
      <c r="M6">
        <v>2705952</v>
      </c>
      <c r="N6">
        <v>140</v>
      </c>
      <c r="O6">
        <v>3545844</v>
      </c>
      <c r="P6">
        <v>1943</v>
      </c>
      <c r="Q6">
        <v>118902</v>
      </c>
      <c r="R6">
        <v>229</v>
      </c>
      <c r="S6">
        <v>485954</v>
      </c>
      <c r="T6">
        <v>1404</v>
      </c>
      <c r="U6">
        <v>7344</v>
      </c>
      <c r="V6">
        <v>357</v>
      </c>
      <c r="W6">
        <v>499</v>
      </c>
      <c r="X6">
        <v>22</v>
      </c>
    </row>
    <row r="7" spans="1:24" x14ac:dyDescent="0.2">
      <c r="A7" s="14" t="s">
        <v>15</v>
      </c>
      <c r="B7" s="14">
        <v>29890</v>
      </c>
      <c r="C7" s="14">
        <v>67086</v>
      </c>
      <c r="D7" s="14">
        <v>4051</v>
      </c>
      <c r="E7" s="14">
        <v>89024</v>
      </c>
      <c r="F7" s="14">
        <v>2477</v>
      </c>
      <c r="G7" s="14">
        <v>3763</v>
      </c>
      <c r="H7" s="15">
        <v>246</v>
      </c>
      <c r="I7" s="14">
        <v>519726</v>
      </c>
      <c r="J7">
        <v>1948</v>
      </c>
      <c r="K7">
        <v>991761</v>
      </c>
      <c r="L7">
        <v>23189</v>
      </c>
      <c r="M7">
        <v>62771321</v>
      </c>
      <c r="N7">
        <v>440</v>
      </c>
      <c r="O7">
        <v>802980</v>
      </c>
      <c r="P7">
        <v>1458</v>
      </c>
      <c r="Q7">
        <v>415412</v>
      </c>
      <c r="R7">
        <v>268</v>
      </c>
      <c r="S7">
        <v>536675</v>
      </c>
      <c r="T7">
        <v>1129</v>
      </c>
      <c r="U7">
        <v>64893</v>
      </c>
      <c r="V7">
        <v>2216</v>
      </c>
      <c r="W7">
        <v>3564</v>
      </c>
      <c r="X7">
        <v>93</v>
      </c>
    </row>
    <row r="8" spans="1:24" x14ac:dyDescent="0.2">
      <c r="A8" s="14" t="s">
        <v>18</v>
      </c>
      <c r="B8" s="14">
        <v>18618</v>
      </c>
      <c r="C8" s="14">
        <v>31356</v>
      </c>
      <c r="D8" s="14">
        <v>2150</v>
      </c>
      <c r="E8" s="14">
        <v>160432</v>
      </c>
      <c r="F8" s="14">
        <v>4722</v>
      </c>
      <c r="G8" s="14">
        <v>11156</v>
      </c>
      <c r="H8" s="15">
        <v>676</v>
      </c>
      <c r="I8" s="14">
        <v>165613</v>
      </c>
      <c r="J8">
        <v>266</v>
      </c>
      <c r="K8">
        <v>622232</v>
      </c>
      <c r="L8">
        <v>12727</v>
      </c>
      <c r="M8">
        <v>18307580</v>
      </c>
      <c r="N8">
        <v>272</v>
      </c>
      <c r="O8">
        <v>1457804</v>
      </c>
      <c r="P8">
        <v>1513</v>
      </c>
      <c r="Q8">
        <v>607370</v>
      </c>
      <c r="R8">
        <v>177</v>
      </c>
      <c r="S8">
        <v>253607</v>
      </c>
      <c r="T8">
        <v>651</v>
      </c>
      <c r="U8">
        <v>25076</v>
      </c>
      <c r="V8">
        <v>812</v>
      </c>
      <c r="W8">
        <v>2593</v>
      </c>
      <c r="X8">
        <v>57</v>
      </c>
    </row>
    <row r="9" spans="1:24" x14ac:dyDescent="0.2">
      <c r="A9" s="14" t="s">
        <v>16</v>
      </c>
      <c r="B9" s="14">
        <v>5470</v>
      </c>
      <c r="C9" s="14">
        <v>3132</v>
      </c>
      <c r="D9" s="14">
        <v>454</v>
      </c>
      <c r="E9" s="14">
        <v>151</v>
      </c>
      <c r="F9" s="14">
        <v>9</v>
      </c>
      <c r="G9" s="14">
        <v>199</v>
      </c>
      <c r="H9" s="15">
        <v>29</v>
      </c>
      <c r="I9" s="14">
        <v>43352</v>
      </c>
      <c r="J9">
        <v>322</v>
      </c>
      <c r="K9">
        <v>240342</v>
      </c>
      <c r="L9">
        <v>4391</v>
      </c>
      <c r="M9">
        <v>1826174</v>
      </c>
      <c r="N9">
        <v>62</v>
      </c>
      <c r="O9">
        <v>51777</v>
      </c>
      <c r="P9">
        <v>413</v>
      </c>
      <c r="Q9">
        <v>3621</v>
      </c>
      <c r="R9">
        <v>76</v>
      </c>
      <c r="S9">
        <v>174230</v>
      </c>
      <c r="T9">
        <v>417</v>
      </c>
      <c r="U9">
        <v>15606</v>
      </c>
      <c r="V9">
        <v>507</v>
      </c>
      <c r="W9">
        <v>173</v>
      </c>
      <c r="X9">
        <v>17</v>
      </c>
    </row>
    <row r="10" spans="1:24" x14ac:dyDescent="0.2">
      <c r="A10" s="14" t="s">
        <v>14</v>
      </c>
      <c r="B10" s="14">
        <v>18203</v>
      </c>
      <c r="C10" s="14">
        <v>14201</v>
      </c>
      <c r="D10" s="14">
        <v>1604</v>
      </c>
      <c r="E10" s="14">
        <v>0</v>
      </c>
      <c r="F10" s="14">
        <v>0</v>
      </c>
      <c r="G10" s="14">
        <v>755</v>
      </c>
      <c r="H10" s="15">
        <v>78</v>
      </c>
      <c r="I10" s="14">
        <v>70858</v>
      </c>
      <c r="J10">
        <v>864</v>
      </c>
      <c r="K10">
        <v>818536</v>
      </c>
      <c r="L10">
        <v>15018</v>
      </c>
      <c r="M10">
        <v>1293323</v>
      </c>
      <c r="N10">
        <v>33</v>
      </c>
      <c r="O10">
        <v>938117</v>
      </c>
      <c r="P10">
        <v>972</v>
      </c>
      <c r="Q10">
        <v>7623</v>
      </c>
      <c r="R10">
        <v>52</v>
      </c>
      <c r="S10">
        <v>1711193</v>
      </c>
      <c r="T10">
        <v>2388</v>
      </c>
      <c r="U10">
        <v>9852</v>
      </c>
      <c r="V10">
        <v>397</v>
      </c>
      <c r="W10">
        <v>533</v>
      </c>
      <c r="X10">
        <v>16</v>
      </c>
    </row>
    <row r="11" spans="1:24" x14ac:dyDescent="0.2">
      <c r="A11" s="14" t="s">
        <v>22</v>
      </c>
      <c r="B11" s="14">
        <v>9903</v>
      </c>
      <c r="C11" s="14">
        <v>2366</v>
      </c>
      <c r="D11" s="14">
        <v>332</v>
      </c>
      <c r="E11" s="14">
        <v>3103</v>
      </c>
      <c r="F11" s="14">
        <v>84</v>
      </c>
      <c r="G11" s="14">
        <v>779</v>
      </c>
      <c r="H11" s="15">
        <v>29</v>
      </c>
      <c r="I11" s="14">
        <v>60834</v>
      </c>
      <c r="J11">
        <v>149</v>
      </c>
      <c r="K11">
        <v>251570</v>
      </c>
      <c r="L11">
        <v>8400</v>
      </c>
      <c r="M11">
        <v>3219758</v>
      </c>
      <c r="N11">
        <v>334</v>
      </c>
      <c r="O11">
        <v>821513</v>
      </c>
      <c r="P11">
        <v>642</v>
      </c>
      <c r="Q11">
        <v>20925</v>
      </c>
      <c r="R11">
        <v>147</v>
      </c>
      <c r="S11">
        <v>10334</v>
      </c>
      <c r="T11">
        <v>128</v>
      </c>
      <c r="U11">
        <v>294</v>
      </c>
      <c r="V11">
        <v>31</v>
      </c>
      <c r="W11">
        <v>75</v>
      </c>
      <c r="X11">
        <v>5</v>
      </c>
    </row>
    <row r="12" spans="1:24" x14ac:dyDescent="0.2">
      <c r="A12" s="14" t="s">
        <v>24</v>
      </c>
      <c r="B12" s="14">
        <v>15886</v>
      </c>
      <c r="C12" s="14">
        <v>20358</v>
      </c>
      <c r="D12" s="14">
        <v>2647</v>
      </c>
      <c r="E12" s="14">
        <v>113</v>
      </c>
      <c r="F12" s="14">
        <v>4</v>
      </c>
      <c r="G12" s="14">
        <v>2781</v>
      </c>
      <c r="H12" s="15">
        <v>269</v>
      </c>
      <c r="I12" s="14">
        <v>368471</v>
      </c>
      <c r="J12">
        <v>560</v>
      </c>
      <c r="K12">
        <v>494981</v>
      </c>
      <c r="L12">
        <v>12276</v>
      </c>
      <c r="M12">
        <v>4537264</v>
      </c>
      <c r="N12">
        <v>274</v>
      </c>
      <c r="O12">
        <v>8022537</v>
      </c>
      <c r="P12">
        <v>1082</v>
      </c>
      <c r="Q12">
        <v>745474</v>
      </c>
      <c r="R12">
        <v>602</v>
      </c>
      <c r="S12">
        <v>234120</v>
      </c>
      <c r="T12">
        <v>1621</v>
      </c>
      <c r="U12">
        <v>6168</v>
      </c>
      <c r="V12">
        <v>356</v>
      </c>
      <c r="W12">
        <v>1348</v>
      </c>
      <c r="X12">
        <v>86</v>
      </c>
    </row>
    <row r="13" spans="1:24" x14ac:dyDescent="0.2">
      <c r="A13" s="14" t="s">
        <v>20</v>
      </c>
      <c r="B13" s="14">
        <v>13101</v>
      </c>
      <c r="C13" s="14">
        <v>21100</v>
      </c>
      <c r="D13" s="14">
        <v>1532</v>
      </c>
      <c r="E13" s="14">
        <v>1720</v>
      </c>
      <c r="F13" s="14">
        <v>31</v>
      </c>
      <c r="G13" s="14">
        <v>8561</v>
      </c>
      <c r="H13" s="15">
        <v>842</v>
      </c>
      <c r="I13" s="14">
        <v>813931</v>
      </c>
      <c r="J13">
        <v>290</v>
      </c>
      <c r="K13">
        <v>438512</v>
      </c>
      <c r="L13">
        <v>10998</v>
      </c>
      <c r="M13">
        <v>27467296</v>
      </c>
      <c r="N13">
        <v>324</v>
      </c>
      <c r="O13">
        <v>4083055</v>
      </c>
      <c r="P13">
        <v>487</v>
      </c>
      <c r="Q13">
        <v>150056</v>
      </c>
      <c r="R13">
        <v>75</v>
      </c>
      <c r="S13">
        <v>170778</v>
      </c>
      <c r="T13">
        <v>178</v>
      </c>
      <c r="U13">
        <v>6530</v>
      </c>
      <c r="V13">
        <v>309</v>
      </c>
      <c r="W13">
        <v>2021</v>
      </c>
      <c r="X13">
        <v>85</v>
      </c>
    </row>
    <row r="14" spans="1:24" x14ac:dyDescent="0.2">
      <c r="A14" s="14" t="s">
        <v>23</v>
      </c>
      <c r="B14" s="14">
        <v>4557</v>
      </c>
      <c r="C14" s="14">
        <v>1781</v>
      </c>
      <c r="D14" s="14">
        <v>191</v>
      </c>
      <c r="E14" s="14">
        <v>0</v>
      </c>
      <c r="F14" s="14">
        <v>0</v>
      </c>
      <c r="G14" s="14">
        <v>653</v>
      </c>
      <c r="H14" s="15">
        <v>71</v>
      </c>
      <c r="I14" s="14">
        <v>78530</v>
      </c>
      <c r="J14">
        <v>72</v>
      </c>
      <c r="K14">
        <v>115343</v>
      </c>
      <c r="L14">
        <v>3901</v>
      </c>
      <c r="M14">
        <v>440223</v>
      </c>
      <c r="N14">
        <v>15</v>
      </c>
      <c r="O14">
        <v>61718</v>
      </c>
      <c r="P14">
        <v>120</v>
      </c>
      <c r="Q14">
        <v>2365</v>
      </c>
      <c r="R14">
        <v>43</v>
      </c>
      <c r="S14">
        <v>14242</v>
      </c>
      <c r="T14">
        <v>67</v>
      </c>
      <c r="U14">
        <v>449</v>
      </c>
      <c r="V14">
        <v>29</v>
      </c>
      <c r="W14">
        <v>160</v>
      </c>
      <c r="X14">
        <v>10</v>
      </c>
    </row>
    <row r="15" spans="1:24" x14ac:dyDescent="0.2">
      <c r="A15" s="14" t="s">
        <v>26</v>
      </c>
      <c r="B15" s="14">
        <v>10702</v>
      </c>
      <c r="C15" s="14">
        <v>11150</v>
      </c>
      <c r="D15" s="14">
        <v>983</v>
      </c>
      <c r="E15" s="14">
        <v>114</v>
      </c>
      <c r="F15" s="14">
        <v>3</v>
      </c>
      <c r="G15" s="14">
        <v>13675</v>
      </c>
      <c r="H15" s="15">
        <v>1083</v>
      </c>
      <c r="I15" s="14">
        <v>276756</v>
      </c>
      <c r="J15">
        <v>182</v>
      </c>
      <c r="K15">
        <v>268501</v>
      </c>
      <c r="L15">
        <v>8687</v>
      </c>
      <c r="M15">
        <v>2482120</v>
      </c>
      <c r="N15">
        <v>301</v>
      </c>
      <c r="O15">
        <v>4427176</v>
      </c>
      <c r="P15">
        <v>943</v>
      </c>
      <c r="Q15">
        <v>575558</v>
      </c>
      <c r="R15">
        <v>297</v>
      </c>
      <c r="S15">
        <v>63599</v>
      </c>
      <c r="T15">
        <v>389</v>
      </c>
      <c r="U15">
        <v>2141</v>
      </c>
      <c r="V15">
        <v>98</v>
      </c>
      <c r="W15">
        <v>428</v>
      </c>
      <c r="X15">
        <v>18</v>
      </c>
    </row>
    <row r="16" spans="1:24" x14ac:dyDescent="0.2">
      <c r="A16" s="14" t="s">
        <v>25</v>
      </c>
      <c r="B16" s="14">
        <v>19912</v>
      </c>
      <c r="C16" s="14">
        <v>18266</v>
      </c>
      <c r="D16" s="14">
        <v>1939</v>
      </c>
      <c r="E16" s="14">
        <v>197</v>
      </c>
      <c r="F16" s="14">
        <v>12</v>
      </c>
      <c r="G16" s="14">
        <v>12565</v>
      </c>
      <c r="H16" s="15">
        <v>1026</v>
      </c>
      <c r="I16" s="14">
        <v>273747</v>
      </c>
      <c r="J16">
        <v>563</v>
      </c>
      <c r="K16">
        <v>808441</v>
      </c>
      <c r="L16">
        <v>17406</v>
      </c>
      <c r="M16">
        <v>20553116</v>
      </c>
      <c r="N16">
        <v>736</v>
      </c>
      <c r="O16">
        <v>1865617</v>
      </c>
      <c r="P16">
        <v>700</v>
      </c>
      <c r="Q16">
        <v>485058</v>
      </c>
      <c r="R16">
        <v>146</v>
      </c>
      <c r="S16">
        <v>37457</v>
      </c>
      <c r="T16">
        <v>434</v>
      </c>
      <c r="U16">
        <v>1603</v>
      </c>
      <c r="V16">
        <v>90</v>
      </c>
      <c r="W16">
        <v>433</v>
      </c>
      <c r="X16">
        <v>28</v>
      </c>
    </row>
    <row r="17" spans="1:24" x14ac:dyDescent="0.2">
      <c r="A17" s="14" t="s">
        <v>21</v>
      </c>
      <c r="B17" s="14">
        <v>10441</v>
      </c>
      <c r="C17" s="14">
        <v>22352</v>
      </c>
      <c r="D17" s="14">
        <v>1669</v>
      </c>
      <c r="E17" s="14">
        <v>0</v>
      </c>
      <c r="F17" s="14">
        <v>0</v>
      </c>
      <c r="G17" s="14">
        <v>743</v>
      </c>
      <c r="H17" s="15">
        <v>81</v>
      </c>
      <c r="I17" s="14">
        <v>224243</v>
      </c>
      <c r="J17">
        <v>175</v>
      </c>
      <c r="K17">
        <v>447373</v>
      </c>
      <c r="L17">
        <v>9072</v>
      </c>
      <c r="M17">
        <v>4069202</v>
      </c>
      <c r="N17">
        <v>196</v>
      </c>
      <c r="O17">
        <v>316526</v>
      </c>
      <c r="P17">
        <v>298</v>
      </c>
      <c r="Q17">
        <v>554935</v>
      </c>
      <c r="R17">
        <v>58</v>
      </c>
      <c r="S17">
        <v>40994</v>
      </c>
      <c r="T17">
        <v>118</v>
      </c>
      <c r="U17">
        <v>890</v>
      </c>
      <c r="V17">
        <v>36</v>
      </c>
      <c r="W17">
        <v>171</v>
      </c>
      <c r="X17">
        <v>9</v>
      </c>
    </row>
    <row r="18" spans="1:24" x14ac:dyDescent="0.2">
      <c r="A18" s="14" t="s">
        <v>19</v>
      </c>
      <c r="B18" s="14">
        <v>2168</v>
      </c>
      <c r="C18" s="14">
        <v>462</v>
      </c>
      <c r="D18" s="14">
        <v>46</v>
      </c>
      <c r="E18" s="14">
        <v>0</v>
      </c>
      <c r="F18" s="14">
        <v>0</v>
      </c>
      <c r="G18" s="14">
        <v>48</v>
      </c>
      <c r="H18" s="15">
        <v>9</v>
      </c>
      <c r="I18" s="14">
        <v>95</v>
      </c>
      <c r="J18">
        <v>5</v>
      </c>
      <c r="K18">
        <v>48212</v>
      </c>
      <c r="L18">
        <v>1888</v>
      </c>
      <c r="M18">
        <v>1473</v>
      </c>
      <c r="N18">
        <v>10</v>
      </c>
      <c r="O18">
        <v>2302</v>
      </c>
      <c r="P18">
        <v>63</v>
      </c>
      <c r="Q18">
        <v>1381</v>
      </c>
      <c r="R18">
        <v>103</v>
      </c>
      <c r="S18">
        <v>6888</v>
      </c>
      <c r="T18">
        <v>205</v>
      </c>
      <c r="U18">
        <v>889</v>
      </c>
      <c r="V18">
        <v>35</v>
      </c>
      <c r="W18">
        <v>80</v>
      </c>
      <c r="X18">
        <v>9</v>
      </c>
    </row>
    <row r="19" spans="1:24" x14ac:dyDescent="0.2">
      <c r="A19" s="14" t="s">
        <v>27</v>
      </c>
      <c r="B19" s="14">
        <v>33215</v>
      </c>
      <c r="C19" s="14">
        <v>104314</v>
      </c>
      <c r="D19" s="14">
        <v>9053</v>
      </c>
      <c r="E19" s="14">
        <v>37521</v>
      </c>
      <c r="F19" s="14">
        <v>930</v>
      </c>
      <c r="G19" s="14">
        <v>13765</v>
      </c>
      <c r="H19" s="15">
        <v>1149</v>
      </c>
      <c r="I19" s="14">
        <v>37883</v>
      </c>
      <c r="J19">
        <v>1106</v>
      </c>
      <c r="K19">
        <v>1395026</v>
      </c>
      <c r="L19">
        <v>28989</v>
      </c>
      <c r="M19">
        <v>354933</v>
      </c>
      <c r="N19">
        <v>938</v>
      </c>
      <c r="O19">
        <v>468293</v>
      </c>
      <c r="P19">
        <v>3658</v>
      </c>
      <c r="Q19">
        <v>130969</v>
      </c>
      <c r="R19">
        <v>490</v>
      </c>
      <c r="S19">
        <v>23446</v>
      </c>
      <c r="T19">
        <v>961</v>
      </c>
      <c r="U19">
        <v>15392</v>
      </c>
      <c r="V19">
        <v>623</v>
      </c>
      <c r="W19">
        <v>661</v>
      </c>
      <c r="X19">
        <v>30</v>
      </c>
    </row>
    <row r="20" spans="1:24" x14ac:dyDescent="0.2">
      <c r="A20" s="14" t="s">
        <v>34</v>
      </c>
      <c r="B20" s="14">
        <v>84339</v>
      </c>
      <c r="C20" s="14">
        <v>112800</v>
      </c>
      <c r="D20" s="14">
        <v>16287</v>
      </c>
      <c r="E20" s="14">
        <v>8468</v>
      </c>
      <c r="F20" s="14">
        <v>234</v>
      </c>
      <c r="G20" s="14">
        <v>16884</v>
      </c>
      <c r="H20" s="15">
        <v>2730</v>
      </c>
      <c r="I20" s="14">
        <v>255211</v>
      </c>
      <c r="J20">
        <v>5978</v>
      </c>
      <c r="K20">
        <v>2810237</v>
      </c>
      <c r="L20">
        <v>77235</v>
      </c>
      <c r="M20">
        <v>4788024</v>
      </c>
      <c r="N20">
        <v>296</v>
      </c>
      <c r="O20">
        <v>1253199</v>
      </c>
      <c r="P20">
        <v>2240</v>
      </c>
      <c r="Q20">
        <v>583047</v>
      </c>
      <c r="R20">
        <v>639</v>
      </c>
      <c r="S20">
        <v>283434</v>
      </c>
      <c r="T20">
        <v>1888</v>
      </c>
      <c r="U20">
        <v>34453</v>
      </c>
      <c r="V20">
        <v>1433</v>
      </c>
      <c r="W20">
        <v>972</v>
      </c>
      <c r="X20">
        <v>54</v>
      </c>
    </row>
    <row r="21" spans="1:24" x14ac:dyDescent="0.2">
      <c r="A21" s="14" t="s">
        <v>28</v>
      </c>
      <c r="B21" s="14">
        <v>170223</v>
      </c>
      <c r="C21" s="14">
        <v>475492</v>
      </c>
      <c r="D21" s="14">
        <v>60977</v>
      </c>
      <c r="E21" s="14">
        <v>134712</v>
      </c>
      <c r="F21" s="14">
        <v>4453</v>
      </c>
      <c r="G21" s="14">
        <v>69967</v>
      </c>
      <c r="H21" s="15">
        <v>10888</v>
      </c>
      <c r="I21" s="14">
        <v>323830</v>
      </c>
      <c r="J21">
        <v>7047</v>
      </c>
      <c r="K21">
        <v>4970476</v>
      </c>
      <c r="L21">
        <v>139837</v>
      </c>
      <c r="M21">
        <v>17636042</v>
      </c>
      <c r="N21">
        <v>3376</v>
      </c>
      <c r="O21">
        <v>997084</v>
      </c>
      <c r="P21">
        <v>9221</v>
      </c>
      <c r="Q21">
        <v>355462</v>
      </c>
      <c r="R21">
        <v>2235</v>
      </c>
      <c r="S21">
        <v>417663</v>
      </c>
      <c r="T21">
        <v>5445</v>
      </c>
      <c r="U21">
        <v>105478</v>
      </c>
      <c r="V21">
        <v>4023</v>
      </c>
      <c r="W21">
        <v>3367</v>
      </c>
      <c r="X21">
        <v>146</v>
      </c>
    </row>
    <row r="22" spans="1:24" x14ac:dyDescent="0.2">
      <c r="A22" s="14" t="s">
        <v>29</v>
      </c>
      <c r="B22" s="14">
        <v>153137</v>
      </c>
      <c r="C22" s="14">
        <v>473526</v>
      </c>
      <c r="D22" s="14">
        <v>79760</v>
      </c>
      <c r="E22" s="14">
        <v>6589</v>
      </c>
      <c r="F22" s="14">
        <v>182</v>
      </c>
      <c r="G22" s="14">
        <v>146392</v>
      </c>
      <c r="H22" s="15">
        <v>26039</v>
      </c>
      <c r="I22" s="14">
        <v>199675</v>
      </c>
      <c r="J22">
        <v>9747</v>
      </c>
      <c r="K22">
        <v>4508119</v>
      </c>
      <c r="L22">
        <v>109298</v>
      </c>
      <c r="M22">
        <v>6165378</v>
      </c>
      <c r="N22">
        <v>1198</v>
      </c>
      <c r="O22">
        <v>267109</v>
      </c>
      <c r="P22">
        <v>5648</v>
      </c>
      <c r="Q22">
        <v>49275</v>
      </c>
      <c r="R22">
        <v>906</v>
      </c>
      <c r="S22">
        <v>196739</v>
      </c>
      <c r="T22">
        <v>6702</v>
      </c>
      <c r="U22">
        <v>17728</v>
      </c>
      <c r="V22">
        <v>1022</v>
      </c>
      <c r="W22">
        <v>1353</v>
      </c>
      <c r="X22">
        <v>98</v>
      </c>
    </row>
    <row r="23" spans="1:24" x14ac:dyDescent="0.2">
      <c r="A23" s="14" t="s">
        <v>33</v>
      </c>
      <c r="B23" s="14">
        <v>57438</v>
      </c>
      <c r="C23" s="14">
        <v>184552</v>
      </c>
      <c r="D23" s="14">
        <v>38967</v>
      </c>
      <c r="E23" s="14">
        <v>44</v>
      </c>
      <c r="F23" s="14">
        <v>14</v>
      </c>
      <c r="G23" s="14">
        <v>34497</v>
      </c>
      <c r="H23" s="15">
        <v>8211</v>
      </c>
      <c r="I23" s="14">
        <v>81368</v>
      </c>
      <c r="J23">
        <v>2638</v>
      </c>
      <c r="K23">
        <v>1796574</v>
      </c>
      <c r="L23">
        <v>42068</v>
      </c>
      <c r="M23">
        <v>289460</v>
      </c>
      <c r="N23">
        <v>354</v>
      </c>
      <c r="O23">
        <v>53883</v>
      </c>
      <c r="P23">
        <v>3081</v>
      </c>
      <c r="Q23">
        <v>7278</v>
      </c>
      <c r="R23">
        <v>177</v>
      </c>
      <c r="S23">
        <v>30012</v>
      </c>
      <c r="T23">
        <v>922</v>
      </c>
      <c r="U23">
        <v>1580</v>
      </c>
      <c r="V23">
        <v>115</v>
      </c>
      <c r="W23">
        <v>107</v>
      </c>
      <c r="X23">
        <v>7</v>
      </c>
    </row>
    <row r="24" spans="1:24" x14ac:dyDescent="0.2">
      <c r="A24" s="14" t="s">
        <v>31</v>
      </c>
      <c r="B24" s="14">
        <v>146502</v>
      </c>
      <c r="C24" s="14">
        <v>472683</v>
      </c>
      <c r="D24" s="14">
        <v>96715</v>
      </c>
      <c r="E24" s="14">
        <v>5400</v>
      </c>
      <c r="F24" s="14">
        <v>199</v>
      </c>
      <c r="G24" s="14">
        <v>104283</v>
      </c>
      <c r="H24" s="15">
        <v>24774</v>
      </c>
      <c r="I24" s="14">
        <v>121649</v>
      </c>
      <c r="J24">
        <v>7223</v>
      </c>
      <c r="K24">
        <v>3559719</v>
      </c>
      <c r="L24">
        <v>96207</v>
      </c>
      <c r="M24">
        <v>1080556</v>
      </c>
      <c r="N24">
        <v>2153</v>
      </c>
      <c r="O24">
        <v>68979</v>
      </c>
      <c r="P24">
        <v>2783</v>
      </c>
      <c r="Q24">
        <v>32893</v>
      </c>
      <c r="R24">
        <v>2266</v>
      </c>
      <c r="S24">
        <v>65910</v>
      </c>
      <c r="T24">
        <v>2118</v>
      </c>
      <c r="U24">
        <v>4921</v>
      </c>
      <c r="V24">
        <v>308</v>
      </c>
      <c r="W24">
        <v>484</v>
      </c>
      <c r="X24">
        <v>25</v>
      </c>
    </row>
    <row r="25" spans="1:24" x14ac:dyDescent="0.2">
      <c r="A25" s="14" t="s">
        <v>30</v>
      </c>
      <c r="B25" s="14">
        <v>166604</v>
      </c>
      <c r="C25" s="14">
        <v>541251</v>
      </c>
      <c r="D25" s="14">
        <v>100258</v>
      </c>
      <c r="E25" s="14">
        <v>897</v>
      </c>
      <c r="F25" s="14">
        <v>68</v>
      </c>
      <c r="G25" s="14">
        <v>150154</v>
      </c>
      <c r="H25" s="15">
        <v>32723</v>
      </c>
      <c r="I25" s="14">
        <v>149128</v>
      </c>
      <c r="J25">
        <v>7480</v>
      </c>
      <c r="K25">
        <v>4539689</v>
      </c>
      <c r="L25">
        <v>120573</v>
      </c>
      <c r="M25">
        <v>624615</v>
      </c>
      <c r="N25">
        <v>1954</v>
      </c>
      <c r="O25">
        <v>184755</v>
      </c>
      <c r="P25">
        <v>8082</v>
      </c>
      <c r="Q25">
        <v>40369</v>
      </c>
      <c r="R25">
        <v>1021</v>
      </c>
      <c r="S25">
        <v>172179</v>
      </c>
      <c r="T25">
        <v>6695</v>
      </c>
      <c r="U25">
        <v>6065</v>
      </c>
      <c r="V25">
        <v>409</v>
      </c>
      <c r="W25">
        <v>696</v>
      </c>
      <c r="X25">
        <v>35</v>
      </c>
    </row>
    <row r="26" spans="1:24" x14ac:dyDescent="0.2">
      <c r="A26" s="14" t="s">
        <v>35</v>
      </c>
      <c r="B26" s="14">
        <v>39505</v>
      </c>
      <c r="C26" s="14">
        <v>105140</v>
      </c>
      <c r="D26" s="14">
        <v>25111</v>
      </c>
      <c r="E26" s="14">
        <v>12</v>
      </c>
      <c r="F26" s="14">
        <v>4</v>
      </c>
      <c r="G26" s="14">
        <v>18454</v>
      </c>
      <c r="H26" s="15">
        <v>4704</v>
      </c>
      <c r="I26" s="14">
        <v>46457</v>
      </c>
      <c r="J26">
        <v>1401</v>
      </c>
      <c r="K26">
        <v>1103408</v>
      </c>
      <c r="L26">
        <v>26423</v>
      </c>
      <c r="M26">
        <v>489223</v>
      </c>
      <c r="N26">
        <v>112</v>
      </c>
      <c r="O26">
        <v>73597</v>
      </c>
      <c r="P26">
        <v>2073</v>
      </c>
      <c r="Q26">
        <v>6671</v>
      </c>
      <c r="R26">
        <v>281</v>
      </c>
      <c r="S26">
        <v>37475</v>
      </c>
      <c r="T26">
        <v>200</v>
      </c>
      <c r="U26">
        <v>3277</v>
      </c>
      <c r="V26">
        <v>111</v>
      </c>
      <c r="W26">
        <v>31</v>
      </c>
      <c r="X26">
        <v>4</v>
      </c>
    </row>
    <row r="27" spans="1:24" x14ac:dyDescent="0.2">
      <c r="A27" s="14" t="s">
        <v>32</v>
      </c>
      <c r="B27" s="14">
        <v>183623</v>
      </c>
      <c r="C27" s="14">
        <v>515747</v>
      </c>
      <c r="D27" s="14">
        <v>118935</v>
      </c>
      <c r="E27" s="14">
        <v>212</v>
      </c>
      <c r="F27" s="14">
        <v>15</v>
      </c>
      <c r="G27" s="14">
        <v>139534</v>
      </c>
      <c r="H27" s="15">
        <v>37114</v>
      </c>
      <c r="I27" s="14">
        <v>173537</v>
      </c>
      <c r="J27">
        <v>8076</v>
      </c>
      <c r="K27">
        <v>4609744</v>
      </c>
      <c r="L27">
        <v>107446</v>
      </c>
      <c r="M27">
        <v>2174084</v>
      </c>
      <c r="N27">
        <v>1714</v>
      </c>
      <c r="O27">
        <v>625693</v>
      </c>
      <c r="P27">
        <v>6234</v>
      </c>
      <c r="Q27">
        <v>35169</v>
      </c>
      <c r="R27">
        <v>1288</v>
      </c>
      <c r="S27">
        <v>48923</v>
      </c>
      <c r="T27">
        <v>1386</v>
      </c>
      <c r="U27">
        <v>9277</v>
      </c>
      <c r="V27">
        <v>685</v>
      </c>
      <c r="W27">
        <v>546</v>
      </c>
      <c r="X27">
        <v>41</v>
      </c>
    </row>
    <row r="28" spans="1:24" x14ac:dyDescent="0.2">
      <c r="A28" s="14" t="s">
        <v>44</v>
      </c>
      <c r="B28" s="14">
        <v>85388</v>
      </c>
      <c r="C28" s="14">
        <v>126196</v>
      </c>
      <c r="D28" s="14">
        <v>27464</v>
      </c>
      <c r="E28" s="14">
        <v>771</v>
      </c>
      <c r="F28" s="14">
        <v>68</v>
      </c>
      <c r="G28" s="14">
        <v>28973</v>
      </c>
      <c r="H28" s="15">
        <v>6090</v>
      </c>
      <c r="I28" s="14">
        <v>73587</v>
      </c>
      <c r="J28">
        <v>3719</v>
      </c>
      <c r="K28">
        <v>2985670</v>
      </c>
      <c r="L28">
        <v>74549</v>
      </c>
      <c r="M28">
        <v>167235</v>
      </c>
      <c r="N28">
        <v>1350</v>
      </c>
      <c r="O28">
        <v>89928</v>
      </c>
      <c r="P28">
        <v>4844</v>
      </c>
      <c r="Q28">
        <v>26015</v>
      </c>
      <c r="R28">
        <v>1114</v>
      </c>
      <c r="S28">
        <v>115257</v>
      </c>
      <c r="T28">
        <v>1738</v>
      </c>
      <c r="U28">
        <v>5216</v>
      </c>
      <c r="V28">
        <v>328</v>
      </c>
      <c r="W28">
        <v>136</v>
      </c>
      <c r="X28">
        <v>13</v>
      </c>
    </row>
    <row r="29" spans="1:24" x14ac:dyDescent="0.2">
      <c r="A29" s="14" t="s">
        <v>38</v>
      </c>
      <c r="B29" s="14">
        <v>102358</v>
      </c>
      <c r="C29" s="14">
        <v>297122</v>
      </c>
      <c r="D29" s="14">
        <v>50557</v>
      </c>
      <c r="E29" s="14">
        <v>40612</v>
      </c>
      <c r="F29" s="14">
        <v>1210</v>
      </c>
      <c r="G29" s="14">
        <v>47125</v>
      </c>
      <c r="H29" s="15">
        <v>7727</v>
      </c>
      <c r="I29" s="14">
        <v>223136</v>
      </c>
      <c r="J29">
        <v>5446</v>
      </c>
      <c r="K29">
        <v>3796349</v>
      </c>
      <c r="L29">
        <v>76421</v>
      </c>
      <c r="M29">
        <v>2034413</v>
      </c>
      <c r="N29">
        <v>2226</v>
      </c>
      <c r="O29">
        <v>1151326</v>
      </c>
      <c r="P29">
        <v>4723</v>
      </c>
      <c r="Q29">
        <v>177912</v>
      </c>
      <c r="R29">
        <v>2751</v>
      </c>
      <c r="S29">
        <v>283159</v>
      </c>
      <c r="T29">
        <v>2502</v>
      </c>
      <c r="U29">
        <v>22884</v>
      </c>
      <c r="V29">
        <v>1086</v>
      </c>
      <c r="W29">
        <v>210</v>
      </c>
      <c r="X29">
        <v>38</v>
      </c>
    </row>
    <row r="30" spans="1:24" x14ac:dyDescent="0.2">
      <c r="A30" s="14" t="s">
        <v>46</v>
      </c>
      <c r="B30" s="14">
        <v>68044</v>
      </c>
      <c r="C30" s="14">
        <v>143827</v>
      </c>
      <c r="D30" s="14">
        <v>28086</v>
      </c>
      <c r="E30" s="14">
        <v>41</v>
      </c>
      <c r="F30" s="14">
        <v>5</v>
      </c>
      <c r="G30" s="14">
        <v>74459</v>
      </c>
      <c r="H30" s="15">
        <v>14104</v>
      </c>
      <c r="I30" s="14">
        <v>142416</v>
      </c>
      <c r="J30">
        <v>4829</v>
      </c>
      <c r="K30">
        <v>1865032</v>
      </c>
      <c r="L30">
        <v>51214</v>
      </c>
      <c r="M30">
        <v>17982</v>
      </c>
      <c r="N30">
        <v>498</v>
      </c>
      <c r="O30">
        <v>309961</v>
      </c>
      <c r="P30">
        <v>3120</v>
      </c>
      <c r="Q30">
        <v>10795</v>
      </c>
      <c r="R30">
        <v>433</v>
      </c>
      <c r="S30">
        <v>9848</v>
      </c>
      <c r="T30">
        <v>273</v>
      </c>
      <c r="U30">
        <v>4532</v>
      </c>
      <c r="V30">
        <v>307</v>
      </c>
      <c r="W30">
        <v>142</v>
      </c>
      <c r="X30">
        <v>6</v>
      </c>
    </row>
    <row r="31" spans="1:24" x14ac:dyDescent="0.2">
      <c r="A31" s="14" t="s">
        <v>36</v>
      </c>
      <c r="B31" s="14">
        <v>25544</v>
      </c>
      <c r="C31" s="14">
        <v>45246</v>
      </c>
      <c r="D31" s="14">
        <v>6215</v>
      </c>
      <c r="E31" s="14">
        <v>1041</v>
      </c>
      <c r="F31" s="14">
        <v>7</v>
      </c>
      <c r="G31" s="14">
        <v>21161</v>
      </c>
      <c r="H31" s="15">
        <v>2700</v>
      </c>
      <c r="I31" s="14">
        <v>51207</v>
      </c>
      <c r="J31">
        <v>1531</v>
      </c>
      <c r="K31">
        <v>1500905</v>
      </c>
      <c r="L31">
        <v>21274</v>
      </c>
      <c r="M31">
        <v>24271</v>
      </c>
      <c r="N31">
        <v>156</v>
      </c>
      <c r="O31">
        <v>49940</v>
      </c>
      <c r="P31">
        <v>849</v>
      </c>
      <c r="Q31">
        <v>19221</v>
      </c>
      <c r="R31">
        <v>172</v>
      </c>
      <c r="S31">
        <v>22931</v>
      </c>
      <c r="T31">
        <v>197</v>
      </c>
      <c r="U31">
        <v>4136</v>
      </c>
      <c r="V31">
        <v>194</v>
      </c>
      <c r="W31">
        <v>43</v>
      </c>
      <c r="X31">
        <v>2</v>
      </c>
    </row>
    <row r="32" spans="1:24" x14ac:dyDescent="0.2">
      <c r="A32" s="14" t="s">
        <v>42</v>
      </c>
      <c r="B32" s="14">
        <v>100699</v>
      </c>
      <c r="C32" s="14">
        <v>305991</v>
      </c>
      <c r="D32" s="14">
        <v>61386</v>
      </c>
      <c r="E32" s="14">
        <v>9013</v>
      </c>
      <c r="F32" s="14">
        <v>284</v>
      </c>
      <c r="G32" s="14">
        <v>64293</v>
      </c>
      <c r="H32" s="15">
        <v>13942</v>
      </c>
      <c r="I32" s="14">
        <v>145854</v>
      </c>
      <c r="J32">
        <v>4817</v>
      </c>
      <c r="K32">
        <v>3166415</v>
      </c>
      <c r="L32">
        <v>69905</v>
      </c>
      <c r="M32">
        <v>643942</v>
      </c>
      <c r="N32">
        <v>2110</v>
      </c>
      <c r="O32">
        <v>468519</v>
      </c>
      <c r="P32">
        <v>4394</v>
      </c>
      <c r="Q32">
        <v>89998</v>
      </c>
      <c r="R32">
        <v>3718</v>
      </c>
      <c r="S32">
        <v>117032</v>
      </c>
      <c r="T32">
        <v>2613</v>
      </c>
      <c r="U32">
        <v>9970</v>
      </c>
      <c r="V32">
        <v>443</v>
      </c>
      <c r="W32">
        <v>428</v>
      </c>
      <c r="X32">
        <v>17</v>
      </c>
    </row>
    <row r="33" spans="1:24" x14ac:dyDescent="0.2">
      <c r="A33" s="14" t="s">
        <v>47</v>
      </c>
      <c r="B33" s="14">
        <v>29025</v>
      </c>
      <c r="C33" s="14">
        <v>86591</v>
      </c>
      <c r="D33" s="14">
        <v>19576</v>
      </c>
      <c r="E33" s="14">
        <v>1</v>
      </c>
      <c r="F33" s="14">
        <v>1</v>
      </c>
      <c r="G33" s="14">
        <v>17559</v>
      </c>
      <c r="H33" s="15">
        <v>4372</v>
      </c>
      <c r="I33" s="14">
        <v>35847</v>
      </c>
      <c r="J33">
        <v>1914</v>
      </c>
      <c r="K33">
        <v>882421</v>
      </c>
      <c r="L33">
        <v>21490</v>
      </c>
      <c r="M33">
        <v>140570</v>
      </c>
      <c r="N33">
        <v>133</v>
      </c>
      <c r="O33">
        <v>16357</v>
      </c>
      <c r="P33">
        <v>714</v>
      </c>
      <c r="Q33">
        <v>3006</v>
      </c>
      <c r="R33">
        <v>121</v>
      </c>
      <c r="S33">
        <v>3764</v>
      </c>
      <c r="T33">
        <v>154</v>
      </c>
      <c r="U33">
        <v>1876</v>
      </c>
      <c r="V33">
        <v>138</v>
      </c>
      <c r="W33">
        <v>36</v>
      </c>
      <c r="X33">
        <v>3</v>
      </c>
    </row>
    <row r="34" spans="1:24" x14ac:dyDescent="0.2">
      <c r="A34" s="14" t="s">
        <v>43</v>
      </c>
      <c r="B34" s="14">
        <v>128554</v>
      </c>
      <c r="C34" s="14">
        <v>386521</v>
      </c>
      <c r="D34" s="14">
        <v>81638</v>
      </c>
      <c r="E34" s="14">
        <v>800</v>
      </c>
      <c r="F34" s="14">
        <v>43</v>
      </c>
      <c r="G34" s="14">
        <v>79310</v>
      </c>
      <c r="H34" s="15">
        <v>19742</v>
      </c>
      <c r="I34" s="14">
        <v>141373</v>
      </c>
      <c r="J34">
        <v>5127</v>
      </c>
      <c r="K34">
        <v>3325162</v>
      </c>
      <c r="L34">
        <v>89342</v>
      </c>
      <c r="M34">
        <v>264188</v>
      </c>
      <c r="N34">
        <v>1410</v>
      </c>
      <c r="O34">
        <v>1121837</v>
      </c>
      <c r="P34">
        <v>11472</v>
      </c>
      <c r="Q34">
        <v>92407</v>
      </c>
      <c r="R34">
        <v>2225</v>
      </c>
      <c r="S34">
        <v>217579</v>
      </c>
      <c r="T34">
        <v>4113</v>
      </c>
      <c r="U34">
        <v>5273</v>
      </c>
      <c r="V34">
        <v>297</v>
      </c>
      <c r="W34">
        <v>171</v>
      </c>
      <c r="X34">
        <v>25</v>
      </c>
    </row>
    <row r="35" spans="1:24" x14ac:dyDescent="0.2">
      <c r="A35" s="14" t="s">
        <v>40</v>
      </c>
      <c r="B35" s="14">
        <v>42138</v>
      </c>
      <c r="C35" s="14">
        <v>48828</v>
      </c>
      <c r="D35" s="14">
        <v>5742</v>
      </c>
      <c r="E35" s="14">
        <v>6478</v>
      </c>
      <c r="F35" s="14">
        <v>83</v>
      </c>
      <c r="G35" s="14">
        <v>14000</v>
      </c>
      <c r="H35" s="15">
        <v>1719</v>
      </c>
      <c r="I35" s="14">
        <v>68908</v>
      </c>
      <c r="J35">
        <v>1423</v>
      </c>
      <c r="K35">
        <v>1357516</v>
      </c>
      <c r="L35">
        <v>37821</v>
      </c>
      <c r="M35">
        <v>200871</v>
      </c>
      <c r="N35">
        <v>109</v>
      </c>
      <c r="O35">
        <v>52842</v>
      </c>
      <c r="P35">
        <v>1268</v>
      </c>
      <c r="Q35">
        <v>2938</v>
      </c>
      <c r="R35">
        <v>70</v>
      </c>
      <c r="S35">
        <v>12590</v>
      </c>
      <c r="T35">
        <v>125</v>
      </c>
      <c r="U35">
        <v>9006</v>
      </c>
      <c r="V35">
        <v>375</v>
      </c>
      <c r="W35">
        <v>334</v>
      </c>
      <c r="X35">
        <v>28</v>
      </c>
    </row>
    <row r="36" spans="1:24" x14ac:dyDescent="0.2">
      <c r="A36" s="14" t="s">
        <v>45</v>
      </c>
      <c r="B36" s="14">
        <v>110989</v>
      </c>
      <c r="C36" s="14">
        <v>280282</v>
      </c>
      <c r="D36" s="14">
        <v>54804</v>
      </c>
      <c r="E36" s="14">
        <v>4873</v>
      </c>
      <c r="F36" s="14">
        <v>215</v>
      </c>
      <c r="G36" s="14">
        <v>95819</v>
      </c>
      <c r="H36" s="15">
        <v>18423</v>
      </c>
      <c r="I36" s="14">
        <v>93902</v>
      </c>
      <c r="J36">
        <v>5264</v>
      </c>
      <c r="K36">
        <v>2892241</v>
      </c>
      <c r="L36">
        <v>82316</v>
      </c>
      <c r="M36">
        <v>201127</v>
      </c>
      <c r="N36">
        <v>620</v>
      </c>
      <c r="O36">
        <v>149983</v>
      </c>
      <c r="P36">
        <v>2329</v>
      </c>
      <c r="Q36">
        <v>12070</v>
      </c>
      <c r="R36">
        <v>388</v>
      </c>
      <c r="S36">
        <v>33033</v>
      </c>
      <c r="T36">
        <v>749</v>
      </c>
      <c r="U36">
        <v>7135</v>
      </c>
      <c r="V36">
        <v>438</v>
      </c>
      <c r="W36">
        <v>168</v>
      </c>
      <c r="X36">
        <v>18</v>
      </c>
    </row>
    <row r="37" spans="1:24" x14ac:dyDescent="0.2">
      <c r="A37" s="14" t="s">
        <v>41</v>
      </c>
      <c r="B37" s="14">
        <v>32084</v>
      </c>
      <c r="C37" s="14">
        <v>50818</v>
      </c>
      <c r="D37" s="14">
        <v>8714</v>
      </c>
      <c r="E37" s="14">
        <v>71</v>
      </c>
      <c r="F37" s="14">
        <v>8</v>
      </c>
      <c r="G37" s="14">
        <v>13658</v>
      </c>
      <c r="H37" s="15">
        <v>2498</v>
      </c>
      <c r="I37" s="14">
        <v>59397</v>
      </c>
      <c r="J37">
        <v>1246</v>
      </c>
      <c r="K37">
        <v>1315949</v>
      </c>
      <c r="L37">
        <v>27944</v>
      </c>
      <c r="M37">
        <v>7190</v>
      </c>
      <c r="N37">
        <v>188</v>
      </c>
      <c r="O37">
        <v>660034</v>
      </c>
      <c r="P37">
        <v>851</v>
      </c>
      <c r="Q37">
        <v>6726</v>
      </c>
      <c r="R37">
        <v>124</v>
      </c>
      <c r="S37">
        <v>23077</v>
      </c>
      <c r="T37">
        <v>338</v>
      </c>
      <c r="U37">
        <v>7652</v>
      </c>
      <c r="V37">
        <v>382</v>
      </c>
      <c r="W37">
        <v>231</v>
      </c>
      <c r="X37">
        <v>14</v>
      </c>
    </row>
    <row r="38" spans="1:24" x14ac:dyDescent="0.2">
      <c r="A38" s="14" t="s">
        <v>37</v>
      </c>
      <c r="B38" s="14">
        <v>27437</v>
      </c>
      <c r="C38" s="14">
        <v>48626</v>
      </c>
      <c r="D38" s="14">
        <v>7023</v>
      </c>
      <c r="E38" s="14">
        <v>1306</v>
      </c>
      <c r="F38" s="14">
        <v>36</v>
      </c>
      <c r="G38" s="14">
        <v>14339</v>
      </c>
      <c r="H38" s="15">
        <v>2468</v>
      </c>
      <c r="I38" s="14">
        <v>38828</v>
      </c>
      <c r="J38">
        <v>1276</v>
      </c>
      <c r="K38">
        <v>1276789</v>
      </c>
      <c r="L38">
        <v>23848</v>
      </c>
      <c r="M38">
        <v>348760</v>
      </c>
      <c r="N38">
        <v>179</v>
      </c>
      <c r="O38">
        <v>54759</v>
      </c>
      <c r="P38">
        <v>388</v>
      </c>
      <c r="Q38">
        <v>3451</v>
      </c>
      <c r="R38">
        <v>71</v>
      </c>
      <c r="S38">
        <v>24559</v>
      </c>
      <c r="T38">
        <v>242</v>
      </c>
      <c r="U38">
        <v>8442</v>
      </c>
      <c r="V38">
        <v>382</v>
      </c>
      <c r="W38">
        <v>128</v>
      </c>
      <c r="X38">
        <v>7</v>
      </c>
    </row>
    <row r="39" spans="1:24" x14ac:dyDescent="0.2">
      <c r="A39" s="14" t="s">
        <v>39</v>
      </c>
      <c r="B39" s="14">
        <v>107026</v>
      </c>
      <c r="C39" s="14">
        <v>169963</v>
      </c>
      <c r="D39" s="14">
        <v>27896</v>
      </c>
      <c r="E39" s="14">
        <v>9193</v>
      </c>
      <c r="F39" s="14">
        <v>268</v>
      </c>
      <c r="G39" s="14">
        <v>64113</v>
      </c>
      <c r="H39" s="15">
        <v>12757</v>
      </c>
      <c r="I39" s="14">
        <v>211734</v>
      </c>
      <c r="J39">
        <v>4126</v>
      </c>
      <c r="K39">
        <v>4223791</v>
      </c>
      <c r="L39">
        <v>90884</v>
      </c>
      <c r="M39">
        <v>326398</v>
      </c>
      <c r="N39">
        <v>1223</v>
      </c>
      <c r="O39">
        <v>274661</v>
      </c>
      <c r="P39">
        <v>3911</v>
      </c>
      <c r="Q39">
        <v>21141</v>
      </c>
      <c r="R39">
        <v>570</v>
      </c>
      <c r="S39">
        <v>61886</v>
      </c>
      <c r="T39">
        <v>1313</v>
      </c>
      <c r="U39">
        <v>18195</v>
      </c>
      <c r="V39">
        <v>868</v>
      </c>
      <c r="W39">
        <v>312</v>
      </c>
      <c r="X39">
        <v>29</v>
      </c>
    </row>
    <row r="40" spans="1:24" x14ac:dyDescent="0.2">
      <c r="A40" s="14" t="s">
        <v>54</v>
      </c>
      <c r="B40" s="14">
        <v>81922</v>
      </c>
      <c r="C40" s="14">
        <v>49834</v>
      </c>
      <c r="D40" s="14">
        <v>6420</v>
      </c>
      <c r="E40" s="14">
        <v>4984</v>
      </c>
      <c r="F40" s="14">
        <v>159</v>
      </c>
      <c r="G40" s="14">
        <v>16222</v>
      </c>
      <c r="H40" s="15">
        <v>1988</v>
      </c>
      <c r="I40" s="14">
        <v>99709</v>
      </c>
      <c r="J40">
        <v>3931</v>
      </c>
      <c r="K40">
        <v>3904603</v>
      </c>
      <c r="L40">
        <v>77743</v>
      </c>
      <c r="M40">
        <v>417407</v>
      </c>
      <c r="N40">
        <v>329</v>
      </c>
      <c r="O40">
        <v>1141786</v>
      </c>
      <c r="P40">
        <v>3760</v>
      </c>
      <c r="Q40">
        <v>8474</v>
      </c>
      <c r="R40">
        <v>217</v>
      </c>
      <c r="S40">
        <v>52027</v>
      </c>
      <c r="T40">
        <v>1124</v>
      </c>
      <c r="U40">
        <v>4289</v>
      </c>
      <c r="V40">
        <v>241</v>
      </c>
      <c r="W40">
        <v>325</v>
      </c>
      <c r="X40">
        <v>25</v>
      </c>
    </row>
    <row r="41" spans="1:24" x14ac:dyDescent="0.2">
      <c r="A41" s="14" t="s">
        <v>48</v>
      </c>
      <c r="B41" s="14">
        <v>72819</v>
      </c>
      <c r="C41" s="14">
        <v>173158</v>
      </c>
      <c r="D41" s="14">
        <v>15984</v>
      </c>
      <c r="E41" s="14">
        <v>53114</v>
      </c>
      <c r="F41" s="14">
        <v>1177</v>
      </c>
      <c r="G41" s="14">
        <v>51998</v>
      </c>
      <c r="H41" s="15">
        <v>5673</v>
      </c>
      <c r="I41" s="14">
        <v>376935</v>
      </c>
      <c r="J41">
        <v>15099</v>
      </c>
      <c r="K41">
        <v>2660764</v>
      </c>
      <c r="L41">
        <v>60350</v>
      </c>
      <c r="M41">
        <v>1403359</v>
      </c>
      <c r="N41">
        <v>742</v>
      </c>
      <c r="O41">
        <v>3134153</v>
      </c>
      <c r="P41">
        <v>1970</v>
      </c>
      <c r="Q41">
        <v>5796</v>
      </c>
      <c r="R41">
        <v>175</v>
      </c>
      <c r="S41">
        <v>38106</v>
      </c>
      <c r="T41">
        <v>642</v>
      </c>
      <c r="U41">
        <v>4993</v>
      </c>
      <c r="V41">
        <v>237</v>
      </c>
      <c r="W41">
        <v>388</v>
      </c>
      <c r="X41">
        <v>30</v>
      </c>
    </row>
    <row r="42" spans="1:24" x14ac:dyDescent="0.2">
      <c r="A42" s="14" t="s">
        <v>52</v>
      </c>
      <c r="B42" s="14">
        <v>50489</v>
      </c>
      <c r="C42" s="14">
        <v>60912</v>
      </c>
      <c r="D42" s="14">
        <v>9671</v>
      </c>
      <c r="E42" s="14">
        <v>68</v>
      </c>
      <c r="F42" s="14">
        <v>7</v>
      </c>
      <c r="G42" s="14">
        <v>10073</v>
      </c>
      <c r="H42" s="15">
        <v>1691</v>
      </c>
      <c r="I42" s="14">
        <v>94439</v>
      </c>
      <c r="J42">
        <v>6667</v>
      </c>
      <c r="K42">
        <v>2096646</v>
      </c>
      <c r="L42">
        <v>47360</v>
      </c>
      <c r="M42">
        <v>55094</v>
      </c>
      <c r="N42">
        <v>238</v>
      </c>
      <c r="O42">
        <v>100436</v>
      </c>
      <c r="P42">
        <v>1326</v>
      </c>
      <c r="Q42">
        <v>2476</v>
      </c>
      <c r="R42">
        <v>100</v>
      </c>
      <c r="S42">
        <v>36866</v>
      </c>
      <c r="T42">
        <v>343</v>
      </c>
      <c r="U42">
        <v>3044</v>
      </c>
      <c r="V42">
        <v>300</v>
      </c>
      <c r="W42">
        <v>146</v>
      </c>
      <c r="X42">
        <v>17</v>
      </c>
    </row>
    <row r="43" spans="1:24" x14ac:dyDescent="0.2">
      <c r="A43" s="14" t="s">
        <v>53</v>
      </c>
      <c r="B43" s="14">
        <v>45016</v>
      </c>
      <c r="C43" s="14">
        <v>55037</v>
      </c>
      <c r="D43" s="14">
        <v>6011</v>
      </c>
      <c r="E43" s="14">
        <v>281</v>
      </c>
      <c r="F43" s="14">
        <v>20</v>
      </c>
      <c r="G43" s="14">
        <v>7106</v>
      </c>
      <c r="H43" s="15">
        <v>800</v>
      </c>
      <c r="I43" s="14">
        <v>18855</v>
      </c>
      <c r="J43">
        <v>1070</v>
      </c>
      <c r="K43">
        <v>2043374</v>
      </c>
      <c r="L43">
        <v>43179</v>
      </c>
      <c r="M43">
        <v>123722</v>
      </c>
      <c r="N43">
        <v>214</v>
      </c>
      <c r="O43">
        <v>153315</v>
      </c>
      <c r="P43">
        <v>901</v>
      </c>
      <c r="Q43">
        <v>1919</v>
      </c>
      <c r="R43">
        <v>70</v>
      </c>
      <c r="S43">
        <v>38028</v>
      </c>
      <c r="T43">
        <v>279</v>
      </c>
      <c r="U43">
        <v>1385</v>
      </c>
      <c r="V43">
        <v>80</v>
      </c>
      <c r="W43">
        <v>410</v>
      </c>
      <c r="X43">
        <v>13</v>
      </c>
    </row>
    <row r="44" spans="1:24" x14ac:dyDescent="0.2">
      <c r="A44" s="14" t="s">
        <v>51</v>
      </c>
      <c r="B44" s="14">
        <v>28255</v>
      </c>
      <c r="C44" s="14">
        <v>46352</v>
      </c>
      <c r="D44" s="14">
        <v>4164</v>
      </c>
      <c r="E44" s="14">
        <v>444</v>
      </c>
      <c r="F44" s="14">
        <v>25</v>
      </c>
      <c r="G44" s="14">
        <v>10598</v>
      </c>
      <c r="H44" s="15">
        <v>1028</v>
      </c>
      <c r="I44" s="14">
        <v>53897</v>
      </c>
      <c r="J44">
        <v>1391</v>
      </c>
      <c r="K44">
        <v>1297484</v>
      </c>
      <c r="L44">
        <v>25321</v>
      </c>
      <c r="M44">
        <v>87546</v>
      </c>
      <c r="N44">
        <v>193</v>
      </c>
      <c r="O44">
        <v>174828</v>
      </c>
      <c r="P44">
        <v>772</v>
      </c>
      <c r="Q44">
        <v>1977</v>
      </c>
      <c r="R44">
        <v>63</v>
      </c>
      <c r="S44">
        <v>5583</v>
      </c>
      <c r="T44">
        <v>75</v>
      </c>
      <c r="U44">
        <v>1662</v>
      </c>
      <c r="V44">
        <v>68</v>
      </c>
      <c r="W44">
        <v>173</v>
      </c>
      <c r="X44">
        <v>4</v>
      </c>
    </row>
    <row r="45" spans="1:24" x14ac:dyDescent="0.2">
      <c r="A45" s="14" t="s">
        <v>55</v>
      </c>
      <c r="B45" s="14">
        <v>21601</v>
      </c>
      <c r="C45" s="14">
        <v>80697</v>
      </c>
      <c r="D45" s="14">
        <v>7881</v>
      </c>
      <c r="E45" s="14">
        <v>4</v>
      </c>
      <c r="F45" s="14">
        <v>1</v>
      </c>
      <c r="G45" s="14">
        <v>40657</v>
      </c>
      <c r="H45" s="15">
        <v>4851</v>
      </c>
      <c r="I45" s="14">
        <v>65860</v>
      </c>
      <c r="J45">
        <v>11095</v>
      </c>
      <c r="K45">
        <v>783914</v>
      </c>
      <c r="L45">
        <v>18960</v>
      </c>
      <c r="M45">
        <v>2510</v>
      </c>
      <c r="N45">
        <v>125</v>
      </c>
      <c r="O45">
        <v>35885</v>
      </c>
      <c r="P45">
        <v>332</v>
      </c>
      <c r="Q45">
        <v>867</v>
      </c>
      <c r="R45">
        <v>19</v>
      </c>
      <c r="S45">
        <v>3821</v>
      </c>
      <c r="T45">
        <v>85</v>
      </c>
      <c r="U45">
        <v>2624</v>
      </c>
      <c r="V45">
        <v>247</v>
      </c>
      <c r="W45">
        <v>167</v>
      </c>
      <c r="X45">
        <v>15</v>
      </c>
    </row>
    <row r="46" spans="1:24" x14ac:dyDescent="0.2">
      <c r="A46" s="14" t="s">
        <v>50</v>
      </c>
      <c r="B46" s="14">
        <v>51630</v>
      </c>
      <c r="C46" s="14">
        <v>147874</v>
      </c>
      <c r="D46" s="14">
        <v>15053</v>
      </c>
      <c r="E46" s="14">
        <v>2814</v>
      </c>
      <c r="F46" s="14">
        <v>54</v>
      </c>
      <c r="G46" s="14">
        <v>16017</v>
      </c>
      <c r="H46" s="15">
        <v>1642</v>
      </c>
      <c r="I46" s="14">
        <v>191945</v>
      </c>
      <c r="J46">
        <v>3392</v>
      </c>
      <c r="K46">
        <v>1658169</v>
      </c>
      <c r="L46">
        <v>43682</v>
      </c>
      <c r="M46">
        <v>1883098</v>
      </c>
      <c r="N46">
        <v>263</v>
      </c>
      <c r="O46">
        <v>887478</v>
      </c>
      <c r="P46">
        <v>1436</v>
      </c>
      <c r="Q46">
        <v>1479</v>
      </c>
      <c r="R46">
        <v>69</v>
      </c>
      <c r="S46">
        <v>24113</v>
      </c>
      <c r="T46">
        <v>298</v>
      </c>
      <c r="U46">
        <v>5407</v>
      </c>
      <c r="V46">
        <v>219</v>
      </c>
      <c r="W46">
        <v>613</v>
      </c>
      <c r="X46">
        <v>21</v>
      </c>
    </row>
    <row r="47" spans="1:24" x14ac:dyDescent="0.2">
      <c r="A47" s="14" t="s">
        <v>49</v>
      </c>
      <c r="B47" s="14">
        <v>37106</v>
      </c>
      <c r="C47" s="14">
        <v>32583</v>
      </c>
      <c r="D47" s="14">
        <v>3219</v>
      </c>
      <c r="E47" s="14">
        <v>25450</v>
      </c>
      <c r="F47" s="14">
        <v>463</v>
      </c>
      <c r="G47" s="14">
        <v>5481</v>
      </c>
      <c r="H47" s="15">
        <v>506</v>
      </c>
      <c r="I47" s="14">
        <v>151912</v>
      </c>
      <c r="J47">
        <v>2467</v>
      </c>
      <c r="K47">
        <v>1907978</v>
      </c>
      <c r="L47">
        <v>35049</v>
      </c>
      <c r="M47">
        <v>1928753</v>
      </c>
      <c r="N47">
        <v>171</v>
      </c>
      <c r="O47">
        <v>497510</v>
      </c>
      <c r="P47">
        <v>793</v>
      </c>
      <c r="Q47">
        <v>1248</v>
      </c>
      <c r="R47">
        <v>40</v>
      </c>
      <c r="S47">
        <v>13908</v>
      </c>
      <c r="T47">
        <v>236</v>
      </c>
      <c r="U47">
        <v>974</v>
      </c>
      <c r="V47">
        <v>47</v>
      </c>
      <c r="W47">
        <v>44</v>
      </c>
      <c r="X47">
        <v>4</v>
      </c>
    </row>
    <row r="48" spans="1:24" x14ac:dyDescent="0.2">
      <c r="A48" s="14" t="s">
        <v>59</v>
      </c>
      <c r="B48" s="14">
        <v>38504</v>
      </c>
      <c r="C48" s="14">
        <v>28531</v>
      </c>
      <c r="D48" s="14">
        <v>2047</v>
      </c>
      <c r="E48" s="14">
        <v>164</v>
      </c>
      <c r="F48" s="14">
        <v>8</v>
      </c>
      <c r="G48" s="14">
        <v>9548</v>
      </c>
      <c r="H48" s="15">
        <v>792</v>
      </c>
      <c r="I48" s="14">
        <v>222989</v>
      </c>
      <c r="J48">
        <v>4068</v>
      </c>
      <c r="K48">
        <v>1575426</v>
      </c>
      <c r="L48">
        <v>34784</v>
      </c>
      <c r="M48">
        <v>1259775</v>
      </c>
      <c r="N48">
        <v>213</v>
      </c>
      <c r="O48">
        <v>135720</v>
      </c>
      <c r="P48">
        <v>1884</v>
      </c>
      <c r="Q48">
        <v>7504</v>
      </c>
      <c r="R48">
        <v>211</v>
      </c>
      <c r="S48">
        <v>197343</v>
      </c>
      <c r="T48">
        <v>947</v>
      </c>
      <c r="U48">
        <v>9620</v>
      </c>
      <c r="V48">
        <v>347</v>
      </c>
      <c r="W48">
        <v>1114</v>
      </c>
      <c r="X48">
        <v>22</v>
      </c>
    </row>
    <row r="49" spans="1:24" x14ac:dyDescent="0.2">
      <c r="A49" s="14" t="s">
        <v>60</v>
      </c>
      <c r="B49" s="14">
        <v>34963</v>
      </c>
      <c r="C49" s="14">
        <v>254302</v>
      </c>
      <c r="D49" s="14">
        <v>16876</v>
      </c>
      <c r="E49" s="14">
        <v>12</v>
      </c>
      <c r="F49" s="14">
        <v>3</v>
      </c>
      <c r="G49" s="14">
        <v>26754</v>
      </c>
      <c r="H49" s="15">
        <v>2377</v>
      </c>
      <c r="I49" s="14">
        <v>162139</v>
      </c>
      <c r="J49">
        <v>7357</v>
      </c>
      <c r="K49">
        <v>1026988</v>
      </c>
      <c r="L49">
        <v>24339</v>
      </c>
      <c r="M49">
        <v>392191</v>
      </c>
      <c r="N49">
        <v>127</v>
      </c>
      <c r="O49">
        <v>18176</v>
      </c>
      <c r="P49">
        <v>493</v>
      </c>
      <c r="Q49">
        <v>1345</v>
      </c>
      <c r="R49">
        <v>117</v>
      </c>
      <c r="S49">
        <v>12435</v>
      </c>
      <c r="T49">
        <v>262</v>
      </c>
      <c r="U49">
        <v>15695</v>
      </c>
      <c r="V49">
        <v>560</v>
      </c>
      <c r="W49">
        <v>709</v>
      </c>
      <c r="X49">
        <v>12</v>
      </c>
    </row>
    <row r="50" spans="1:24" x14ac:dyDescent="0.2">
      <c r="A50" s="14" t="s">
        <v>57</v>
      </c>
      <c r="B50" s="14">
        <v>39500</v>
      </c>
      <c r="C50" s="14">
        <v>78075</v>
      </c>
      <c r="D50" s="14">
        <v>4397</v>
      </c>
      <c r="E50" s="14">
        <v>1196</v>
      </c>
      <c r="F50" s="14">
        <v>32</v>
      </c>
      <c r="G50" s="14">
        <v>9140</v>
      </c>
      <c r="H50" s="15">
        <v>757</v>
      </c>
      <c r="I50" s="14">
        <v>182191</v>
      </c>
      <c r="J50">
        <v>1919</v>
      </c>
      <c r="K50">
        <v>1882392</v>
      </c>
      <c r="L50">
        <v>34573</v>
      </c>
      <c r="M50">
        <v>5632081</v>
      </c>
      <c r="N50">
        <v>208</v>
      </c>
      <c r="O50">
        <v>1323972</v>
      </c>
      <c r="P50">
        <v>3088</v>
      </c>
      <c r="Q50">
        <v>35059</v>
      </c>
      <c r="R50">
        <v>201</v>
      </c>
      <c r="S50">
        <v>620483</v>
      </c>
      <c r="T50">
        <v>2051</v>
      </c>
      <c r="U50">
        <v>31708</v>
      </c>
      <c r="V50">
        <v>998</v>
      </c>
      <c r="W50">
        <v>5441</v>
      </c>
      <c r="X50">
        <v>146</v>
      </c>
    </row>
    <row r="51" spans="1:24" x14ac:dyDescent="0.2">
      <c r="A51" s="14" t="s">
        <v>63</v>
      </c>
      <c r="B51" s="14">
        <v>28287</v>
      </c>
      <c r="C51" s="14">
        <v>13436</v>
      </c>
      <c r="D51" s="14">
        <v>1024</v>
      </c>
      <c r="E51" s="14">
        <v>476</v>
      </c>
      <c r="F51" s="14">
        <v>18</v>
      </c>
      <c r="G51" s="14">
        <v>8436</v>
      </c>
      <c r="H51" s="15">
        <v>585</v>
      </c>
      <c r="I51" s="14">
        <v>63701</v>
      </c>
      <c r="J51">
        <v>1361</v>
      </c>
      <c r="K51">
        <v>1415662</v>
      </c>
      <c r="L51">
        <v>26048</v>
      </c>
      <c r="M51">
        <v>1436950</v>
      </c>
      <c r="N51">
        <v>80</v>
      </c>
      <c r="O51">
        <v>1457213</v>
      </c>
      <c r="P51">
        <v>1937</v>
      </c>
      <c r="Q51">
        <v>52505</v>
      </c>
      <c r="R51">
        <v>70</v>
      </c>
      <c r="S51">
        <v>758340</v>
      </c>
      <c r="T51">
        <v>1239</v>
      </c>
      <c r="U51">
        <v>7736</v>
      </c>
      <c r="V51">
        <v>290</v>
      </c>
      <c r="W51">
        <v>1088</v>
      </c>
      <c r="X51">
        <v>33</v>
      </c>
    </row>
    <row r="52" spans="1:24" x14ac:dyDescent="0.2">
      <c r="A52" s="14" t="s">
        <v>62</v>
      </c>
      <c r="B52" s="14">
        <v>45699</v>
      </c>
      <c r="C52" s="14">
        <v>57427</v>
      </c>
      <c r="D52" s="14">
        <v>5674</v>
      </c>
      <c r="E52" s="14">
        <v>152</v>
      </c>
      <c r="F52" s="14">
        <v>8</v>
      </c>
      <c r="G52" s="14">
        <v>26233</v>
      </c>
      <c r="H52" s="15">
        <v>2811</v>
      </c>
      <c r="I52" s="14">
        <v>152339</v>
      </c>
      <c r="J52">
        <v>3929</v>
      </c>
      <c r="K52">
        <v>2141520</v>
      </c>
      <c r="L52">
        <v>39809</v>
      </c>
      <c r="M52">
        <v>1077037</v>
      </c>
      <c r="N52">
        <v>158</v>
      </c>
      <c r="O52">
        <v>400218</v>
      </c>
      <c r="P52">
        <v>2905</v>
      </c>
      <c r="Q52">
        <v>19218</v>
      </c>
      <c r="R52">
        <v>179</v>
      </c>
      <c r="S52">
        <v>674534</v>
      </c>
      <c r="T52">
        <v>1052</v>
      </c>
      <c r="U52">
        <v>14470</v>
      </c>
      <c r="V52">
        <v>449</v>
      </c>
      <c r="W52">
        <v>1328</v>
      </c>
      <c r="X52">
        <v>46</v>
      </c>
    </row>
    <row r="53" spans="1:24" x14ac:dyDescent="0.2">
      <c r="A53" s="14" t="s">
        <v>64</v>
      </c>
      <c r="B53" s="14">
        <v>52960</v>
      </c>
      <c r="C53" s="14">
        <v>80281</v>
      </c>
      <c r="D53" s="14">
        <v>6050</v>
      </c>
      <c r="E53" s="14">
        <v>2367</v>
      </c>
      <c r="F53" s="14">
        <v>75</v>
      </c>
      <c r="G53" s="14">
        <v>8503</v>
      </c>
      <c r="H53" s="15">
        <v>872</v>
      </c>
      <c r="I53" s="14">
        <v>262089</v>
      </c>
      <c r="J53">
        <v>2202</v>
      </c>
      <c r="K53">
        <v>2391344</v>
      </c>
      <c r="L53">
        <v>48998</v>
      </c>
      <c r="M53">
        <v>6322809</v>
      </c>
      <c r="N53">
        <v>228</v>
      </c>
      <c r="O53">
        <v>343661</v>
      </c>
      <c r="P53">
        <v>1491</v>
      </c>
      <c r="Q53">
        <v>748986</v>
      </c>
      <c r="R53">
        <v>263</v>
      </c>
      <c r="S53">
        <v>109573</v>
      </c>
      <c r="T53">
        <v>447</v>
      </c>
      <c r="U53">
        <v>44766</v>
      </c>
      <c r="V53">
        <v>1308</v>
      </c>
      <c r="W53">
        <v>5410</v>
      </c>
      <c r="X53">
        <v>173</v>
      </c>
    </row>
    <row r="54" spans="1:24" x14ac:dyDescent="0.2">
      <c r="A54" s="14" t="s">
        <v>61</v>
      </c>
      <c r="B54" s="14">
        <v>37873</v>
      </c>
      <c r="C54" s="14">
        <v>131523</v>
      </c>
      <c r="D54" s="14">
        <v>10629</v>
      </c>
      <c r="E54" s="14">
        <v>2945</v>
      </c>
      <c r="F54" s="14">
        <v>114</v>
      </c>
      <c r="G54" s="14">
        <v>9389</v>
      </c>
      <c r="H54" s="15">
        <v>957</v>
      </c>
      <c r="I54" s="14">
        <v>79212</v>
      </c>
      <c r="J54">
        <v>3025</v>
      </c>
      <c r="K54">
        <v>1316511</v>
      </c>
      <c r="L54">
        <v>31398</v>
      </c>
      <c r="M54">
        <v>99674</v>
      </c>
      <c r="N54">
        <v>191</v>
      </c>
      <c r="O54">
        <v>55815</v>
      </c>
      <c r="P54">
        <v>1831</v>
      </c>
      <c r="Q54">
        <v>11223</v>
      </c>
      <c r="R54">
        <v>69</v>
      </c>
      <c r="S54">
        <v>218063</v>
      </c>
      <c r="T54">
        <v>735</v>
      </c>
      <c r="U54">
        <v>9460</v>
      </c>
      <c r="V54">
        <v>294</v>
      </c>
      <c r="W54">
        <v>876</v>
      </c>
      <c r="X54">
        <v>33</v>
      </c>
    </row>
    <row r="55" spans="1:24" x14ac:dyDescent="0.2">
      <c r="A55" s="14" t="s">
        <v>56</v>
      </c>
      <c r="B55" s="14">
        <v>32655</v>
      </c>
      <c r="C55" s="14">
        <v>50511</v>
      </c>
      <c r="D55" s="14">
        <v>4094</v>
      </c>
      <c r="E55" s="14">
        <v>0</v>
      </c>
      <c r="F55" s="14">
        <v>0</v>
      </c>
      <c r="G55" s="14">
        <v>25828</v>
      </c>
      <c r="H55" s="15">
        <v>2141</v>
      </c>
      <c r="I55" s="14">
        <v>72531</v>
      </c>
      <c r="J55">
        <v>1725</v>
      </c>
      <c r="K55">
        <v>1224141</v>
      </c>
      <c r="L55">
        <v>30520</v>
      </c>
      <c r="M55">
        <v>1269694</v>
      </c>
      <c r="N55">
        <v>120</v>
      </c>
      <c r="O55">
        <v>1878092</v>
      </c>
      <c r="P55">
        <v>357</v>
      </c>
      <c r="Q55">
        <v>9593</v>
      </c>
      <c r="R55">
        <v>78</v>
      </c>
      <c r="S55">
        <v>120131</v>
      </c>
      <c r="T55">
        <v>145</v>
      </c>
      <c r="U55">
        <v>2451</v>
      </c>
      <c r="V55">
        <v>76</v>
      </c>
      <c r="W55">
        <v>175</v>
      </c>
      <c r="X55">
        <v>8</v>
      </c>
    </row>
    <row r="56" spans="1:24" x14ac:dyDescent="0.2">
      <c r="A56" s="14" t="s">
        <v>58</v>
      </c>
      <c r="B56" s="14">
        <v>24831</v>
      </c>
      <c r="C56" s="14">
        <v>13860</v>
      </c>
      <c r="D56" s="14">
        <v>1049</v>
      </c>
      <c r="E56" s="14">
        <v>27</v>
      </c>
      <c r="F56" s="14">
        <v>2</v>
      </c>
      <c r="G56" s="14">
        <v>28664</v>
      </c>
      <c r="H56" s="15">
        <v>2663</v>
      </c>
      <c r="I56" s="14">
        <v>83434</v>
      </c>
      <c r="J56">
        <v>1450</v>
      </c>
      <c r="K56">
        <v>1015849</v>
      </c>
      <c r="L56">
        <v>21795</v>
      </c>
      <c r="M56">
        <v>1468553</v>
      </c>
      <c r="N56">
        <v>116</v>
      </c>
      <c r="O56">
        <v>92596</v>
      </c>
      <c r="P56">
        <v>2279</v>
      </c>
      <c r="Q56">
        <v>15138</v>
      </c>
      <c r="R56">
        <v>133</v>
      </c>
      <c r="S56">
        <v>278819</v>
      </c>
      <c r="T56">
        <v>2416</v>
      </c>
      <c r="U56">
        <v>14223</v>
      </c>
      <c r="V56">
        <v>492</v>
      </c>
      <c r="W56">
        <v>1254</v>
      </c>
      <c r="X56">
        <v>45</v>
      </c>
    </row>
    <row r="57" spans="1:24" x14ac:dyDescent="0.2">
      <c r="A57" s="14" t="s">
        <v>66</v>
      </c>
      <c r="B57" s="14">
        <v>35683</v>
      </c>
      <c r="C57" s="14">
        <v>355866</v>
      </c>
      <c r="D57" s="14">
        <v>13584</v>
      </c>
      <c r="E57" s="14">
        <v>34196</v>
      </c>
      <c r="F57" s="14">
        <v>1205</v>
      </c>
      <c r="G57" s="14">
        <v>10921</v>
      </c>
      <c r="H57" s="15">
        <v>836</v>
      </c>
      <c r="I57" s="14">
        <v>499553</v>
      </c>
      <c r="J57">
        <v>2567</v>
      </c>
      <c r="K57">
        <v>995736</v>
      </c>
      <c r="L57">
        <v>25022</v>
      </c>
      <c r="M57">
        <v>33315222</v>
      </c>
      <c r="N57">
        <v>582</v>
      </c>
      <c r="O57">
        <v>483574</v>
      </c>
      <c r="P57">
        <v>1013</v>
      </c>
      <c r="Q57">
        <v>449937</v>
      </c>
      <c r="R57">
        <v>268</v>
      </c>
      <c r="S57">
        <v>257614</v>
      </c>
      <c r="T57">
        <v>669</v>
      </c>
      <c r="U57">
        <v>103745</v>
      </c>
      <c r="V57">
        <v>2931</v>
      </c>
      <c r="W57">
        <v>30365</v>
      </c>
      <c r="X57">
        <v>408</v>
      </c>
    </row>
    <row r="58" spans="1:24" x14ac:dyDescent="0.2">
      <c r="A58" s="14" t="s">
        <v>68</v>
      </c>
      <c r="B58" s="14">
        <v>14734</v>
      </c>
      <c r="C58" s="14">
        <v>44810</v>
      </c>
      <c r="D58" s="14">
        <v>2288</v>
      </c>
      <c r="E58" s="14">
        <v>29365</v>
      </c>
      <c r="F58" s="14">
        <v>859</v>
      </c>
      <c r="G58" s="14">
        <v>382</v>
      </c>
      <c r="H58" s="15">
        <v>48</v>
      </c>
      <c r="I58" s="14">
        <v>350295</v>
      </c>
      <c r="J58">
        <v>639</v>
      </c>
      <c r="K58">
        <v>640269</v>
      </c>
      <c r="L58">
        <v>11393</v>
      </c>
      <c r="M58">
        <v>4597589</v>
      </c>
      <c r="N58">
        <v>195</v>
      </c>
      <c r="O58">
        <v>2201896</v>
      </c>
      <c r="P58">
        <v>612</v>
      </c>
      <c r="Q58">
        <v>1053329</v>
      </c>
      <c r="R58">
        <v>238</v>
      </c>
      <c r="S58">
        <v>891096</v>
      </c>
      <c r="T58">
        <v>705</v>
      </c>
      <c r="U58">
        <v>14235</v>
      </c>
      <c r="V58">
        <v>304</v>
      </c>
      <c r="W58">
        <v>2871</v>
      </c>
      <c r="X58">
        <v>71</v>
      </c>
    </row>
    <row r="59" spans="1:24" x14ac:dyDescent="0.2">
      <c r="A59" s="14" t="s">
        <v>72</v>
      </c>
      <c r="B59" s="14">
        <v>23295</v>
      </c>
      <c r="C59" s="14">
        <v>168434</v>
      </c>
      <c r="D59" s="14">
        <v>14259</v>
      </c>
      <c r="E59" s="14">
        <v>35257</v>
      </c>
      <c r="F59" s="14">
        <v>919</v>
      </c>
      <c r="G59" s="14">
        <v>562</v>
      </c>
      <c r="H59" s="15">
        <v>122</v>
      </c>
      <c r="I59" s="14">
        <v>153165</v>
      </c>
      <c r="J59">
        <v>2081</v>
      </c>
      <c r="K59">
        <v>486067</v>
      </c>
      <c r="L59">
        <v>13313</v>
      </c>
      <c r="M59">
        <v>1470927</v>
      </c>
      <c r="N59">
        <v>142</v>
      </c>
      <c r="O59">
        <v>121180</v>
      </c>
      <c r="P59">
        <v>882</v>
      </c>
      <c r="Q59">
        <v>3559</v>
      </c>
      <c r="R59">
        <v>105</v>
      </c>
      <c r="S59">
        <v>48169</v>
      </c>
      <c r="T59">
        <v>377</v>
      </c>
      <c r="U59">
        <v>45789</v>
      </c>
      <c r="V59">
        <v>1134</v>
      </c>
      <c r="W59">
        <v>1103</v>
      </c>
      <c r="X59">
        <v>32</v>
      </c>
    </row>
    <row r="60" spans="1:24" x14ac:dyDescent="0.2">
      <c r="A60" s="14" t="s">
        <v>71</v>
      </c>
      <c r="B60" s="14">
        <v>19992</v>
      </c>
      <c r="C60" s="14">
        <v>250963</v>
      </c>
      <c r="D60" s="14">
        <v>14025</v>
      </c>
      <c r="E60" s="14">
        <v>13975</v>
      </c>
      <c r="F60" s="14">
        <v>377</v>
      </c>
      <c r="G60" s="14">
        <v>966</v>
      </c>
      <c r="H60" s="15">
        <v>122</v>
      </c>
      <c r="I60" s="14">
        <v>136069</v>
      </c>
      <c r="J60">
        <v>1454</v>
      </c>
      <c r="K60">
        <v>411447</v>
      </c>
      <c r="L60">
        <v>10414</v>
      </c>
      <c r="M60">
        <v>1586719</v>
      </c>
      <c r="N60">
        <v>102</v>
      </c>
      <c r="O60">
        <v>265491</v>
      </c>
      <c r="P60">
        <v>624</v>
      </c>
      <c r="Q60">
        <v>69778</v>
      </c>
      <c r="R60">
        <v>170</v>
      </c>
      <c r="S60">
        <v>443395</v>
      </c>
      <c r="T60">
        <v>598</v>
      </c>
      <c r="U60">
        <v>36081</v>
      </c>
      <c r="V60">
        <v>807</v>
      </c>
      <c r="W60">
        <v>1244</v>
      </c>
      <c r="X60">
        <v>35</v>
      </c>
    </row>
    <row r="61" spans="1:24" x14ac:dyDescent="0.2">
      <c r="A61" s="14" t="s">
        <v>65</v>
      </c>
      <c r="B61" s="14">
        <v>24228</v>
      </c>
      <c r="C61" s="14">
        <v>109175</v>
      </c>
      <c r="D61" s="14">
        <v>9065</v>
      </c>
      <c r="E61" s="14">
        <v>43899</v>
      </c>
      <c r="F61" s="14">
        <v>2035</v>
      </c>
      <c r="G61" s="14">
        <v>1112</v>
      </c>
      <c r="H61" s="15">
        <v>109</v>
      </c>
      <c r="I61" s="14">
        <v>2129558</v>
      </c>
      <c r="J61">
        <v>1419</v>
      </c>
      <c r="K61">
        <v>676373</v>
      </c>
      <c r="L61">
        <v>16632</v>
      </c>
      <c r="M61">
        <v>10763760</v>
      </c>
      <c r="N61">
        <v>357</v>
      </c>
      <c r="O61">
        <v>869795</v>
      </c>
      <c r="P61">
        <v>699</v>
      </c>
      <c r="Q61">
        <v>500031</v>
      </c>
      <c r="R61">
        <v>126</v>
      </c>
      <c r="S61">
        <v>112161</v>
      </c>
      <c r="T61">
        <v>524</v>
      </c>
      <c r="U61">
        <v>22656</v>
      </c>
      <c r="V61">
        <v>802</v>
      </c>
      <c r="W61">
        <v>1386</v>
      </c>
      <c r="X61">
        <v>57</v>
      </c>
    </row>
    <row r="62" spans="1:24" x14ac:dyDescent="0.2">
      <c r="A62" s="14" t="s">
        <v>70</v>
      </c>
      <c r="B62" s="14">
        <v>2555</v>
      </c>
      <c r="C62" s="14">
        <v>1118</v>
      </c>
      <c r="D62" s="14">
        <v>87</v>
      </c>
      <c r="E62" s="14">
        <v>0</v>
      </c>
      <c r="F62" s="14">
        <v>0</v>
      </c>
      <c r="G62" s="14">
        <v>7</v>
      </c>
      <c r="H62" s="15">
        <v>3</v>
      </c>
      <c r="I62" s="14">
        <v>1911</v>
      </c>
      <c r="J62">
        <v>9</v>
      </c>
      <c r="K62">
        <v>45968</v>
      </c>
      <c r="L62">
        <v>1725</v>
      </c>
      <c r="M62">
        <v>157</v>
      </c>
      <c r="N62">
        <v>13</v>
      </c>
      <c r="O62">
        <v>38473</v>
      </c>
      <c r="P62">
        <v>465</v>
      </c>
      <c r="Q62">
        <v>238</v>
      </c>
      <c r="R62">
        <v>20</v>
      </c>
      <c r="S62">
        <v>4627</v>
      </c>
      <c r="T62">
        <v>222</v>
      </c>
      <c r="U62">
        <v>281</v>
      </c>
      <c r="V62">
        <v>18</v>
      </c>
      <c r="W62">
        <v>42</v>
      </c>
      <c r="X62">
        <v>5</v>
      </c>
    </row>
    <row r="63" spans="1:24" x14ac:dyDescent="0.2">
      <c r="A63" s="14" t="s">
        <v>69</v>
      </c>
      <c r="B63" s="14">
        <v>2974</v>
      </c>
      <c r="C63" s="14">
        <v>600</v>
      </c>
      <c r="D63" s="14">
        <v>67</v>
      </c>
      <c r="E63" s="14">
        <v>0</v>
      </c>
      <c r="F63" s="14">
        <v>0</v>
      </c>
      <c r="G63" s="14">
        <v>16</v>
      </c>
      <c r="H63" s="15">
        <v>4</v>
      </c>
      <c r="I63" s="14">
        <v>135</v>
      </c>
      <c r="J63">
        <v>3</v>
      </c>
      <c r="K63">
        <v>64802</v>
      </c>
      <c r="L63">
        <v>2083</v>
      </c>
      <c r="M63">
        <v>30621</v>
      </c>
      <c r="N63">
        <v>17</v>
      </c>
      <c r="O63">
        <v>53202</v>
      </c>
      <c r="P63">
        <v>601</v>
      </c>
      <c r="Q63">
        <v>216</v>
      </c>
      <c r="R63">
        <v>8</v>
      </c>
      <c r="S63">
        <v>8507</v>
      </c>
      <c r="T63">
        <v>157</v>
      </c>
      <c r="U63">
        <v>569</v>
      </c>
      <c r="V63">
        <v>31</v>
      </c>
      <c r="W63">
        <v>4</v>
      </c>
      <c r="X63">
        <v>1</v>
      </c>
    </row>
    <row r="64" spans="1:24" x14ac:dyDescent="0.2">
      <c r="A64" s="14" t="s">
        <v>67</v>
      </c>
      <c r="B64" s="14">
        <v>33671</v>
      </c>
      <c r="C64" s="14">
        <v>192042</v>
      </c>
      <c r="D64" s="14">
        <v>8159</v>
      </c>
      <c r="E64" s="14">
        <v>1517</v>
      </c>
      <c r="F64" s="14">
        <v>29</v>
      </c>
      <c r="G64" s="14">
        <v>4679</v>
      </c>
      <c r="H64" s="15">
        <v>496</v>
      </c>
      <c r="I64" s="14">
        <v>590498</v>
      </c>
      <c r="J64">
        <v>2630</v>
      </c>
      <c r="K64">
        <v>1249845</v>
      </c>
      <c r="L64">
        <v>25422</v>
      </c>
      <c r="M64">
        <v>11429426</v>
      </c>
      <c r="N64">
        <v>359</v>
      </c>
      <c r="O64">
        <v>3132612</v>
      </c>
      <c r="P64">
        <v>1263</v>
      </c>
      <c r="Q64">
        <v>183485</v>
      </c>
      <c r="R64">
        <v>336</v>
      </c>
      <c r="S64">
        <v>3346253</v>
      </c>
      <c r="T64">
        <v>2112</v>
      </c>
      <c r="U64">
        <v>45120</v>
      </c>
      <c r="V64">
        <v>1425</v>
      </c>
      <c r="W64">
        <v>5784</v>
      </c>
      <c r="X64">
        <v>152</v>
      </c>
    </row>
    <row r="65" spans="1:24" x14ac:dyDescent="0.2">
      <c r="A65" s="14" t="s">
        <v>74</v>
      </c>
      <c r="B65" s="14">
        <v>16131</v>
      </c>
      <c r="C65" s="14">
        <v>53526</v>
      </c>
      <c r="D65" s="14">
        <v>6890</v>
      </c>
      <c r="E65" s="14">
        <v>0</v>
      </c>
      <c r="F65" s="14">
        <v>0</v>
      </c>
      <c r="G65" s="14">
        <v>748</v>
      </c>
      <c r="H65" s="15">
        <v>134</v>
      </c>
      <c r="I65" s="14">
        <v>91818</v>
      </c>
      <c r="J65">
        <v>714</v>
      </c>
      <c r="K65">
        <v>500137</v>
      </c>
      <c r="L65">
        <v>11731</v>
      </c>
      <c r="M65">
        <v>1845114</v>
      </c>
      <c r="N65">
        <v>174</v>
      </c>
      <c r="O65">
        <v>92918</v>
      </c>
      <c r="P65">
        <v>338</v>
      </c>
      <c r="Q65">
        <v>3459</v>
      </c>
      <c r="R65">
        <v>134</v>
      </c>
      <c r="S65">
        <v>11535</v>
      </c>
      <c r="T65">
        <v>271</v>
      </c>
      <c r="U65">
        <v>31995</v>
      </c>
      <c r="V65">
        <v>1608</v>
      </c>
      <c r="W65">
        <v>189</v>
      </c>
      <c r="X65">
        <v>27</v>
      </c>
    </row>
    <row r="66" spans="1:24" x14ac:dyDescent="0.2">
      <c r="A66" s="14" t="s">
        <v>79</v>
      </c>
      <c r="B66" s="14">
        <v>25339</v>
      </c>
      <c r="C66" s="14">
        <v>47896</v>
      </c>
      <c r="D66" s="14">
        <v>7352</v>
      </c>
      <c r="E66" s="14">
        <v>1219</v>
      </c>
      <c r="F66" s="14">
        <v>32</v>
      </c>
      <c r="G66" s="14">
        <v>606</v>
      </c>
      <c r="H66" s="15">
        <v>129</v>
      </c>
      <c r="I66" s="14">
        <v>117717</v>
      </c>
      <c r="J66">
        <v>2979</v>
      </c>
      <c r="K66">
        <v>724662</v>
      </c>
      <c r="L66">
        <v>20901</v>
      </c>
      <c r="M66">
        <v>570514</v>
      </c>
      <c r="N66">
        <v>144</v>
      </c>
      <c r="O66">
        <v>547291</v>
      </c>
      <c r="P66">
        <v>1171</v>
      </c>
      <c r="Q66">
        <v>4155</v>
      </c>
      <c r="R66">
        <v>121</v>
      </c>
      <c r="S66">
        <v>39876</v>
      </c>
      <c r="T66">
        <v>443</v>
      </c>
      <c r="U66">
        <v>6925</v>
      </c>
      <c r="V66">
        <v>305</v>
      </c>
      <c r="W66">
        <v>118</v>
      </c>
      <c r="X66">
        <v>12</v>
      </c>
    </row>
    <row r="67" spans="1:24" x14ac:dyDescent="0.2">
      <c r="A67" s="14" t="s">
        <v>80</v>
      </c>
      <c r="B67" s="14">
        <v>30291</v>
      </c>
      <c r="C67" s="14">
        <v>94804</v>
      </c>
      <c r="D67" s="14">
        <v>14299</v>
      </c>
      <c r="E67" s="14">
        <v>2</v>
      </c>
      <c r="F67" s="14">
        <v>2</v>
      </c>
      <c r="G67" s="14">
        <v>488</v>
      </c>
      <c r="H67" s="15">
        <v>113</v>
      </c>
      <c r="I67" s="14">
        <v>93796</v>
      </c>
      <c r="J67">
        <v>1005</v>
      </c>
      <c r="K67">
        <v>829912</v>
      </c>
      <c r="L67">
        <v>23007</v>
      </c>
      <c r="M67">
        <v>1066816</v>
      </c>
      <c r="N67">
        <v>218</v>
      </c>
      <c r="O67">
        <v>630447</v>
      </c>
      <c r="P67">
        <v>855</v>
      </c>
      <c r="Q67">
        <v>6438</v>
      </c>
      <c r="R67">
        <v>210</v>
      </c>
      <c r="S67">
        <v>66506</v>
      </c>
      <c r="T67">
        <v>492</v>
      </c>
      <c r="U67">
        <v>18045</v>
      </c>
      <c r="V67">
        <v>1319</v>
      </c>
      <c r="W67">
        <v>121</v>
      </c>
      <c r="X67">
        <v>22</v>
      </c>
    </row>
    <row r="68" spans="1:24" x14ac:dyDescent="0.2">
      <c r="A68" s="14" t="s">
        <v>73</v>
      </c>
      <c r="B68" s="14">
        <v>98800</v>
      </c>
      <c r="C68" s="14">
        <v>218283</v>
      </c>
      <c r="D68" s="14">
        <v>40908</v>
      </c>
      <c r="E68" s="14">
        <v>138</v>
      </c>
      <c r="F68" s="14">
        <v>10</v>
      </c>
      <c r="G68" s="14">
        <v>2372</v>
      </c>
      <c r="H68" s="15">
        <v>229</v>
      </c>
      <c r="I68" s="14">
        <v>387079</v>
      </c>
      <c r="J68">
        <v>5986</v>
      </c>
      <c r="K68">
        <v>2810111</v>
      </c>
      <c r="L68">
        <v>73064</v>
      </c>
      <c r="M68">
        <v>2691678</v>
      </c>
      <c r="N68">
        <v>966</v>
      </c>
      <c r="O68">
        <v>858003</v>
      </c>
      <c r="P68">
        <v>6085</v>
      </c>
      <c r="Q68">
        <v>22249</v>
      </c>
      <c r="R68">
        <v>524</v>
      </c>
      <c r="S68">
        <v>383816</v>
      </c>
      <c r="T68">
        <v>3566</v>
      </c>
      <c r="U68">
        <v>50539</v>
      </c>
      <c r="V68">
        <v>2363</v>
      </c>
      <c r="W68">
        <v>795</v>
      </c>
      <c r="X68">
        <v>55</v>
      </c>
    </row>
    <row r="69" spans="1:24" x14ac:dyDescent="0.2">
      <c r="A69" s="14" t="s">
        <v>75</v>
      </c>
      <c r="B69" s="14">
        <v>10056</v>
      </c>
      <c r="C69" s="14">
        <v>9560</v>
      </c>
      <c r="D69" s="14">
        <v>1257</v>
      </c>
      <c r="E69" s="14">
        <v>0</v>
      </c>
      <c r="F69" s="14">
        <v>0</v>
      </c>
      <c r="G69" s="14">
        <v>2701</v>
      </c>
      <c r="H69" s="15">
        <v>250</v>
      </c>
      <c r="I69" s="14">
        <v>44199</v>
      </c>
      <c r="J69">
        <v>294</v>
      </c>
      <c r="K69">
        <v>310788</v>
      </c>
      <c r="L69">
        <v>8846</v>
      </c>
      <c r="M69">
        <v>471585</v>
      </c>
      <c r="N69">
        <v>109</v>
      </c>
      <c r="O69">
        <v>879940</v>
      </c>
      <c r="P69">
        <v>450</v>
      </c>
      <c r="Q69">
        <v>2328</v>
      </c>
      <c r="R69">
        <v>81</v>
      </c>
      <c r="S69">
        <v>12562</v>
      </c>
      <c r="T69">
        <v>204</v>
      </c>
      <c r="U69">
        <v>12897</v>
      </c>
      <c r="V69">
        <v>607</v>
      </c>
      <c r="W69">
        <v>171</v>
      </c>
      <c r="X69">
        <v>21</v>
      </c>
    </row>
    <row r="70" spans="1:24" x14ac:dyDescent="0.2">
      <c r="A70" s="14" t="s">
        <v>81</v>
      </c>
      <c r="B70" s="14">
        <v>60830</v>
      </c>
      <c r="C70" s="14">
        <v>162936</v>
      </c>
      <c r="D70" s="14">
        <v>31564</v>
      </c>
      <c r="E70" s="14">
        <v>4498</v>
      </c>
      <c r="F70" s="14">
        <v>145</v>
      </c>
      <c r="G70" s="14">
        <v>4334</v>
      </c>
      <c r="H70" s="15">
        <v>384</v>
      </c>
      <c r="I70" s="14">
        <v>502506</v>
      </c>
      <c r="J70">
        <v>5692</v>
      </c>
      <c r="K70">
        <v>2219330</v>
      </c>
      <c r="L70">
        <v>47730</v>
      </c>
      <c r="M70">
        <v>6334869</v>
      </c>
      <c r="N70">
        <v>972</v>
      </c>
      <c r="O70">
        <v>1146322</v>
      </c>
      <c r="P70">
        <v>2698</v>
      </c>
      <c r="Q70">
        <v>85617</v>
      </c>
      <c r="R70">
        <v>1241</v>
      </c>
      <c r="S70">
        <v>278575</v>
      </c>
      <c r="T70">
        <v>1930</v>
      </c>
      <c r="U70">
        <v>26287</v>
      </c>
      <c r="V70">
        <v>1776</v>
      </c>
      <c r="W70">
        <v>310</v>
      </c>
      <c r="X70">
        <v>39</v>
      </c>
    </row>
    <row r="71" spans="1:24" x14ac:dyDescent="0.2">
      <c r="A71" s="14" t="s">
        <v>76</v>
      </c>
      <c r="B71" s="14">
        <v>3092</v>
      </c>
      <c r="C71" s="14">
        <v>2370</v>
      </c>
      <c r="D71" s="14">
        <v>289</v>
      </c>
      <c r="E71" s="14">
        <v>0</v>
      </c>
      <c r="F71" s="14">
        <v>0</v>
      </c>
      <c r="G71" s="14">
        <v>761</v>
      </c>
      <c r="H71" s="15">
        <v>96</v>
      </c>
      <c r="I71" s="14">
        <v>8667</v>
      </c>
      <c r="J71">
        <v>50</v>
      </c>
      <c r="K71">
        <v>85560</v>
      </c>
      <c r="L71">
        <v>2589</v>
      </c>
      <c r="M71">
        <v>70063</v>
      </c>
      <c r="N71">
        <v>8</v>
      </c>
      <c r="O71">
        <v>119351</v>
      </c>
      <c r="P71">
        <v>56</v>
      </c>
      <c r="Q71">
        <v>5221</v>
      </c>
      <c r="R71">
        <v>8</v>
      </c>
      <c r="S71">
        <v>4718</v>
      </c>
      <c r="T71">
        <v>31</v>
      </c>
      <c r="U71">
        <v>2439</v>
      </c>
      <c r="V71">
        <v>94</v>
      </c>
      <c r="W71">
        <v>105</v>
      </c>
      <c r="X71">
        <v>8</v>
      </c>
    </row>
    <row r="72" spans="1:24" x14ac:dyDescent="0.2">
      <c r="A72" s="14" t="s">
        <v>78</v>
      </c>
      <c r="B72" s="14">
        <v>7147</v>
      </c>
      <c r="C72" s="14">
        <v>9834</v>
      </c>
      <c r="D72" s="14">
        <v>1180</v>
      </c>
      <c r="E72" s="14">
        <v>0</v>
      </c>
      <c r="F72" s="14">
        <v>0</v>
      </c>
      <c r="G72" s="14">
        <v>1633</v>
      </c>
      <c r="H72" s="15">
        <v>175</v>
      </c>
      <c r="I72" s="14">
        <v>15291</v>
      </c>
      <c r="J72">
        <v>313</v>
      </c>
      <c r="K72">
        <v>173702</v>
      </c>
      <c r="L72">
        <v>6131</v>
      </c>
      <c r="M72">
        <v>12675</v>
      </c>
      <c r="N72">
        <v>19</v>
      </c>
      <c r="O72">
        <v>263418</v>
      </c>
      <c r="P72">
        <v>662</v>
      </c>
      <c r="Q72">
        <v>122</v>
      </c>
      <c r="R72">
        <v>9</v>
      </c>
      <c r="S72">
        <v>7822</v>
      </c>
      <c r="T72">
        <v>95</v>
      </c>
      <c r="U72">
        <v>7881</v>
      </c>
      <c r="V72">
        <v>460</v>
      </c>
      <c r="W72">
        <v>83</v>
      </c>
      <c r="X72">
        <v>8</v>
      </c>
    </row>
    <row r="73" spans="1:24" x14ac:dyDescent="0.2">
      <c r="A73" s="14" t="s">
        <v>77</v>
      </c>
      <c r="B73" s="14">
        <v>56755</v>
      </c>
      <c r="C73" s="14">
        <v>83649</v>
      </c>
      <c r="D73" s="14">
        <v>14458</v>
      </c>
      <c r="E73" s="14">
        <v>0</v>
      </c>
      <c r="F73" s="14">
        <v>0</v>
      </c>
      <c r="G73" s="14">
        <v>3884</v>
      </c>
      <c r="H73" s="15">
        <v>413</v>
      </c>
      <c r="I73" s="14">
        <v>238254</v>
      </c>
      <c r="J73">
        <v>3702</v>
      </c>
      <c r="K73">
        <v>1876033</v>
      </c>
      <c r="L73">
        <v>48303</v>
      </c>
      <c r="M73">
        <v>2198857</v>
      </c>
      <c r="N73">
        <v>484</v>
      </c>
      <c r="O73">
        <v>379965</v>
      </c>
      <c r="P73">
        <v>2511</v>
      </c>
      <c r="Q73">
        <v>11251</v>
      </c>
      <c r="R73">
        <v>214</v>
      </c>
      <c r="S73">
        <v>296502</v>
      </c>
      <c r="T73">
        <v>2128</v>
      </c>
      <c r="U73">
        <v>16627</v>
      </c>
      <c r="V73">
        <v>818</v>
      </c>
      <c r="W73">
        <v>481</v>
      </c>
      <c r="X73">
        <v>34</v>
      </c>
    </row>
    <row r="74" spans="1:24" x14ac:dyDescent="0.2">
      <c r="A74" s="14" t="s">
        <v>86</v>
      </c>
      <c r="B74" s="14">
        <v>53230</v>
      </c>
      <c r="C74" s="14">
        <v>94654</v>
      </c>
      <c r="D74" s="14">
        <v>21791</v>
      </c>
      <c r="E74" s="14">
        <v>4</v>
      </c>
      <c r="F74" s="14">
        <v>2</v>
      </c>
      <c r="G74" s="14">
        <v>2409</v>
      </c>
      <c r="H74" s="15">
        <v>458</v>
      </c>
      <c r="I74" s="14">
        <v>7492</v>
      </c>
      <c r="J74">
        <v>187</v>
      </c>
      <c r="K74">
        <v>959019</v>
      </c>
      <c r="L74">
        <v>44499</v>
      </c>
      <c r="M74">
        <v>118225</v>
      </c>
      <c r="N74">
        <v>168</v>
      </c>
      <c r="O74">
        <v>42009</v>
      </c>
      <c r="P74">
        <v>845</v>
      </c>
      <c r="Q74">
        <v>5332</v>
      </c>
      <c r="R74">
        <v>274</v>
      </c>
      <c r="S74">
        <v>20967</v>
      </c>
      <c r="T74">
        <v>1013</v>
      </c>
      <c r="U74">
        <v>52277</v>
      </c>
      <c r="V74">
        <v>10083</v>
      </c>
      <c r="W74">
        <v>3738</v>
      </c>
      <c r="X74">
        <v>613</v>
      </c>
    </row>
    <row r="75" spans="1:24" x14ac:dyDescent="0.2">
      <c r="A75" s="14" t="s">
        <v>84</v>
      </c>
      <c r="B75" s="14">
        <v>38065</v>
      </c>
      <c r="C75" s="14">
        <v>68174</v>
      </c>
      <c r="D75" s="14">
        <v>18171</v>
      </c>
      <c r="E75" s="14">
        <v>2</v>
      </c>
      <c r="F75" s="14">
        <v>1</v>
      </c>
      <c r="G75" s="14">
        <v>1694</v>
      </c>
      <c r="H75" s="15">
        <v>219</v>
      </c>
      <c r="I75" s="14">
        <v>3490</v>
      </c>
      <c r="J75">
        <v>159</v>
      </c>
      <c r="K75">
        <v>769461</v>
      </c>
      <c r="L75">
        <v>31539</v>
      </c>
      <c r="M75">
        <v>243857</v>
      </c>
      <c r="N75">
        <v>131</v>
      </c>
      <c r="O75">
        <v>29421</v>
      </c>
      <c r="P75">
        <v>708</v>
      </c>
      <c r="Q75">
        <v>14913</v>
      </c>
      <c r="R75">
        <v>441</v>
      </c>
      <c r="S75">
        <v>47638</v>
      </c>
      <c r="T75">
        <v>1323</v>
      </c>
      <c r="U75">
        <v>50107</v>
      </c>
      <c r="V75">
        <v>9860</v>
      </c>
      <c r="W75">
        <v>15740</v>
      </c>
      <c r="X75">
        <v>3454</v>
      </c>
    </row>
    <row r="76" spans="1:24" x14ac:dyDescent="0.2">
      <c r="A76" s="14" t="s">
        <v>85</v>
      </c>
      <c r="B76" s="14">
        <v>46101</v>
      </c>
      <c r="C76" s="14">
        <v>57747</v>
      </c>
      <c r="D76" s="14">
        <v>17590</v>
      </c>
      <c r="E76" s="14">
        <v>15</v>
      </c>
      <c r="F76" s="14">
        <v>1</v>
      </c>
      <c r="G76" s="14">
        <v>1551</v>
      </c>
      <c r="H76" s="15">
        <v>329</v>
      </c>
      <c r="I76" s="14">
        <v>8162</v>
      </c>
      <c r="J76">
        <v>60</v>
      </c>
      <c r="K76">
        <v>840031</v>
      </c>
      <c r="L76">
        <v>38011</v>
      </c>
      <c r="M76">
        <v>78246</v>
      </c>
      <c r="N76">
        <v>716</v>
      </c>
      <c r="O76">
        <v>63832</v>
      </c>
      <c r="P76">
        <v>519</v>
      </c>
      <c r="Q76">
        <v>15012</v>
      </c>
      <c r="R76">
        <v>886</v>
      </c>
      <c r="S76">
        <v>23719</v>
      </c>
      <c r="T76">
        <v>1248</v>
      </c>
      <c r="U76">
        <v>69391</v>
      </c>
      <c r="V76">
        <v>13685</v>
      </c>
      <c r="W76">
        <v>4250</v>
      </c>
      <c r="X76">
        <v>737</v>
      </c>
    </row>
    <row r="77" spans="1:24" x14ac:dyDescent="0.2">
      <c r="A77" s="14" t="s">
        <v>82</v>
      </c>
      <c r="B77" s="14">
        <v>60401</v>
      </c>
      <c r="C77" s="14">
        <v>158163</v>
      </c>
      <c r="D77" s="14">
        <v>27111</v>
      </c>
      <c r="E77" s="14">
        <v>953</v>
      </c>
      <c r="F77" s="14">
        <v>14</v>
      </c>
      <c r="G77" s="14">
        <v>6093</v>
      </c>
      <c r="H77" s="15">
        <v>361</v>
      </c>
      <c r="I77" s="14">
        <v>93119</v>
      </c>
      <c r="J77">
        <v>1145</v>
      </c>
      <c r="K77">
        <v>1702991</v>
      </c>
      <c r="L77">
        <v>45603</v>
      </c>
      <c r="M77">
        <v>2163795</v>
      </c>
      <c r="N77">
        <v>824</v>
      </c>
      <c r="O77">
        <v>1607920</v>
      </c>
      <c r="P77">
        <v>2435</v>
      </c>
      <c r="Q77">
        <v>54907</v>
      </c>
      <c r="R77">
        <v>1029</v>
      </c>
      <c r="S77">
        <v>375828</v>
      </c>
      <c r="T77">
        <v>2046</v>
      </c>
      <c r="U77">
        <v>53395</v>
      </c>
      <c r="V77">
        <v>5898</v>
      </c>
      <c r="W77">
        <v>2059</v>
      </c>
      <c r="X77">
        <v>226</v>
      </c>
    </row>
    <row r="78" spans="1:24" x14ac:dyDescent="0.2">
      <c r="A78" s="14" t="s">
        <v>83</v>
      </c>
      <c r="B78" s="14">
        <v>23162</v>
      </c>
      <c r="C78" s="14">
        <v>36695</v>
      </c>
      <c r="D78" s="14">
        <v>7903</v>
      </c>
      <c r="E78" s="14">
        <v>12</v>
      </c>
      <c r="F78" s="14">
        <v>1</v>
      </c>
      <c r="G78" s="14">
        <v>176</v>
      </c>
      <c r="H78" s="15">
        <v>47</v>
      </c>
      <c r="I78" s="14">
        <v>13504</v>
      </c>
      <c r="J78">
        <v>113</v>
      </c>
      <c r="K78">
        <v>542833</v>
      </c>
      <c r="L78">
        <v>19415</v>
      </c>
      <c r="M78">
        <v>1167087</v>
      </c>
      <c r="N78">
        <v>92</v>
      </c>
      <c r="O78">
        <v>306592</v>
      </c>
      <c r="P78">
        <v>485</v>
      </c>
      <c r="Q78">
        <v>4580</v>
      </c>
      <c r="R78">
        <v>219</v>
      </c>
      <c r="S78">
        <v>20665</v>
      </c>
      <c r="T78">
        <v>820</v>
      </c>
      <c r="U78">
        <v>32971</v>
      </c>
      <c r="V78">
        <v>5119</v>
      </c>
      <c r="W78">
        <v>770</v>
      </c>
      <c r="X78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ColWidth="9" defaultRowHeight="14.25" x14ac:dyDescent="0.2"/>
  <cols>
    <col min="1" max="1" width="11.875" style="2" bestFit="1" customWidth="1"/>
    <col min="2" max="2" width="8.625" style="2" bestFit="1" customWidth="1"/>
    <col min="3" max="3" width="8.875" style="2" bestFit="1" customWidth="1"/>
    <col min="4" max="4" width="8.625" style="2" bestFit="1" customWidth="1"/>
    <col min="5" max="5" width="7.625" style="2" bestFit="1" customWidth="1"/>
    <col min="6" max="6" width="6.62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9" style="2" bestFit="1" customWidth="1"/>
    <col min="13" max="13" width="10.5" style="2" bestFit="1" customWidth="1"/>
    <col min="14" max="14" width="6.62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62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105</v>
      </c>
      <c r="B1" s="1"/>
      <c r="C1" s="1"/>
      <c r="D1" s="1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2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130</v>
      </c>
      <c r="Y2" s="3"/>
    </row>
    <row r="3" spans="1:25" ht="24" x14ac:dyDescent="0.2">
      <c r="A3" s="17" t="s">
        <v>87</v>
      </c>
      <c r="B3" s="18" t="s">
        <v>88</v>
      </c>
      <c r="C3" s="16" t="s">
        <v>89</v>
      </c>
      <c r="D3" s="16"/>
      <c r="E3" s="16" t="s">
        <v>90</v>
      </c>
      <c r="F3" s="16"/>
      <c r="G3" s="16" t="s">
        <v>91</v>
      </c>
      <c r="H3" s="16"/>
      <c r="I3" s="16" t="s">
        <v>92</v>
      </c>
      <c r="J3" s="16"/>
      <c r="K3" s="16" t="s">
        <v>117</v>
      </c>
      <c r="L3" s="16"/>
      <c r="M3" s="16" t="s">
        <v>101</v>
      </c>
      <c r="N3" s="16"/>
      <c r="O3" s="16" t="s">
        <v>102</v>
      </c>
      <c r="P3" s="16"/>
      <c r="Q3" s="16" t="s">
        <v>104</v>
      </c>
      <c r="R3" s="16"/>
      <c r="S3" s="16" t="s">
        <v>103</v>
      </c>
      <c r="T3" s="16"/>
      <c r="U3" s="16" t="s">
        <v>93</v>
      </c>
      <c r="V3" s="16"/>
      <c r="W3" s="16" t="s">
        <v>94</v>
      </c>
      <c r="X3" s="16"/>
    </row>
    <row r="4" spans="1:25" s="4" customFormat="1" ht="43.5" customHeight="1" x14ac:dyDescent="0.2">
      <c r="A4" s="17"/>
      <c r="B4" s="18"/>
      <c r="C4" s="13" t="s">
        <v>95</v>
      </c>
      <c r="D4" s="13" t="s">
        <v>96</v>
      </c>
      <c r="E4" s="13" t="s">
        <v>95</v>
      </c>
      <c r="F4" s="13" t="s">
        <v>96</v>
      </c>
      <c r="G4" s="13" t="s">
        <v>95</v>
      </c>
      <c r="H4" s="13" t="s">
        <v>96</v>
      </c>
      <c r="I4" s="13" t="s">
        <v>95</v>
      </c>
      <c r="J4" s="13" t="s">
        <v>96</v>
      </c>
      <c r="K4" s="13" t="s">
        <v>95</v>
      </c>
      <c r="L4" s="13" t="s">
        <v>96</v>
      </c>
      <c r="M4" s="13" t="s">
        <v>95</v>
      </c>
      <c r="N4" s="13" t="s">
        <v>96</v>
      </c>
      <c r="O4" s="13" t="s">
        <v>95</v>
      </c>
      <c r="P4" s="13" t="s">
        <v>96</v>
      </c>
      <c r="Q4" s="13" t="s">
        <v>95</v>
      </c>
      <c r="R4" s="13" t="s">
        <v>96</v>
      </c>
      <c r="S4" s="13" t="s">
        <v>95</v>
      </c>
      <c r="T4" s="13" t="s">
        <v>96</v>
      </c>
      <c r="U4" s="13" t="s">
        <v>95</v>
      </c>
      <c r="V4" s="13" t="s">
        <v>96</v>
      </c>
      <c r="W4" s="13" t="s">
        <v>95</v>
      </c>
      <c r="X4" s="13" t="s">
        <v>96</v>
      </c>
    </row>
    <row r="5" spans="1:25" ht="21.75" x14ac:dyDescent="0.2">
      <c r="A5" s="5" t="s">
        <v>0</v>
      </c>
      <c r="B5" s="6">
        <f>SUM(B6,B16,B26,B35,B48,B57,B67,B76,B86)</f>
        <v>3514756</v>
      </c>
      <c r="C5" s="6">
        <f t="shared" ref="C5:X5" si="0">SUM(C6,C16,C26,C35,C48,C57,C67,C76,C86)</f>
        <v>8846291</v>
      </c>
      <c r="D5" s="6">
        <f t="shared" si="0"/>
        <v>1341092</v>
      </c>
      <c r="E5" s="6">
        <f t="shared" si="0"/>
        <v>783961</v>
      </c>
      <c r="F5" s="6">
        <f t="shared" si="0"/>
        <v>23547</v>
      </c>
      <c r="G5" s="6">
        <f t="shared" si="0"/>
        <v>1663670</v>
      </c>
      <c r="H5" s="6">
        <f t="shared" si="0"/>
        <v>298131</v>
      </c>
      <c r="I5" s="6">
        <f t="shared" si="0"/>
        <v>13560818</v>
      </c>
      <c r="J5" s="6">
        <f t="shared" si="0"/>
        <v>203208</v>
      </c>
      <c r="K5" s="6">
        <f t="shared" ref="K5:L5" si="1">SUM(K6,K16,K26,K35,K48,K57,K67,K76,K86)</f>
        <v>114820737</v>
      </c>
      <c r="L5" s="6">
        <f t="shared" si="1"/>
        <v>2756756</v>
      </c>
      <c r="M5" s="6">
        <f t="shared" ref="M5:N5" si="2">SUM(M6,M16,M26,M35,M48,M57,M67,M76,M86)</f>
        <v>300820558</v>
      </c>
      <c r="N5" s="6">
        <f t="shared" si="2"/>
        <v>36676</v>
      </c>
      <c r="O5" s="6">
        <f t="shared" si="0"/>
        <v>60950977</v>
      </c>
      <c r="P5" s="6">
        <f t="shared" si="0"/>
        <v>150767</v>
      </c>
      <c r="Q5" s="6">
        <f t="shared" si="0"/>
        <v>8982486</v>
      </c>
      <c r="R5" s="6">
        <f t="shared" si="0"/>
        <v>32884</v>
      </c>
      <c r="S5" s="6">
        <f t="shared" ref="S5:T5" si="3">SUM(S6,S16,S26,S35,S48,S57,S67,S76,S86)</f>
        <v>17346958</v>
      </c>
      <c r="T5" s="6">
        <f t="shared" si="3"/>
        <v>85784</v>
      </c>
      <c r="U5" s="6">
        <f t="shared" si="0"/>
        <v>1373474</v>
      </c>
      <c r="V5" s="6">
        <f t="shared" si="0"/>
        <v>88832</v>
      </c>
      <c r="W5" s="6">
        <f t="shared" si="0"/>
        <v>119788</v>
      </c>
      <c r="X5" s="6">
        <f t="shared" si="0"/>
        <v>8088</v>
      </c>
    </row>
    <row r="6" spans="1:25" ht="21.75" x14ac:dyDescent="0.2">
      <c r="A6" s="11" t="s">
        <v>1</v>
      </c>
      <c r="B6" s="10">
        <f>SUM(B7:B15)</f>
        <v>123572</v>
      </c>
      <c r="C6" s="10">
        <f t="shared" ref="C6:X6" si="4">SUM(C7:C15)</f>
        <v>197248</v>
      </c>
      <c r="D6" s="10">
        <f t="shared" si="4"/>
        <v>14049</v>
      </c>
      <c r="E6" s="10">
        <f t="shared" si="4"/>
        <v>251109</v>
      </c>
      <c r="F6" s="10">
        <f t="shared" si="4"/>
        <v>7288</v>
      </c>
      <c r="G6" s="10">
        <f t="shared" si="4"/>
        <v>36384</v>
      </c>
      <c r="H6" s="10">
        <f t="shared" si="4"/>
        <v>2636</v>
      </c>
      <c r="I6" s="10">
        <f t="shared" si="4"/>
        <v>968829</v>
      </c>
      <c r="J6" s="10">
        <f t="shared" si="4"/>
        <v>4449</v>
      </c>
      <c r="K6" s="10">
        <f t="shared" ref="K6:L6" si="5">SUM(K7:K15)</f>
        <v>4808730</v>
      </c>
      <c r="L6" s="10">
        <f t="shared" si="5"/>
        <v>97763</v>
      </c>
      <c r="M6" s="10">
        <f t="shared" ref="M6:N6" si="6">SUM(M7:M15)</f>
        <v>92982789</v>
      </c>
      <c r="N6" s="10">
        <f t="shared" si="6"/>
        <v>1681</v>
      </c>
      <c r="O6" s="10">
        <f t="shared" si="4"/>
        <v>6993288</v>
      </c>
      <c r="P6" s="10">
        <f t="shared" si="4"/>
        <v>11017</v>
      </c>
      <c r="Q6" s="10">
        <f t="shared" si="4"/>
        <v>1318957</v>
      </c>
      <c r="R6" s="10">
        <f t="shared" si="4"/>
        <v>1617</v>
      </c>
      <c r="S6" s="10">
        <f t="shared" ref="S6:T6" si="7">SUM(S7:S15)</f>
        <v>4663326</v>
      </c>
      <c r="T6" s="10">
        <f t="shared" si="7"/>
        <v>8620</v>
      </c>
      <c r="U6" s="10">
        <f t="shared" si="4"/>
        <v>177263</v>
      </c>
      <c r="V6" s="10">
        <f t="shared" si="4"/>
        <v>6181</v>
      </c>
      <c r="W6" s="10">
        <f t="shared" si="4"/>
        <v>13126</v>
      </c>
      <c r="X6" s="10">
        <f t="shared" si="4"/>
        <v>438</v>
      </c>
    </row>
    <row r="7" spans="1:25" ht="21.75" x14ac:dyDescent="0.2">
      <c r="A7" s="7" t="s">
        <v>10</v>
      </c>
      <c r="B7" s="8">
        <f>VLOOKUP($A$7:$A$91,dt!$A$2:$R$78,2,FALSE)</f>
        <v>4827</v>
      </c>
      <c r="C7" s="8">
        <f>VLOOKUP($A$7:$A$91,dt!$A$2:$R$78,3,FALSE)</f>
        <v>4404</v>
      </c>
      <c r="D7" s="8">
        <f>VLOOKUP($A$7:$A$91,dt!$A$2:$R$78,4,FALSE)</f>
        <v>585</v>
      </c>
      <c r="E7" s="8">
        <f>VLOOKUP($A$7:$A$91,dt!$A$2:$R$78,5,FALSE)</f>
        <v>124</v>
      </c>
      <c r="F7" s="8">
        <f>VLOOKUP($A$7:$A$91,dt!$A$2:$R$78,6,FALSE)</f>
        <v>7</v>
      </c>
      <c r="G7" s="8">
        <f>VLOOKUP($A$7:$A$91,dt!$A$2:$R$78,7,FALSE)</f>
        <v>270</v>
      </c>
      <c r="H7" s="8">
        <f>VLOOKUP($A$7:$A$91,dt!$A$2:$R$78,8,FALSE)</f>
        <v>48</v>
      </c>
      <c r="I7" s="8">
        <f>VLOOKUP($A$7:$A$91,dt!$A$2:$R$78,9,FALSE)</f>
        <v>2843</v>
      </c>
      <c r="J7" s="8">
        <f>VLOOKUP($A$7:$A$91,dt!$A$2:$R$78,10,FALSE)</f>
        <v>6</v>
      </c>
      <c r="K7" s="8">
        <f>VLOOKUP($A$7:$A$91,dt!$A$2:$R$78,11,FALSE)</f>
        <v>101549</v>
      </c>
      <c r="L7" s="8">
        <f>VLOOKUP($A$7:$A$91,dt!$A$2:$R$78,12,FALSE)</f>
        <v>3867</v>
      </c>
      <c r="M7" s="8">
        <f>VLOOKUP($A$7:$A$91,dt!$A$2:$R$78,13,FALSE)</f>
        <v>36117</v>
      </c>
      <c r="N7" s="8">
        <f>VLOOKUP($A$7:$A$91,dt!$A$2:$R$78,14,FALSE)</f>
        <v>452</v>
      </c>
      <c r="O7" s="8">
        <f>VLOOKUP($A$7:$A$91,dt!$A$2:$R$78,15,FALSE)</f>
        <v>10366</v>
      </c>
      <c r="P7" s="8">
        <f>VLOOKUP($A$7:$A$91,dt!$A$2:$R$78,16,FALSE)</f>
        <v>341</v>
      </c>
      <c r="Q7" s="8">
        <f>VLOOKUP($A$7:$A$91,dt!$A$2:$R$78,17,FALSE)</f>
        <v>5562</v>
      </c>
      <c r="R7" s="8">
        <f>VLOOKUP($A$7:$A$91,dt!$A$2:$R$78,18,FALSE)</f>
        <v>127</v>
      </c>
      <c r="S7" s="8">
        <f>VLOOKUP($A$7:$A$91,dt!$A$2:$X$78,19,FALSE)</f>
        <v>25909</v>
      </c>
      <c r="T7" s="8">
        <f>VLOOKUP($A$7:$A$91,dt!$A$2:$X$78,20,FALSE)</f>
        <v>130</v>
      </c>
      <c r="U7" s="8">
        <f>VLOOKUP($A$7:$A$91,dt!$A$2:$X$78,21,FALSE)</f>
        <v>9545</v>
      </c>
      <c r="V7" s="8">
        <f>VLOOKUP($A$7:$A$91,dt!$A$2:$X$78,22,FALSE)</f>
        <v>470</v>
      </c>
      <c r="W7" s="8">
        <f>VLOOKUP($A$7:$A$91,dt!$A$2:$X$78,23,FALSE)</f>
        <v>1177</v>
      </c>
      <c r="X7" s="8">
        <f>VLOOKUP($A$7:$A$91,dt!$A$2:$X$78,24,FALSE)</f>
        <v>77</v>
      </c>
    </row>
    <row r="8" spans="1:25" ht="21.75" x14ac:dyDescent="0.2">
      <c r="A8" s="7" t="s">
        <v>11</v>
      </c>
      <c r="B8" s="8">
        <f>VLOOKUP($A$7:$A$91,dt!$A$2:$R$78,2,FALSE)</f>
        <v>4125</v>
      </c>
      <c r="C8" s="8">
        <f>VLOOKUP($A$7:$A$91,dt!$A$2:$R$78,3,FALSE)</f>
        <v>2121</v>
      </c>
      <c r="D8" s="8">
        <f>VLOOKUP($A$7:$A$91,dt!$A$2:$R$78,4,FALSE)</f>
        <v>309</v>
      </c>
      <c r="E8" s="8">
        <f>VLOOKUP($A$7:$A$91,dt!$A$2:$R$78,5,FALSE)</f>
        <v>0</v>
      </c>
      <c r="F8" s="8">
        <f>VLOOKUP($A$7:$A$91,dt!$A$2:$R$78,6,FALSE)</f>
        <v>0</v>
      </c>
      <c r="G8" s="8">
        <f>VLOOKUP($A$7:$A$91,dt!$A$2:$R$78,7,FALSE)</f>
        <v>167</v>
      </c>
      <c r="H8" s="8">
        <f>VLOOKUP($A$7:$A$91,dt!$A$2:$R$78,8,FALSE)</f>
        <v>36</v>
      </c>
      <c r="I8" s="8">
        <f>VLOOKUP($A$7:$A$91,dt!$A$2:$R$78,9,FALSE)</f>
        <v>0</v>
      </c>
      <c r="J8" s="8">
        <f>VLOOKUP($A$7:$A$91,dt!$A$2:$R$78,10,FALSE)</f>
        <v>0</v>
      </c>
      <c r="K8" s="8">
        <f>VLOOKUP($A$7:$A$91,dt!$A$2:$R$78,11,FALSE)</f>
        <v>107780</v>
      </c>
      <c r="L8" s="8">
        <f>VLOOKUP($A$7:$A$91,dt!$A$2:$R$78,12,FALSE)</f>
        <v>3644</v>
      </c>
      <c r="M8" s="8">
        <f>VLOOKUP($A$7:$A$91,dt!$A$2:$R$78,13,FALSE)</f>
        <v>18596</v>
      </c>
      <c r="N8" s="8">
        <f>VLOOKUP($A$7:$A$91,dt!$A$2:$R$78,14,FALSE)</f>
        <v>42</v>
      </c>
      <c r="O8" s="8">
        <f>VLOOKUP($A$7:$A$91,dt!$A$2:$R$78,15,FALSE)</f>
        <v>6731</v>
      </c>
      <c r="P8" s="8">
        <f>VLOOKUP($A$7:$A$91,dt!$A$2:$R$78,16,FALSE)</f>
        <v>204</v>
      </c>
      <c r="Q8" s="8">
        <f>VLOOKUP($A$7:$A$91,dt!$A$2:$R$78,17,FALSE)</f>
        <v>4298</v>
      </c>
      <c r="R8" s="8">
        <f>VLOOKUP($A$7:$A$91,dt!$A$2:$R$78,18,FALSE)</f>
        <v>76</v>
      </c>
      <c r="S8" s="8">
        <f>VLOOKUP($A$7:$A$91,dt!$A$2:$X$78,19,FALSE)</f>
        <v>148914</v>
      </c>
      <c r="T8" s="8">
        <f>VLOOKUP($A$7:$A$91,dt!$A$2:$X$78,20,FALSE)</f>
        <v>159</v>
      </c>
      <c r="U8" s="8">
        <f>VLOOKUP($A$7:$A$91,dt!$A$2:$X$78,21,FALSE)</f>
        <v>3508</v>
      </c>
      <c r="V8" s="8">
        <f>VLOOKUP($A$7:$A$91,dt!$A$2:$X$78,22,FALSE)</f>
        <v>250</v>
      </c>
      <c r="W8" s="8">
        <f>VLOOKUP($A$7:$A$91,dt!$A$2:$X$78,23,FALSE)</f>
        <v>352</v>
      </c>
      <c r="X8" s="8">
        <f>VLOOKUP($A$7:$A$91,dt!$A$2:$X$78,24,FALSE)</f>
        <v>26</v>
      </c>
    </row>
    <row r="9" spans="1:25" ht="21.75" x14ac:dyDescent="0.2">
      <c r="A9" s="7" t="s">
        <v>12</v>
      </c>
      <c r="B9" s="8">
        <f>VLOOKUP($A$7:$A$91,dt!$A$2:$R$78,2,FALSE)</f>
        <v>6563</v>
      </c>
      <c r="C9" s="8">
        <f>VLOOKUP($A$7:$A$91,dt!$A$2:$R$78,3,FALSE)</f>
        <v>4664</v>
      </c>
      <c r="D9" s="8">
        <f>VLOOKUP($A$7:$A$91,dt!$A$2:$R$78,4,FALSE)</f>
        <v>284</v>
      </c>
      <c r="E9" s="8">
        <f>VLOOKUP($A$7:$A$91,dt!$A$2:$R$78,5,FALSE)</f>
        <v>102</v>
      </c>
      <c r="F9" s="8">
        <f>VLOOKUP($A$7:$A$91,dt!$A$2:$R$78,6,FALSE)</f>
        <v>3</v>
      </c>
      <c r="G9" s="8">
        <f>VLOOKUP($A$7:$A$91,dt!$A$2:$R$78,7,FALSE)</f>
        <v>792</v>
      </c>
      <c r="H9" s="8">
        <f>VLOOKUP($A$7:$A$91,dt!$A$2:$R$78,8,FALSE)</f>
        <v>59</v>
      </c>
      <c r="I9" s="8">
        <f>VLOOKUP($A$7:$A$91,dt!$A$2:$R$78,9,FALSE)</f>
        <v>8228</v>
      </c>
      <c r="J9" s="8">
        <f>VLOOKUP($A$7:$A$91,dt!$A$2:$R$78,10,FALSE)</f>
        <v>60</v>
      </c>
      <c r="K9" s="8">
        <f>VLOOKUP($A$7:$A$91,dt!$A$2:$R$78,11,FALSE)</f>
        <v>253748</v>
      </c>
      <c r="L9" s="8">
        <f>VLOOKUP($A$7:$A$91,dt!$A$2:$R$78,12,FALSE)</f>
        <v>5205</v>
      </c>
      <c r="M9" s="8">
        <f>VLOOKUP($A$7:$A$91,dt!$A$2:$R$78,13,FALSE)</f>
        <v>220064</v>
      </c>
      <c r="N9" s="8">
        <f>VLOOKUP($A$7:$A$91,dt!$A$2:$R$78,14,FALSE)</f>
        <v>81</v>
      </c>
      <c r="O9" s="8">
        <f>VLOOKUP($A$7:$A$91,dt!$A$2:$R$78,15,FALSE)</f>
        <v>108356</v>
      </c>
      <c r="P9" s="8">
        <f>VLOOKUP($A$7:$A$91,dt!$A$2:$R$78,16,FALSE)</f>
        <v>1931</v>
      </c>
      <c r="Q9" s="8">
        <f>VLOOKUP($A$7:$A$91,dt!$A$2:$R$78,17,FALSE)</f>
        <v>60034</v>
      </c>
      <c r="R9" s="8">
        <f>VLOOKUP($A$7:$A$91,dt!$A$2:$R$78,18,FALSE)</f>
        <v>131</v>
      </c>
      <c r="S9" s="8">
        <f>VLOOKUP($A$7:$A$91,dt!$A$2:$X$78,19,FALSE)</f>
        <v>341007</v>
      </c>
      <c r="T9" s="8">
        <f>VLOOKUP($A$7:$A$91,dt!$A$2:$X$78,20,FALSE)</f>
        <v>559</v>
      </c>
      <c r="U9" s="8">
        <f>VLOOKUP($A$7:$A$91,dt!$A$2:$X$78,21,FALSE)</f>
        <v>3068</v>
      </c>
      <c r="V9" s="8">
        <f>VLOOKUP($A$7:$A$91,dt!$A$2:$X$78,22,FALSE)</f>
        <v>120</v>
      </c>
      <c r="W9" s="8">
        <f>VLOOKUP($A$7:$A$91,dt!$A$2:$X$78,23,FALSE)</f>
        <v>414</v>
      </c>
      <c r="X9" s="8">
        <f>VLOOKUP($A$7:$A$91,dt!$A$2:$X$78,24,FALSE)</f>
        <v>18</v>
      </c>
    </row>
    <row r="10" spans="1:25" ht="21.75" x14ac:dyDescent="0.2">
      <c r="A10" s="7" t="s">
        <v>13</v>
      </c>
      <c r="B10" s="8">
        <f>VLOOKUP($A$7:$A$91,dt!$A$2:$R$78,2,FALSE)</f>
        <v>15168</v>
      </c>
      <c r="C10" s="8">
        <f>VLOOKUP($A$7:$A$91,dt!$A$2:$R$78,3,FALSE)</f>
        <v>11344</v>
      </c>
      <c r="D10" s="8">
        <f>VLOOKUP($A$7:$A$91,dt!$A$2:$R$78,4,FALSE)</f>
        <v>1143</v>
      </c>
      <c r="E10" s="8">
        <f>VLOOKUP($A$7:$A$91,dt!$A$2:$R$78,5,FALSE)</f>
        <v>20</v>
      </c>
      <c r="F10" s="8">
        <f>VLOOKUP($A$7:$A$91,dt!$A$2:$R$78,6,FALSE)</f>
        <v>3</v>
      </c>
      <c r="G10" s="8">
        <f>VLOOKUP($A$7:$A$91,dt!$A$2:$R$78,7,FALSE)</f>
        <v>1540</v>
      </c>
      <c r="H10" s="8">
        <f>VLOOKUP($A$7:$A$91,dt!$A$2:$R$78,8,FALSE)</f>
        <v>190</v>
      </c>
      <c r="I10" s="8">
        <f>VLOOKUP($A$7:$A$91,dt!$A$2:$R$78,9,FALSE)</f>
        <v>3136</v>
      </c>
      <c r="J10" s="8">
        <f>VLOOKUP($A$7:$A$91,dt!$A$2:$R$78,10,FALSE)</f>
        <v>64</v>
      </c>
      <c r="K10" s="8">
        <f>VLOOKUP($A$7:$A$91,dt!$A$2:$R$78,11,FALSE)</f>
        <v>620211</v>
      </c>
      <c r="L10" s="8">
        <f>VLOOKUP($A$7:$A$91,dt!$A$2:$R$78,12,FALSE)</f>
        <v>12765</v>
      </c>
      <c r="M10" s="8">
        <f>VLOOKUP($A$7:$A$91,dt!$A$2:$R$78,13,FALSE)</f>
        <v>2705952</v>
      </c>
      <c r="N10" s="8">
        <f>VLOOKUP($A$7:$A$91,dt!$A$2:$R$78,14,FALSE)</f>
        <v>140</v>
      </c>
      <c r="O10" s="8">
        <f>VLOOKUP($A$7:$A$91,dt!$A$2:$R$78,15,FALSE)</f>
        <v>3545844</v>
      </c>
      <c r="P10" s="8">
        <f>VLOOKUP($A$7:$A$91,dt!$A$2:$R$78,16,FALSE)</f>
        <v>1943</v>
      </c>
      <c r="Q10" s="8">
        <f>VLOOKUP($A$7:$A$91,dt!$A$2:$R$78,17,FALSE)</f>
        <v>118902</v>
      </c>
      <c r="R10" s="8">
        <f>VLOOKUP($A$7:$A$91,dt!$A$2:$R$78,18,FALSE)</f>
        <v>229</v>
      </c>
      <c r="S10" s="8">
        <f>VLOOKUP($A$7:$A$91,dt!$A$2:$X$78,19,FALSE)</f>
        <v>485954</v>
      </c>
      <c r="T10" s="8">
        <f>VLOOKUP($A$7:$A$91,dt!$A$2:$X$78,20,FALSE)</f>
        <v>1404</v>
      </c>
      <c r="U10" s="8">
        <f>VLOOKUP($A$7:$A$91,dt!$A$2:$X$78,21,FALSE)</f>
        <v>7344</v>
      </c>
      <c r="V10" s="8">
        <f>VLOOKUP($A$7:$A$91,dt!$A$2:$X$78,22,FALSE)</f>
        <v>357</v>
      </c>
      <c r="W10" s="8">
        <f>VLOOKUP($A$7:$A$91,dt!$A$2:$X$78,23,FALSE)</f>
        <v>499</v>
      </c>
      <c r="X10" s="8">
        <f>VLOOKUP($A$7:$A$91,dt!$A$2:$X$78,24,FALSE)</f>
        <v>22</v>
      </c>
    </row>
    <row r="11" spans="1:25" ht="21.75" x14ac:dyDescent="0.2">
      <c r="A11" s="7" t="s">
        <v>14</v>
      </c>
      <c r="B11" s="8">
        <f>VLOOKUP($A$7:$A$91,dt!$A$2:$R$78,2,FALSE)</f>
        <v>18203</v>
      </c>
      <c r="C11" s="8">
        <f>VLOOKUP($A$7:$A$91,dt!$A$2:$R$78,3,FALSE)</f>
        <v>14201</v>
      </c>
      <c r="D11" s="8">
        <f>VLOOKUP($A$7:$A$91,dt!$A$2:$R$78,4,FALSE)</f>
        <v>1604</v>
      </c>
      <c r="E11" s="8">
        <f>VLOOKUP($A$7:$A$91,dt!$A$2:$R$78,5,FALSE)</f>
        <v>0</v>
      </c>
      <c r="F11" s="8">
        <f>VLOOKUP($A$7:$A$91,dt!$A$2:$R$78,6,FALSE)</f>
        <v>0</v>
      </c>
      <c r="G11" s="8">
        <f>VLOOKUP($A$7:$A$91,dt!$A$2:$R$78,7,FALSE)</f>
        <v>755</v>
      </c>
      <c r="H11" s="8">
        <f>VLOOKUP($A$7:$A$91,dt!$A$2:$R$78,8,FALSE)</f>
        <v>78</v>
      </c>
      <c r="I11" s="8">
        <f>VLOOKUP($A$7:$A$91,dt!$A$2:$R$78,9,FALSE)</f>
        <v>70858</v>
      </c>
      <c r="J11" s="8">
        <f>VLOOKUP($A$7:$A$91,dt!$A$2:$R$78,10,FALSE)</f>
        <v>864</v>
      </c>
      <c r="K11" s="8">
        <f>VLOOKUP($A$7:$A$91,dt!$A$2:$R$78,11,FALSE)</f>
        <v>818536</v>
      </c>
      <c r="L11" s="8">
        <f>VLOOKUP($A$7:$A$91,dt!$A$2:$R$78,12,FALSE)</f>
        <v>15018</v>
      </c>
      <c r="M11" s="8">
        <f>VLOOKUP($A$7:$A$91,dt!$A$2:$R$78,13,FALSE)</f>
        <v>1293323</v>
      </c>
      <c r="N11" s="8">
        <f>VLOOKUP($A$7:$A$91,dt!$A$2:$R$78,14,FALSE)</f>
        <v>33</v>
      </c>
      <c r="O11" s="8">
        <f>VLOOKUP($A$7:$A$91,dt!$A$2:$R$78,15,FALSE)</f>
        <v>938117</v>
      </c>
      <c r="P11" s="8">
        <f>VLOOKUP($A$7:$A$91,dt!$A$2:$R$78,16,FALSE)</f>
        <v>972</v>
      </c>
      <c r="Q11" s="8">
        <f>VLOOKUP($A$7:$A$91,dt!$A$2:$R$78,17,FALSE)</f>
        <v>7623</v>
      </c>
      <c r="R11" s="8">
        <f>VLOOKUP($A$7:$A$91,dt!$A$2:$R$78,18,FALSE)</f>
        <v>52</v>
      </c>
      <c r="S11" s="8">
        <f>VLOOKUP($A$7:$A$91,dt!$A$2:$X$78,19,FALSE)</f>
        <v>1711193</v>
      </c>
      <c r="T11" s="8">
        <f>VLOOKUP($A$7:$A$91,dt!$A$2:$X$78,20,FALSE)</f>
        <v>2388</v>
      </c>
      <c r="U11" s="8">
        <f>VLOOKUP($A$7:$A$91,dt!$A$2:$X$78,21,FALSE)</f>
        <v>9852</v>
      </c>
      <c r="V11" s="8">
        <f>VLOOKUP($A$7:$A$91,dt!$A$2:$X$78,22,FALSE)</f>
        <v>397</v>
      </c>
      <c r="W11" s="8">
        <f>VLOOKUP($A$7:$A$91,dt!$A$2:$X$78,23,FALSE)</f>
        <v>533</v>
      </c>
      <c r="X11" s="8">
        <f>VLOOKUP($A$7:$A$91,dt!$A$2:$X$78,24,FALSE)</f>
        <v>16</v>
      </c>
    </row>
    <row r="12" spans="1:25" ht="21.75" x14ac:dyDescent="0.2">
      <c r="A12" s="7" t="s">
        <v>15</v>
      </c>
      <c r="B12" s="8">
        <f>VLOOKUP($A$7:$A$91,dt!$A$2:$R$78,2,FALSE)</f>
        <v>29890</v>
      </c>
      <c r="C12" s="8">
        <f>VLOOKUP($A$7:$A$91,dt!$A$2:$R$78,3,FALSE)</f>
        <v>67086</v>
      </c>
      <c r="D12" s="8">
        <f>VLOOKUP($A$7:$A$91,dt!$A$2:$R$78,4,FALSE)</f>
        <v>4051</v>
      </c>
      <c r="E12" s="8">
        <f>VLOOKUP($A$7:$A$91,dt!$A$2:$R$78,5,FALSE)</f>
        <v>89024</v>
      </c>
      <c r="F12" s="8">
        <f>VLOOKUP($A$7:$A$91,dt!$A$2:$R$78,6,FALSE)</f>
        <v>2477</v>
      </c>
      <c r="G12" s="8">
        <f>VLOOKUP($A$7:$A$91,dt!$A$2:$R$78,7,FALSE)</f>
        <v>3763</v>
      </c>
      <c r="H12" s="8">
        <f>VLOOKUP($A$7:$A$91,dt!$A$2:$R$78,8,FALSE)</f>
        <v>246</v>
      </c>
      <c r="I12" s="8">
        <f>VLOOKUP($A$7:$A$91,dt!$A$2:$R$78,9,FALSE)</f>
        <v>519726</v>
      </c>
      <c r="J12" s="8">
        <f>VLOOKUP($A$7:$A$91,dt!$A$2:$R$78,10,FALSE)</f>
        <v>1948</v>
      </c>
      <c r="K12" s="8">
        <f>VLOOKUP($A$7:$A$91,dt!$A$2:$R$78,11,FALSE)</f>
        <v>991761</v>
      </c>
      <c r="L12" s="8">
        <f>VLOOKUP($A$7:$A$91,dt!$A$2:$R$78,12,FALSE)</f>
        <v>23189</v>
      </c>
      <c r="M12" s="8">
        <f>VLOOKUP($A$7:$A$91,dt!$A$2:$R$78,13,FALSE)</f>
        <v>62771321</v>
      </c>
      <c r="N12" s="8">
        <f>VLOOKUP($A$7:$A$91,dt!$A$2:$R$78,14,FALSE)</f>
        <v>440</v>
      </c>
      <c r="O12" s="8">
        <f>VLOOKUP($A$7:$A$91,dt!$A$2:$R$78,15,FALSE)</f>
        <v>802980</v>
      </c>
      <c r="P12" s="8">
        <f>VLOOKUP($A$7:$A$91,dt!$A$2:$R$78,16,FALSE)</f>
        <v>1458</v>
      </c>
      <c r="Q12" s="8">
        <f>VLOOKUP($A$7:$A$91,dt!$A$2:$R$78,17,FALSE)</f>
        <v>415412</v>
      </c>
      <c r="R12" s="8">
        <f>VLOOKUP($A$7:$A$91,dt!$A$2:$R$78,18,FALSE)</f>
        <v>268</v>
      </c>
      <c r="S12" s="8">
        <f>VLOOKUP($A$7:$A$91,dt!$A$2:$X$78,19,FALSE)</f>
        <v>536675</v>
      </c>
      <c r="T12" s="8">
        <f>VLOOKUP($A$7:$A$91,dt!$A$2:$X$78,20,FALSE)</f>
        <v>1129</v>
      </c>
      <c r="U12" s="8">
        <f>VLOOKUP($A$7:$A$91,dt!$A$2:$X$78,21,FALSE)</f>
        <v>64893</v>
      </c>
      <c r="V12" s="8">
        <f>VLOOKUP($A$7:$A$91,dt!$A$2:$X$78,22,FALSE)</f>
        <v>2216</v>
      </c>
      <c r="W12" s="8">
        <f>VLOOKUP($A$7:$A$91,dt!$A$2:$X$78,23,FALSE)</f>
        <v>3564</v>
      </c>
      <c r="X12" s="8">
        <f>VLOOKUP($A$7:$A$91,dt!$A$2:$X$78,24,FALSE)</f>
        <v>93</v>
      </c>
    </row>
    <row r="13" spans="1:25" ht="21.75" x14ac:dyDescent="0.2">
      <c r="A13" s="7" t="s">
        <v>16</v>
      </c>
      <c r="B13" s="8">
        <f>VLOOKUP($A$7:$A$91,dt!$A$2:$R$78,2,FALSE)</f>
        <v>5470</v>
      </c>
      <c r="C13" s="8">
        <f>VLOOKUP($A$7:$A$91,dt!$A$2:$R$78,3,FALSE)</f>
        <v>3132</v>
      </c>
      <c r="D13" s="8">
        <f>VLOOKUP($A$7:$A$91,dt!$A$2:$R$78,4,FALSE)</f>
        <v>454</v>
      </c>
      <c r="E13" s="8">
        <f>VLOOKUP($A$7:$A$91,dt!$A$2:$R$78,5,FALSE)</f>
        <v>151</v>
      </c>
      <c r="F13" s="8">
        <f>VLOOKUP($A$7:$A$91,dt!$A$2:$R$78,6,FALSE)</f>
        <v>9</v>
      </c>
      <c r="G13" s="8">
        <f>VLOOKUP($A$7:$A$91,dt!$A$2:$R$78,7,FALSE)</f>
        <v>199</v>
      </c>
      <c r="H13" s="8">
        <f>VLOOKUP($A$7:$A$91,dt!$A$2:$R$78,8,FALSE)</f>
        <v>29</v>
      </c>
      <c r="I13" s="8">
        <f>VLOOKUP($A$7:$A$91,dt!$A$2:$R$78,9,FALSE)</f>
        <v>43352</v>
      </c>
      <c r="J13" s="8">
        <f>VLOOKUP($A$7:$A$91,dt!$A$2:$R$78,10,FALSE)</f>
        <v>322</v>
      </c>
      <c r="K13" s="8">
        <f>VLOOKUP($A$7:$A$91,dt!$A$2:$R$78,11,FALSE)</f>
        <v>240342</v>
      </c>
      <c r="L13" s="8">
        <f>VLOOKUP($A$7:$A$91,dt!$A$2:$R$78,12,FALSE)</f>
        <v>4391</v>
      </c>
      <c r="M13" s="8">
        <f>VLOOKUP($A$7:$A$91,dt!$A$2:$R$78,13,FALSE)</f>
        <v>1826174</v>
      </c>
      <c r="N13" s="8">
        <f>VLOOKUP($A$7:$A$91,dt!$A$2:$R$78,14,FALSE)</f>
        <v>62</v>
      </c>
      <c r="O13" s="8">
        <f>VLOOKUP($A$7:$A$91,dt!$A$2:$R$78,15,FALSE)</f>
        <v>51777</v>
      </c>
      <c r="P13" s="8">
        <f>VLOOKUP($A$7:$A$91,dt!$A$2:$R$78,16,FALSE)</f>
        <v>413</v>
      </c>
      <c r="Q13" s="8">
        <f>VLOOKUP($A$7:$A$91,dt!$A$2:$R$78,17,FALSE)</f>
        <v>3621</v>
      </c>
      <c r="R13" s="8">
        <f>VLOOKUP($A$7:$A$91,dt!$A$2:$R$78,18,FALSE)</f>
        <v>76</v>
      </c>
      <c r="S13" s="8">
        <f>VLOOKUP($A$7:$A$91,dt!$A$2:$X$78,19,FALSE)</f>
        <v>174230</v>
      </c>
      <c r="T13" s="8">
        <f>VLOOKUP($A$7:$A$91,dt!$A$2:$X$78,20,FALSE)</f>
        <v>417</v>
      </c>
      <c r="U13" s="8">
        <f>VLOOKUP($A$7:$A$91,dt!$A$2:$X$78,21,FALSE)</f>
        <v>15606</v>
      </c>
      <c r="V13" s="8">
        <f>VLOOKUP($A$7:$A$91,dt!$A$2:$X$78,22,FALSE)</f>
        <v>507</v>
      </c>
      <c r="W13" s="8">
        <f>VLOOKUP($A$7:$A$91,dt!$A$2:$X$78,23,FALSE)</f>
        <v>173</v>
      </c>
      <c r="X13" s="8">
        <f>VLOOKUP($A$7:$A$91,dt!$A$2:$X$78,24,FALSE)</f>
        <v>17</v>
      </c>
    </row>
    <row r="14" spans="1:25" ht="21.75" x14ac:dyDescent="0.2">
      <c r="A14" s="7" t="s">
        <v>17</v>
      </c>
      <c r="B14" s="8">
        <f>VLOOKUP($A$7:$A$91,dt!$A$2:$R$78,2,FALSE)</f>
        <v>20708</v>
      </c>
      <c r="C14" s="8">
        <f>VLOOKUP($A$7:$A$91,dt!$A$2:$R$78,3,FALSE)</f>
        <v>58940</v>
      </c>
      <c r="D14" s="8">
        <f>VLOOKUP($A$7:$A$91,dt!$A$2:$R$78,4,FALSE)</f>
        <v>3469</v>
      </c>
      <c r="E14" s="8">
        <f>VLOOKUP($A$7:$A$91,dt!$A$2:$R$78,5,FALSE)</f>
        <v>1256</v>
      </c>
      <c r="F14" s="8">
        <f>VLOOKUP($A$7:$A$91,dt!$A$2:$R$78,6,FALSE)</f>
        <v>67</v>
      </c>
      <c r="G14" s="8">
        <f>VLOOKUP($A$7:$A$91,dt!$A$2:$R$78,7,FALSE)</f>
        <v>17742</v>
      </c>
      <c r="H14" s="8">
        <f>VLOOKUP($A$7:$A$91,dt!$A$2:$R$78,8,FALSE)</f>
        <v>1274</v>
      </c>
      <c r="I14" s="8">
        <f>VLOOKUP($A$7:$A$91,dt!$A$2:$R$78,9,FALSE)</f>
        <v>155073</v>
      </c>
      <c r="J14" s="8">
        <f>VLOOKUP($A$7:$A$91,dt!$A$2:$R$78,10,FALSE)</f>
        <v>919</v>
      </c>
      <c r="K14" s="8">
        <f>VLOOKUP($A$7:$A$91,dt!$A$2:$R$78,11,FALSE)</f>
        <v>1052571</v>
      </c>
      <c r="L14" s="8">
        <f>VLOOKUP($A$7:$A$91,dt!$A$2:$R$78,12,FALSE)</f>
        <v>16957</v>
      </c>
      <c r="M14" s="8">
        <f>VLOOKUP($A$7:$A$91,dt!$A$2:$R$78,13,FALSE)</f>
        <v>5803662</v>
      </c>
      <c r="N14" s="8">
        <f>VLOOKUP($A$7:$A$91,dt!$A$2:$R$78,14,FALSE)</f>
        <v>159</v>
      </c>
      <c r="O14" s="8">
        <f>VLOOKUP($A$7:$A$91,dt!$A$2:$R$78,15,FALSE)</f>
        <v>71313</v>
      </c>
      <c r="P14" s="8">
        <f>VLOOKUP($A$7:$A$91,dt!$A$2:$R$78,16,FALSE)</f>
        <v>2242</v>
      </c>
      <c r="Q14" s="8">
        <f>VLOOKUP($A$7:$A$91,dt!$A$2:$R$78,17,FALSE)</f>
        <v>96135</v>
      </c>
      <c r="R14" s="8">
        <f>VLOOKUP($A$7:$A$91,dt!$A$2:$R$78,18,FALSE)</f>
        <v>481</v>
      </c>
      <c r="S14" s="8">
        <f>VLOOKUP($A$7:$A$91,dt!$A$2:$X$78,19,FALSE)</f>
        <v>985837</v>
      </c>
      <c r="T14" s="8">
        <f>VLOOKUP($A$7:$A$91,dt!$A$2:$X$78,20,FALSE)</f>
        <v>1783</v>
      </c>
      <c r="U14" s="8">
        <f>VLOOKUP($A$7:$A$91,dt!$A$2:$X$78,21,FALSE)</f>
        <v>38371</v>
      </c>
      <c r="V14" s="8">
        <f>VLOOKUP($A$7:$A$91,dt!$A$2:$X$78,22,FALSE)</f>
        <v>1052</v>
      </c>
      <c r="W14" s="8">
        <f>VLOOKUP($A$7:$A$91,dt!$A$2:$X$78,23,FALSE)</f>
        <v>3821</v>
      </c>
      <c r="X14" s="8">
        <f>VLOOKUP($A$7:$A$91,dt!$A$2:$X$78,24,FALSE)</f>
        <v>112</v>
      </c>
    </row>
    <row r="15" spans="1:25" ht="21.75" x14ac:dyDescent="0.2">
      <c r="A15" s="7" t="s">
        <v>18</v>
      </c>
      <c r="B15" s="8">
        <f>VLOOKUP($A$7:$A$91,dt!$A$2:$R$78,2,FALSE)</f>
        <v>18618</v>
      </c>
      <c r="C15" s="8">
        <f>VLOOKUP($A$7:$A$91,dt!$A$2:$R$78,3,FALSE)</f>
        <v>31356</v>
      </c>
      <c r="D15" s="8">
        <f>VLOOKUP($A$7:$A$91,dt!$A$2:$R$78,4,FALSE)</f>
        <v>2150</v>
      </c>
      <c r="E15" s="8">
        <f>VLOOKUP($A$7:$A$91,dt!$A$2:$R$78,5,FALSE)</f>
        <v>160432</v>
      </c>
      <c r="F15" s="8">
        <f>VLOOKUP($A$7:$A$91,dt!$A$2:$R$78,6,FALSE)</f>
        <v>4722</v>
      </c>
      <c r="G15" s="8">
        <f>VLOOKUP($A$7:$A$91,dt!$A$2:$R$78,7,FALSE)</f>
        <v>11156</v>
      </c>
      <c r="H15" s="8">
        <f>VLOOKUP($A$7:$A$91,dt!$A$2:$R$78,8,FALSE)</f>
        <v>676</v>
      </c>
      <c r="I15" s="8">
        <f>VLOOKUP($A$7:$A$91,dt!$A$2:$R$78,9,FALSE)</f>
        <v>165613</v>
      </c>
      <c r="J15" s="8">
        <f>VLOOKUP($A$7:$A$91,dt!$A$2:$R$78,10,FALSE)</f>
        <v>266</v>
      </c>
      <c r="K15" s="8">
        <f>VLOOKUP($A$7:$A$91,dt!$A$2:$R$78,11,FALSE)</f>
        <v>622232</v>
      </c>
      <c r="L15" s="8">
        <f>VLOOKUP($A$7:$A$91,dt!$A$2:$R$78,12,FALSE)</f>
        <v>12727</v>
      </c>
      <c r="M15" s="8">
        <f>VLOOKUP($A$7:$A$91,dt!$A$2:$R$78,13,FALSE)</f>
        <v>18307580</v>
      </c>
      <c r="N15" s="8">
        <f>VLOOKUP($A$7:$A$91,dt!$A$2:$R$78,14,FALSE)</f>
        <v>272</v>
      </c>
      <c r="O15" s="8">
        <f>VLOOKUP($A$7:$A$91,dt!$A$2:$R$78,15,FALSE)</f>
        <v>1457804</v>
      </c>
      <c r="P15" s="8">
        <f>VLOOKUP($A$7:$A$91,dt!$A$2:$R$78,16,FALSE)</f>
        <v>1513</v>
      </c>
      <c r="Q15" s="8">
        <f>VLOOKUP($A$7:$A$91,dt!$A$2:$R$78,17,FALSE)</f>
        <v>607370</v>
      </c>
      <c r="R15" s="8">
        <f>VLOOKUP($A$7:$A$91,dt!$A$2:$R$78,18,FALSE)</f>
        <v>177</v>
      </c>
      <c r="S15" s="8">
        <f>VLOOKUP($A$7:$A$91,dt!$A$2:$X$78,19,FALSE)</f>
        <v>253607</v>
      </c>
      <c r="T15" s="8">
        <f>VLOOKUP($A$7:$A$91,dt!$A$2:$X$78,20,FALSE)</f>
        <v>651</v>
      </c>
      <c r="U15" s="8">
        <f>VLOOKUP($A$7:$A$91,dt!$A$2:$X$78,21,FALSE)</f>
        <v>25076</v>
      </c>
      <c r="V15" s="8">
        <f>VLOOKUP($A$7:$A$91,dt!$A$2:$X$78,22,FALSE)</f>
        <v>812</v>
      </c>
      <c r="W15" s="8">
        <f>VLOOKUP($A$7:$A$91,dt!$A$2:$X$78,23,FALSE)</f>
        <v>2593</v>
      </c>
      <c r="X15" s="8">
        <f>VLOOKUP($A$7:$A$91,dt!$A$2:$X$78,24,FALSE)</f>
        <v>57</v>
      </c>
    </row>
    <row r="16" spans="1:25" ht="21.75" x14ac:dyDescent="0.2">
      <c r="A16" s="11" t="s">
        <v>2</v>
      </c>
      <c r="B16" s="10">
        <f t="shared" ref="B16:X16" si="8">SUM(B17:B25)</f>
        <v>119885</v>
      </c>
      <c r="C16" s="10">
        <f t="shared" si="8"/>
        <v>202149</v>
      </c>
      <c r="D16" s="10">
        <f t="shared" si="8"/>
        <v>18392</v>
      </c>
      <c r="E16" s="10">
        <f t="shared" si="8"/>
        <v>42768</v>
      </c>
      <c r="F16" s="10">
        <f t="shared" si="8"/>
        <v>1064</v>
      </c>
      <c r="G16" s="10">
        <f t="shared" si="8"/>
        <v>53570</v>
      </c>
      <c r="H16" s="10">
        <f t="shared" si="8"/>
        <v>4559</v>
      </c>
      <c r="I16" s="10">
        <f t="shared" si="8"/>
        <v>2134490</v>
      </c>
      <c r="J16" s="10">
        <f t="shared" si="8"/>
        <v>3102</v>
      </c>
      <c r="K16" s="10">
        <f t="shared" ref="K16:L16" si="9">SUM(K17:K25)</f>
        <v>4267959</v>
      </c>
      <c r="L16" s="10">
        <f t="shared" si="9"/>
        <v>101617</v>
      </c>
      <c r="M16" s="10">
        <f t="shared" ref="M16:N16" si="10">SUM(M17:M25)</f>
        <v>63125385</v>
      </c>
      <c r="N16" s="10">
        <f t="shared" si="10"/>
        <v>3128</v>
      </c>
      <c r="O16" s="10">
        <f t="shared" si="8"/>
        <v>20068737</v>
      </c>
      <c r="P16" s="10">
        <f t="shared" si="8"/>
        <v>7993</v>
      </c>
      <c r="Q16" s="10">
        <f t="shared" si="8"/>
        <v>2666721</v>
      </c>
      <c r="R16" s="10">
        <f t="shared" si="8"/>
        <v>1961</v>
      </c>
      <c r="S16" s="10">
        <f t="shared" ref="S16:T16" si="11">SUM(S17:S25)</f>
        <v>601858</v>
      </c>
      <c r="T16" s="10">
        <f t="shared" si="11"/>
        <v>4101</v>
      </c>
      <c r="U16" s="10">
        <f t="shared" si="8"/>
        <v>34356</v>
      </c>
      <c r="V16" s="10">
        <f t="shared" si="8"/>
        <v>1607</v>
      </c>
      <c r="W16" s="10">
        <f t="shared" si="8"/>
        <v>5377</v>
      </c>
      <c r="X16" s="10">
        <f t="shared" si="8"/>
        <v>280</v>
      </c>
    </row>
    <row r="17" spans="1:24" ht="21.75" x14ac:dyDescent="0.2">
      <c r="A17" s="7" t="s">
        <v>19</v>
      </c>
      <c r="B17" s="8">
        <f>VLOOKUP($A$7:$A$91,dt!$A$2:$R$78,2,FALSE)</f>
        <v>2168</v>
      </c>
      <c r="C17" s="8">
        <f>VLOOKUP($A$7:$A$91,dt!$A$2:$R$78,3,FALSE)</f>
        <v>462</v>
      </c>
      <c r="D17" s="8">
        <f>VLOOKUP($A$7:$A$91,dt!$A$2:$R$78,4,FALSE)</f>
        <v>46</v>
      </c>
      <c r="E17" s="8">
        <f>VLOOKUP($A$7:$A$91,dt!$A$2:$R$78,5,FALSE)</f>
        <v>0</v>
      </c>
      <c r="F17" s="8">
        <f>VLOOKUP($A$7:$A$91,dt!$A$2:$R$78,6,FALSE)</f>
        <v>0</v>
      </c>
      <c r="G17" s="8">
        <f>VLOOKUP($A$7:$A$91,dt!$A$2:$R$78,7,FALSE)</f>
        <v>48</v>
      </c>
      <c r="H17" s="8">
        <f>VLOOKUP($A$7:$A$91,dt!$A$2:$R$78,8,FALSE)</f>
        <v>9</v>
      </c>
      <c r="I17" s="8">
        <f>VLOOKUP($A$7:$A$91,dt!$A$2:$R$78,9,FALSE)</f>
        <v>95</v>
      </c>
      <c r="J17" s="8">
        <f>VLOOKUP($A$7:$A$91,dt!$A$2:$R$78,10,FALSE)</f>
        <v>5</v>
      </c>
      <c r="K17" s="8">
        <f>VLOOKUP($A$7:$A$91,dt!$A$2:$R$78,11,FALSE)</f>
        <v>48212</v>
      </c>
      <c r="L17" s="8">
        <f>VLOOKUP($A$7:$A$91,dt!$A$2:$R$78,12,FALSE)</f>
        <v>1888</v>
      </c>
      <c r="M17" s="8">
        <f>VLOOKUP($A$7:$A$91,dt!$A$2:$R$78,13,FALSE)</f>
        <v>1473</v>
      </c>
      <c r="N17" s="8">
        <f>VLOOKUP($A$7:$A$91,dt!$A$2:$R$78,14,FALSE)</f>
        <v>10</v>
      </c>
      <c r="O17" s="8">
        <f>VLOOKUP($A$7:$A$91,dt!$A$2:$R$78,15,FALSE)</f>
        <v>2302</v>
      </c>
      <c r="P17" s="8">
        <f>VLOOKUP($A$7:$A$91,dt!$A$2:$R$78,16,FALSE)</f>
        <v>63</v>
      </c>
      <c r="Q17" s="8">
        <f>VLOOKUP($A$7:$A$91,dt!$A$2:$R$78,17,FALSE)</f>
        <v>1381</v>
      </c>
      <c r="R17" s="8">
        <f>VLOOKUP($A$7:$A$91,dt!$A$2:$R$78,18,FALSE)</f>
        <v>103</v>
      </c>
      <c r="S17" s="8">
        <f>VLOOKUP($A$7:$A$91,dt!$A$2:$X$78,19,FALSE)</f>
        <v>6888</v>
      </c>
      <c r="T17" s="8">
        <f>VLOOKUP($A$7:$A$91,dt!$A$2:$X$78,20,FALSE)</f>
        <v>205</v>
      </c>
      <c r="U17" s="8">
        <f>VLOOKUP($A$7:$A$91,dt!$A$2:$X$78,21,FALSE)</f>
        <v>889</v>
      </c>
      <c r="V17" s="8">
        <f>VLOOKUP($A$7:$A$91,dt!$A$2:$X$78,22,FALSE)</f>
        <v>35</v>
      </c>
      <c r="W17" s="8">
        <f>VLOOKUP($A$7:$A$91,dt!$A$2:$X$78,23,FALSE)</f>
        <v>80</v>
      </c>
      <c r="X17" s="8">
        <f>VLOOKUP($A$7:$A$91,dt!$A$2:$X$78,24,FALSE)</f>
        <v>9</v>
      </c>
    </row>
    <row r="18" spans="1:24" ht="21.75" x14ac:dyDescent="0.2">
      <c r="A18" s="7" t="s">
        <v>20</v>
      </c>
      <c r="B18" s="8">
        <f>VLOOKUP($A$7:$A$91,dt!$A$2:$R$78,2,FALSE)</f>
        <v>13101</v>
      </c>
      <c r="C18" s="8">
        <f>VLOOKUP($A$7:$A$91,dt!$A$2:$R$78,3,FALSE)</f>
        <v>21100</v>
      </c>
      <c r="D18" s="8">
        <f>VLOOKUP($A$7:$A$91,dt!$A$2:$R$78,4,FALSE)</f>
        <v>1532</v>
      </c>
      <c r="E18" s="8">
        <f>VLOOKUP($A$7:$A$91,dt!$A$2:$R$78,5,FALSE)</f>
        <v>1720</v>
      </c>
      <c r="F18" s="8">
        <f>VLOOKUP($A$7:$A$91,dt!$A$2:$R$78,6,FALSE)</f>
        <v>31</v>
      </c>
      <c r="G18" s="8">
        <f>VLOOKUP($A$7:$A$91,dt!$A$2:$R$78,7,FALSE)</f>
        <v>8561</v>
      </c>
      <c r="H18" s="8">
        <f>VLOOKUP($A$7:$A$91,dt!$A$2:$R$78,8,FALSE)</f>
        <v>842</v>
      </c>
      <c r="I18" s="8">
        <f>VLOOKUP($A$7:$A$91,dt!$A$2:$R$78,9,FALSE)</f>
        <v>813931</v>
      </c>
      <c r="J18" s="8">
        <f>VLOOKUP($A$7:$A$91,dt!$A$2:$R$78,10,FALSE)</f>
        <v>290</v>
      </c>
      <c r="K18" s="8">
        <f>VLOOKUP($A$7:$A$91,dt!$A$2:$R$78,11,FALSE)</f>
        <v>438512</v>
      </c>
      <c r="L18" s="8">
        <f>VLOOKUP($A$7:$A$91,dt!$A$2:$R$78,12,FALSE)</f>
        <v>10998</v>
      </c>
      <c r="M18" s="8">
        <f>VLOOKUP($A$7:$A$91,dt!$A$2:$R$78,13,FALSE)</f>
        <v>27467296</v>
      </c>
      <c r="N18" s="8">
        <f>VLOOKUP($A$7:$A$91,dt!$A$2:$R$78,14,FALSE)</f>
        <v>324</v>
      </c>
      <c r="O18" s="8">
        <f>VLOOKUP($A$7:$A$91,dt!$A$2:$R$78,15,FALSE)</f>
        <v>4083055</v>
      </c>
      <c r="P18" s="8">
        <f>VLOOKUP($A$7:$A$91,dt!$A$2:$R$78,16,FALSE)</f>
        <v>487</v>
      </c>
      <c r="Q18" s="8">
        <f>VLOOKUP($A$7:$A$91,dt!$A$2:$R$78,17,FALSE)</f>
        <v>150056</v>
      </c>
      <c r="R18" s="8">
        <f>VLOOKUP($A$7:$A$91,dt!$A$2:$R$78,18,FALSE)</f>
        <v>75</v>
      </c>
      <c r="S18" s="8">
        <f>VLOOKUP($A$7:$A$91,dt!$A$2:$X$78,19,FALSE)</f>
        <v>170778</v>
      </c>
      <c r="T18" s="8">
        <f>VLOOKUP($A$7:$A$91,dt!$A$2:$X$78,20,FALSE)</f>
        <v>178</v>
      </c>
      <c r="U18" s="8">
        <f>VLOOKUP($A$7:$A$91,dt!$A$2:$X$78,21,FALSE)</f>
        <v>6530</v>
      </c>
      <c r="V18" s="8">
        <f>VLOOKUP($A$7:$A$91,dt!$A$2:$X$78,22,FALSE)</f>
        <v>309</v>
      </c>
      <c r="W18" s="8">
        <f>VLOOKUP($A$7:$A$91,dt!$A$2:$X$78,23,FALSE)</f>
        <v>2021</v>
      </c>
      <c r="X18" s="8">
        <f>VLOOKUP($A$7:$A$91,dt!$A$2:$X$78,24,FALSE)</f>
        <v>85</v>
      </c>
    </row>
    <row r="19" spans="1:24" ht="21.75" x14ac:dyDescent="0.2">
      <c r="A19" s="7" t="s">
        <v>21</v>
      </c>
      <c r="B19" s="8">
        <f>VLOOKUP($A$7:$A$91,dt!$A$2:$R$78,2,FALSE)</f>
        <v>10441</v>
      </c>
      <c r="C19" s="8">
        <f>VLOOKUP($A$7:$A$91,dt!$A$2:$R$78,3,FALSE)</f>
        <v>22352</v>
      </c>
      <c r="D19" s="8">
        <f>VLOOKUP($A$7:$A$91,dt!$A$2:$R$78,4,FALSE)</f>
        <v>1669</v>
      </c>
      <c r="E19" s="8">
        <f>VLOOKUP($A$7:$A$91,dt!$A$2:$R$78,5,FALSE)</f>
        <v>0</v>
      </c>
      <c r="F19" s="8">
        <f>VLOOKUP($A$7:$A$91,dt!$A$2:$R$78,6,FALSE)</f>
        <v>0</v>
      </c>
      <c r="G19" s="8">
        <f>VLOOKUP($A$7:$A$91,dt!$A$2:$R$78,7,FALSE)</f>
        <v>743</v>
      </c>
      <c r="H19" s="8">
        <f>VLOOKUP($A$7:$A$91,dt!$A$2:$R$78,8,FALSE)</f>
        <v>81</v>
      </c>
      <c r="I19" s="8">
        <f>VLOOKUP($A$7:$A$91,dt!$A$2:$R$78,9,FALSE)</f>
        <v>224243</v>
      </c>
      <c r="J19" s="8">
        <f>VLOOKUP($A$7:$A$91,dt!$A$2:$R$78,10,FALSE)</f>
        <v>175</v>
      </c>
      <c r="K19" s="8">
        <f>VLOOKUP($A$7:$A$91,dt!$A$2:$R$78,11,FALSE)</f>
        <v>447373</v>
      </c>
      <c r="L19" s="8">
        <f>VLOOKUP($A$7:$A$91,dt!$A$2:$R$78,12,FALSE)</f>
        <v>9072</v>
      </c>
      <c r="M19" s="8">
        <f>VLOOKUP($A$7:$A$91,dt!$A$2:$R$78,13,FALSE)</f>
        <v>4069202</v>
      </c>
      <c r="N19" s="8">
        <f>VLOOKUP($A$7:$A$91,dt!$A$2:$R$78,14,FALSE)</f>
        <v>196</v>
      </c>
      <c r="O19" s="8">
        <f>VLOOKUP($A$7:$A$91,dt!$A$2:$R$78,15,FALSE)</f>
        <v>316526</v>
      </c>
      <c r="P19" s="8">
        <f>VLOOKUP($A$7:$A$91,dt!$A$2:$R$78,16,FALSE)</f>
        <v>298</v>
      </c>
      <c r="Q19" s="8">
        <f>VLOOKUP($A$7:$A$91,dt!$A$2:$R$78,17,FALSE)</f>
        <v>554935</v>
      </c>
      <c r="R19" s="8">
        <f>VLOOKUP($A$7:$A$91,dt!$A$2:$R$78,18,FALSE)</f>
        <v>58</v>
      </c>
      <c r="S19" s="8">
        <f>VLOOKUP($A$7:$A$91,dt!$A$2:$X$78,19,FALSE)</f>
        <v>40994</v>
      </c>
      <c r="T19" s="8">
        <f>VLOOKUP($A$7:$A$91,dt!$A$2:$X$78,20,FALSE)</f>
        <v>118</v>
      </c>
      <c r="U19" s="8">
        <f>VLOOKUP($A$7:$A$91,dt!$A$2:$X$78,21,FALSE)</f>
        <v>890</v>
      </c>
      <c r="V19" s="8">
        <f>VLOOKUP($A$7:$A$91,dt!$A$2:$X$78,22,FALSE)</f>
        <v>36</v>
      </c>
      <c r="W19" s="8">
        <f>VLOOKUP($A$7:$A$91,dt!$A$2:$X$78,23,FALSE)</f>
        <v>171</v>
      </c>
      <c r="X19" s="8">
        <f>VLOOKUP($A$7:$A$91,dt!$A$2:$X$78,24,FALSE)</f>
        <v>9</v>
      </c>
    </row>
    <row r="20" spans="1:24" ht="21.75" x14ac:dyDescent="0.2">
      <c r="A20" s="7" t="s">
        <v>22</v>
      </c>
      <c r="B20" s="8">
        <f>VLOOKUP($A$7:$A$91,dt!$A$2:$R$78,2,FALSE)</f>
        <v>9903</v>
      </c>
      <c r="C20" s="8">
        <f>VLOOKUP($A$7:$A$91,dt!$A$2:$R$78,3,FALSE)</f>
        <v>2366</v>
      </c>
      <c r="D20" s="8">
        <f>VLOOKUP($A$7:$A$91,dt!$A$2:$R$78,4,FALSE)</f>
        <v>332</v>
      </c>
      <c r="E20" s="8">
        <f>VLOOKUP($A$7:$A$91,dt!$A$2:$R$78,5,FALSE)</f>
        <v>3103</v>
      </c>
      <c r="F20" s="8">
        <f>VLOOKUP($A$7:$A$91,dt!$A$2:$R$78,6,FALSE)</f>
        <v>84</v>
      </c>
      <c r="G20" s="8">
        <f>VLOOKUP($A$7:$A$91,dt!$A$2:$R$78,7,FALSE)</f>
        <v>779</v>
      </c>
      <c r="H20" s="8">
        <f>VLOOKUP($A$7:$A$91,dt!$A$2:$R$78,8,FALSE)</f>
        <v>29</v>
      </c>
      <c r="I20" s="8">
        <f>VLOOKUP($A$7:$A$91,dt!$A$2:$R$78,9,FALSE)</f>
        <v>60834</v>
      </c>
      <c r="J20" s="8">
        <f>VLOOKUP($A$7:$A$91,dt!$A$2:$R$78,10,FALSE)</f>
        <v>149</v>
      </c>
      <c r="K20" s="8">
        <f>VLOOKUP($A$7:$A$91,dt!$A$2:$R$78,11,FALSE)</f>
        <v>251570</v>
      </c>
      <c r="L20" s="8">
        <f>VLOOKUP($A$7:$A$91,dt!$A$2:$R$78,12,FALSE)</f>
        <v>8400</v>
      </c>
      <c r="M20" s="8">
        <f>VLOOKUP($A$7:$A$91,dt!$A$2:$R$78,13,FALSE)</f>
        <v>3219758</v>
      </c>
      <c r="N20" s="8">
        <f>VLOOKUP($A$7:$A$91,dt!$A$2:$R$78,14,FALSE)</f>
        <v>334</v>
      </c>
      <c r="O20" s="8">
        <f>VLOOKUP($A$7:$A$91,dt!$A$2:$R$78,15,FALSE)</f>
        <v>821513</v>
      </c>
      <c r="P20" s="8">
        <f>VLOOKUP($A$7:$A$91,dt!$A$2:$R$78,16,FALSE)</f>
        <v>642</v>
      </c>
      <c r="Q20" s="8">
        <f>VLOOKUP($A$7:$A$91,dt!$A$2:$R$78,17,FALSE)</f>
        <v>20925</v>
      </c>
      <c r="R20" s="8">
        <f>VLOOKUP($A$7:$A$91,dt!$A$2:$R$78,18,FALSE)</f>
        <v>147</v>
      </c>
      <c r="S20" s="8">
        <f>VLOOKUP($A$7:$A$91,dt!$A$2:$X$78,19,FALSE)</f>
        <v>10334</v>
      </c>
      <c r="T20" s="8">
        <f>VLOOKUP($A$7:$A$91,dt!$A$2:$X$78,20,FALSE)</f>
        <v>128</v>
      </c>
      <c r="U20" s="8">
        <f>VLOOKUP($A$7:$A$91,dt!$A$2:$X$78,21,FALSE)</f>
        <v>294</v>
      </c>
      <c r="V20" s="8">
        <f>VLOOKUP($A$7:$A$91,dt!$A$2:$X$78,22,FALSE)</f>
        <v>31</v>
      </c>
      <c r="W20" s="8">
        <f>VLOOKUP($A$7:$A$91,dt!$A$2:$X$78,23,FALSE)</f>
        <v>75</v>
      </c>
      <c r="X20" s="8">
        <f>VLOOKUP($A$7:$A$91,dt!$A$2:$X$78,24,FALSE)</f>
        <v>5</v>
      </c>
    </row>
    <row r="21" spans="1:24" ht="21.75" x14ac:dyDescent="0.2">
      <c r="A21" s="7" t="s">
        <v>23</v>
      </c>
      <c r="B21" s="8">
        <f>VLOOKUP($A$7:$A$91,dt!$A$2:$R$78,2,FALSE)</f>
        <v>4557</v>
      </c>
      <c r="C21" s="8">
        <f>VLOOKUP($A$7:$A$91,dt!$A$2:$R$78,3,FALSE)</f>
        <v>1781</v>
      </c>
      <c r="D21" s="8">
        <f>VLOOKUP($A$7:$A$91,dt!$A$2:$R$78,4,FALSE)</f>
        <v>191</v>
      </c>
      <c r="E21" s="8">
        <f>VLOOKUP($A$7:$A$91,dt!$A$2:$R$78,5,FALSE)</f>
        <v>0</v>
      </c>
      <c r="F21" s="8">
        <f>VLOOKUP($A$7:$A$91,dt!$A$2:$R$78,6,FALSE)</f>
        <v>0</v>
      </c>
      <c r="G21" s="8">
        <f>VLOOKUP($A$7:$A$91,dt!$A$2:$R$78,7,FALSE)</f>
        <v>653</v>
      </c>
      <c r="H21" s="8">
        <f>VLOOKUP($A$7:$A$91,dt!$A$2:$R$78,8,FALSE)</f>
        <v>71</v>
      </c>
      <c r="I21" s="8">
        <f>VLOOKUP($A$7:$A$91,dt!$A$2:$R$78,9,FALSE)</f>
        <v>78530</v>
      </c>
      <c r="J21" s="8">
        <f>VLOOKUP($A$7:$A$91,dt!$A$2:$R$78,10,FALSE)</f>
        <v>72</v>
      </c>
      <c r="K21" s="8">
        <f>VLOOKUP($A$7:$A$91,dt!$A$2:$R$78,11,FALSE)</f>
        <v>115343</v>
      </c>
      <c r="L21" s="8">
        <f>VLOOKUP($A$7:$A$91,dt!$A$2:$R$78,12,FALSE)</f>
        <v>3901</v>
      </c>
      <c r="M21" s="8">
        <f>VLOOKUP($A$7:$A$91,dt!$A$2:$R$78,13,FALSE)</f>
        <v>440223</v>
      </c>
      <c r="N21" s="8">
        <f>VLOOKUP($A$7:$A$91,dt!$A$2:$R$78,14,FALSE)</f>
        <v>15</v>
      </c>
      <c r="O21" s="8">
        <f>VLOOKUP($A$7:$A$91,dt!$A$2:$R$78,15,FALSE)</f>
        <v>61718</v>
      </c>
      <c r="P21" s="8">
        <f>VLOOKUP($A$7:$A$91,dt!$A$2:$R$78,16,FALSE)</f>
        <v>120</v>
      </c>
      <c r="Q21" s="8">
        <f>VLOOKUP($A$7:$A$91,dt!$A$2:$R$78,17,FALSE)</f>
        <v>2365</v>
      </c>
      <c r="R21" s="8">
        <f>VLOOKUP($A$7:$A$91,dt!$A$2:$R$78,18,FALSE)</f>
        <v>43</v>
      </c>
      <c r="S21" s="8">
        <f>VLOOKUP($A$7:$A$91,dt!$A$2:$X$78,19,FALSE)</f>
        <v>14242</v>
      </c>
      <c r="T21" s="8">
        <f>VLOOKUP($A$7:$A$91,dt!$A$2:$X$78,20,FALSE)</f>
        <v>67</v>
      </c>
      <c r="U21" s="8">
        <f>VLOOKUP($A$7:$A$91,dt!$A$2:$X$78,21,FALSE)</f>
        <v>449</v>
      </c>
      <c r="V21" s="8">
        <f>VLOOKUP($A$7:$A$91,dt!$A$2:$X$78,22,FALSE)</f>
        <v>29</v>
      </c>
      <c r="W21" s="8">
        <f>VLOOKUP($A$7:$A$91,dt!$A$2:$X$78,23,FALSE)</f>
        <v>160</v>
      </c>
      <c r="X21" s="8">
        <f>VLOOKUP($A$7:$A$91,dt!$A$2:$X$78,24,FALSE)</f>
        <v>10</v>
      </c>
    </row>
    <row r="22" spans="1:24" ht="21.75" x14ac:dyDescent="0.2">
      <c r="A22" s="7" t="s">
        <v>24</v>
      </c>
      <c r="B22" s="8">
        <f>VLOOKUP($A$7:$A$91,dt!$A$2:$R$78,2,FALSE)</f>
        <v>15886</v>
      </c>
      <c r="C22" s="8">
        <f>VLOOKUP($A$7:$A$91,dt!$A$2:$R$78,3,FALSE)</f>
        <v>20358</v>
      </c>
      <c r="D22" s="8">
        <f>VLOOKUP($A$7:$A$91,dt!$A$2:$R$78,4,FALSE)</f>
        <v>2647</v>
      </c>
      <c r="E22" s="8">
        <f>VLOOKUP($A$7:$A$91,dt!$A$2:$R$78,5,FALSE)</f>
        <v>113</v>
      </c>
      <c r="F22" s="8">
        <f>VLOOKUP($A$7:$A$91,dt!$A$2:$R$78,6,FALSE)</f>
        <v>4</v>
      </c>
      <c r="G22" s="8">
        <f>VLOOKUP($A$7:$A$91,dt!$A$2:$R$78,7,FALSE)</f>
        <v>2781</v>
      </c>
      <c r="H22" s="8">
        <f>VLOOKUP($A$7:$A$91,dt!$A$2:$R$78,8,FALSE)</f>
        <v>269</v>
      </c>
      <c r="I22" s="8">
        <f>VLOOKUP($A$7:$A$91,dt!$A$2:$R$78,9,FALSE)</f>
        <v>368471</v>
      </c>
      <c r="J22" s="8">
        <f>VLOOKUP($A$7:$A$91,dt!$A$2:$R$78,10,FALSE)</f>
        <v>560</v>
      </c>
      <c r="K22" s="8">
        <f>VLOOKUP($A$7:$A$91,dt!$A$2:$R$78,11,FALSE)</f>
        <v>494981</v>
      </c>
      <c r="L22" s="8">
        <f>VLOOKUP($A$7:$A$91,dt!$A$2:$R$78,12,FALSE)</f>
        <v>12276</v>
      </c>
      <c r="M22" s="8">
        <f>VLOOKUP($A$7:$A$91,dt!$A$2:$R$78,13,FALSE)</f>
        <v>4537264</v>
      </c>
      <c r="N22" s="8">
        <f>VLOOKUP($A$7:$A$91,dt!$A$2:$R$78,14,FALSE)</f>
        <v>274</v>
      </c>
      <c r="O22" s="8">
        <f>VLOOKUP($A$7:$A$91,dt!$A$2:$R$78,15,FALSE)</f>
        <v>8022537</v>
      </c>
      <c r="P22" s="8">
        <f>VLOOKUP($A$7:$A$91,dt!$A$2:$R$78,16,FALSE)</f>
        <v>1082</v>
      </c>
      <c r="Q22" s="8">
        <f>VLOOKUP($A$7:$A$91,dt!$A$2:$R$78,17,FALSE)</f>
        <v>745474</v>
      </c>
      <c r="R22" s="8">
        <f>VLOOKUP($A$7:$A$91,dt!$A$2:$R$78,18,FALSE)</f>
        <v>602</v>
      </c>
      <c r="S22" s="8">
        <f>VLOOKUP($A$7:$A$91,dt!$A$2:$X$78,19,FALSE)</f>
        <v>234120</v>
      </c>
      <c r="T22" s="8">
        <f>VLOOKUP($A$7:$A$91,dt!$A$2:$X$78,20,FALSE)</f>
        <v>1621</v>
      </c>
      <c r="U22" s="8">
        <f>VLOOKUP($A$7:$A$91,dt!$A$2:$X$78,21,FALSE)</f>
        <v>6168</v>
      </c>
      <c r="V22" s="8">
        <f>VLOOKUP($A$7:$A$91,dt!$A$2:$X$78,22,FALSE)</f>
        <v>356</v>
      </c>
      <c r="W22" s="8">
        <f>VLOOKUP($A$7:$A$91,dt!$A$2:$X$78,23,FALSE)</f>
        <v>1348</v>
      </c>
      <c r="X22" s="8">
        <f>VLOOKUP($A$7:$A$91,dt!$A$2:$X$78,24,FALSE)</f>
        <v>86</v>
      </c>
    </row>
    <row r="23" spans="1:24" ht="21.75" x14ac:dyDescent="0.2">
      <c r="A23" s="7" t="s">
        <v>25</v>
      </c>
      <c r="B23" s="8">
        <f>VLOOKUP($A$7:$A$91,dt!$A$2:$R$78,2,FALSE)</f>
        <v>19912</v>
      </c>
      <c r="C23" s="8">
        <f>VLOOKUP($A$7:$A$91,dt!$A$2:$R$78,3,FALSE)</f>
        <v>18266</v>
      </c>
      <c r="D23" s="8">
        <f>VLOOKUP($A$7:$A$91,dt!$A$2:$R$78,4,FALSE)</f>
        <v>1939</v>
      </c>
      <c r="E23" s="8">
        <f>VLOOKUP($A$7:$A$91,dt!$A$2:$R$78,5,FALSE)</f>
        <v>197</v>
      </c>
      <c r="F23" s="8">
        <f>VLOOKUP($A$7:$A$91,dt!$A$2:$R$78,6,FALSE)</f>
        <v>12</v>
      </c>
      <c r="G23" s="8">
        <f>VLOOKUP($A$7:$A$91,dt!$A$2:$R$78,7,FALSE)</f>
        <v>12565</v>
      </c>
      <c r="H23" s="8">
        <f>VLOOKUP($A$7:$A$91,dt!$A$2:$R$78,8,FALSE)</f>
        <v>1026</v>
      </c>
      <c r="I23" s="8">
        <f>VLOOKUP($A$7:$A$91,dt!$A$2:$R$78,9,FALSE)</f>
        <v>273747</v>
      </c>
      <c r="J23" s="8">
        <f>VLOOKUP($A$7:$A$91,dt!$A$2:$R$78,10,FALSE)</f>
        <v>563</v>
      </c>
      <c r="K23" s="8">
        <f>VLOOKUP($A$7:$A$91,dt!$A$2:$R$78,11,FALSE)</f>
        <v>808441</v>
      </c>
      <c r="L23" s="8">
        <f>VLOOKUP($A$7:$A$91,dt!$A$2:$R$78,12,FALSE)</f>
        <v>17406</v>
      </c>
      <c r="M23" s="8">
        <f>VLOOKUP($A$7:$A$91,dt!$A$2:$R$78,13,FALSE)</f>
        <v>20553116</v>
      </c>
      <c r="N23" s="8">
        <f>VLOOKUP($A$7:$A$91,dt!$A$2:$R$78,14,FALSE)</f>
        <v>736</v>
      </c>
      <c r="O23" s="8">
        <f>VLOOKUP($A$7:$A$91,dt!$A$2:$R$78,15,FALSE)</f>
        <v>1865617</v>
      </c>
      <c r="P23" s="8">
        <f>VLOOKUP($A$7:$A$91,dt!$A$2:$R$78,16,FALSE)</f>
        <v>700</v>
      </c>
      <c r="Q23" s="8">
        <f>VLOOKUP($A$7:$A$91,dt!$A$2:$R$78,17,FALSE)</f>
        <v>485058</v>
      </c>
      <c r="R23" s="8">
        <f>VLOOKUP($A$7:$A$91,dt!$A$2:$R$78,18,FALSE)</f>
        <v>146</v>
      </c>
      <c r="S23" s="8">
        <f>VLOOKUP($A$7:$A$91,dt!$A$2:$X$78,19,FALSE)</f>
        <v>37457</v>
      </c>
      <c r="T23" s="8">
        <f>VLOOKUP($A$7:$A$91,dt!$A$2:$X$78,20,FALSE)</f>
        <v>434</v>
      </c>
      <c r="U23" s="8">
        <f>VLOOKUP($A$7:$A$91,dt!$A$2:$X$78,21,FALSE)</f>
        <v>1603</v>
      </c>
      <c r="V23" s="8">
        <f>VLOOKUP($A$7:$A$91,dt!$A$2:$X$78,22,FALSE)</f>
        <v>90</v>
      </c>
      <c r="W23" s="8">
        <f>VLOOKUP($A$7:$A$91,dt!$A$2:$X$78,23,FALSE)</f>
        <v>433</v>
      </c>
      <c r="X23" s="8">
        <f>VLOOKUP($A$7:$A$91,dt!$A$2:$X$78,24,FALSE)</f>
        <v>28</v>
      </c>
    </row>
    <row r="24" spans="1:24" ht="21.75" x14ac:dyDescent="0.2">
      <c r="A24" s="7" t="s">
        <v>26</v>
      </c>
      <c r="B24" s="8">
        <f>VLOOKUP($A$7:$A$91,dt!$A$2:$R$78,2,FALSE)</f>
        <v>10702</v>
      </c>
      <c r="C24" s="8">
        <f>VLOOKUP($A$7:$A$91,dt!$A$2:$R$78,3,FALSE)</f>
        <v>11150</v>
      </c>
      <c r="D24" s="8">
        <f>VLOOKUP($A$7:$A$91,dt!$A$2:$R$78,4,FALSE)</f>
        <v>983</v>
      </c>
      <c r="E24" s="8">
        <f>VLOOKUP($A$7:$A$91,dt!$A$2:$R$78,5,FALSE)</f>
        <v>114</v>
      </c>
      <c r="F24" s="8">
        <f>VLOOKUP($A$7:$A$91,dt!$A$2:$R$78,6,FALSE)</f>
        <v>3</v>
      </c>
      <c r="G24" s="8">
        <f>VLOOKUP($A$7:$A$91,dt!$A$2:$R$78,7,FALSE)</f>
        <v>13675</v>
      </c>
      <c r="H24" s="8">
        <f>VLOOKUP($A$7:$A$91,dt!$A$2:$R$78,8,FALSE)</f>
        <v>1083</v>
      </c>
      <c r="I24" s="8">
        <f>VLOOKUP($A$7:$A$91,dt!$A$2:$R$78,9,FALSE)</f>
        <v>276756</v>
      </c>
      <c r="J24" s="8">
        <f>VLOOKUP($A$7:$A$91,dt!$A$2:$R$78,10,FALSE)</f>
        <v>182</v>
      </c>
      <c r="K24" s="8">
        <f>VLOOKUP($A$7:$A$91,dt!$A$2:$R$78,11,FALSE)</f>
        <v>268501</v>
      </c>
      <c r="L24" s="8">
        <f>VLOOKUP($A$7:$A$91,dt!$A$2:$R$78,12,FALSE)</f>
        <v>8687</v>
      </c>
      <c r="M24" s="8">
        <f>VLOOKUP($A$7:$A$91,dt!$A$2:$R$78,13,FALSE)</f>
        <v>2482120</v>
      </c>
      <c r="N24" s="8">
        <f>VLOOKUP($A$7:$A$91,dt!$A$2:$R$78,14,FALSE)</f>
        <v>301</v>
      </c>
      <c r="O24" s="8">
        <f>VLOOKUP($A$7:$A$91,dt!$A$2:$R$78,15,FALSE)</f>
        <v>4427176</v>
      </c>
      <c r="P24" s="8">
        <f>VLOOKUP($A$7:$A$91,dt!$A$2:$R$78,16,FALSE)</f>
        <v>943</v>
      </c>
      <c r="Q24" s="8">
        <f>VLOOKUP($A$7:$A$91,dt!$A$2:$R$78,17,FALSE)</f>
        <v>575558</v>
      </c>
      <c r="R24" s="8">
        <f>VLOOKUP($A$7:$A$91,dt!$A$2:$R$78,18,FALSE)</f>
        <v>297</v>
      </c>
      <c r="S24" s="8">
        <f>VLOOKUP($A$7:$A$91,dt!$A$2:$X$78,19,FALSE)</f>
        <v>63599</v>
      </c>
      <c r="T24" s="8">
        <f>VLOOKUP($A$7:$A$91,dt!$A$2:$X$78,20,FALSE)</f>
        <v>389</v>
      </c>
      <c r="U24" s="8">
        <f>VLOOKUP($A$7:$A$91,dt!$A$2:$X$78,21,FALSE)</f>
        <v>2141</v>
      </c>
      <c r="V24" s="8">
        <f>VLOOKUP($A$7:$A$91,dt!$A$2:$X$78,22,FALSE)</f>
        <v>98</v>
      </c>
      <c r="W24" s="8">
        <f>VLOOKUP($A$7:$A$91,dt!$A$2:$X$78,23,FALSE)</f>
        <v>428</v>
      </c>
      <c r="X24" s="8">
        <f>VLOOKUP($A$7:$A$91,dt!$A$2:$X$78,24,FALSE)</f>
        <v>18</v>
      </c>
    </row>
    <row r="25" spans="1:24" ht="21.75" x14ac:dyDescent="0.2">
      <c r="A25" s="7" t="s">
        <v>27</v>
      </c>
      <c r="B25" s="8">
        <f>VLOOKUP($A$7:$A$91,dt!$A$2:$R$78,2,FALSE)</f>
        <v>33215</v>
      </c>
      <c r="C25" s="8">
        <f>VLOOKUP($A$7:$A$91,dt!$A$2:$R$78,3,FALSE)</f>
        <v>104314</v>
      </c>
      <c r="D25" s="8">
        <f>VLOOKUP($A$7:$A$91,dt!$A$2:$R$78,4,FALSE)</f>
        <v>9053</v>
      </c>
      <c r="E25" s="8">
        <f>VLOOKUP($A$7:$A$91,dt!$A$2:$R$78,5,FALSE)</f>
        <v>37521</v>
      </c>
      <c r="F25" s="8">
        <f>VLOOKUP($A$7:$A$91,dt!$A$2:$R$78,6,FALSE)</f>
        <v>930</v>
      </c>
      <c r="G25" s="8">
        <f>VLOOKUP($A$7:$A$91,dt!$A$2:$R$78,7,FALSE)</f>
        <v>13765</v>
      </c>
      <c r="H25" s="8">
        <f>VLOOKUP($A$7:$A$91,dt!$A$2:$R$78,8,FALSE)</f>
        <v>1149</v>
      </c>
      <c r="I25" s="8">
        <f>VLOOKUP($A$7:$A$91,dt!$A$2:$R$78,9,FALSE)</f>
        <v>37883</v>
      </c>
      <c r="J25" s="8">
        <f>VLOOKUP($A$7:$A$91,dt!$A$2:$R$78,10,FALSE)</f>
        <v>1106</v>
      </c>
      <c r="K25" s="8">
        <f>VLOOKUP($A$7:$A$91,dt!$A$2:$R$78,11,FALSE)</f>
        <v>1395026</v>
      </c>
      <c r="L25" s="8">
        <f>VLOOKUP($A$7:$A$91,dt!$A$2:$R$78,12,FALSE)</f>
        <v>28989</v>
      </c>
      <c r="M25" s="8">
        <f>VLOOKUP($A$7:$A$91,dt!$A$2:$R$78,13,FALSE)</f>
        <v>354933</v>
      </c>
      <c r="N25" s="8">
        <f>VLOOKUP($A$7:$A$91,dt!$A$2:$R$78,14,FALSE)</f>
        <v>938</v>
      </c>
      <c r="O25" s="8">
        <f>VLOOKUP($A$7:$A$91,dt!$A$2:$R$78,15,FALSE)</f>
        <v>468293</v>
      </c>
      <c r="P25" s="8">
        <f>VLOOKUP($A$7:$A$91,dt!$A$2:$R$78,16,FALSE)</f>
        <v>3658</v>
      </c>
      <c r="Q25" s="8">
        <f>VLOOKUP($A$7:$A$91,dt!$A$2:$R$78,17,FALSE)</f>
        <v>130969</v>
      </c>
      <c r="R25" s="8">
        <f>VLOOKUP($A$7:$A$91,dt!$A$2:$R$78,18,FALSE)</f>
        <v>490</v>
      </c>
      <c r="S25" s="8">
        <f>VLOOKUP($A$7:$A$91,dt!$A$2:$X$78,19,FALSE)</f>
        <v>23446</v>
      </c>
      <c r="T25" s="8">
        <f>VLOOKUP($A$7:$A$91,dt!$A$2:$X$78,20,FALSE)</f>
        <v>961</v>
      </c>
      <c r="U25" s="8">
        <f>VLOOKUP($A$7:$A$91,dt!$A$2:$X$78,21,FALSE)</f>
        <v>15392</v>
      </c>
      <c r="V25" s="8">
        <f>VLOOKUP($A$7:$A$91,dt!$A$2:$X$78,22,FALSE)</f>
        <v>623</v>
      </c>
      <c r="W25" s="8">
        <f>VLOOKUP($A$7:$A$91,dt!$A$2:$X$78,23,FALSE)</f>
        <v>661</v>
      </c>
      <c r="X25" s="8">
        <f>VLOOKUP($A$7:$A$91,dt!$A$2:$X$78,24,FALSE)</f>
        <v>30</v>
      </c>
    </row>
    <row r="26" spans="1:24" ht="21.75" x14ac:dyDescent="0.2">
      <c r="A26" s="11" t="s">
        <v>3</v>
      </c>
      <c r="B26" s="10">
        <f>SUM(B27:B34)</f>
        <v>1001371</v>
      </c>
      <c r="C26" s="10">
        <f t="shared" ref="C26:X26" si="12">SUM(C27:C34)</f>
        <v>2881191</v>
      </c>
      <c r="D26" s="10">
        <f t="shared" si="12"/>
        <v>537010</v>
      </c>
      <c r="E26" s="10">
        <f t="shared" si="12"/>
        <v>156334</v>
      </c>
      <c r="F26" s="10">
        <f t="shared" si="12"/>
        <v>5169</v>
      </c>
      <c r="G26" s="10">
        <f t="shared" si="12"/>
        <v>680165</v>
      </c>
      <c r="H26" s="10">
        <f t="shared" si="12"/>
        <v>147183</v>
      </c>
      <c r="I26" s="10">
        <f t="shared" si="12"/>
        <v>1350855</v>
      </c>
      <c r="J26" s="10">
        <f t="shared" si="12"/>
        <v>49590</v>
      </c>
      <c r="K26" s="10">
        <f t="shared" ref="K26:L26" si="13">SUM(K27:K34)</f>
        <v>27897966</v>
      </c>
      <c r="L26" s="10">
        <f t="shared" si="13"/>
        <v>719087</v>
      </c>
      <c r="M26" s="10">
        <f t="shared" ref="M26:N26" si="14">SUM(M27:M34)</f>
        <v>33247382</v>
      </c>
      <c r="N26" s="10">
        <f t="shared" si="14"/>
        <v>11157</v>
      </c>
      <c r="O26" s="10">
        <f t="shared" si="12"/>
        <v>3524299</v>
      </c>
      <c r="P26" s="10">
        <f t="shared" si="12"/>
        <v>39362</v>
      </c>
      <c r="Q26" s="10">
        <f t="shared" si="12"/>
        <v>1110164</v>
      </c>
      <c r="R26" s="10">
        <f t="shared" si="12"/>
        <v>8813</v>
      </c>
      <c r="S26" s="10">
        <f t="shared" ref="S26:T26" si="15">SUM(S27:S34)</f>
        <v>1252335</v>
      </c>
      <c r="T26" s="10">
        <f t="shared" si="15"/>
        <v>25356</v>
      </c>
      <c r="U26" s="10">
        <f t="shared" si="12"/>
        <v>182779</v>
      </c>
      <c r="V26" s="10">
        <f t="shared" si="12"/>
        <v>8106</v>
      </c>
      <c r="W26" s="10">
        <f t="shared" si="12"/>
        <v>7556</v>
      </c>
      <c r="X26" s="10">
        <f t="shared" si="12"/>
        <v>410</v>
      </c>
    </row>
    <row r="27" spans="1:24" ht="21.75" x14ac:dyDescent="0.2">
      <c r="A27" s="7" t="s">
        <v>28</v>
      </c>
      <c r="B27" s="8">
        <f>VLOOKUP($A$7:$A$91,dt!$A$2:$R$78,2,FALSE)</f>
        <v>170223</v>
      </c>
      <c r="C27" s="8">
        <f>VLOOKUP($A$7:$A$91,dt!$A$2:$R$78,3,FALSE)</f>
        <v>475492</v>
      </c>
      <c r="D27" s="8">
        <f>VLOOKUP($A$7:$A$91,dt!$A$2:$R$78,4,FALSE)</f>
        <v>60977</v>
      </c>
      <c r="E27" s="8">
        <f>VLOOKUP($A$7:$A$91,dt!$A$2:$R$78,5,FALSE)</f>
        <v>134712</v>
      </c>
      <c r="F27" s="8">
        <f>VLOOKUP($A$7:$A$91,dt!$A$2:$R$78,6,FALSE)</f>
        <v>4453</v>
      </c>
      <c r="G27" s="8">
        <f>VLOOKUP($A$7:$A$91,dt!$A$2:$R$78,7,FALSE)</f>
        <v>69967</v>
      </c>
      <c r="H27" s="8">
        <f>VLOOKUP($A$7:$A$91,dt!$A$2:$R$78,8,FALSE)</f>
        <v>10888</v>
      </c>
      <c r="I27" s="8">
        <f>VLOOKUP($A$7:$A$91,dt!$A$2:$R$78,9,FALSE)</f>
        <v>323830</v>
      </c>
      <c r="J27" s="8">
        <f>VLOOKUP($A$7:$A$91,dt!$A$2:$R$78,10,FALSE)</f>
        <v>7047</v>
      </c>
      <c r="K27" s="8">
        <f>VLOOKUP($A$7:$A$91,dt!$A$2:$R$78,11,FALSE)</f>
        <v>4970476</v>
      </c>
      <c r="L27" s="8">
        <f>VLOOKUP($A$7:$A$91,dt!$A$2:$R$78,12,FALSE)</f>
        <v>139837</v>
      </c>
      <c r="M27" s="8">
        <f>VLOOKUP($A$7:$A$91,dt!$A$2:$R$78,13,FALSE)</f>
        <v>17636042</v>
      </c>
      <c r="N27" s="8">
        <f>VLOOKUP($A$7:$A$91,dt!$A$2:$R$78,14,FALSE)</f>
        <v>3376</v>
      </c>
      <c r="O27" s="8">
        <f>VLOOKUP($A$7:$A$91,dt!$A$2:$R$78,15,FALSE)</f>
        <v>997084</v>
      </c>
      <c r="P27" s="8">
        <f>VLOOKUP($A$7:$A$91,dt!$A$2:$R$78,16,FALSE)</f>
        <v>9221</v>
      </c>
      <c r="Q27" s="8">
        <f>VLOOKUP($A$7:$A$91,dt!$A$2:$R$78,17,FALSE)</f>
        <v>355462</v>
      </c>
      <c r="R27" s="8">
        <f>VLOOKUP($A$7:$A$91,dt!$A$2:$R$78,18,FALSE)</f>
        <v>2235</v>
      </c>
      <c r="S27" s="8">
        <f>VLOOKUP($A$7:$A$91,dt!$A$2:$X$78,19,FALSE)</f>
        <v>417663</v>
      </c>
      <c r="T27" s="8">
        <f>VLOOKUP($A$7:$A$91,dt!$A$2:$X$78,20,FALSE)</f>
        <v>5445</v>
      </c>
      <c r="U27" s="8">
        <f>VLOOKUP($A$7:$A$91,dt!$A$2:$X$78,21,FALSE)</f>
        <v>105478</v>
      </c>
      <c r="V27" s="8">
        <f>VLOOKUP($A$7:$A$91,dt!$A$2:$X$78,22,FALSE)</f>
        <v>4023</v>
      </c>
      <c r="W27" s="8">
        <f>VLOOKUP($A$7:$A$91,dt!$A$2:$X$78,23,FALSE)</f>
        <v>3367</v>
      </c>
      <c r="X27" s="8">
        <f>VLOOKUP($A$7:$A$91,dt!$A$2:$X$78,24,FALSE)</f>
        <v>146</v>
      </c>
    </row>
    <row r="28" spans="1:24" ht="21.75" x14ac:dyDescent="0.2">
      <c r="A28" s="7" t="s">
        <v>29</v>
      </c>
      <c r="B28" s="8">
        <f>VLOOKUP($A$7:$A$91,dt!$A$2:$R$78,2,FALSE)</f>
        <v>153137</v>
      </c>
      <c r="C28" s="8">
        <f>VLOOKUP($A$7:$A$91,dt!$A$2:$R$78,3,FALSE)</f>
        <v>473526</v>
      </c>
      <c r="D28" s="8">
        <f>VLOOKUP($A$7:$A$91,dt!$A$2:$R$78,4,FALSE)</f>
        <v>79760</v>
      </c>
      <c r="E28" s="8">
        <f>VLOOKUP($A$7:$A$91,dt!$A$2:$R$78,5,FALSE)</f>
        <v>6589</v>
      </c>
      <c r="F28" s="8">
        <f>VLOOKUP($A$7:$A$91,dt!$A$2:$R$78,6,FALSE)</f>
        <v>182</v>
      </c>
      <c r="G28" s="8">
        <f>VLOOKUP($A$7:$A$91,dt!$A$2:$R$78,7,FALSE)</f>
        <v>146392</v>
      </c>
      <c r="H28" s="8">
        <f>VLOOKUP($A$7:$A$91,dt!$A$2:$R$78,8,FALSE)</f>
        <v>26039</v>
      </c>
      <c r="I28" s="8">
        <f>VLOOKUP($A$7:$A$91,dt!$A$2:$R$78,9,FALSE)</f>
        <v>199675</v>
      </c>
      <c r="J28" s="8">
        <f>VLOOKUP($A$7:$A$91,dt!$A$2:$R$78,10,FALSE)</f>
        <v>9747</v>
      </c>
      <c r="K28" s="8">
        <f>VLOOKUP($A$7:$A$91,dt!$A$2:$R$78,11,FALSE)</f>
        <v>4508119</v>
      </c>
      <c r="L28" s="8">
        <f>VLOOKUP($A$7:$A$91,dt!$A$2:$R$78,12,FALSE)</f>
        <v>109298</v>
      </c>
      <c r="M28" s="8">
        <f>VLOOKUP($A$7:$A$91,dt!$A$2:$R$78,13,FALSE)</f>
        <v>6165378</v>
      </c>
      <c r="N28" s="8">
        <f>VLOOKUP($A$7:$A$91,dt!$A$2:$R$78,14,FALSE)</f>
        <v>1198</v>
      </c>
      <c r="O28" s="8">
        <f>VLOOKUP($A$7:$A$91,dt!$A$2:$R$78,15,FALSE)</f>
        <v>267109</v>
      </c>
      <c r="P28" s="8">
        <f>VLOOKUP($A$7:$A$91,dt!$A$2:$R$78,16,FALSE)</f>
        <v>5648</v>
      </c>
      <c r="Q28" s="8">
        <f>VLOOKUP($A$7:$A$91,dt!$A$2:$R$78,17,FALSE)</f>
        <v>49275</v>
      </c>
      <c r="R28" s="8">
        <f>VLOOKUP($A$7:$A$91,dt!$A$2:$R$78,18,FALSE)</f>
        <v>906</v>
      </c>
      <c r="S28" s="8">
        <f>VLOOKUP($A$7:$A$91,dt!$A$2:$X$78,19,FALSE)</f>
        <v>196739</v>
      </c>
      <c r="T28" s="8">
        <f>VLOOKUP($A$7:$A$91,dt!$A$2:$X$78,20,FALSE)</f>
        <v>6702</v>
      </c>
      <c r="U28" s="8">
        <f>VLOOKUP($A$7:$A$91,dt!$A$2:$X$78,21,FALSE)</f>
        <v>17728</v>
      </c>
      <c r="V28" s="8">
        <f>VLOOKUP($A$7:$A$91,dt!$A$2:$X$78,22,FALSE)</f>
        <v>1022</v>
      </c>
      <c r="W28" s="8">
        <f>VLOOKUP($A$7:$A$91,dt!$A$2:$X$78,23,FALSE)</f>
        <v>1353</v>
      </c>
      <c r="X28" s="8">
        <f>VLOOKUP($A$7:$A$91,dt!$A$2:$X$78,24,FALSE)</f>
        <v>98</v>
      </c>
    </row>
    <row r="29" spans="1:24" ht="21.75" x14ac:dyDescent="0.2">
      <c r="A29" s="7" t="s">
        <v>30</v>
      </c>
      <c r="B29" s="8">
        <f>VLOOKUP($A$7:$A$91,dt!$A$2:$R$78,2,FALSE)</f>
        <v>166604</v>
      </c>
      <c r="C29" s="8">
        <f>VLOOKUP($A$7:$A$91,dt!$A$2:$R$78,3,FALSE)</f>
        <v>541251</v>
      </c>
      <c r="D29" s="8">
        <f>VLOOKUP($A$7:$A$91,dt!$A$2:$R$78,4,FALSE)</f>
        <v>100258</v>
      </c>
      <c r="E29" s="8">
        <f>VLOOKUP($A$7:$A$91,dt!$A$2:$R$78,5,FALSE)</f>
        <v>897</v>
      </c>
      <c r="F29" s="8">
        <f>VLOOKUP($A$7:$A$91,dt!$A$2:$R$78,6,FALSE)</f>
        <v>68</v>
      </c>
      <c r="G29" s="8">
        <f>VLOOKUP($A$7:$A$91,dt!$A$2:$R$78,7,FALSE)</f>
        <v>150154</v>
      </c>
      <c r="H29" s="8">
        <f>VLOOKUP($A$7:$A$91,dt!$A$2:$R$78,8,FALSE)</f>
        <v>32723</v>
      </c>
      <c r="I29" s="8">
        <f>VLOOKUP($A$7:$A$91,dt!$A$2:$R$78,9,FALSE)</f>
        <v>149128</v>
      </c>
      <c r="J29" s="8">
        <f>VLOOKUP($A$7:$A$91,dt!$A$2:$R$78,10,FALSE)</f>
        <v>7480</v>
      </c>
      <c r="K29" s="8">
        <f>VLOOKUP($A$7:$A$91,dt!$A$2:$R$78,11,FALSE)</f>
        <v>4539689</v>
      </c>
      <c r="L29" s="8">
        <f>VLOOKUP($A$7:$A$91,dt!$A$2:$R$78,12,FALSE)</f>
        <v>120573</v>
      </c>
      <c r="M29" s="8">
        <f>VLOOKUP($A$7:$A$91,dt!$A$2:$R$78,13,FALSE)</f>
        <v>624615</v>
      </c>
      <c r="N29" s="8">
        <f>VLOOKUP($A$7:$A$91,dt!$A$2:$R$78,14,FALSE)</f>
        <v>1954</v>
      </c>
      <c r="O29" s="8">
        <f>VLOOKUP($A$7:$A$91,dt!$A$2:$R$78,15,FALSE)</f>
        <v>184755</v>
      </c>
      <c r="P29" s="8">
        <f>VLOOKUP($A$7:$A$91,dt!$A$2:$R$78,16,FALSE)</f>
        <v>8082</v>
      </c>
      <c r="Q29" s="8">
        <f>VLOOKUP($A$7:$A$91,dt!$A$2:$R$78,17,FALSE)</f>
        <v>40369</v>
      </c>
      <c r="R29" s="8">
        <f>VLOOKUP($A$7:$A$91,dt!$A$2:$R$78,18,FALSE)</f>
        <v>1021</v>
      </c>
      <c r="S29" s="8">
        <f>VLOOKUP($A$7:$A$91,dt!$A$2:$X$78,19,FALSE)</f>
        <v>172179</v>
      </c>
      <c r="T29" s="8">
        <f>VLOOKUP($A$7:$A$91,dt!$A$2:$X$78,20,FALSE)</f>
        <v>6695</v>
      </c>
      <c r="U29" s="8">
        <f>VLOOKUP($A$7:$A$91,dt!$A$2:$X$78,21,FALSE)</f>
        <v>6065</v>
      </c>
      <c r="V29" s="8">
        <f>VLOOKUP($A$7:$A$91,dt!$A$2:$X$78,22,FALSE)</f>
        <v>409</v>
      </c>
      <c r="W29" s="8">
        <f>VLOOKUP($A$7:$A$91,dt!$A$2:$X$78,23,FALSE)</f>
        <v>696</v>
      </c>
      <c r="X29" s="8">
        <f>VLOOKUP($A$7:$A$91,dt!$A$2:$X$78,24,FALSE)</f>
        <v>35</v>
      </c>
    </row>
    <row r="30" spans="1:24" ht="21.75" x14ac:dyDescent="0.2">
      <c r="A30" s="7" t="s">
        <v>31</v>
      </c>
      <c r="B30" s="8">
        <f>VLOOKUP($A$7:$A$91,dt!$A$2:$R$78,2,FALSE)</f>
        <v>146502</v>
      </c>
      <c r="C30" s="8">
        <f>VLOOKUP($A$7:$A$91,dt!$A$2:$R$78,3,FALSE)</f>
        <v>472683</v>
      </c>
      <c r="D30" s="8">
        <f>VLOOKUP($A$7:$A$91,dt!$A$2:$R$78,4,FALSE)</f>
        <v>96715</v>
      </c>
      <c r="E30" s="8">
        <f>VLOOKUP($A$7:$A$91,dt!$A$2:$R$78,5,FALSE)</f>
        <v>5400</v>
      </c>
      <c r="F30" s="8">
        <f>VLOOKUP($A$7:$A$91,dt!$A$2:$R$78,6,FALSE)</f>
        <v>199</v>
      </c>
      <c r="G30" s="8">
        <f>VLOOKUP($A$7:$A$91,dt!$A$2:$R$78,7,FALSE)</f>
        <v>104283</v>
      </c>
      <c r="H30" s="8">
        <f>VLOOKUP($A$7:$A$91,dt!$A$2:$R$78,8,FALSE)</f>
        <v>24774</v>
      </c>
      <c r="I30" s="8">
        <f>VLOOKUP($A$7:$A$91,dt!$A$2:$R$78,9,FALSE)</f>
        <v>121649</v>
      </c>
      <c r="J30" s="8">
        <f>VLOOKUP($A$7:$A$91,dt!$A$2:$R$78,10,FALSE)</f>
        <v>7223</v>
      </c>
      <c r="K30" s="8">
        <f>VLOOKUP($A$7:$A$91,dt!$A$2:$R$78,11,FALSE)</f>
        <v>3559719</v>
      </c>
      <c r="L30" s="8">
        <f>VLOOKUP($A$7:$A$91,dt!$A$2:$R$78,12,FALSE)</f>
        <v>96207</v>
      </c>
      <c r="M30" s="8">
        <f>VLOOKUP($A$7:$A$91,dt!$A$2:$R$78,13,FALSE)</f>
        <v>1080556</v>
      </c>
      <c r="N30" s="8">
        <f>VLOOKUP($A$7:$A$91,dt!$A$2:$R$78,14,FALSE)</f>
        <v>2153</v>
      </c>
      <c r="O30" s="8">
        <f>VLOOKUP($A$7:$A$91,dt!$A$2:$R$78,15,FALSE)</f>
        <v>68979</v>
      </c>
      <c r="P30" s="8">
        <f>VLOOKUP($A$7:$A$91,dt!$A$2:$R$78,16,FALSE)</f>
        <v>2783</v>
      </c>
      <c r="Q30" s="8">
        <f>VLOOKUP($A$7:$A$91,dt!$A$2:$R$78,17,FALSE)</f>
        <v>32893</v>
      </c>
      <c r="R30" s="8">
        <f>VLOOKUP($A$7:$A$91,dt!$A$2:$R$78,18,FALSE)</f>
        <v>2266</v>
      </c>
      <c r="S30" s="8">
        <f>VLOOKUP($A$7:$A$91,dt!$A$2:$X$78,19,FALSE)</f>
        <v>65910</v>
      </c>
      <c r="T30" s="8">
        <f>VLOOKUP($A$7:$A$91,dt!$A$2:$X$78,20,FALSE)</f>
        <v>2118</v>
      </c>
      <c r="U30" s="8">
        <f>VLOOKUP($A$7:$A$91,dt!$A$2:$X$78,21,FALSE)</f>
        <v>4921</v>
      </c>
      <c r="V30" s="8">
        <f>VLOOKUP($A$7:$A$91,dt!$A$2:$X$78,22,FALSE)</f>
        <v>308</v>
      </c>
      <c r="W30" s="8">
        <f>VLOOKUP($A$7:$A$91,dt!$A$2:$X$78,23,FALSE)</f>
        <v>484</v>
      </c>
      <c r="X30" s="8">
        <f>VLOOKUP($A$7:$A$91,dt!$A$2:$X$78,24,FALSE)</f>
        <v>25</v>
      </c>
    </row>
    <row r="31" spans="1:24" ht="21.75" x14ac:dyDescent="0.2">
      <c r="A31" s="7" t="s">
        <v>32</v>
      </c>
      <c r="B31" s="8">
        <f>VLOOKUP($A$7:$A$91,dt!$A$2:$R$78,2,FALSE)</f>
        <v>183623</v>
      </c>
      <c r="C31" s="8">
        <f>VLOOKUP($A$7:$A$91,dt!$A$2:$R$78,3,FALSE)</f>
        <v>515747</v>
      </c>
      <c r="D31" s="8">
        <f>VLOOKUP($A$7:$A$91,dt!$A$2:$R$78,4,FALSE)</f>
        <v>118935</v>
      </c>
      <c r="E31" s="8">
        <f>VLOOKUP($A$7:$A$91,dt!$A$2:$R$78,5,FALSE)</f>
        <v>212</v>
      </c>
      <c r="F31" s="8">
        <f>VLOOKUP($A$7:$A$91,dt!$A$2:$R$78,6,FALSE)</f>
        <v>15</v>
      </c>
      <c r="G31" s="8">
        <f>VLOOKUP($A$7:$A$91,dt!$A$2:$R$78,7,FALSE)</f>
        <v>139534</v>
      </c>
      <c r="H31" s="8">
        <f>VLOOKUP($A$7:$A$91,dt!$A$2:$R$78,8,FALSE)</f>
        <v>37114</v>
      </c>
      <c r="I31" s="8">
        <f>VLOOKUP($A$7:$A$91,dt!$A$2:$R$78,9,FALSE)</f>
        <v>173537</v>
      </c>
      <c r="J31" s="8">
        <f>VLOOKUP($A$7:$A$91,dt!$A$2:$R$78,10,FALSE)</f>
        <v>8076</v>
      </c>
      <c r="K31" s="8">
        <f>VLOOKUP($A$7:$A$91,dt!$A$2:$R$78,11,FALSE)</f>
        <v>4609744</v>
      </c>
      <c r="L31" s="8">
        <f>VLOOKUP($A$7:$A$91,dt!$A$2:$R$78,12,FALSE)</f>
        <v>107446</v>
      </c>
      <c r="M31" s="8">
        <f>VLOOKUP($A$7:$A$91,dt!$A$2:$R$78,13,FALSE)</f>
        <v>2174084</v>
      </c>
      <c r="N31" s="8">
        <f>VLOOKUP($A$7:$A$91,dt!$A$2:$R$78,14,FALSE)</f>
        <v>1714</v>
      </c>
      <c r="O31" s="8">
        <f>VLOOKUP($A$7:$A$91,dt!$A$2:$R$78,15,FALSE)</f>
        <v>625693</v>
      </c>
      <c r="P31" s="8">
        <f>VLOOKUP($A$7:$A$91,dt!$A$2:$R$78,16,FALSE)</f>
        <v>6234</v>
      </c>
      <c r="Q31" s="8">
        <f>VLOOKUP($A$7:$A$91,dt!$A$2:$R$78,17,FALSE)</f>
        <v>35169</v>
      </c>
      <c r="R31" s="8">
        <f>VLOOKUP($A$7:$A$91,dt!$A$2:$R$78,18,FALSE)</f>
        <v>1288</v>
      </c>
      <c r="S31" s="8">
        <f>VLOOKUP($A$7:$A$91,dt!$A$2:$X$78,19,FALSE)</f>
        <v>48923</v>
      </c>
      <c r="T31" s="8">
        <f>VLOOKUP($A$7:$A$91,dt!$A$2:$X$78,20,FALSE)</f>
        <v>1386</v>
      </c>
      <c r="U31" s="8">
        <f>VLOOKUP($A$7:$A$91,dt!$A$2:$X$78,21,FALSE)</f>
        <v>9277</v>
      </c>
      <c r="V31" s="8">
        <f>VLOOKUP($A$7:$A$91,dt!$A$2:$X$78,22,FALSE)</f>
        <v>685</v>
      </c>
      <c r="W31" s="8">
        <f>VLOOKUP($A$7:$A$91,dt!$A$2:$X$78,23,FALSE)</f>
        <v>546</v>
      </c>
      <c r="X31" s="8">
        <f>VLOOKUP($A$7:$A$91,dt!$A$2:$X$78,24,FALSE)</f>
        <v>41</v>
      </c>
    </row>
    <row r="32" spans="1:24" ht="21.75" x14ac:dyDescent="0.2">
      <c r="A32" s="7" t="s">
        <v>33</v>
      </c>
      <c r="B32" s="8">
        <f>VLOOKUP($A$7:$A$91,dt!$A$2:$R$78,2,FALSE)</f>
        <v>57438</v>
      </c>
      <c r="C32" s="8">
        <f>VLOOKUP($A$7:$A$91,dt!$A$2:$R$78,3,FALSE)</f>
        <v>184552</v>
      </c>
      <c r="D32" s="8">
        <f>VLOOKUP($A$7:$A$91,dt!$A$2:$R$78,4,FALSE)</f>
        <v>38967</v>
      </c>
      <c r="E32" s="8">
        <f>VLOOKUP($A$7:$A$91,dt!$A$2:$R$78,5,FALSE)</f>
        <v>44</v>
      </c>
      <c r="F32" s="8">
        <f>VLOOKUP($A$7:$A$91,dt!$A$2:$R$78,6,FALSE)</f>
        <v>14</v>
      </c>
      <c r="G32" s="8">
        <f>VLOOKUP($A$7:$A$91,dt!$A$2:$R$78,7,FALSE)</f>
        <v>34497</v>
      </c>
      <c r="H32" s="8">
        <f>VLOOKUP($A$7:$A$91,dt!$A$2:$R$78,8,FALSE)</f>
        <v>8211</v>
      </c>
      <c r="I32" s="8">
        <f>VLOOKUP($A$7:$A$91,dt!$A$2:$R$78,9,FALSE)</f>
        <v>81368</v>
      </c>
      <c r="J32" s="8">
        <f>VLOOKUP($A$7:$A$91,dt!$A$2:$R$78,10,FALSE)</f>
        <v>2638</v>
      </c>
      <c r="K32" s="8">
        <f>VLOOKUP($A$7:$A$91,dt!$A$2:$R$78,11,FALSE)</f>
        <v>1796574</v>
      </c>
      <c r="L32" s="8">
        <f>VLOOKUP($A$7:$A$91,dt!$A$2:$R$78,12,FALSE)</f>
        <v>42068</v>
      </c>
      <c r="M32" s="8">
        <f>VLOOKUP($A$7:$A$91,dt!$A$2:$R$78,13,FALSE)</f>
        <v>289460</v>
      </c>
      <c r="N32" s="8">
        <f>VLOOKUP($A$7:$A$91,dt!$A$2:$R$78,14,FALSE)</f>
        <v>354</v>
      </c>
      <c r="O32" s="8">
        <f>VLOOKUP($A$7:$A$91,dt!$A$2:$R$78,15,FALSE)</f>
        <v>53883</v>
      </c>
      <c r="P32" s="8">
        <f>VLOOKUP($A$7:$A$91,dt!$A$2:$R$78,16,FALSE)</f>
        <v>3081</v>
      </c>
      <c r="Q32" s="8">
        <f>VLOOKUP($A$7:$A$91,dt!$A$2:$R$78,17,FALSE)</f>
        <v>7278</v>
      </c>
      <c r="R32" s="8">
        <f>VLOOKUP($A$7:$A$91,dt!$A$2:$R$78,18,FALSE)</f>
        <v>177</v>
      </c>
      <c r="S32" s="8">
        <f>VLOOKUP($A$7:$A$91,dt!$A$2:$X$78,19,FALSE)</f>
        <v>30012</v>
      </c>
      <c r="T32" s="8">
        <f>VLOOKUP($A$7:$A$91,dt!$A$2:$X$78,20,FALSE)</f>
        <v>922</v>
      </c>
      <c r="U32" s="8">
        <f>VLOOKUP($A$7:$A$91,dt!$A$2:$X$78,21,FALSE)</f>
        <v>1580</v>
      </c>
      <c r="V32" s="8">
        <f>VLOOKUP($A$7:$A$91,dt!$A$2:$X$78,22,FALSE)</f>
        <v>115</v>
      </c>
      <c r="W32" s="8">
        <f>VLOOKUP($A$7:$A$91,dt!$A$2:$X$78,23,FALSE)</f>
        <v>107</v>
      </c>
      <c r="X32" s="8">
        <f>VLOOKUP($A$7:$A$91,dt!$A$2:$X$78,24,FALSE)</f>
        <v>7</v>
      </c>
    </row>
    <row r="33" spans="1:24" ht="21.75" x14ac:dyDescent="0.2">
      <c r="A33" s="7" t="s">
        <v>34</v>
      </c>
      <c r="B33" s="8">
        <f>VLOOKUP($A$7:$A$91,dt!$A$2:$R$78,2,FALSE)</f>
        <v>84339</v>
      </c>
      <c r="C33" s="8">
        <f>VLOOKUP($A$7:$A$91,dt!$A$2:$R$78,3,FALSE)</f>
        <v>112800</v>
      </c>
      <c r="D33" s="8">
        <f>VLOOKUP($A$7:$A$91,dt!$A$2:$R$78,4,FALSE)</f>
        <v>16287</v>
      </c>
      <c r="E33" s="8">
        <f>VLOOKUP($A$7:$A$91,dt!$A$2:$R$78,5,FALSE)</f>
        <v>8468</v>
      </c>
      <c r="F33" s="8">
        <f>VLOOKUP($A$7:$A$91,dt!$A$2:$R$78,6,FALSE)</f>
        <v>234</v>
      </c>
      <c r="G33" s="8">
        <f>VLOOKUP($A$7:$A$91,dt!$A$2:$R$78,7,FALSE)</f>
        <v>16884</v>
      </c>
      <c r="H33" s="8">
        <f>VLOOKUP($A$7:$A$91,dt!$A$2:$R$78,8,FALSE)</f>
        <v>2730</v>
      </c>
      <c r="I33" s="8">
        <f>VLOOKUP($A$7:$A$91,dt!$A$2:$R$78,9,FALSE)</f>
        <v>255211</v>
      </c>
      <c r="J33" s="8">
        <f>VLOOKUP($A$7:$A$91,dt!$A$2:$R$78,10,FALSE)</f>
        <v>5978</v>
      </c>
      <c r="K33" s="8">
        <f>VLOOKUP($A$7:$A$91,dt!$A$2:$R$78,11,FALSE)</f>
        <v>2810237</v>
      </c>
      <c r="L33" s="8">
        <f>VLOOKUP($A$7:$A$91,dt!$A$2:$R$78,12,FALSE)</f>
        <v>77235</v>
      </c>
      <c r="M33" s="8">
        <f>VLOOKUP($A$7:$A$91,dt!$A$2:$R$78,13,FALSE)</f>
        <v>4788024</v>
      </c>
      <c r="N33" s="8">
        <f>VLOOKUP($A$7:$A$91,dt!$A$2:$R$78,14,FALSE)</f>
        <v>296</v>
      </c>
      <c r="O33" s="8">
        <f>VLOOKUP($A$7:$A$91,dt!$A$2:$R$78,15,FALSE)</f>
        <v>1253199</v>
      </c>
      <c r="P33" s="8">
        <f>VLOOKUP($A$7:$A$91,dt!$A$2:$R$78,16,FALSE)</f>
        <v>2240</v>
      </c>
      <c r="Q33" s="8">
        <f>VLOOKUP($A$7:$A$91,dt!$A$2:$R$78,17,FALSE)</f>
        <v>583047</v>
      </c>
      <c r="R33" s="8">
        <f>VLOOKUP($A$7:$A$91,dt!$A$2:$R$78,18,FALSE)</f>
        <v>639</v>
      </c>
      <c r="S33" s="8">
        <f>VLOOKUP($A$7:$A$91,dt!$A$2:$X$78,19,FALSE)</f>
        <v>283434</v>
      </c>
      <c r="T33" s="8">
        <f>VLOOKUP($A$7:$A$91,dt!$A$2:$X$78,20,FALSE)</f>
        <v>1888</v>
      </c>
      <c r="U33" s="8">
        <f>VLOOKUP($A$7:$A$91,dt!$A$2:$X$78,21,FALSE)</f>
        <v>34453</v>
      </c>
      <c r="V33" s="8">
        <f>VLOOKUP($A$7:$A$91,dt!$A$2:$X$78,22,FALSE)</f>
        <v>1433</v>
      </c>
      <c r="W33" s="8">
        <f>VLOOKUP($A$7:$A$91,dt!$A$2:$X$78,23,FALSE)</f>
        <v>972</v>
      </c>
      <c r="X33" s="8">
        <f>VLOOKUP($A$7:$A$91,dt!$A$2:$X$78,24,FALSE)</f>
        <v>54</v>
      </c>
    </row>
    <row r="34" spans="1:24" ht="21.75" x14ac:dyDescent="0.2">
      <c r="A34" s="7" t="s">
        <v>35</v>
      </c>
      <c r="B34" s="8">
        <f>VLOOKUP($A$7:$A$91,dt!$A$2:$R$78,2,FALSE)</f>
        <v>39505</v>
      </c>
      <c r="C34" s="8">
        <f>VLOOKUP($A$7:$A$91,dt!$A$2:$R$78,3,FALSE)</f>
        <v>105140</v>
      </c>
      <c r="D34" s="8">
        <f>VLOOKUP($A$7:$A$91,dt!$A$2:$R$78,4,FALSE)</f>
        <v>25111</v>
      </c>
      <c r="E34" s="8">
        <f>VLOOKUP($A$7:$A$91,dt!$A$2:$R$78,5,FALSE)</f>
        <v>12</v>
      </c>
      <c r="F34" s="8">
        <f>VLOOKUP($A$7:$A$91,dt!$A$2:$R$78,6,FALSE)</f>
        <v>4</v>
      </c>
      <c r="G34" s="8">
        <f>VLOOKUP($A$7:$A$91,dt!$A$2:$R$78,7,FALSE)</f>
        <v>18454</v>
      </c>
      <c r="H34" s="8">
        <f>VLOOKUP($A$7:$A$91,dt!$A$2:$R$78,8,FALSE)</f>
        <v>4704</v>
      </c>
      <c r="I34" s="8">
        <f>VLOOKUP($A$7:$A$91,dt!$A$2:$R$78,9,FALSE)</f>
        <v>46457</v>
      </c>
      <c r="J34" s="8">
        <f>VLOOKUP($A$7:$A$91,dt!$A$2:$R$78,10,FALSE)</f>
        <v>1401</v>
      </c>
      <c r="K34" s="8">
        <f>VLOOKUP($A$7:$A$91,dt!$A$2:$R$78,11,FALSE)</f>
        <v>1103408</v>
      </c>
      <c r="L34" s="8">
        <f>VLOOKUP($A$7:$A$91,dt!$A$2:$R$78,12,FALSE)</f>
        <v>26423</v>
      </c>
      <c r="M34" s="8">
        <f>VLOOKUP($A$7:$A$91,dt!$A$2:$R$78,13,FALSE)</f>
        <v>489223</v>
      </c>
      <c r="N34" s="8">
        <f>VLOOKUP($A$7:$A$91,dt!$A$2:$R$78,14,FALSE)</f>
        <v>112</v>
      </c>
      <c r="O34" s="8">
        <f>VLOOKUP($A$7:$A$91,dt!$A$2:$R$78,15,FALSE)</f>
        <v>73597</v>
      </c>
      <c r="P34" s="8">
        <f>VLOOKUP($A$7:$A$91,dt!$A$2:$R$78,16,FALSE)</f>
        <v>2073</v>
      </c>
      <c r="Q34" s="8">
        <f>VLOOKUP($A$7:$A$91,dt!$A$2:$R$78,17,FALSE)</f>
        <v>6671</v>
      </c>
      <c r="R34" s="8">
        <f>VLOOKUP($A$7:$A$91,dt!$A$2:$R$78,18,FALSE)</f>
        <v>281</v>
      </c>
      <c r="S34" s="8">
        <f>VLOOKUP($A$7:$A$91,dt!$A$2:$X$78,19,FALSE)</f>
        <v>37475</v>
      </c>
      <c r="T34" s="8">
        <f>VLOOKUP($A$7:$A$91,dt!$A$2:$X$78,20,FALSE)</f>
        <v>200</v>
      </c>
      <c r="U34" s="8">
        <f>VLOOKUP($A$7:$A$91,dt!$A$2:$X$78,21,FALSE)</f>
        <v>3277</v>
      </c>
      <c r="V34" s="8">
        <f>VLOOKUP($A$7:$A$91,dt!$A$2:$X$78,22,FALSE)</f>
        <v>111</v>
      </c>
      <c r="W34" s="8">
        <f>VLOOKUP($A$7:$A$91,dt!$A$2:$X$78,23,FALSE)</f>
        <v>31</v>
      </c>
      <c r="X34" s="8">
        <f>VLOOKUP($A$7:$A$91,dt!$A$2:$X$78,24,FALSE)</f>
        <v>4</v>
      </c>
    </row>
    <row r="35" spans="1:24" ht="21.75" x14ac:dyDescent="0.2">
      <c r="A35" s="11" t="s">
        <v>4</v>
      </c>
      <c r="B35" s="10">
        <f>SUM(B36:B47)</f>
        <v>859286</v>
      </c>
      <c r="C35" s="10">
        <f t="shared" ref="C35:X35" si="16">SUM(C36:C47)</f>
        <v>1990011</v>
      </c>
      <c r="D35" s="10">
        <f t="shared" si="16"/>
        <v>379101</v>
      </c>
      <c r="E35" s="10">
        <f t="shared" si="16"/>
        <v>74200</v>
      </c>
      <c r="F35" s="10">
        <f t="shared" si="16"/>
        <v>2228</v>
      </c>
      <c r="G35" s="10">
        <f t="shared" si="16"/>
        <v>534809</v>
      </c>
      <c r="H35" s="10">
        <f t="shared" si="16"/>
        <v>106542</v>
      </c>
      <c r="I35" s="10">
        <f t="shared" si="16"/>
        <v>1286189</v>
      </c>
      <c r="J35" s="10">
        <f t="shared" si="16"/>
        <v>40718</v>
      </c>
      <c r="K35" s="10">
        <f t="shared" ref="K35:L35" si="17">SUM(K36:K47)</f>
        <v>28588240</v>
      </c>
      <c r="L35" s="10">
        <f t="shared" si="17"/>
        <v>667008</v>
      </c>
      <c r="M35" s="10">
        <f t="shared" ref="M35:N35" si="18">SUM(M36:M47)</f>
        <v>4376947</v>
      </c>
      <c r="N35" s="10">
        <f t="shared" si="18"/>
        <v>10202</v>
      </c>
      <c r="O35" s="10">
        <f t="shared" si="16"/>
        <v>4400147</v>
      </c>
      <c r="P35" s="10">
        <f t="shared" si="16"/>
        <v>38863</v>
      </c>
      <c r="Q35" s="10">
        <f t="shared" si="16"/>
        <v>465680</v>
      </c>
      <c r="R35" s="10">
        <f t="shared" si="16"/>
        <v>11757</v>
      </c>
      <c r="S35" s="10">
        <f t="shared" ref="S35:T35" si="19">SUM(S36:S47)</f>
        <v>924715</v>
      </c>
      <c r="T35" s="10">
        <f t="shared" si="19"/>
        <v>14357</v>
      </c>
      <c r="U35" s="10">
        <f t="shared" si="16"/>
        <v>104317</v>
      </c>
      <c r="V35" s="10">
        <f t="shared" si="16"/>
        <v>5238</v>
      </c>
      <c r="W35" s="10">
        <f t="shared" si="16"/>
        <v>2339</v>
      </c>
      <c r="X35" s="10">
        <f t="shared" si="16"/>
        <v>200</v>
      </c>
    </row>
    <row r="36" spans="1:24" ht="21.75" x14ac:dyDescent="0.2">
      <c r="A36" s="7" t="s">
        <v>36</v>
      </c>
      <c r="B36" s="8">
        <f>VLOOKUP($A$7:$A$91,dt!$A$2:$R$78,2,FALSE)</f>
        <v>25544</v>
      </c>
      <c r="C36" s="8">
        <f>VLOOKUP($A$7:$A$91,dt!$A$2:$R$78,3,FALSE)</f>
        <v>45246</v>
      </c>
      <c r="D36" s="8">
        <f>VLOOKUP($A$7:$A$91,dt!$A$2:$R$78,4,FALSE)</f>
        <v>6215</v>
      </c>
      <c r="E36" s="8">
        <f>VLOOKUP($A$7:$A$91,dt!$A$2:$R$78,5,FALSE)</f>
        <v>1041</v>
      </c>
      <c r="F36" s="8">
        <f>VLOOKUP($A$7:$A$91,dt!$A$2:$R$78,6,FALSE)</f>
        <v>7</v>
      </c>
      <c r="G36" s="8">
        <f>VLOOKUP($A$7:$A$91,dt!$A$2:$R$78,7,FALSE)</f>
        <v>21161</v>
      </c>
      <c r="H36" s="8">
        <f>VLOOKUP($A$7:$A$91,dt!$A$2:$R$78,8,FALSE)</f>
        <v>2700</v>
      </c>
      <c r="I36" s="8">
        <f>VLOOKUP($A$7:$A$91,dt!$A$2:$R$78,9,FALSE)</f>
        <v>51207</v>
      </c>
      <c r="J36" s="8">
        <f>VLOOKUP($A$7:$A$91,dt!$A$2:$R$78,10,FALSE)</f>
        <v>1531</v>
      </c>
      <c r="K36" s="8">
        <f>VLOOKUP($A$7:$A$91,dt!$A$2:$R$78,11,FALSE)</f>
        <v>1500905</v>
      </c>
      <c r="L36" s="8">
        <f>VLOOKUP($A$7:$A$91,dt!$A$2:$R$78,12,FALSE)</f>
        <v>21274</v>
      </c>
      <c r="M36" s="8">
        <f>VLOOKUP($A$7:$A$91,dt!$A$2:$R$78,13,FALSE)</f>
        <v>24271</v>
      </c>
      <c r="N36" s="8">
        <f>VLOOKUP($A$7:$A$91,dt!$A$2:$R$78,14,FALSE)</f>
        <v>156</v>
      </c>
      <c r="O36" s="8">
        <f>VLOOKUP($A$7:$A$91,dt!$A$2:$R$78,15,FALSE)</f>
        <v>49940</v>
      </c>
      <c r="P36" s="8">
        <f>VLOOKUP($A$7:$A$91,dt!$A$2:$R$78,16,FALSE)</f>
        <v>849</v>
      </c>
      <c r="Q36" s="8">
        <f>VLOOKUP($A$7:$A$91,dt!$A$2:$R$78,17,FALSE)</f>
        <v>19221</v>
      </c>
      <c r="R36" s="8">
        <f>VLOOKUP($A$7:$A$91,dt!$A$2:$R$78,18,FALSE)</f>
        <v>172</v>
      </c>
      <c r="S36" s="8">
        <f>VLOOKUP($A$7:$A$91,dt!$A$2:$X$78,19,FALSE)</f>
        <v>22931</v>
      </c>
      <c r="T36" s="8">
        <f>VLOOKUP($A$7:$A$91,dt!$A$2:$X$78,20,FALSE)</f>
        <v>197</v>
      </c>
      <c r="U36" s="8">
        <f>VLOOKUP($A$7:$A$91,dt!$A$2:$X$78,21,FALSE)</f>
        <v>4136</v>
      </c>
      <c r="V36" s="8">
        <f>VLOOKUP($A$7:$A$91,dt!$A$2:$X$78,22,FALSE)</f>
        <v>194</v>
      </c>
      <c r="W36" s="8">
        <f>VLOOKUP($A$7:$A$91,dt!$A$2:$X$78,23,FALSE)</f>
        <v>43</v>
      </c>
      <c r="X36" s="8">
        <f>VLOOKUP($A$7:$A$91,dt!$A$2:$X$78,24,FALSE)</f>
        <v>2</v>
      </c>
    </row>
    <row r="37" spans="1:24" ht="21.75" x14ac:dyDescent="0.2">
      <c r="A37" s="7" t="s">
        <v>37</v>
      </c>
      <c r="B37" s="8">
        <f>VLOOKUP($A$7:$A$91,dt!$A$2:$R$78,2,FALSE)</f>
        <v>27437</v>
      </c>
      <c r="C37" s="8">
        <f>VLOOKUP($A$7:$A$91,dt!$A$2:$R$78,3,FALSE)</f>
        <v>48626</v>
      </c>
      <c r="D37" s="8">
        <f>VLOOKUP($A$7:$A$91,dt!$A$2:$R$78,4,FALSE)</f>
        <v>7023</v>
      </c>
      <c r="E37" s="8">
        <f>VLOOKUP($A$7:$A$91,dt!$A$2:$R$78,5,FALSE)</f>
        <v>1306</v>
      </c>
      <c r="F37" s="8">
        <f>VLOOKUP($A$7:$A$91,dt!$A$2:$R$78,6,FALSE)</f>
        <v>36</v>
      </c>
      <c r="G37" s="8">
        <f>VLOOKUP($A$7:$A$91,dt!$A$2:$R$78,7,FALSE)</f>
        <v>14339</v>
      </c>
      <c r="H37" s="8">
        <f>VLOOKUP($A$7:$A$91,dt!$A$2:$R$78,8,FALSE)</f>
        <v>2468</v>
      </c>
      <c r="I37" s="8">
        <f>VLOOKUP($A$7:$A$91,dt!$A$2:$R$78,9,FALSE)</f>
        <v>38828</v>
      </c>
      <c r="J37" s="8">
        <f>VLOOKUP($A$7:$A$91,dt!$A$2:$R$78,10,FALSE)</f>
        <v>1276</v>
      </c>
      <c r="K37" s="8">
        <f>VLOOKUP($A$7:$A$91,dt!$A$2:$R$78,11,FALSE)</f>
        <v>1276789</v>
      </c>
      <c r="L37" s="8">
        <f>VLOOKUP($A$7:$A$91,dt!$A$2:$R$78,12,FALSE)</f>
        <v>23848</v>
      </c>
      <c r="M37" s="8">
        <f>VLOOKUP($A$7:$A$91,dt!$A$2:$R$78,13,FALSE)</f>
        <v>348760</v>
      </c>
      <c r="N37" s="8">
        <f>VLOOKUP($A$7:$A$91,dt!$A$2:$R$78,14,FALSE)</f>
        <v>179</v>
      </c>
      <c r="O37" s="8">
        <f>VLOOKUP($A$7:$A$91,dt!$A$2:$R$78,15,FALSE)</f>
        <v>54759</v>
      </c>
      <c r="P37" s="8">
        <f>VLOOKUP($A$7:$A$91,dt!$A$2:$R$78,16,FALSE)</f>
        <v>388</v>
      </c>
      <c r="Q37" s="8">
        <f>VLOOKUP($A$7:$A$91,dt!$A$2:$R$78,17,FALSE)</f>
        <v>3451</v>
      </c>
      <c r="R37" s="8">
        <f>VLOOKUP($A$7:$A$91,dt!$A$2:$R$78,18,FALSE)</f>
        <v>71</v>
      </c>
      <c r="S37" s="8">
        <f>VLOOKUP($A$7:$A$91,dt!$A$2:$X$78,19,FALSE)</f>
        <v>24559</v>
      </c>
      <c r="T37" s="8">
        <f>VLOOKUP($A$7:$A$91,dt!$A$2:$X$78,20,FALSE)</f>
        <v>242</v>
      </c>
      <c r="U37" s="8">
        <f>VLOOKUP($A$7:$A$91,dt!$A$2:$X$78,21,FALSE)</f>
        <v>8442</v>
      </c>
      <c r="V37" s="8">
        <f>VLOOKUP($A$7:$A$91,dt!$A$2:$X$78,22,FALSE)</f>
        <v>382</v>
      </c>
      <c r="W37" s="8">
        <f>VLOOKUP($A$7:$A$91,dt!$A$2:$X$78,23,FALSE)</f>
        <v>128</v>
      </c>
      <c r="X37" s="8">
        <f>VLOOKUP($A$7:$A$91,dt!$A$2:$X$78,24,FALSE)</f>
        <v>7</v>
      </c>
    </row>
    <row r="38" spans="1:24" ht="21.75" x14ac:dyDescent="0.2">
      <c r="A38" s="7" t="s">
        <v>38</v>
      </c>
      <c r="B38" s="8">
        <f>VLOOKUP($A$7:$A$91,dt!$A$2:$R$78,2,FALSE)</f>
        <v>102358</v>
      </c>
      <c r="C38" s="8">
        <f>VLOOKUP($A$7:$A$91,dt!$A$2:$R$78,3,FALSE)</f>
        <v>297122</v>
      </c>
      <c r="D38" s="8">
        <f>VLOOKUP($A$7:$A$91,dt!$A$2:$R$78,4,FALSE)</f>
        <v>50557</v>
      </c>
      <c r="E38" s="8">
        <f>VLOOKUP($A$7:$A$91,dt!$A$2:$R$78,5,FALSE)</f>
        <v>40612</v>
      </c>
      <c r="F38" s="8">
        <f>VLOOKUP($A$7:$A$91,dt!$A$2:$R$78,6,FALSE)</f>
        <v>1210</v>
      </c>
      <c r="G38" s="8">
        <f>VLOOKUP($A$7:$A$91,dt!$A$2:$R$78,7,FALSE)</f>
        <v>47125</v>
      </c>
      <c r="H38" s="8">
        <f>VLOOKUP($A$7:$A$91,dt!$A$2:$R$78,8,FALSE)</f>
        <v>7727</v>
      </c>
      <c r="I38" s="8">
        <f>VLOOKUP($A$7:$A$91,dt!$A$2:$R$78,9,FALSE)</f>
        <v>223136</v>
      </c>
      <c r="J38" s="8">
        <f>VLOOKUP($A$7:$A$91,dt!$A$2:$R$78,10,FALSE)</f>
        <v>5446</v>
      </c>
      <c r="K38" s="8">
        <f>VLOOKUP($A$7:$A$91,dt!$A$2:$R$78,11,FALSE)</f>
        <v>3796349</v>
      </c>
      <c r="L38" s="8">
        <f>VLOOKUP($A$7:$A$91,dt!$A$2:$R$78,12,FALSE)</f>
        <v>76421</v>
      </c>
      <c r="M38" s="8">
        <f>VLOOKUP($A$7:$A$91,dt!$A$2:$R$78,13,FALSE)</f>
        <v>2034413</v>
      </c>
      <c r="N38" s="8">
        <f>VLOOKUP($A$7:$A$91,dt!$A$2:$R$78,14,FALSE)</f>
        <v>2226</v>
      </c>
      <c r="O38" s="8">
        <f>VLOOKUP($A$7:$A$91,dt!$A$2:$R$78,15,FALSE)</f>
        <v>1151326</v>
      </c>
      <c r="P38" s="8">
        <f>VLOOKUP($A$7:$A$91,dt!$A$2:$R$78,16,FALSE)</f>
        <v>4723</v>
      </c>
      <c r="Q38" s="8">
        <f>VLOOKUP($A$7:$A$91,dt!$A$2:$R$78,17,FALSE)</f>
        <v>177912</v>
      </c>
      <c r="R38" s="8">
        <f>VLOOKUP($A$7:$A$91,dt!$A$2:$R$78,18,FALSE)</f>
        <v>2751</v>
      </c>
      <c r="S38" s="8">
        <f>VLOOKUP($A$7:$A$91,dt!$A$2:$X$78,19,FALSE)</f>
        <v>283159</v>
      </c>
      <c r="T38" s="8">
        <f>VLOOKUP($A$7:$A$91,dt!$A$2:$X$78,20,FALSE)</f>
        <v>2502</v>
      </c>
      <c r="U38" s="8">
        <f>VLOOKUP($A$7:$A$91,dt!$A$2:$X$78,21,FALSE)</f>
        <v>22884</v>
      </c>
      <c r="V38" s="8">
        <f>VLOOKUP($A$7:$A$91,dt!$A$2:$X$78,22,FALSE)</f>
        <v>1086</v>
      </c>
      <c r="W38" s="8">
        <f>VLOOKUP($A$7:$A$91,dt!$A$2:$X$78,23,FALSE)</f>
        <v>210</v>
      </c>
      <c r="X38" s="8">
        <f>VLOOKUP($A$7:$A$91,dt!$A$2:$X$78,24,FALSE)</f>
        <v>38</v>
      </c>
    </row>
    <row r="39" spans="1:24" ht="21.75" x14ac:dyDescent="0.2">
      <c r="A39" s="7" t="s">
        <v>39</v>
      </c>
      <c r="B39" s="8">
        <f>VLOOKUP($A$7:$A$91,dt!$A$2:$R$78,2,FALSE)</f>
        <v>107026</v>
      </c>
      <c r="C39" s="8">
        <f>VLOOKUP($A$7:$A$91,dt!$A$2:$R$78,3,FALSE)</f>
        <v>169963</v>
      </c>
      <c r="D39" s="8">
        <f>VLOOKUP($A$7:$A$91,dt!$A$2:$R$78,4,FALSE)</f>
        <v>27896</v>
      </c>
      <c r="E39" s="8">
        <f>VLOOKUP($A$7:$A$91,dt!$A$2:$R$78,5,FALSE)</f>
        <v>9193</v>
      </c>
      <c r="F39" s="8">
        <f>VLOOKUP($A$7:$A$91,dt!$A$2:$R$78,6,FALSE)</f>
        <v>268</v>
      </c>
      <c r="G39" s="8">
        <f>VLOOKUP($A$7:$A$91,dt!$A$2:$R$78,7,FALSE)</f>
        <v>64113</v>
      </c>
      <c r="H39" s="8">
        <f>VLOOKUP($A$7:$A$91,dt!$A$2:$R$78,8,FALSE)</f>
        <v>12757</v>
      </c>
      <c r="I39" s="8">
        <f>VLOOKUP($A$7:$A$91,dt!$A$2:$R$78,9,FALSE)</f>
        <v>211734</v>
      </c>
      <c r="J39" s="8">
        <f>VLOOKUP($A$7:$A$91,dt!$A$2:$R$78,10,FALSE)</f>
        <v>4126</v>
      </c>
      <c r="K39" s="8">
        <f>VLOOKUP($A$7:$A$91,dt!$A$2:$R$78,11,FALSE)</f>
        <v>4223791</v>
      </c>
      <c r="L39" s="8">
        <f>VLOOKUP($A$7:$A$91,dt!$A$2:$R$78,12,FALSE)</f>
        <v>90884</v>
      </c>
      <c r="M39" s="8">
        <f>VLOOKUP($A$7:$A$91,dt!$A$2:$R$78,13,FALSE)</f>
        <v>326398</v>
      </c>
      <c r="N39" s="8">
        <f>VLOOKUP($A$7:$A$91,dt!$A$2:$R$78,14,FALSE)</f>
        <v>1223</v>
      </c>
      <c r="O39" s="8">
        <f>VLOOKUP($A$7:$A$91,dt!$A$2:$R$78,15,FALSE)</f>
        <v>274661</v>
      </c>
      <c r="P39" s="8">
        <f>VLOOKUP($A$7:$A$91,dt!$A$2:$R$78,16,FALSE)</f>
        <v>3911</v>
      </c>
      <c r="Q39" s="8">
        <f>VLOOKUP($A$7:$A$91,dt!$A$2:$R$78,17,FALSE)</f>
        <v>21141</v>
      </c>
      <c r="R39" s="8">
        <f>VLOOKUP($A$7:$A$91,dt!$A$2:$R$78,18,FALSE)</f>
        <v>570</v>
      </c>
      <c r="S39" s="8">
        <f>VLOOKUP($A$7:$A$91,dt!$A$2:$X$78,19,FALSE)</f>
        <v>61886</v>
      </c>
      <c r="T39" s="8">
        <f>VLOOKUP($A$7:$A$91,dt!$A$2:$X$78,20,FALSE)</f>
        <v>1313</v>
      </c>
      <c r="U39" s="8">
        <f>VLOOKUP($A$7:$A$91,dt!$A$2:$X$78,21,FALSE)</f>
        <v>18195</v>
      </c>
      <c r="V39" s="8">
        <f>VLOOKUP($A$7:$A$91,dt!$A$2:$X$78,22,FALSE)</f>
        <v>868</v>
      </c>
      <c r="W39" s="8">
        <f>VLOOKUP($A$7:$A$91,dt!$A$2:$X$78,23,FALSE)</f>
        <v>312</v>
      </c>
      <c r="X39" s="8">
        <f>VLOOKUP($A$7:$A$91,dt!$A$2:$X$78,24,FALSE)</f>
        <v>29</v>
      </c>
    </row>
    <row r="40" spans="1:24" ht="21.75" x14ac:dyDescent="0.2">
      <c r="A40" s="7" t="s">
        <v>40</v>
      </c>
      <c r="B40" s="8">
        <f>VLOOKUP($A$7:$A$91,dt!$A$2:$R$78,2,FALSE)</f>
        <v>42138</v>
      </c>
      <c r="C40" s="8">
        <f>VLOOKUP($A$7:$A$91,dt!$A$2:$R$78,3,FALSE)</f>
        <v>48828</v>
      </c>
      <c r="D40" s="8">
        <f>VLOOKUP($A$7:$A$91,dt!$A$2:$R$78,4,FALSE)</f>
        <v>5742</v>
      </c>
      <c r="E40" s="8">
        <f>VLOOKUP($A$7:$A$91,dt!$A$2:$R$78,5,FALSE)</f>
        <v>6478</v>
      </c>
      <c r="F40" s="8">
        <f>VLOOKUP($A$7:$A$91,dt!$A$2:$R$78,6,FALSE)</f>
        <v>83</v>
      </c>
      <c r="G40" s="8">
        <f>VLOOKUP($A$7:$A$91,dt!$A$2:$R$78,7,FALSE)</f>
        <v>14000</v>
      </c>
      <c r="H40" s="8">
        <f>VLOOKUP($A$7:$A$91,dt!$A$2:$R$78,8,FALSE)</f>
        <v>1719</v>
      </c>
      <c r="I40" s="8">
        <f>VLOOKUP($A$7:$A$91,dt!$A$2:$R$78,9,FALSE)</f>
        <v>68908</v>
      </c>
      <c r="J40" s="8">
        <f>VLOOKUP($A$7:$A$91,dt!$A$2:$R$78,10,FALSE)</f>
        <v>1423</v>
      </c>
      <c r="K40" s="8">
        <f>VLOOKUP($A$7:$A$91,dt!$A$2:$R$78,11,FALSE)</f>
        <v>1357516</v>
      </c>
      <c r="L40" s="8">
        <f>VLOOKUP($A$7:$A$91,dt!$A$2:$R$78,12,FALSE)</f>
        <v>37821</v>
      </c>
      <c r="M40" s="8">
        <f>VLOOKUP($A$7:$A$91,dt!$A$2:$R$78,13,FALSE)</f>
        <v>200871</v>
      </c>
      <c r="N40" s="8">
        <f>VLOOKUP($A$7:$A$91,dt!$A$2:$R$78,14,FALSE)</f>
        <v>109</v>
      </c>
      <c r="O40" s="8">
        <f>VLOOKUP($A$7:$A$91,dt!$A$2:$R$78,15,FALSE)</f>
        <v>52842</v>
      </c>
      <c r="P40" s="8">
        <f>VLOOKUP($A$7:$A$91,dt!$A$2:$R$78,16,FALSE)</f>
        <v>1268</v>
      </c>
      <c r="Q40" s="8">
        <f>VLOOKUP($A$7:$A$91,dt!$A$2:$R$78,17,FALSE)</f>
        <v>2938</v>
      </c>
      <c r="R40" s="8">
        <f>VLOOKUP($A$7:$A$91,dt!$A$2:$R$78,18,FALSE)</f>
        <v>70</v>
      </c>
      <c r="S40" s="8">
        <f>VLOOKUP($A$7:$A$91,dt!$A$2:$X$78,19,FALSE)</f>
        <v>12590</v>
      </c>
      <c r="T40" s="8">
        <f>VLOOKUP($A$7:$A$91,dt!$A$2:$X$78,20,FALSE)</f>
        <v>125</v>
      </c>
      <c r="U40" s="8">
        <f>VLOOKUP($A$7:$A$91,dt!$A$2:$X$78,21,FALSE)</f>
        <v>9006</v>
      </c>
      <c r="V40" s="8">
        <f>VLOOKUP($A$7:$A$91,dt!$A$2:$X$78,22,FALSE)</f>
        <v>375</v>
      </c>
      <c r="W40" s="8">
        <f>VLOOKUP($A$7:$A$91,dt!$A$2:$X$78,23,FALSE)</f>
        <v>334</v>
      </c>
      <c r="X40" s="8">
        <f>VLOOKUP($A$7:$A$91,dt!$A$2:$X$78,24,FALSE)</f>
        <v>28</v>
      </c>
    </row>
    <row r="41" spans="1:24" ht="21.75" x14ac:dyDescent="0.2">
      <c r="A41" s="7" t="s">
        <v>41</v>
      </c>
      <c r="B41" s="8">
        <f>VLOOKUP($A$7:$A$91,dt!$A$2:$R$78,2,FALSE)</f>
        <v>32084</v>
      </c>
      <c r="C41" s="8">
        <f>VLOOKUP($A$7:$A$91,dt!$A$2:$R$78,3,FALSE)</f>
        <v>50818</v>
      </c>
      <c r="D41" s="8">
        <f>VLOOKUP($A$7:$A$91,dt!$A$2:$R$78,4,FALSE)</f>
        <v>8714</v>
      </c>
      <c r="E41" s="8">
        <f>VLOOKUP($A$7:$A$91,dt!$A$2:$R$78,5,FALSE)</f>
        <v>71</v>
      </c>
      <c r="F41" s="8">
        <f>VLOOKUP($A$7:$A$91,dt!$A$2:$R$78,6,FALSE)</f>
        <v>8</v>
      </c>
      <c r="G41" s="8">
        <f>VLOOKUP($A$7:$A$91,dt!$A$2:$R$78,7,FALSE)</f>
        <v>13658</v>
      </c>
      <c r="H41" s="8">
        <f>VLOOKUP($A$7:$A$91,dt!$A$2:$R$78,8,FALSE)</f>
        <v>2498</v>
      </c>
      <c r="I41" s="8">
        <f>VLOOKUP($A$7:$A$91,dt!$A$2:$R$78,9,FALSE)</f>
        <v>59397</v>
      </c>
      <c r="J41" s="8">
        <f>VLOOKUP($A$7:$A$91,dt!$A$2:$R$78,10,FALSE)</f>
        <v>1246</v>
      </c>
      <c r="K41" s="8">
        <f>VLOOKUP($A$7:$A$91,dt!$A$2:$R$78,11,FALSE)</f>
        <v>1315949</v>
      </c>
      <c r="L41" s="8">
        <f>VLOOKUP($A$7:$A$91,dt!$A$2:$R$78,12,FALSE)</f>
        <v>27944</v>
      </c>
      <c r="M41" s="8">
        <f>VLOOKUP($A$7:$A$91,dt!$A$2:$R$78,13,FALSE)</f>
        <v>7190</v>
      </c>
      <c r="N41" s="8">
        <f>VLOOKUP($A$7:$A$91,dt!$A$2:$R$78,14,FALSE)</f>
        <v>188</v>
      </c>
      <c r="O41" s="8">
        <f>VLOOKUP($A$7:$A$91,dt!$A$2:$R$78,15,FALSE)</f>
        <v>660034</v>
      </c>
      <c r="P41" s="8">
        <f>VLOOKUP($A$7:$A$91,dt!$A$2:$R$78,16,FALSE)</f>
        <v>851</v>
      </c>
      <c r="Q41" s="8">
        <f>VLOOKUP($A$7:$A$91,dt!$A$2:$R$78,17,FALSE)</f>
        <v>6726</v>
      </c>
      <c r="R41" s="8">
        <f>VLOOKUP($A$7:$A$91,dt!$A$2:$R$78,18,FALSE)</f>
        <v>124</v>
      </c>
      <c r="S41" s="8">
        <f>VLOOKUP($A$7:$A$91,dt!$A$2:$X$78,19,FALSE)</f>
        <v>23077</v>
      </c>
      <c r="T41" s="8">
        <f>VLOOKUP($A$7:$A$91,dt!$A$2:$X$78,20,FALSE)</f>
        <v>338</v>
      </c>
      <c r="U41" s="8">
        <f>VLOOKUP($A$7:$A$91,dt!$A$2:$X$78,21,FALSE)</f>
        <v>7652</v>
      </c>
      <c r="V41" s="8">
        <f>VLOOKUP($A$7:$A$91,dt!$A$2:$X$78,22,FALSE)</f>
        <v>382</v>
      </c>
      <c r="W41" s="8">
        <f>VLOOKUP($A$7:$A$91,dt!$A$2:$X$78,23,FALSE)</f>
        <v>231</v>
      </c>
      <c r="X41" s="8">
        <f>VLOOKUP($A$7:$A$91,dt!$A$2:$X$78,24,FALSE)</f>
        <v>14</v>
      </c>
    </row>
    <row r="42" spans="1:24" ht="21.75" x14ac:dyDescent="0.2">
      <c r="A42" s="7" t="s">
        <v>42</v>
      </c>
      <c r="B42" s="8">
        <f>VLOOKUP($A$7:$A$91,dt!$A$2:$R$78,2,FALSE)</f>
        <v>100699</v>
      </c>
      <c r="C42" s="8">
        <f>VLOOKUP($A$7:$A$91,dt!$A$2:$R$78,3,FALSE)</f>
        <v>305991</v>
      </c>
      <c r="D42" s="8">
        <f>VLOOKUP($A$7:$A$91,dt!$A$2:$R$78,4,FALSE)</f>
        <v>61386</v>
      </c>
      <c r="E42" s="8">
        <f>VLOOKUP($A$7:$A$91,dt!$A$2:$R$78,5,FALSE)</f>
        <v>9013</v>
      </c>
      <c r="F42" s="8">
        <f>VLOOKUP($A$7:$A$91,dt!$A$2:$R$78,6,FALSE)</f>
        <v>284</v>
      </c>
      <c r="G42" s="8">
        <f>VLOOKUP($A$7:$A$91,dt!$A$2:$R$78,7,FALSE)</f>
        <v>64293</v>
      </c>
      <c r="H42" s="8">
        <f>VLOOKUP($A$7:$A$91,dt!$A$2:$R$78,8,FALSE)</f>
        <v>13942</v>
      </c>
      <c r="I42" s="8">
        <f>VLOOKUP($A$7:$A$91,dt!$A$2:$R$78,9,FALSE)</f>
        <v>145854</v>
      </c>
      <c r="J42" s="8">
        <f>VLOOKUP($A$7:$A$91,dt!$A$2:$R$78,10,FALSE)</f>
        <v>4817</v>
      </c>
      <c r="K42" s="8">
        <f>VLOOKUP($A$7:$A$91,dt!$A$2:$R$78,11,FALSE)</f>
        <v>3166415</v>
      </c>
      <c r="L42" s="8">
        <f>VLOOKUP($A$7:$A$91,dt!$A$2:$R$78,12,FALSE)</f>
        <v>69905</v>
      </c>
      <c r="M42" s="8">
        <f>VLOOKUP($A$7:$A$91,dt!$A$2:$R$78,13,FALSE)</f>
        <v>643942</v>
      </c>
      <c r="N42" s="8">
        <f>VLOOKUP($A$7:$A$91,dt!$A$2:$R$78,14,FALSE)</f>
        <v>2110</v>
      </c>
      <c r="O42" s="8">
        <f>VLOOKUP($A$7:$A$91,dt!$A$2:$R$78,15,FALSE)</f>
        <v>468519</v>
      </c>
      <c r="P42" s="8">
        <f>VLOOKUP($A$7:$A$91,dt!$A$2:$R$78,16,FALSE)</f>
        <v>4394</v>
      </c>
      <c r="Q42" s="8">
        <f>VLOOKUP($A$7:$A$91,dt!$A$2:$R$78,17,FALSE)</f>
        <v>89998</v>
      </c>
      <c r="R42" s="8">
        <f>VLOOKUP($A$7:$A$91,dt!$A$2:$R$78,18,FALSE)</f>
        <v>3718</v>
      </c>
      <c r="S42" s="8">
        <f>VLOOKUP($A$7:$A$91,dt!$A$2:$X$78,19,FALSE)</f>
        <v>117032</v>
      </c>
      <c r="T42" s="8">
        <f>VLOOKUP($A$7:$A$91,dt!$A$2:$X$78,20,FALSE)</f>
        <v>2613</v>
      </c>
      <c r="U42" s="8">
        <f>VLOOKUP($A$7:$A$91,dt!$A$2:$X$78,21,FALSE)</f>
        <v>9970</v>
      </c>
      <c r="V42" s="8">
        <f>VLOOKUP($A$7:$A$91,dt!$A$2:$X$78,22,FALSE)</f>
        <v>443</v>
      </c>
      <c r="W42" s="8">
        <f>VLOOKUP($A$7:$A$91,dt!$A$2:$X$78,23,FALSE)</f>
        <v>428</v>
      </c>
      <c r="X42" s="8">
        <f>VLOOKUP($A$7:$A$91,dt!$A$2:$X$78,24,FALSE)</f>
        <v>17</v>
      </c>
    </row>
    <row r="43" spans="1:24" ht="21.75" x14ac:dyDescent="0.2">
      <c r="A43" s="7" t="s">
        <v>43</v>
      </c>
      <c r="B43" s="8">
        <f>VLOOKUP($A$7:$A$91,dt!$A$2:$R$78,2,FALSE)</f>
        <v>128554</v>
      </c>
      <c r="C43" s="8">
        <f>VLOOKUP($A$7:$A$91,dt!$A$2:$R$78,3,FALSE)</f>
        <v>386521</v>
      </c>
      <c r="D43" s="8">
        <f>VLOOKUP($A$7:$A$91,dt!$A$2:$R$78,4,FALSE)</f>
        <v>81638</v>
      </c>
      <c r="E43" s="8">
        <f>VLOOKUP($A$7:$A$91,dt!$A$2:$R$78,5,FALSE)</f>
        <v>800</v>
      </c>
      <c r="F43" s="8">
        <f>VLOOKUP($A$7:$A$91,dt!$A$2:$R$78,6,FALSE)</f>
        <v>43</v>
      </c>
      <c r="G43" s="8">
        <f>VLOOKUP($A$7:$A$91,dt!$A$2:$R$78,7,FALSE)</f>
        <v>79310</v>
      </c>
      <c r="H43" s="8">
        <f>VLOOKUP($A$7:$A$91,dt!$A$2:$R$78,8,FALSE)</f>
        <v>19742</v>
      </c>
      <c r="I43" s="8">
        <f>VLOOKUP($A$7:$A$91,dt!$A$2:$R$78,9,FALSE)</f>
        <v>141373</v>
      </c>
      <c r="J43" s="8">
        <f>VLOOKUP($A$7:$A$91,dt!$A$2:$R$78,10,FALSE)</f>
        <v>5127</v>
      </c>
      <c r="K43" s="8">
        <f>VLOOKUP($A$7:$A$91,dt!$A$2:$R$78,11,FALSE)</f>
        <v>3325162</v>
      </c>
      <c r="L43" s="8">
        <f>VLOOKUP($A$7:$A$91,dt!$A$2:$R$78,12,FALSE)</f>
        <v>89342</v>
      </c>
      <c r="M43" s="8">
        <f>VLOOKUP($A$7:$A$91,dt!$A$2:$R$78,13,FALSE)</f>
        <v>264188</v>
      </c>
      <c r="N43" s="8">
        <f>VLOOKUP($A$7:$A$91,dt!$A$2:$R$78,14,FALSE)</f>
        <v>1410</v>
      </c>
      <c r="O43" s="8">
        <f>VLOOKUP($A$7:$A$91,dt!$A$2:$R$78,15,FALSE)</f>
        <v>1121837</v>
      </c>
      <c r="P43" s="8">
        <f>VLOOKUP($A$7:$A$91,dt!$A$2:$R$78,16,FALSE)</f>
        <v>11472</v>
      </c>
      <c r="Q43" s="8">
        <f>VLOOKUP($A$7:$A$91,dt!$A$2:$R$78,17,FALSE)</f>
        <v>92407</v>
      </c>
      <c r="R43" s="8">
        <f>VLOOKUP($A$7:$A$91,dt!$A$2:$R$78,18,FALSE)</f>
        <v>2225</v>
      </c>
      <c r="S43" s="8">
        <f>VLOOKUP($A$7:$A$91,dt!$A$2:$X$78,19,FALSE)</f>
        <v>217579</v>
      </c>
      <c r="T43" s="8">
        <f>VLOOKUP($A$7:$A$91,dt!$A$2:$X$78,20,FALSE)</f>
        <v>4113</v>
      </c>
      <c r="U43" s="8">
        <f>VLOOKUP($A$7:$A$91,dt!$A$2:$X$78,21,FALSE)</f>
        <v>5273</v>
      </c>
      <c r="V43" s="8">
        <f>VLOOKUP($A$7:$A$91,dt!$A$2:$X$78,22,FALSE)</f>
        <v>297</v>
      </c>
      <c r="W43" s="8">
        <f>VLOOKUP($A$7:$A$91,dt!$A$2:$X$78,23,FALSE)</f>
        <v>171</v>
      </c>
      <c r="X43" s="8">
        <f>VLOOKUP($A$7:$A$91,dt!$A$2:$X$78,24,FALSE)</f>
        <v>25</v>
      </c>
    </row>
    <row r="44" spans="1:24" ht="21.75" x14ac:dyDescent="0.2">
      <c r="A44" s="7" t="s">
        <v>44</v>
      </c>
      <c r="B44" s="8">
        <f>VLOOKUP($A$7:$A$91,dt!$A$2:$R$78,2,FALSE)</f>
        <v>85388</v>
      </c>
      <c r="C44" s="8">
        <f>VLOOKUP($A$7:$A$91,dt!$A$2:$R$78,3,FALSE)</f>
        <v>126196</v>
      </c>
      <c r="D44" s="8">
        <f>VLOOKUP($A$7:$A$91,dt!$A$2:$R$78,4,FALSE)</f>
        <v>27464</v>
      </c>
      <c r="E44" s="8">
        <f>VLOOKUP($A$7:$A$91,dt!$A$2:$R$78,5,FALSE)</f>
        <v>771</v>
      </c>
      <c r="F44" s="8">
        <f>VLOOKUP($A$7:$A$91,dt!$A$2:$R$78,6,FALSE)</f>
        <v>68</v>
      </c>
      <c r="G44" s="8">
        <f>VLOOKUP($A$7:$A$91,dt!$A$2:$R$78,7,FALSE)</f>
        <v>28973</v>
      </c>
      <c r="H44" s="8">
        <f>VLOOKUP($A$7:$A$91,dt!$A$2:$R$78,8,FALSE)</f>
        <v>6090</v>
      </c>
      <c r="I44" s="8">
        <f>VLOOKUP($A$7:$A$91,dt!$A$2:$R$78,9,FALSE)</f>
        <v>73587</v>
      </c>
      <c r="J44" s="8">
        <f>VLOOKUP($A$7:$A$91,dt!$A$2:$R$78,10,FALSE)</f>
        <v>3719</v>
      </c>
      <c r="K44" s="8">
        <f>VLOOKUP($A$7:$A$91,dt!$A$2:$R$78,11,FALSE)</f>
        <v>2985670</v>
      </c>
      <c r="L44" s="8">
        <f>VLOOKUP($A$7:$A$91,dt!$A$2:$R$78,12,FALSE)</f>
        <v>74549</v>
      </c>
      <c r="M44" s="8">
        <f>VLOOKUP($A$7:$A$91,dt!$A$2:$R$78,13,FALSE)</f>
        <v>167235</v>
      </c>
      <c r="N44" s="8">
        <f>VLOOKUP($A$7:$A$91,dt!$A$2:$R$78,14,FALSE)</f>
        <v>1350</v>
      </c>
      <c r="O44" s="8">
        <f>VLOOKUP($A$7:$A$91,dt!$A$2:$R$78,15,FALSE)</f>
        <v>89928</v>
      </c>
      <c r="P44" s="8">
        <f>VLOOKUP($A$7:$A$91,dt!$A$2:$R$78,16,FALSE)</f>
        <v>4844</v>
      </c>
      <c r="Q44" s="8">
        <f>VLOOKUP($A$7:$A$91,dt!$A$2:$R$78,17,FALSE)</f>
        <v>26015</v>
      </c>
      <c r="R44" s="8">
        <f>VLOOKUP($A$7:$A$91,dt!$A$2:$R$78,18,FALSE)</f>
        <v>1114</v>
      </c>
      <c r="S44" s="8">
        <f>VLOOKUP($A$7:$A$91,dt!$A$2:$X$78,19,FALSE)</f>
        <v>115257</v>
      </c>
      <c r="T44" s="8">
        <f>VLOOKUP($A$7:$A$91,dt!$A$2:$X$78,20,FALSE)</f>
        <v>1738</v>
      </c>
      <c r="U44" s="8">
        <f>VLOOKUP($A$7:$A$91,dt!$A$2:$X$78,21,FALSE)</f>
        <v>5216</v>
      </c>
      <c r="V44" s="8">
        <f>VLOOKUP($A$7:$A$91,dt!$A$2:$X$78,22,FALSE)</f>
        <v>328</v>
      </c>
      <c r="W44" s="8">
        <f>VLOOKUP($A$7:$A$91,dt!$A$2:$X$78,23,FALSE)</f>
        <v>136</v>
      </c>
      <c r="X44" s="8">
        <f>VLOOKUP($A$7:$A$91,dt!$A$2:$X$78,24,FALSE)</f>
        <v>13</v>
      </c>
    </row>
    <row r="45" spans="1:24" ht="21.75" x14ac:dyDescent="0.2">
      <c r="A45" s="7" t="s">
        <v>45</v>
      </c>
      <c r="B45" s="8">
        <f>VLOOKUP($A$7:$A$91,dt!$A$2:$R$78,2,FALSE)</f>
        <v>110989</v>
      </c>
      <c r="C45" s="8">
        <f>VLOOKUP($A$7:$A$91,dt!$A$2:$R$78,3,FALSE)</f>
        <v>280282</v>
      </c>
      <c r="D45" s="8">
        <f>VLOOKUP($A$7:$A$91,dt!$A$2:$R$78,4,FALSE)</f>
        <v>54804</v>
      </c>
      <c r="E45" s="8">
        <f>VLOOKUP($A$7:$A$91,dt!$A$2:$R$78,5,FALSE)</f>
        <v>4873</v>
      </c>
      <c r="F45" s="8">
        <f>VLOOKUP($A$7:$A$91,dt!$A$2:$R$78,6,FALSE)</f>
        <v>215</v>
      </c>
      <c r="G45" s="8">
        <f>VLOOKUP($A$7:$A$91,dt!$A$2:$R$78,7,FALSE)</f>
        <v>95819</v>
      </c>
      <c r="H45" s="8">
        <f>VLOOKUP($A$7:$A$91,dt!$A$2:$R$78,8,FALSE)</f>
        <v>18423</v>
      </c>
      <c r="I45" s="8">
        <f>VLOOKUP($A$7:$A$91,dt!$A$2:$R$78,9,FALSE)</f>
        <v>93902</v>
      </c>
      <c r="J45" s="8">
        <f>VLOOKUP($A$7:$A$91,dt!$A$2:$R$78,10,FALSE)</f>
        <v>5264</v>
      </c>
      <c r="K45" s="8">
        <f>VLOOKUP($A$7:$A$91,dt!$A$2:$R$78,11,FALSE)</f>
        <v>2892241</v>
      </c>
      <c r="L45" s="8">
        <f>VLOOKUP($A$7:$A$91,dt!$A$2:$R$78,12,FALSE)</f>
        <v>82316</v>
      </c>
      <c r="M45" s="8">
        <f>VLOOKUP($A$7:$A$91,dt!$A$2:$R$78,13,FALSE)</f>
        <v>201127</v>
      </c>
      <c r="N45" s="8">
        <f>VLOOKUP($A$7:$A$91,dt!$A$2:$R$78,14,FALSE)</f>
        <v>620</v>
      </c>
      <c r="O45" s="8">
        <f>VLOOKUP($A$7:$A$91,dt!$A$2:$R$78,15,FALSE)</f>
        <v>149983</v>
      </c>
      <c r="P45" s="8">
        <f>VLOOKUP($A$7:$A$91,dt!$A$2:$R$78,16,FALSE)</f>
        <v>2329</v>
      </c>
      <c r="Q45" s="8">
        <f>VLOOKUP($A$7:$A$91,dt!$A$2:$R$78,17,FALSE)</f>
        <v>12070</v>
      </c>
      <c r="R45" s="8">
        <f>VLOOKUP($A$7:$A$91,dt!$A$2:$R$78,18,FALSE)</f>
        <v>388</v>
      </c>
      <c r="S45" s="8">
        <f>VLOOKUP($A$7:$A$91,dt!$A$2:$X$78,19,FALSE)</f>
        <v>33033</v>
      </c>
      <c r="T45" s="8">
        <f>VLOOKUP($A$7:$A$91,dt!$A$2:$X$78,20,FALSE)</f>
        <v>749</v>
      </c>
      <c r="U45" s="8">
        <f>VLOOKUP($A$7:$A$91,dt!$A$2:$X$78,21,FALSE)</f>
        <v>7135</v>
      </c>
      <c r="V45" s="8">
        <f>VLOOKUP($A$7:$A$91,dt!$A$2:$X$78,22,FALSE)</f>
        <v>438</v>
      </c>
      <c r="W45" s="8">
        <f>VLOOKUP($A$7:$A$91,dt!$A$2:$X$78,23,FALSE)</f>
        <v>168</v>
      </c>
      <c r="X45" s="8">
        <f>VLOOKUP($A$7:$A$91,dt!$A$2:$X$78,24,FALSE)</f>
        <v>18</v>
      </c>
    </row>
    <row r="46" spans="1:24" ht="21.75" x14ac:dyDescent="0.2">
      <c r="A46" s="7" t="s">
        <v>46</v>
      </c>
      <c r="B46" s="8">
        <f>VLOOKUP($A$7:$A$91,dt!$A$2:$R$78,2,FALSE)</f>
        <v>68044</v>
      </c>
      <c r="C46" s="8">
        <f>VLOOKUP($A$7:$A$91,dt!$A$2:$R$78,3,FALSE)</f>
        <v>143827</v>
      </c>
      <c r="D46" s="8">
        <f>VLOOKUP($A$7:$A$91,dt!$A$2:$R$78,4,FALSE)</f>
        <v>28086</v>
      </c>
      <c r="E46" s="8">
        <f>VLOOKUP($A$7:$A$91,dt!$A$2:$R$78,5,FALSE)</f>
        <v>41</v>
      </c>
      <c r="F46" s="8">
        <f>VLOOKUP($A$7:$A$91,dt!$A$2:$R$78,6,FALSE)</f>
        <v>5</v>
      </c>
      <c r="G46" s="8">
        <f>VLOOKUP($A$7:$A$91,dt!$A$2:$R$78,7,FALSE)</f>
        <v>74459</v>
      </c>
      <c r="H46" s="8">
        <f>VLOOKUP($A$7:$A$91,dt!$A$2:$R$78,8,FALSE)</f>
        <v>14104</v>
      </c>
      <c r="I46" s="8">
        <f>VLOOKUP($A$7:$A$91,dt!$A$2:$R$78,9,FALSE)</f>
        <v>142416</v>
      </c>
      <c r="J46" s="8">
        <f>VLOOKUP($A$7:$A$91,dt!$A$2:$R$78,10,FALSE)</f>
        <v>4829</v>
      </c>
      <c r="K46" s="8">
        <f>VLOOKUP($A$7:$A$91,dt!$A$2:$R$78,11,FALSE)</f>
        <v>1865032</v>
      </c>
      <c r="L46" s="8">
        <f>VLOOKUP($A$7:$A$91,dt!$A$2:$R$78,12,FALSE)</f>
        <v>51214</v>
      </c>
      <c r="M46" s="8">
        <f>VLOOKUP($A$7:$A$91,dt!$A$2:$R$78,13,FALSE)</f>
        <v>17982</v>
      </c>
      <c r="N46" s="8">
        <f>VLOOKUP($A$7:$A$91,dt!$A$2:$R$78,14,FALSE)</f>
        <v>498</v>
      </c>
      <c r="O46" s="8">
        <f>VLOOKUP($A$7:$A$91,dt!$A$2:$R$78,15,FALSE)</f>
        <v>309961</v>
      </c>
      <c r="P46" s="8">
        <f>VLOOKUP($A$7:$A$91,dt!$A$2:$R$78,16,FALSE)</f>
        <v>3120</v>
      </c>
      <c r="Q46" s="8">
        <f>VLOOKUP($A$7:$A$91,dt!$A$2:$R$78,17,FALSE)</f>
        <v>10795</v>
      </c>
      <c r="R46" s="8">
        <f>VLOOKUP($A$7:$A$91,dt!$A$2:$R$78,18,FALSE)</f>
        <v>433</v>
      </c>
      <c r="S46" s="8">
        <f>VLOOKUP($A$7:$A$91,dt!$A$2:$X$78,19,FALSE)</f>
        <v>9848</v>
      </c>
      <c r="T46" s="8">
        <f>VLOOKUP($A$7:$A$91,dt!$A$2:$X$78,20,FALSE)</f>
        <v>273</v>
      </c>
      <c r="U46" s="8">
        <f>VLOOKUP($A$7:$A$91,dt!$A$2:$X$78,21,FALSE)</f>
        <v>4532</v>
      </c>
      <c r="V46" s="8">
        <f>VLOOKUP($A$7:$A$91,dt!$A$2:$X$78,22,FALSE)</f>
        <v>307</v>
      </c>
      <c r="W46" s="8">
        <f>VLOOKUP($A$7:$A$91,dt!$A$2:$X$78,23,FALSE)</f>
        <v>142</v>
      </c>
      <c r="X46" s="8">
        <f>VLOOKUP($A$7:$A$91,dt!$A$2:$X$78,24,FALSE)</f>
        <v>6</v>
      </c>
    </row>
    <row r="47" spans="1:24" ht="21.75" x14ac:dyDescent="0.2">
      <c r="A47" s="7" t="s">
        <v>47</v>
      </c>
      <c r="B47" s="8">
        <f>VLOOKUP($A$7:$A$91,dt!$A$2:$R$78,2,FALSE)</f>
        <v>29025</v>
      </c>
      <c r="C47" s="8">
        <f>VLOOKUP($A$7:$A$91,dt!$A$2:$R$78,3,FALSE)</f>
        <v>86591</v>
      </c>
      <c r="D47" s="8">
        <f>VLOOKUP($A$7:$A$91,dt!$A$2:$R$78,4,FALSE)</f>
        <v>19576</v>
      </c>
      <c r="E47" s="8">
        <f>VLOOKUP($A$7:$A$91,dt!$A$2:$R$78,5,FALSE)</f>
        <v>1</v>
      </c>
      <c r="F47" s="8">
        <f>VLOOKUP($A$7:$A$91,dt!$A$2:$R$78,6,FALSE)</f>
        <v>1</v>
      </c>
      <c r="G47" s="8">
        <f>VLOOKUP($A$7:$A$91,dt!$A$2:$R$78,7,FALSE)</f>
        <v>17559</v>
      </c>
      <c r="H47" s="8">
        <f>VLOOKUP($A$7:$A$91,dt!$A$2:$R$78,8,FALSE)</f>
        <v>4372</v>
      </c>
      <c r="I47" s="8">
        <f>VLOOKUP($A$7:$A$91,dt!$A$2:$R$78,9,FALSE)</f>
        <v>35847</v>
      </c>
      <c r="J47" s="8">
        <f>VLOOKUP($A$7:$A$91,dt!$A$2:$R$78,10,FALSE)</f>
        <v>1914</v>
      </c>
      <c r="K47" s="8">
        <f>VLOOKUP($A$7:$A$91,dt!$A$2:$R$78,11,FALSE)</f>
        <v>882421</v>
      </c>
      <c r="L47" s="8">
        <f>VLOOKUP($A$7:$A$91,dt!$A$2:$R$78,12,FALSE)</f>
        <v>21490</v>
      </c>
      <c r="M47" s="8">
        <f>VLOOKUP($A$7:$A$91,dt!$A$2:$R$78,13,FALSE)</f>
        <v>140570</v>
      </c>
      <c r="N47" s="8">
        <f>VLOOKUP($A$7:$A$91,dt!$A$2:$R$78,14,FALSE)</f>
        <v>133</v>
      </c>
      <c r="O47" s="8">
        <f>VLOOKUP($A$7:$A$91,dt!$A$2:$R$78,15,FALSE)</f>
        <v>16357</v>
      </c>
      <c r="P47" s="8">
        <f>VLOOKUP($A$7:$A$91,dt!$A$2:$R$78,16,FALSE)</f>
        <v>714</v>
      </c>
      <c r="Q47" s="8">
        <f>VLOOKUP($A$7:$A$91,dt!$A$2:$R$78,17,FALSE)</f>
        <v>3006</v>
      </c>
      <c r="R47" s="8">
        <f>VLOOKUP($A$7:$A$91,dt!$A$2:$R$78,18,FALSE)</f>
        <v>121</v>
      </c>
      <c r="S47" s="8">
        <f>VLOOKUP($A$7:$A$91,dt!$A$2:$X$78,19,FALSE)</f>
        <v>3764</v>
      </c>
      <c r="T47" s="8">
        <f>VLOOKUP($A$7:$A$91,dt!$A$2:$X$78,20,FALSE)</f>
        <v>154</v>
      </c>
      <c r="U47" s="8">
        <f>VLOOKUP($A$7:$A$91,dt!$A$2:$X$78,21,FALSE)</f>
        <v>1876</v>
      </c>
      <c r="V47" s="8">
        <f>VLOOKUP($A$7:$A$91,dt!$A$2:$X$78,22,FALSE)</f>
        <v>138</v>
      </c>
      <c r="W47" s="8">
        <f>VLOOKUP($A$7:$A$91,dt!$A$2:$X$78,23,FALSE)</f>
        <v>36</v>
      </c>
      <c r="X47" s="8">
        <f>VLOOKUP($A$7:$A$91,dt!$A$2:$X$78,24,FALSE)</f>
        <v>3</v>
      </c>
    </row>
    <row r="48" spans="1:24" ht="21.75" x14ac:dyDescent="0.2">
      <c r="A48" s="11" t="s">
        <v>5</v>
      </c>
      <c r="B48" s="10">
        <f>SUM(B49:B56)</f>
        <v>388838</v>
      </c>
      <c r="C48" s="10">
        <f t="shared" ref="C48:X48" si="20">SUM(C49:C56)</f>
        <v>646447</v>
      </c>
      <c r="D48" s="10">
        <f t="shared" si="20"/>
        <v>68403</v>
      </c>
      <c r="E48" s="10">
        <f t="shared" si="20"/>
        <v>87159</v>
      </c>
      <c r="F48" s="10">
        <f t="shared" si="20"/>
        <v>1906</v>
      </c>
      <c r="G48" s="10">
        <f t="shared" si="20"/>
        <v>158152</v>
      </c>
      <c r="H48" s="10">
        <f t="shared" si="20"/>
        <v>18179</v>
      </c>
      <c r="I48" s="10">
        <f t="shared" si="20"/>
        <v>1053552</v>
      </c>
      <c r="J48" s="10">
        <f t="shared" si="20"/>
        <v>45112</v>
      </c>
      <c r="K48" s="10">
        <f t="shared" ref="K48:L48" si="21">SUM(K49:K56)</f>
        <v>16352932</v>
      </c>
      <c r="L48" s="10">
        <f t="shared" si="21"/>
        <v>351644</v>
      </c>
      <c r="M48" s="10">
        <f t="shared" ref="M48:N48" si="22">SUM(M49:M56)</f>
        <v>5901489</v>
      </c>
      <c r="N48" s="10">
        <f t="shared" si="22"/>
        <v>2275</v>
      </c>
      <c r="O48" s="10">
        <f t="shared" si="20"/>
        <v>6125391</v>
      </c>
      <c r="P48" s="10">
        <f t="shared" si="20"/>
        <v>11290</v>
      </c>
      <c r="Q48" s="10">
        <f t="shared" si="20"/>
        <v>24236</v>
      </c>
      <c r="R48" s="10">
        <f t="shared" si="20"/>
        <v>753</v>
      </c>
      <c r="S48" s="10">
        <f t="shared" ref="S48:T48" si="23">SUM(S49:S56)</f>
        <v>212452</v>
      </c>
      <c r="T48" s="10">
        <f t="shared" si="23"/>
        <v>3082</v>
      </c>
      <c r="U48" s="10">
        <f t="shared" si="20"/>
        <v>24378</v>
      </c>
      <c r="V48" s="10">
        <f t="shared" si="20"/>
        <v>1439</v>
      </c>
      <c r="W48" s="10">
        <f t="shared" si="20"/>
        <v>2266</v>
      </c>
      <c r="X48" s="10">
        <f t="shared" si="20"/>
        <v>129</v>
      </c>
    </row>
    <row r="49" spans="1:24" ht="21.75" x14ac:dyDescent="0.2">
      <c r="A49" s="7" t="s">
        <v>48</v>
      </c>
      <c r="B49" s="8">
        <f>VLOOKUP($A$7:$A$91,dt!$A$2:$R$78,2,FALSE)</f>
        <v>72819</v>
      </c>
      <c r="C49" s="8">
        <f>VLOOKUP($A$7:$A$91,dt!$A$2:$R$78,3,FALSE)</f>
        <v>173158</v>
      </c>
      <c r="D49" s="8">
        <f>VLOOKUP($A$7:$A$91,dt!$A$2:$R$78,4,FALSE)</f>
        <v>15984</v>
      </c>
      <c r="E49" s="8">
        <f>VLOOKUP($A$7:$A$91,dt!$A$2:$R$78,5,FALSE)</f>
        <v>53114</v>
      </c>
      <c r="F49" s="8">
        <f>VLOOKUP($A$7:$A$91,dt!$A$2:$R$78,6,FALSE)</f>
        <v>1177</v>
      </c>
      <c r="G49" s="8">
        <f>VLOOKUP($A$7:$A$91,dt!$A$2:$R$78,7,FALSE)</f>
        <v>51998</v>
      </c>
      <c r="H49" s="8">
        <f>VLOOKUP($A$7:$A$91,dt!$A$2:$R$78,8,FALSE)</f>
        <v>5673</v>
      </c>
      <c r="I49" s="8">
        <f>VLOOKUP($A$7:$A$91,dt!$A$2:$R$78,9,FALSE)</f>
        <v>376935</v>
      </c>
      <c r="J49" s="8">
        <f>VLOOKUP($A$7:$A$91,dt!$A$2:$R$78,10,FALSE)</f>
        <v>15099</v>
      </c>
      <c r="K49" s="8">
        <f>VLOOKUP($A$7:$A$91,dt!$A$2:$R$78,11,FALSE)</f>
        <v>2660764</v>
      </c>
      <c r="L49" s="8">
        <f>VLOOKUP($A$7:$A$91,dt!$A$2:$R$78,12,FALSE)</f>
        <v>60350</v>
      </c>
      <c r="M49" s="8">
        <f>VLOOKUP($A$7:$A$91,dt!$A$2:$R$78,13,FALSE)</f>
        <v>1403359</v>
      </c>
      <c r="N49" s="8">
        <f>VLOOKUP($A$7:$A$91,dt!$A$2:$R$78,14,FALSE)</f>
        <v>742</v>
      </c>
      <c r="O49" s="8">
        <f>VLOOKUP($A$7:$A$91,dt!$A$2:$R$78,15,FALSE)</f>
        <v>3134153</v>
      </c>
      <c r="P49" s="8">
        <f>VLOOKUP($A$7:$A$91,dt!$A$2:$R$78,16,FALSE)</f>
        <v>1970</v>
      </c>
      <c r="Q49" s="8">
        <f>VLOOKUP($A$7:$A$91,dt!$A$2:$R$78,17,FALSE)</f>
        <v>5796</v>
      </c>
      <c r="R49" s="8">
        <f>VLOOKUP($A$7:$A$91,dt!$A$2:$R$78,18,FALSE)</f>
        <v>175</v>
      </c>
      <c r="S49" s="8">
        <f>VLOOKUP($A$7:$A$91,dt!$A$2:$X$78,19,FALSE)</f>
        <v>38106</v>
      </c>
      <c r="T49" s="8">
        <f>VLOOKUP($A$7:$A$91,dt!$A$2:$X$78,20,FALSE)</f>
        <v>642</v>
      </c>
      <c r="U49" s="8">
        <f>VLOOKUP($A$7:$A$91,dt!$A$2:$X$78,21,FALSE)</f>
        <v>4993</v>
      </c>
      <c r="V49" s="8">
        <f>VLOOKUP($A$7:$A$91,dt!$A$2:$X$78,22,FALSE)</f>
        <v>237</v>
      </c>
      <c r="W49" s="8">
        <f>VLOOKUP($A$7:$A$91,dt!$A$2:$X$78,23,FALSE)</f>
        <v>388</v>
      </c>
      <c r="X49" s="8">
        <f>VLOOKUP($A$7:$A$91,dt!$A$2:$X$78,24,FALSE)</f>
        <v>30</v>
      </c>
    </row>
    <row r="50" spans="1:24" ht="21.75" x14ac:dyDescent="0.2">
      <c r="A50" s="7" t="s">
        <v>49</v>
      </c>
      <c r="B50" s="8">
        <f>VLOOKUP($A$7:$A$91,dt!$A$2:$R$78,2,FALSE)</f>
        <v>37106</v>
      </c>
      <c r="C50" s="8">
        <f>VLOOKUP($A$7:$A$91,dt!$A$2:$R$78,3,FALSE)</f>
        <v>32583</v>
      </c>
      <c r="D50" s="8">
        <f>VLOOKUP($A$7:$A$91,dt!$A$2:$R$78,4,FALSE)</f>
        <v>3219</v>
      </c>
      <c r="E50" s="8">
        <f>VLOOKUP($A$7:$A$91,dt!$A$2:$R$78,5,FALSE)</f>
        <v>25450</v>
      </c>
      <c r="F50" s="8">
        <f>VLOOKUP($A$7:$A$91,dt!$A$2:$R$78,6,FALSE)</f>
        <v>463</v>
      </c>
      <c r="G50" s="8">
        <f>VLOOKUP($A$7:$A$91,dt!$A$2:$R$78,7,FALSE)</f>
        <v>5481</v>
      </c>
      <c r="H50" s="8">
        <f>VLOOKUP($A$7:$A$91,dt!$A$2:$R$78,8,FALSE)</f>
        <v>506</v>
      </c>
      <c r="I50" s="8">
        <f>VLOOKUP($A$7:$A$91,dt!$A$2:$R$78,9,FALSE)</f>
        <v>151912</v>
      </c>
      <c r="J50" s="8">
        <f>VLOOKUP($A$7:$A$91,dt!$A$2:$R$78,10,FALSE)</f>
        <v>2467</v>
      </c>
      <c r="K50" s="8">
        <f>VLOOKUP($A$7:$A$91,dt!$A$2:$R$78,11,FALSE)</f>
        <v>1907978</v>
      </c>
      <c r="L50" s="8">
        <f>VLOOKUP($A$7:$A$91,dt!$A$2:$R$78,12,FALSE)</f>
        <v>35049</v>
      </c>
      <c r="M50" s="8">
        <f>VLOOKUP($A$7:$A$91,dt!$A$2:$R$78,13,FALSE)</f>
        <v>1928753</v>
      </c>
      <c r="N50" s="8">
        <f>VLOOKUP($A$7:$A$91,dt!$A$2:$R$78,14,FALSE)</f>
        <v>171</v>
      </c>
      <c r="O50" s="8">
        <f>VLOOKUP($A$7:$A$91,dt!$A$2:$R$78,15,FALSE)</f>
        <v>497510</v>
      </c>
      <c r="P50" s="8">
        <f>VLOOKUP($A$7:$A$91,dt!$A$2:$R$78,16,FALSE)</f>
        <v>793</v>
      </c>
      <c r="Q50" s="8">
        <f>VLOOKUP($A$7:$A$91,dt!$A$2:$R$78,17,FALSE)</f>
        <v>1248</v>
      </c>
      <c r="R50" s="8">
        <f>VLOOKUP($A$7:$A$91,dt!$A$2:$R$78,18,FALSE)</f>
        <v>40</v>
      </c>
      <c r="S50" s="8">
        <f>VLOOKUP($A$7:$A$91,dt!$A$2:$X$78,19,FALSE)</f>
        <v>13908</v>
      </c>
      <c r="T50" s="8">
        <f>VLOOKUP($A$7:$A$91,dt!$A$2:$X$78,20,FALSE)</f>
        <v>236</v>
      </c>
      <c r="U50" s="8">
        <f>VLOOKUP($A$7:$A$91,dt!$A$2:$X$78,21,FALSE)</f>
        <v>974</v>
      </c>
      <c r="V50" s="8">
        <f>VLOOKUP($A$7:$A$91,dt!$A$2:$X$78,22,FALSE)</f>
        <v>47</v>
      </c>
      <c r="W50" s="8">
        <f>VLOOKUP($A$7:$A$91,dt!$A$2:$X$78,23,FALSE)</f>
        <v>44</v>
      </c>
      <c r="X50" s="8">
        <f>VLOOKUP($A$7:$A$91,dt!$A$2:$X$78,24,FALSE)</f>
        <v>4</v>
      </c>
    </row>
    <row r="51" spans="1:24" ht="21.75" x14ac:dyDescent="0.2">
      <c r="A51" s="7" t="s">
        <v>50</v>
      </c>
      <c r="B51" s="8">
        <f>VLOOKUP($A$7:$A$91,dt!$A$2:$R$78,2,FALSE)</f>
        <v>51630</v>
      </c>
      <c r="C51" s="8">
        <f>VLOOKUP($A$7:$A$91,dt!$A$2:$R$78,3,FALSE)</f>
        <v>147874</v>
      </c>
      <c r="D51" s="8">
        <f>VLOOKUP($A$7:$A$91,dt!$A$2:$R$78,4,FALSE)</f>
        <v>15053</v>
      </c>
      <c r="E51" s="8">
        <f>VLOOKUP($A$7:$A$91,dt!$A$2:$R$78,5,FALSE)</f>
        <v>2814</v>
      </c>
      <c r="F51" s="8">
        <f>VLOOKUP($A$7:$A$91,dt!$A$2:$R$78,6,FALSE)</f>
        <v>54</v>
      </c>
      <c r="G51" s="8">
        <f>VLOOKUP($A$7:$A$91,dt!$A$2:$R$78,7,FALSE)</f>
        <v>16017</v>
      </c>
      <c r="H51" s="8">
        <f>VLOOKUP($A$7:$A$91,dt!$A$2:$R$78,8,FALSE)</f>
        <v>1642</v>
      </c>
      <c r="I51" s="8">
        <f>VLOOKUP($A$7:$A$91,dt!$A$2:$R$78,9,FALSE)</f>
        <v>191945</v>
      </c>
      <c r="J51" s="8">
        <f>VLOOKUP($A$7:$A$91,dt!$A$2:$R$78,10,FALSE)</f>
        <v>3392</v>
      </c>
      <c r="K51" s="8">
        <f>VLOOKUP($A$7:$A$91,dt!$A$2:$R$78,11,FALSE)</f>
        <v>1658169</v>
      </c>
      <c r="L51" s="8">
        <f>VLOOKUP($A$7:$A$91,dt!$A$2:$R$78,12,FALSE)</f>
        <v>43682</v>
      </c>
      <c r="M51" s="8">
        <f>VLOOKUP($A$7:$A$91,dt!$A$2:$R$78,13,FALSE)</f>
        <v>1883098</v>
      </c>
      <c r="N51" s="8">
        <f>VLOOKUP($A$7:$A$91,dt!$A$2:$R$78,14,FALSE)</f>
        <v>263</v>
      </c>
      <c r="O51" s="8">
        <f>VLOOKUP($A$7:$A$91,dt!$A$2:$R$78,15,FALSE)</f>
        <v>887478</v>
      </c>
      <c r="P51" s="8">
        <f>VLOOKUP($A$7:$A$91,dt!$A$2:$R$78,16,FALSE)</f>
        <v>1436</v>
      </c>
      <c r="Q51" s="8">
        <f>VLOOKUP($A$7:$A$91,dt!$A$2:$R$78,17,FALSE)</f>
        <v>1479</v>
      </c>
      <c r="R51" s="8">
        <f>VLOOKUP($A$7:$A$91,dt!$A$2:$R$78,18,FALSE)</f>
        <v>69</v>
      </c>
      <c r="S51" s="8">
        <f>VLOOKUP($A$7:$A$91,dt!$A$2:$X$78,19,FALSE)</f>
        <v>24113</v>
      </c>
      <c r="T51" s="8">
        <f>VLOOKUP($A$7:$A$91,dt!$A$2:$X$78,20,FALSE)</f>
        <v>298</v>
      </c>
      <c r="U51" s="8">
        <f>VLOOKUP($A$7:$A$91,dt!$A$2:$X$78,21,FALSE)</f>
        <v>5407</v>
      </c>
      <c r="V51" s="8">
        <f>VLOOKUP($A$7:$A$91,dt!$A$2:$X$78,22,FALSE)</f>
        <v>219</v>
      </c>
      <c r="W51" s="8">
        <f>VLOOKUP($A$7:$A$91,dt!$A$2:$X$78,23,FALSE)</f>
        <v>613</v>
      </c>
      <c r="X51" s="8">
        <f>VLOOKUP($A$7:$A$91,dt!$A$2:$X$78,24,FALSE)</f>
        <v>21</v>
      </c>
    </row>
    <row r="52" spans="1:24" ht="21.75" x14ac:dyDescent="0.2">
      <c r="A52" s="7" t="s">
        <v>51</v>
      </c>
      <c r="B52" s="8">
        <f>VLOOKUP($A$7:$A$91,dt!$A$2:$R$78,2,FALSE)</f>
        <v>28255</v>
      </c>
      <c r="C52" s="8">
        <f>VLOOKUP($A$7:$A$91,dt!$A$2:$R$78,3,FALSE)</f>
        <v>46352</v>
      </c>
      <c r="D52" s="8">
        <f>VLOOKUP($A$7:$A$91,dt!$A$2:$R$78,4,FALSE)</f>
        <v>4164</v>
      </c>
      <c r="E52" s="8">
        <f>VLOOKUP($A$7:$A$91,dt!$A$2:$R$78,5,FALSE)</f>
        <v>444</v>
      </c>
      <c r="F52" s="8">
        <f>VLOOKUP($A$7:$A$91,dt!$A$2:$R$78,6,FALSE)</f>
        <v>25</v>
      </c>
      <c r="G52" s="8">
        <f>VLOOKUP($A$7:$A$91,dt!$A$2:$R$78,7,FALSE)</f>
        <v>10598</v>
      </c>
      <c r="H52" s="8">
        <f>VLOOKUP($A$7:$A$91,dt!$A$2:$R$78,8,FALSE)</f>
        <v>1028</v>
      </c>
      <c r="I52" s="8">
        <f>VLOOKUP($A$7:$A$91,dt!$A$2:$R$78,9,FALSE)</f>
        <v>53897</v>
      </c>
      <c r="J52" s="8">
        <f>VLOOKUP($A$7:$A$91,dt!$A$2:$R$78,10,FALSE)</f>
        <v>1391</v>
      </c>
      <c r="K52" s="8">
        <f>VLOOKUP($A$7:$A$91,dt!$A$2:$R$78,11,FALSE)</f>
        <v>1297484</v>
      </c>
      <c r="L52" s="8">
        <f>VLOOKUP($A$7:$A$91,dt!$A$2:$R$78,12,FALSE)</f>
        <v>25321</v>
      </c>
      <c r="M52" s="8">
        <f>VLOOKUP($A$7:$A$91,dt!$A$2:$R$78,13,FALSE)</f>
        <v>87546</v>
      </c>
      <c r="N52" s="8">
        <f>VLOOKUP($A$7:$A$91,dt!$A$2:$R$78,14,FALSE)</f>
        <v>193</v>
      </c>
      <c r="O52" s="8">
        <f>VLOOKUP($A$7:$A$91,dt!$A$2:$R$78,15,FALSE)</f>
        <v>174828</v>
      </c>
      <c r="P52" s="8">
        <f>VLOOKUP($A$7:$A$91,dt!$A$2:$R$78,16,FALSE)</f>
        <v>772</v>
      </c>
      <c r="Q52" s="8">
        <f>VLOOKUP($A$7:$A$91,dt!$A$2:$R$78,17,FALSE)</f>
        <v>1977</v>
      </c>
      <c r="R52" s="8">
        <f>VLOOKUP($A$7:$A$91,dt!$A$2:$R$78,18,FALSE)</f>
        <v>63</v>
      </c>
      <c r="S52" s="8">
        <f>VLOOKUP($A$7:$A$91,dt!$A$2:$X$78,19,FALSE)</f>
        <v>5583</v>
      </c>
      <c r="T52" s="8">
        <f>VLOOKUP($A$7:$A$91,dt!$A$2:$X$78,20,FALSE)</f>
        <v>75</v>
      </c>
      <c r="U52" s="8">
        <f>VLOOKUP($A$7:$A$91,dt!$A$2:$X$78,21,FALSE)</f>
        <v>1662</v>
      </c>
      <c r="V52" s="8">
        <f>VLOOKUP($A$7:$A$91,dt!$A$2:$X$78,22,FALSE)</f>
        <v>68</v>
      </c>
      <c r="W52" s="8">
        <f>VLOOKUP($A$7:$A$91,dt!$A$2:$X$78,23,FALSE)</f>
        <v>173</v>
      </c>
      <c r="X52" s="8">
        <f>VLOOKUP($A$7:$A$91,dt!$A$2:$X$78,24,FALSE)</f>
        <v>4</v>
      </c>
    </row>
    <row r="53" spans="1:24" ht="21.75" x14ac:dyDescent="0.2">
      <c r="A53" s="7" t="s">
        <v>52</v>
      </c>
      <c r="B53" s="8">
        <f>VLOOKUP($A$7:$A$91,dt!$A$2:$R$78,2,FALSE)</f>
        <v>50489</v>
      </c>
      <c r="C53" s="8">
        <f>VLOOKUP($A$7:$A$91,dt!$A$2:$R$78,3,FALSE)</f>
        <v>60912</v>
      </c>
      <c r="D53" s="8">
        <f>VLOOKUP($A$7:$A$91,dt!$A$2:$R$78,4,FALSE)</f>
        <v>9671</v>
      </c>
      <c r="E53" s="8">
        <f>VLOOKUP($A$7:$A$91,dt!$A$2:$R$78,5,FALSE)</f>
        <v>68</v>
      </c>
      <c r="F53" s="8">
        <f>VLOOKUP($A$7:$A$91,dt!$A$2:$R$78,6,FALSE)</f>
        <v>7</v>
      </c>
      <c r="G53" s="8">
        <f>VLOOKUP($A$7:$A$91,dt!$A$2:$R$78,7,FALSE)</f>
        <v>10073</v>
      </c>
      <c r="H53" s="8">
        <f>VLOOKUP($A$7:$A$91,dt!$A$2:$R$78,8,FALSE)</f>
        <v>1691</v>
      </c>
      <c r="I53" s="8">
        <f>VLOOKUP($A$7:$A$91,dt!$A$2:$R$78,9,FALSE)</f>
        <v>94439</v>
      </c>
      <c r="J53" s="8">
        <f>VLOOKUP($A$7:$A$91,dt!$A$2:$R$78,10,FALSE)</f>
        <v>6667</v>
      </c>
      <c r="K53" s="8">
        <f>VLOOKUP($A$7:$A$91,dt!$A$2:$R$78,11,FALSE)</f>
        <v>2096646</v>
      </c>
      <c r="L53" s="8">
        <f>VLOOKUP($A$7:$A$91,dt!$A$2:$R$78,12,FALSE)</f>
        <v>47360</v>
      </c>
      <c r="M53" s="8">
        <f>VLOOKUP($A$7:$A$91,dt!$A$2:$R$78,13,FALSE)</f>
        <v>55094</v>
      </c>
      <c r="N53" s="8">
        <f>VLOOKUP($A$7:$A$91,dt!$A$2:$R$78,14,FALSE)</f>
        <v>238</v>
      </c>
      <c r="O53" s="8">
        <f>VLOOKUP($A$7:$A$91,dt!$A$2:$R$78,15,FALSE)</f>
        <v>100436</v>
      </c>
      <c r="P53" s="8">
        <f>VLOOKUP($A$7:$A$91,dt!$A$2:$R$78,16,FALSE)</f>
        <v>1326</v>
      </c>
      <c r="Q53" s="8">
        <f>VLOOKUP($A$7:$A$91,dt!$A$2:$R$78,17,FALSE)</f>
        <v>2476</v>
      </c>
      <c r="R53" s="8">
        <f>VLOOKUP($A$7:$A$91,dt!$A$2:$R$78,18,FALSE)</f>
        <v>100</v>
      </c>
      <c r="S53" s="8">
        <f>VLOOKUP($A$7:$A$91,dt!$A$2:$X$78,19,FALSE)</f>
        <v>36866</v>
      </c>
      <c r="T53" s="8">
        <f>VLOOKUP($A$7:$A$91,dt!$A$2:$X$78,20,FALSE)</f>
        <v>343</v>
      </c>
      <c r="U53" s="8">
        <f>VLOOKUP($A$7:$A$91,dt!$A$2:$X$78,21,FALSE)</f>
        <v>3044</v>
      </c>
      <c r="V53" s="8">
        <f>VLOOKUP($A$7:$A$91,dt!$A$2:$X$78,22,FALSE)</f>
        <v>300</v>
      </c>
      <c r="W53" s="8">
        <f>VLOOKUP($A$7:$A$91,dt!$A$2:$X$78,23,FALSE)</f>
        <v>146</v>
      </c>
      <c r="X53" s="8">
        <f>VLOOKUP($A$7:$A$91,dt!$A$2:$X$78,24,FALSE)</f>
        <v>17</v>
      </c>
    </row>
    <row r="54" spans="1:24" ht="21.75" x14ac:dyDescent="0.2">
      <c r="A54" s="7" t="s">
        <v>53</v>
      </c>
      <c r="B54" s="8">
        <f>VLOOKUP($A$7:$A$91,dt!$A$2:$R$78,2,FALSE)</f>
        <v>45016</v>
      </c>
      <c r="C54" s="8">
        <f>VLOOKUP($A$7:$A$91,dt!$A$2:$R$78,3,FALSE)</f>
        <v>55037</v>
      </c>
      <c r="D54" s="8">
        <f>VLOOKUP($A$7:$A$91,dt!$A$2:$R$78,4,FALSE)</f>
        <v>6011</v>
      </c>
      <c r="E54" s="8">
        <f>VLOOKUP($A$7:$A$91,dt!$A$2:$R$78,5,FALSE)</f>
        <v>281</v>
      </c>
      <c r="F54" s="8">
        <f>VLOOKUP($A$7:$A$91,dt!$A$2:$R$78,6,FALSE)</f>
        <v>20</v>
      </c>
      <c r="G54" s="8">
        <f>VLOOKUP($A$7:$A$91,dt!$A$2:$R$78,7,FALSE)</f>
        <v>7106</v>
      </c>
      <c r="H54" s="8">
        <f>VLOOKUP($A$7:$A$91,dt!$A$2:$R$78,8,FALSE)</f>
        <v>800</v>
      </c>
      <c r="I54" s="8">
        <f>VLOOKUP($A$7:$A$91,dt!$A$2:$R$78,9,FALSE)</f>
        <v>18855</v>
      </c>
      <c r="J54" s="8">
        <f>VLOOKUP($A$7:$A$91,dt!$A$2:$R$78,10,FALSE)</f>
        <v>1070</v>
      </c>
      <c r="K54" s="8">
        <f>VLOOKUP($A$7:$A$91,dt!$A$2:$R$78,11,FALSE)</f>
        <v>2043374</v>
      </c>
      <c r="L54" s="8">
        <f>VLOOKUP($A$7:$A$91,dt!$A$2:$R$78,12,FALSE)</f>
        <v>43179</v>
      </c>
      <c r="M54" s="8">
        <f>VLOOKUP($A$7:$A$91,dt!$A$2:$R$78,13,FALSE)</f>
        <v>123722</v>
      </c>
      <c r="N54" s="8">
        <f>VLOOKUP($A$7:$A$91,dt!$A$2:$R$78,14,FALSE)</f>
        <v>214</v>
      </c>
      <c r="O54" s="8">
        <f>VLOOKUP($A$7:$A$91,dt!$A$2:$R$78,15,FALSE)</f>
        <v>153315</v>
      </c>
      <c r="P54" s="8">
        <f>VLOOKUP($A$7:$A$91,dt!$A$2:$R$78,16,FALSE)</f>
        <v>901</v>
      </c>
      <c r="Q54" s="8">
        <f>VLOOKUP($A$7:$A$91,dt!$A$2:$R$78,17,FALSE)</f>
        <v>1919</v>
      </c>
      <c r="R54" s="8">
        <f>VLOOKUP($A$7:$A$91,dt!$A$2:$R$78,18,FALSE)</f>
        <v>70</v>
      </c>
      <c r="S54" s="8">
        <f>VLOOKUP($A$7:$A$91,dt!$A$2:$X$78,19,FALSE)</f>
        <v>38028</v>
      </c>
      <c r="T54" s="8">
        <f>VLOOKUP($A$7:$A$91,dt!$A$2:$X$78,20,FALSE)</f>
        <v>279</v>
      </c>
      <c r="U54" s="8">
        <f>VLOOKUP($A$7:$A$91,dt!$A$2:$X$78,21,FALSE)</f>
        <v>1385</v>
      </c>
      <c r="V54" s="8">
        <f>VLOOKUP($A$7:$A$91,dt!$A$2:$X$78,22,FALSE)</f>
        <v>80</v>
      </c>
      <c r="W54" s="8">
        <f>VLOOKUP($A$7:$A$91,dt!$A$2:$X$78,23,FALSE)</f>
        <v>410</v>
      </c>
      <c r="X54" s="8">
        <f>VLOOKUP($A$7:$A$91,dt!$A$2:$X$78,24,FALSE)</f>
        <v>13</v>
      </c>
    </row>
    <row r="55" spans="1:24" ht="21.75" x14ac:dyDescent="0.2">
      <c r="A55" s="7" t="s">
        <v>54</v>
      </c>
      <c r="B55" s="8">
        <f>VLOOKUP($A$7:$A$91,dt!$A$2:$R$78,2,FALSE)</f>
        <v>81922</v>
      </c>
      <c r="C55" s="8">
        <f>VLOOKUP($A$7:$A$91,dt!$A$2:$R$78,3,FALSE)</f>
        <v>49834</v>
      </c>
      <c r="D55" s="8">
        <f>VLOOKUP($A$7:$A$91,dt!$A$2:$R$78,4,FALSE)</f>
        <v>6420</v>
      </c>
      <c r="E55" s="8">
        <f>VLOOKUP($A$7:$A$91,dt!$A$2:$R$78,5,FALSE)</f>
        <v>4984</v>
      </c>
      <c r="F55" s="8">
        <f>VLOOKUP($A$7:$A$91,dt!$A$2:$R$78,6,FALSE)</f>
        <v>159</v>
      </c>
      <c r="G55" s="8">
        <f>VLOOKUP($A$7:$A$91,dt!$A$2:$R$78,7,FALSE)</f>
        <v>16222</v>
      </c>
      <c r="H55" s="8">
        <f>VLOOKUP($A$7:$A$91,dt!$A$2:$R$78,8,FALSE)</f>
        <v>1988</v>
      </c>
      <c r="I55" s="8">
        <f>VLOOKUP($A$7:$A$91,dt!$A$2:$R$78,9,FALSE)</f>
        <v>99709</v>
      </c>
      <c r="J55" s="8">
        <f>VLOOKUP($A$7:$A$91,dt!$A$2:$R$78,10,FALSE)</f>
        <v>3931</v>
      </c>
      <c r="K55" s="8">
        <f>VLOOKUP($A$7:$A$91,dt!$A$2:$R$78,11,FALSE)</f>
        <v>3904603</v>
      </c>
      <c r="L55" s="8">
        <f>VLOOKUP($A$7:$A$91,dt!$A$2:$R$78,12,FALSE)</f>
        <v>77743</v>
      </c>
      <c r="M55" s="8">
        <f>VLOOKUP($A$7:$A$91,dt!$A$2:$R$78,13,FALSE)</f>
        <v>417407</v>
      </c>
      <c r="N55" s="8">
        <f>VLOOKUP($A$7:$A$91,dt!$A$2:$R$78,14,FALSE)</f>
        <v>329</v>
      </c>
      <c r="O55" s="8">
        <f>VLOOKUP($A$7:$A$91,dt!$A$2:$R$78,15,FALSE)</f>
        <v>1141786</v>
      </c>
      <c r="P55" s="8">
        <f>VLOOKUP($A$7:$A$91,dt!$A$2:$R$78,16,FALSE)</f>
        <v>3760</v>
      </c>
      <c r="Q55" s="8">
        <f>VLOOKUP($A$7:$A$91,dt!$A$2:$R$78,17,FALSE)</f>
        <v>8474</v>
      </c>
      <c r="R55" s="8">
        <f>VLOOKUP($A$7:$A$91,dt!$A$2:$R$78,18,FALSE)</f>
        <v>217</v>
      </c>
      <c r="S55" s="8">
        <f>VLOOKUP($A$7:$A$91,dt!$A$2:$X$78,19,FALSE)</f>
        <v>52027</v>
      </c>
      <c r="T55" s="8">
        <f>VLOOKUP($A$7:$A$91,dt!$A$2:$X$78,20,FALSE)</f>
        <v>1124</v>
      </c>
      <c r="U55" s="8">
        <f>VLOOKUP($A$7:$A$91,dt!$A$2:$X$78,21,FALSE)</f>
        <v>4289</v>
      </c>
      <c r="V55" s="8">
        <f>VLOOKUP($A$7:$A$91,dt!$A$2:$X$78,22,FALSE)</f>
        <v>241</v>
      </c>
      <c r="W55" s="8">
        <f>VLOOKUP($A$7:$A$91,dt!$A$2:$X$78,23,FALSE)</f>
        <v>325</v>
      </c>
      <c r="X55" s="8">
        <f>VLOOKUP($A$7:$A$91,dt!$A$2:$X$78,24,FALSE)</f>
        <v>25</v>
      </c>
    </row>
    <row r="56" spans="1:24" ht="21.75" x14ac:dyDescent="0.2">
      <c r="A56" s="7" t="s">
        <v>55</v>
      </c>
      <c r="B56" s="8">
        <f>VLOOKUP($A$7:$A$91,dt!$A$2:$R$78,2,FALSE)</f>
        <v>21601</v>
      </c>
      <c r="C56" s="8">
        <f>VLOOKUP($A$7:$A$91,dt!$A$2:$R$78,3,FALSE)</f>
        <v>80697</v>
      </c>
      <c r="D56" s="8">
        <f>VLOOKUP($A$7:$A$91,dt!$A$2:$R$78,4,FALSE)</f>
        <v>7881</v>
      </c>
      <c r="E56" s="8">
        <f>VLOOKUP($A$7:$A$91,dt!$A$2:$R$78,5,FALSE)</f>
        <v>4</v>
      </c>
      <c r="F56" s="8">
        <f>VLOOKUP($A$7:$A$91,dt!$A$2:$R$78,6,FALSE)</f>
        <v>1</v>
      </c>
      <c r="G56" s="8">
        <f>VLOOKUP($A$7:$A$91,dt!$A$2:$R$78,7,FALSE)</f>
        <v>40657</v>
      </c>
      <c r="H56" s="8">
        <f>VLOOKUP($A$7:$A$91,dt!$A$2:$R$78,8,FALSE)</f>
        <v>4851</v>
      </c>
      <c r="I56" s="8">
        <f>VLOOKUP($A$7:$A$91,dt!$A$2:$R$78,9,FALSE)</f>
        <v>65860</v>
      </c>
      <c r="J56" s="8">
        <f>VLOOKUP($A$7:$A$91,dt!$A$2:$R$78,10,FALSE)</f>
        <v>11095</v>
      </c>
      <c r="K56" s="8">
        <f>VLOOKUP($A$7:$A$91,dt!$A$2:$R$78,11,FALSE)</f>
        <v>783914</v>
      </c>
      <c r="L56" s="8">
        <f>VLOOKUP($A$7:$A$91,dt!$A$2:$R$78,12,FALSE)</f>
        <v>18960</v>
      </c>
      <c r="M56" s="8">
        <f>VLOOKUP($A$7:$A$91,dt!$A$2:$R$78,13,FALSE)</f>
        <v>2510</v>
      </c>
      <c r="N56" s="8">
        <f>VLOOKUP($A$7:$A$91,dt!$A$2:$R$78,14,FALSE)</f>
        <v>125</v>
      </c>
      <c r="O56" s="8">
        <f>VLOOKUP($A$7:$A$91,dt!$A$2:$R$78,15,FALSE)</f>
        <v>35885</v>
      </c>
      <c r="P56" s="8">
        <f>VLOOKUP($A$7:$A$91,dt!$A$2:$R$78,16,FALSE)</f>
        <v>332</v>
      </c>
      <c r="Q56" s="8">
        <f>VLOOKUP($A$7:$A$91,dt!$A$2:$R$78,17,FALSE)</f>
        <v>867</v>
      </c>
      <c r="R56" s="8">
        <f>VLOOKUP($A$7:$A$91,dt!$A$2:$R$78,18,FALSE)</f>
        <v>19</v>
      </c>
      <c r="S56" s="8">
        <f>VLOOKUP($A$7:$A$91,dt!$A$2:$X$78,19,FALSE)</f>
        <v>3821</v>
      </c>
      <c r="T56" s="8">
        <f>VLOOKUP($A$7:$A$91,dt!$A$2:$X$78,20,FALSE)</f>
        <v>85</v>
      </c>
      <c r="U56" s="8">
        <f>VLOOKUP($A$7:$A$91,dt!$A$2:$X$78,21,FALSE)</f>
        <v>2624</v>
      </c>
      <c r="V56" s="8">
        <f>VLOOKUP($A$7:$A$91,dt!$A$2:$X$78,22,FALSE)</f>
        <v>247</v>
      </c>
      <c r="W56" s="8">
        <f>VLOOKUP($A$7:$A$91,dt!$A$2:$X$78,23,FALSE)</f>
        <v>167</v>
      </c>
      <c r="X56" s="8">
        <f>VLOOKUP($A$7:$A$91,dt!$A$2:$X$78,24,FALSE)</f>
        <v>15</v>
      </c>
    </row>
    <row r="57" spans="1:24" ht="21.75" x14ac:dyDescent="0.2">
      <c r="A57" s="11" t="s">
        <v>6</v>
      </c>
      <c r="B57" s="10">
        <f>SUM(B58:B66)</f>
        <v>335272</v>
      </c>
      <c r="C57" s="10">
        <f t="shared" ref="C57:X57" si="24">SUM(C58:C66)</f>
        <v>707946</v>
      </c>
      <c r="D57" s="10">
        <f t="shared" si="24"/>
        <v>51840</v>
      </c>
      <c r="E57" s="10">
        <f t="shared" si="24"/>
        <v>7339</v>
      </c>
      <c r="F57" s="10">
        <f t="shared" si="24"/>
        <v>260</v>
      </c>
      <c r="G57" s="10">
        <f t="shared" si="24"/>
        <v>152495</v>
      </c>
      <c r="H57" s="10">
        <f t="shared" si="24"/>
        <v>13955</v>
      </c>
      <c r="I57" s="10">
        <f t="shared" si="24"/>
        <v>1280625</v>
      </c>
      <c r="J57" s="10">
        <f t="shared" si="24"/>
        <v>27036</v>
      </c>
      <c r="K57" s="10">
        <f t="shared" ref="K57:L57" si="25">SUM(K58:K66)</f>
        <v>13989833</v>
      </c>
      <c r="L57" s="10">
        <f t="shared" si="25"/>
        <v>292264</v>
      </c>
      <c r="M57" s="10">
        <f t="shared" ref="M57:N57" si="26">SUM(M58:M66)</f>
        <v>18958764</v>
      </c>
      <c r="N57" s="10">
        <f t="shared" si="26"/>
        <v>1441</v>
      </c>
      <c r="O57" s="10">
        <f t="shared" si="24"/>
        <v>5705463</v>
      </c>
      <c r="P57" s="10">
        <f t="shared" si="24"/>
        <v>16265</v>
      </c>
      <c r="Q57" s="10">
        <f t="shared" si="24"/>
        <v>900571</v>
      </c>
      <c r="R57" s="10">
        <f t="shared" si="24"/>
        <v>1321</v>
      </c>
      <c r="S57" s="10">
        <f t="shared" ref="S57:T57" si="27">SUM(S58:S66)</f>
        <v>2989721</v>
      </c>
      <c r="T57" s="10">
        <f t="shared" si="27"/>
        <v>9294</v>
      </c>
      <c r="U57" s="10">
        <f t="shared" si="24"/>
        <v>150129</v>
      </c>
      <c r="V57" s="10">
        <f t="shared" si="24"/>
        <v>4814</v>
      </c>
      <c r="W57" s="10">
        <f t="shared" si="24"/>
        <v>17395</v>
      </c>
      <c r="X57" s="10">
        <f t="shared" si="24"/>
        <v>518</v>
      </c>
    </row>
    <row r="58" spans="1:24" ht="21.75" x14ac:dyDescent="0.2">
      <c r="A58" s="7" t="s">
        <v>56</v>
      </c>
      <c r="B58" s="8">
        <f>VLOOKUP($A$7:$A$91,dt!$A$2:$R$78,2,FALSE)</f>
        <v>32655</v>
      </c>
      <c r="C58" s="8">
        <f>VLOOKUP($A$7:$A$91,dt!$A$2:$R$78,3,FALSE)</f>
        <v>50511</v>
      </c>
      <c r="D58" s="8">
        <f>VLOOKUP($A$7:$A$91,dt!$A$2:$R$78,4,FALSE)</f>
        <v>4094</v>
      </c>
      <c r="E58" s="8">
        <f>VLOOKUP($A$7:$A$91,dt!$A$2:$R$78,5,FALSE)</f>
        <v>0</v>
      </c>
      <c r="F58" s="8">
        <f>VLOOKUP($A$7:$A$91,dt!$A$2:$R$78,6,FALSE)</f>
        <v>0</v>
      </c>
      <c r="G58" s="8">
        <f>VLOOKUP($A$7:$A$91,dt!$A$2:$R$78,7,FALSE)</f>
        <v>25828</v>
      </c>
      <c r="H58" s="8">
        <f>VLOOKUP($A$7:$A$91,dt!$A$2:$R$78,8,FALSE)</f>
        <v>2141</v>
      </c>
      <c r="I58" s="8">
        <f>VLOOKUP($A$7:$A$91,dt!$A$2:$R$78,9,FALSE)</f>
        <v>72531</v>
      </c>
      <c r="J58" s="8">
        <f>VLOOKUP($A$7:$A$91,dt!$A$2:$R$78,10,FALSE)</f>
        <v>1725</v>
      </c>
      <c r="K58" s="8">
        <f>VLOOKUP($A$7:$A$91,dt!$A$2:$R$78,11,FALSE)</f>
        <v>1224141</v>
      </c>
      <c r="L58" s="8">
        <f>VLOOKUP($A$7:$A$91,dt!$A$2:$R$78,12,FALSE)</f>
        <v>30520</v>
      </c>
      <c r="M58" s="8">
        <f>VLOOKUP($A$7:$A$91,dt!$A$2:$R$78,13,FALSE)</f>
        <v>1269694</v>
      </c>
      <c r="N58" s="8">
        <f>VLOOKUP($A$7:$A$91,dt!$A$2:$R$78,14,FALSE)</f>
        <v>120</v>
      </c>
      <c r="O58" s="8">
        <f>VLOOKUP($A$7:$A$91,dt!$A$2:$R$78,15,FALSE)</f>
        <v>1878092</v>
      </c>
      <c r="P58" s="8">
        <f>VLOOKUP($A$7:$A$91,dt!$A$2:$R$78,16,FALSE)</f>
        <v>357</v>
      </c>
      <c r="Q58" s="8">
        <f>VLOOKUP($A$7:$A$91,dt!$A$2:$R$78,17,FALSE)</f>
        <v>9593</v>
      </c>
      <c r="R58" s="8">
        <f>VLOOKUP($A$7:$A$91,dt!$A$2:$R$78,18,FALSE)</f>
        <v>78</v>
      </c>
      <c r="S58" s="8">
        <f>VLOOKUP($A$7:$A$91,dt!$A$2:$X$78,19,FALSE)</f>
        <v>120131</v>
      </c>
      <c r="T58" s="8">
        <f>VLOOKUP($A$7:$A$91,dt!$A$2:$X$78,20,FALSE)</f>
        <v>145</v>
      </c>
      <c r="U58" s="8">
        <f>VLOOKUP($A$7:$A$91,dt!$A$2:$X$78,21,FALSE)</f>
        <v>2451</v>
      </c>
      <c r="V58" s="8">
        <f>VLOOKUP($A$7:$A$91,dt!$A$2:$X$78,22,FALSE)</f>
        <v>76</v>
      </c>
      <c r="W58" s="8">
        <f>VLOOKUP($A$7:$A$91,dt!$A$2:$X$78,23,FALSE)</f>
        <v>175</v>
      </c>
      <c r="X58" s="8">
        <f>VLOOKUP($A$7:$A$91,dt!$A$2:$X$78,24,FALSE)</f>
        <v>8</v>
      </c>
    </row>
    <row r="59" spans="1:24" ht="21.75" x14ac:dyDescent="0.2">
      <c r="A59" s="7" t="s">
        <v>57</v>
      </c>
      <c r="B59" s="8">
        <f>VLOOKUP($A$7:$A$91,dt!$A$2:$R$78,2,FALSE)</f>
        <v>39500</v>
      </c>
      <c r="C59" s="8">
        <f>VLOOKUP($A$7:$A$91,dt!$A$2:$R$78,3,FALSE)</f>
        <v>78075</v>
      </c>
      <c r="D59" s="8">
        <f>VLOOKUP($A$7:$A$91,dt!$A$2:$R$78,4,FALSE)</f>
        <v>4397</v>
      </c>
      <c r="E59" s="8">
        <f>VLOOKUP($A$7:$A$91,dt!$A$2:$R$78,5,FALSE)</f>
        <v>1196</v>
      </c>
      <c r="F59" s="8">
        <f>VLOOKUP($A$7:$A$91,dt!$A$2:$R$78,6,FALSE)</f>
        <v>32</v>
      </c>
      <c r="G59" s="8">
        <f>VLOOKUP($A$7:$A$91,dt!$A$2:$R$78,7,FALSE)</f>
        <v>9140</v>
      </c>
      <c r="H59" s="8">
        <f>VLOOKUP($A$7:$A$91,dt!$A$2:$R$78,8,FALSE)</f>
        <v>757</v>
      </c>
      <c r="I59" s="8">
        <f>VLOOKUP($A$7:$A$91,dt!$A$2:$R$78,9,FALSE)</f>
        <v>182191</v>
      </c>
      <c r="J59" s="8">
        <f>VLOOKUP($A$7:$A$91,dt!$A$2:$R$78,10,FALSE)</f>
        <v>1919</v>
      </c>
      <c r="K59" s="8">
        <f>VLOOKUP($A$7:$A$91,dt!$A$2:$R$78,11,FALSE)</f>
        <v>1882392</v>
      </c>
      <c r="L59" s="8">
        <f>VLOOKUP($A$7:$A$91,dt!$A$2:$R$78,12,FALSE)</f>
        <v>34573</v>
      </c>
      <c r="M59" s="8">
        <f>VLOOKUP($A$7:$A$91,dt!$A$2:$R$78,13,FALSE)</f>
        <v>5632081</v>
      </c>
      <c r="N59" s="8">
        <f>VLOOKUP($A$7:$A$91,dt!$A$2:$R$78,14,FALSE)</f>
        <v>208</v>
      </c>
      <c r="O59" s="8">
        <f>VLOOKUP($A$7:$A$91,dt!$A$2:$R$78,15,FALSE)</f>
        <v>1323972</v>
      </c>
      <c r="P59" s="8">
        <f>VLOOKUP($A$7:$A$91,dt!$A$2:$R$78,16,FALSE)</f>
        <v>3088</v>
      </c>
      <c r="Q59" s="8">
        <f>VLOOKUP($A$7:$A$91,dt!$A$2:$R$78,17,FALSE)</f>
        <v>35059</v>
      </c>
      <c r="R59" s="8">
        <f>VLOOKUP($A$7:$A$91,dt!$A$2:$R$78,18,FALSE)</f>
        <v>201</v>
      </c>
      <c r="S59" s="8">
        <f>VLOOKUP($A$7:$A$91,dt!$A$2:$X$78,19,FALSE)</f>
        <v>620483</v>
      </c>
      <c r="T59" s="8">
        <f>VLOOKUP($A$7:$A$91,dt!$A$2:$X$78,20,FALSE)</f>
        <v>2051</v>
      </c>
      <c r="U59" s="8">
        <f>VLOOKUP($A$7:$A$91,dt!$A$2:$X$78,21,FALSE)</f>
        <v>31708</v>
      </c>
      <c r="V59" s="8">
        <f>VLOOKUP($A$7:$A$91,dt!$A$2:$X$78,22,FALSE)</f>
        <v>998</v>
      </c>
      <c r="W59" s="8">
        <f>VLOOKUP($A$7:$A$91,dt!$A$2:$X$78,23,FALSE)</f>
        <v>5441</v>
      </c>
      <c r="X59" s="8">
        <f>VLOOKUP($A$7:$A$91,dt!$A$2:$X$78,24,FALSE)</f>
        <v>146</v>
      </c>
    </row>
    <row r="60" spans="1:24" ht="21.75" x14ac:dyDescent="0.2">
      <c r="A60" s="7" t="s">
        <v>58</v>
      </c>
      <c r="B60" s="8">
        <f>VLOOKUP($A$7:$A$91,dt!$A$2:$R$78,2,FALSE)</f>
        <v>24831</v>
      </c>
      <c r="C60" s="8">
        <f>VLOOKUP($A$7:$A$91,dt!$A$2:$R$78,3,FALSE)</f>
        <v>13860</v>
      </c>
      <c r="D60" s="8">
        <f>VLOOKUP($A$7:$A$91,dt!$A$2:$R$78,4,FALSE)</f>
        <v>1049</v>
      </c>
      <c r="E60" s="8">
        <f>VLOOKUP($A$7:$A$91,dt!$A$2:$R$78,5,FALSE)</f>
        <v>27</v>
      </c>
      <c r="F60" s="8">
        <f>VLOOKUP($A$7:$A$91,dt!$A$2:$R$78,6,FALSE)</f>
        <v>2</v>
      </c>
      <c r="G60" s="8">
        <f>VLOOKUP($A$7:$A$91,dt!$A$2:$R$78,7,FALSE)</f>
        <v>28664</v>
      </c>
      <c r="H60" s="8">
        <f>VLOOKUP($A$7:$A$91,dt!$A$2:$R$78,8,FALSE)</f>
        <v>2663</v>
      </c>
      <c r="I60" s="8">
        <f>VLOOKUP($A$7:$A$91,dt!$A$2:$R$78,9,FALSE)</f>
        <v>83434</v>
      </c>
      <c r="J60" s="8">
        <f>VLOOKUP($A$7:$A$91,dt!$A$2:$R$78,10,FALSE)</f>
        <v>1450</v>
      </c>
      <c r="K60" s="8">
        <f>VLOOKUP($A$7:$A$91,dt!$A$2:$R$78,11,FALSE)</f>
        <v>1015849</v>
      </c>
      <c r="L60" s="8">
        <f>VLOOKUP($A$7:$A$91,dt!$A$2:$R$78,12,FALSE)</f>
        <v>21795</v>
      </c>
      <c r="M60" s="8">
        <f>VLOOKUP($A$7:$A$91,dt!$A$2:$R$78,13,FALSE)</f>
        <v>1468553</v>
      </c>
      <c r="N60" s="8">
        <f>VLOOKUP($A$7:$A$91,dt!$A$2:$R$78,14,FALSE)</f>
        <v>116</v>
      </c>
      <c r="O60" s="8">
        <f>VLOOKUP($A$7:$A$91,dt!$A$2:$R$78,15,FALSE)</f>
        <v>92596</v>
      </c>
      <c r="P60" s="8">
        <f>VLOOKUP($A$7:$A$91,dt!$A$2:$R$78,16,FALSE)</f>
        <v>2279</v>
      </c>
      <c r="Q60" s="8">
        <f>VLOOKUP($A$7:$A$91,dt!$A$2:$R$78,17,FALSE)</f>
        <v>15138</v>
      </c>
      <c r="R60" s="8">
        <f>VLOOKUP($A$7:$A$91,dt!$A$2:$R$78,18,FALSE)</f>
        <v>133</v>
      </c>
      <c r="S60" s="8">
        <f>VLOOKUP($A$7:$A$91,dt!$A$2:$X$78,19,FALSE)</f>
        <v>278819</v>
      </c>
      <c r="T60" s="8">
        <f>VLOOKUP($A$7:$A$91,dt!$A$2:$X$78,20,FALSE)</f>
        <v>2416</v>
      </c>
      <c r="U60" s="8">
        <f>VLOOKUP($A$7:$A$91,dt!$A$2:$X$78,21,FALSE)</f>
        <v>14223</v>
      </c>
      <c r="V60" s="8">
        <f>VLOOKUP($A$7:$A$91,dt!$A$2:$X$78,22,FALSE)</f>
        <v>492</v>
      </c>
      <c r="W60" s="8">
        <f>VLOOKUP($A$7:$A$91,dt!$A$2:$X$78,23,FALSE)</f>
        <v>1254</v>
      </c>
      <c r="X60" s="8">
        <f>VLOOKUP($A$7:$A$91,dt!$A$2:$X$78,24,FALSE)</f>
        <v>45</v>
      </c>
    </row>
    <row r="61" spans="1:24" ht="21.75" x14ac:dyDescent="0.2">
      <c r="A61" s="7" t="s">
        <v>59</v>
      </c>
      <c r="B61" s="8">
        <f>VLOOKUP($A$7:$A$91,dt!$A$2:$R$78,2,FALSE)</f>
        <v>38504</v>
      </c>
      <c r="C61" s="8">
        <f>VLOOKUP($A$7:$A$91,dt!$A$2:$R$78,3,FALSE)</f>
        <v>28531</v>
      </c>
      <c r="D61" s="8">
        <f>VLOOKUP($A$7:$A$91,dt!$A$2:$R$78,4,FALSE)</f>
        <v>2047</v>
      </c>
      <c r="E61" s="8">
        <f>VLOOKUP($A$7:$A$91,dt!$A$2:$R$78,5,FALSE)</f>
        <v>164</v>
      </c>
      <c r="F61" s="8">
        <f>VLOOKUP($A$7:$A$91,dt!$A$2:$R$78,6,FALSE)</f>
        <v>8</v>
      </c>
      <c r="G61" s="8">
        <f>VLOOKUP($A$7:$A$91,dt!$A$2:$R$78,7,FALSE)</f>
        <v>9548</v>
      </c>
      <c r="H61" s="8">
        <f>VLOOKUP($A$7:$A$91,dt!$A$2:$R$78,8,FALSE)</f>
        <v>792</v>
      </c>
      <c r="I61" s="8">
        <f>VLOOKUP($A$7:$A$91,dt!$A$2:$R$78,9,FALSE)</f>
        <v>222989</v>
      </c>
      <c r="J61" s="8">
        <f>VLOOKUP($A$7:$A$91,dt!$A$2:$R$78,10,FALSE)</f>
        <v>4068</v>
      </c>
      <c r="K61" s="8">
        <f>VLOOKUP($A$7:$A$91,dt!$A$2:$R$78,11,FALSE)</f>
        <v>1575426</v>
      </c>
      <c r="L61" s="8">
        <f>VLOOKUP($A$7:$A$91,dt!$A$2:$R$78,12,FALSE)</f>
        <v>34784</v>
      </c>
      <c r="M61" s="8">
        <f>VLOOKUP($A$7:$A$91,dt!$A$2:$R$78,13,FALSE)</f>
        <v>1259775</v>
      </c>
      <c r="N61" s="8">
        <f>VLOOKUP($A$7:$A$91,dt!$A$2:$R$78,14,FALSE)</f>
        <v>213</v>
      </c>
      <c r="O61" s="8">
        <f>VLOOKUP($A$7:$A$91,dt!$A$2:$R$78,15,FALSE)</f>
        <v>135720</v>
      </c>
      <c r="P61" s="8">
        <f>VLOOKUP($A$7:$A$91,dt!$A$2:$R$78,16,FALSE)</f>
        <v>1884</v>
      </c>
      <c r="Q61" s="8">
        <f>VLOOKUP($A$7:$A$91,dt!$A$2:$R$78,17,FALSE)</f>
        <v>7504</v>
      </c>
      <c r="R61" s="8">
        <f>VLOOKUP($A$7:$A$91,dt!$A$2:$R$78,18,FALSE)</f>
        <v>211</v>
      </c>
      <c r="S61" s="8">
        <f>VLOOKUP($A$7:$A$91,dt!$A$2:$X$78,19,FALSE)</f>
        <v>197343</v>
      </c>
      <c r="T61" s="8">
        <f>VLOOKUP($A$7:$A$91,dt!$A$2:$X$78,20,FALSE)</f>
        <v>947</v>
      </c>
      <c r="U61" s="8">
        <f>VLOOKUP($A$7:$A$91,dt!$A$2:$X$78,21,FALSE)</f>
        <v>9620</v>
      </c>
      <c r="V61" s="8">
        <f>VLOOKUP($A$7:$A$91,dt!$A$2:$X$78,22,FALSE)</f>
        <v>347</v>
      </c>
      <c r="W61" s="8">
        <f>VLOOKUP($A$7:$A$91,dt!$A$2:$X$78,23,FALSE)</f>
        <v>1114</v>
      </c>
      <c r="X61" s="8">
        <f>VLOOKUP($A$7:$A$91,dt!$A$2:$X$78,24,FALSE)</f>
        <v>22</v>
      </c>
    </row>
    <row r="62" spans="1:24" ht="21.75" x14ac:dyDescent="0.2">
      <c r="A62" s="7" t="s">
        <v>60</v>
      </c>
      <c r="B62" s="8">
        <f>VLOOKUP($A$7:$A$91,dt!$A$2:$R$78,2,FALSE)</f>
        <v>34963</v>
      </c>
      <c r="C62" s="8">
        <f>VLOOKUP($A$7:$A$91,dt!$A$2:$R$78,3,FALSE)</f>
        <v>254302</v>
      </c>
      <c r="D62" s="8">
        <f>VLOOKUP($A$7:$A$91,dt!$A$2:$R$78,4,FALSE)</f>
        <v>16876</v>
      </c>
      <c r="E62" s="8">
        <f>VLOOKUP($A$7:$A$91,dt!$A$2:$R$78,5,FALSE)</f>
        <v>12</v>
      </c>
      <c r="F62" s="8">
        <f>VLOOKUP($A$7:$A$91,dt!$A$2:$R$78,6,FALSE)</f>
        <v>3</v>
      </c>
      <c r="G62" s="8">
        <f>VLOOKUP($A$7:$A$91,dt!$A$2:$R$78,7,FALSE)</f>
        <v>26754</v>
      </c>
      <c r="H62" s="8">
        <f>VLOOKUP($A$7:$A$91,dt!$A$2:$R$78,8,FALSE)</f>
        <v>2377</v>
      </c>
      <c r="I62" s="8">
        <f>VLOOKUP($A$7:$A$91,dt!$A$2:$R$78,9,FALSE)</f>
        <v>162139</v>
      </c>
      <c r="J62" s="8">
        <f>VLOOKUP($A$7:$A$91,dt!$A$2:$R$78,10,FALSE)</f>
        <v>7357</v>
      </c>
      <c r="K62" s="8">
        <f>VLOOKUP($A$7:$A$91,dt!$A$2:$R$78,11,FALSE)</f>
        <v>1026988</v>
      </c>
      <c r="L62" s="8">
        <f>VLOOKUP($A$7:$A$91,dt!$A$2:$R$78,12,FALSE)</f>
        <v>24339</v>
      </c>
      <c r="M62" s="8">
        <f>VLOOKUP($A$7:$A$91,dt!$A$2:$R$78,13,FALSE)</f>
        <v>392191</v>
      </c>
      <c r="N62" s="8">
        <f>VLOOKUP($A$7:$A$91,dt!$A$2:$R$78,14,FALSE)</f>
        <v>127</v>
      </c>
      <c r="O62" s="8">
        <f>VLOOKUP($A$7:$A$91,dt!$A$2:$R$78,15,FALSE)</f>
        <v>18176</v>
      </c>
      <c r="P62" s="8">
        <f>VLOOKUP($A$7:$A$91,dt!$A$2:$R$78,16,FALSE)</f>
        <v>493</v>
      </c>
      <c r="Q62" s="8">
        <f>VLOOKUP($A$7:$A$91,dt!$A$2:$R$78,17,FALSE)</f>
        <v>1345</v>
      </c>
      <c r="R62" s="8">
        <f>VLOOKUP($A$7:$A$91,dt!$A$2:$R$78,18,FALSE)</f>
        <v>117</v>
      </c>
      <c r="S62" s="8">
        <f>VLOOKUP($A$7:$A$91,dt!$A$2:$X$78,19,FALSE)</f>
        <v>12435</v>
      </c>
      <c r="T62" s="8">
        <f>VLOOKUP($A$7:$A$91,dt!$A$2:$X$78,20,FALSE)</f>
        <v>262</v>
      </c>
      <c r="U62" s="8">
        <f>VLOOKUP($A$7:$A$91,dt!$A$2:$X$78,21,FALSE)</f>
        <v>15695</v>
      </c>
      <c r="V62" s="8">
        <f>VLOOKUP($A$7:$A$91,dt!$A$2:$X$78,22,FALSE)</f>
        <v>560</v>
      </c>
      <c r="W62" s="8">
        <f>VLOOKUP($A$7:$A$91,dt!$A$2:$X$78,23,FALSE)</f>
        <v>709</v>
      </c>
      <c r="X62" s="8">
        <f>VLOOKUP($A$7:$A$91,dt!$A$2:$X$78,24,FALSE)</f>
        <v>12</v>
      </c>
    </row>
    <row r="63" spans="1:24" ht="21.75" x14ac:dyDescent="0.2">
      <c r="A63" s="7" t="s">
        <v>61</v>
      </c>
      <c r="B63" s="8">
        <f>VLOOKUP($A$7:$A$91,dt!$A$2:$R$78,2,FALSE)</f>
        <v>37873</v>
      </c>
      <c r="C63" s="8">
        <f>VLOOKUP($A$7:$A$91,dt!$A$2:$R$78,3,FALSE)</f>
        <v>131523</v>
      </c>
      <c r="D63" s="8">
        <f>VLOOKUP($A$7:$A$91,dt!$A$2:$R$78,4,FALSE)</f>
        <v>10629</v>
      </c>
      <c r="E63" s="8">
        <f>VLOOKUP($A$7:$A$91,dt!$A$2:$R$78,5,FALSE)</f>
        <v>2945</v>
      </c>
      <c r="F63" s="8">
        <f>VLOOKUP($A$7:$A$91,dt!$A$2:$R$78,6,FALSE)</f>
        <v>114</v>
      </c>
      <c r="G63" s="8">
        <f>VLOOKUP($A$7:$A$91,dt!$A$2:$R$78,7,FALSE)</f>
        <v>9389</v>
      </c>
      <c r="H63" s="8">
        <f>VLOOKUP($A$7:$A$91,dt!$A$2:$R$78,8,FALSE)</f>
        <v>957</v>
      </c>
      <c r="I63" s="8">
        <f>VLOOKUP($A$7:$A$91,dt!$A$2:$R$78,9,FALSE)</f>
        <v>79212</v>
      </c>
      <c r="J63" s="8">
        <f>VLOOKUP($A$7:$A$91,dt!$A$2:$R$78,10,FALSE)</f>
        <v>3025</v>
      </c>
      <c r="K63" s="8">
        <f>VLOOKUP($A$7:$A$91,dt!$A$2:$R$78,11,FALSE)</f>
        <v>1316511</v>
      </c>
      <c r="L63" s="8">
        <f>VLOOKUP($A$7:$A$91,dt!$A$2:$R$78,12,FALSE)</f>
        <v>31398</v>
      </c>
      <c r="M63" s="8">
        <f>VLOOKUP($A$7:$A$91,dt!$A$2:$R$78,13,FALSE)</f>
        <v>99674</v>
      </c>
      <c r="N63" s="8">
        <f>VLOOKUP($A$7:$A$91,dt!$A$2:$R$78,14,FALSE)</f>
        <v>191</v>
      </c>
      <c r="O63" s="8">
        <f>VLOOKUP($A$7:$A$91,dt!$A$2:$R$78,15,FALSE)</f>
        <v>55815</v>
      </c>
      <c r="P63" s="8">
        <f>VLOOKUP($A$7:$A$91,dt!$A$2:$R$78,16,FALSE)</f>
        <v>1831</v>
      </c>
      <c r="Q63" s="8">
        <f>VLOOKUP($A$7:$A$91,dt!$A$2:$R$78,17,FALSE)</f>
        <v>11223</v>
      </c>
      <c r="R63" s="8">
        <f>VLOOKUP($A$7:$A$91,dt!$A$2:$R$78,18,FALSE)</f>
        <v>69</v>
      </c>
      <c r="S63" s="8">
        <f>VLOOKUP($A$7:$A$91,dt!$A$2:$X$78,19,FALSE)</f>
        <v>218063</v>
      </c>
      <c r="T63" s="8">
        <f>VLOOKUP($A$7:$A$91,dt!$A$2:$X$78,20,FALSE)</f>
        <v>735</v>
      </c>
      <c r="U63" s="8">
        <f>VLOOKUP($A$7:$A$91,dt!$A$2:$X$78,21,FALSE)</f>
        <v>9460</v>
      </c>
      <c r="V63" s="8">
        <f>VLOOKUP($A$7:$A$91,dt!$A$2:$X$78,22,FALSE)</f>
        <v>294</v>
      </c>
      <c r="W63" s="8">
        <f>VLOOKUP($A$7:$A$91,dt!$A$2:$X$78,23,FALSE)</f>
        <v>876</v>
      </c>
      <c r="X63" s="8">
        <f>VLOOKUP($A$7:$A$91,dt!$A$2:$X$78,24,FALSE)</f>
        <v>33</v>
      </c>
    </row>
    <row r="64" spans="1:24" ht="21.75" x14ac:dyDescent="0.2">
      <c r="A64" s="7" t="s">
        <v>62</v>
      </c>
      <c r="B64" s="8">
        <f>VLOOKUP($A$7:$A$91,dt!$A$2:$R$78,2,FALSE)</f>
        <v>45699</v>
      </c>
      <c r="C64" s="8">
        <f>VLOOKUP($A$7:$A$91,dt!$A$2:$R$78,3,FALSE)</f>
        <v>57427</v>
      </c>
      <c r="D64" s="8">
        <f>VLOOKUP($A$7:$A$91,dt!$A$2:$R$78,4,FALSE)</f>
        <v>5674</v>
      </c>
      <c r="E64" s="8">
        <f>VLOOKUP($A$7:$A$91,dt!$A$2:$R$78,5,FALSE)</f>
        <v>152</v>
      </c>
      <c r="F64" s="8">
        <f>VLOOKUP($A$7:$A$91,dt!$A$2:$R$78,6,FALSE)</f>
        <v>8</v>
      </c>
      <c r="G64" s="8">
        <f>VLOOKUP($A$7:$A$91,dt!$A$2:$R$78,7,FALSE)</f>
        <v>26233</v>
      </c>
      <c r="H64" s="8">
        <f>VLOOKUP($A$7:$A$91,dt!$A$2:$R$78,8,FALSE)</f>
        <v>2811</v>
      </c>
      <c r="I64" s="8">
        <f>VLOOKUP($A$7:$A$91,dt!$A$2:$R$78,9,FALSE)</f>
        <v>152339</v>
      </c>
      <c r="J64" s="8">
        <f>VLOOKUP($A$7:$A$91,dt!$A$2:$R$78,10,FALSE)</f>
        <v>3929</v>
      </c>
      <c r="K64" s="8">
        <f>VLOOKUP($A$7:$A$91,dt!$A$2:$R$78,11,FALSE)</f>
        <v>2141520</v>
      </c>
      <c r="L64" s="8">
        <f>VLOOKUP($A$7:$A$91,dt!$A$2:$R$78,12,FALSE)</f>
        <v>39809</v>
      </c>
      <c r="M64" s="8">
        <f>VLOOKUP($A$7:$A$91,dt!$A$2:$R$78,13,FALSE)</f>
        <v>1077037</v>
      </c>
      <c r="N64" s="8">
        <f>VLOOKUP($A$7:$A$91,dt!$A$2:$R$78,14,FALSE)</f>
        <v>158</v>
      </c>
      <c r="O64" s="8">
        <f>VLOOKUP($A$7:$A$91,dt!$A$2:$R$78,15,FALSE)</f>
        <v>400218</v>
      </c>
      <c r="P64" s="8">
        <f>VLOOKUP($A$7:$A$91,dt!$A$2:$R$78,16,FALSE)</f>
        <v>2905</v>
      </c>
      <c r="Q64" s="8">
        <f>VLOOKUP($A$7:$A$91,dt!$A$2:$R$78,17,FALSE)</f>
        <v>19218</v>
      </c>
      <c r="R64" s="8">
        <f>VLOOKUP($A$7:$A$91,dt!$A$2:$R$78,18,FALSE)</f>
        <v>179</v>
      </c>
      <c r="S64" s="8">
        <f>VLOOKUP($A$7:$A$91,dt!$A$2:$X$78,19,FALSE)</f>
        <v>674534</v>
      </c>
      <c r="T64" s="8">
        <f>VLOOKUP($A$7:$A$91,dt!$A$2:$X$78,20,FALSE)</f>
        <v>1052</v>
      </c>
      <c r="U64" s="8">
        <f>VLOOKUP($A$7:$A$91,dt!$A$2:$X$78,21,FALSE)</f>
        <v>14470</v>
      </c>
      <c r="V64" s="8">
        <f>VLOOKUP($A$7:$A$91,dt!$A$2:$X$78,22,FALSE)</f>
        <v>449</v>
      </c>
      <c r="W64" s="8">
        <f>VLOOKUP($A$7:$A$91,dt!$A$2:$X$78,23,FALSE)</f>
        <v>1328</v>
      </c>
      <c r="X64" s="8">
        <f>VLOOKUP($A$7:$A$91,dt!$A$2:$X$78,24,FALSE)</f>
        <v>46</v>
      </c>
    </row>
    <row r="65" spans="1:24" ht="21.75" x14ac:dyDescent="0.2">
      <c r="A65" s="7" t="s">
        <v>63</v>
      </c>
      <c r="B65" s="8">
        <f>VLOOKUP($A$7:$A$91,dt!$A$2:$R$78,2,FALSE)</f>
        <v>28287</v>
      </c>
      <c r="C65" s="8">
        <f>VLOOKUP($A$7:$A$91,dt!$A$2:$R$78,3,FALSE)</f>
        <v>13436</v>
      </c>
      <c r="D65" s="8">
        <f>VLOOKUP($A$7:$A$91,dt!$A$2:$R$78,4,FALSE)</f>
        <v>1024</v>
      </c>
      <c r="E65" s="8">
        <f>VLOOKUP($A$7:$A$91,dt!$A$2:$R$78,5,FALSE)</f>
        <v>476</v>
      </c>
      <c r="F65" s="8">
        <f>VLOOKUP($A$7:$A$91,dt!$A$2:$R$78,6,FALSE)</f>
        <v>18</v>
      </c>
      <c r="G65" s="8">
        <f>VLOOKUP($A$7:$A$91,dt!$A$2:$R$78,7,FALSE)</f>
        <v>8436</v>
      </c>
      <c r="H65" s="8">
        <f>VLOOKUP($A$7:$A$91,dt!$A$2:$R$78,8,FALSE)</f>
        <v>585</v>
      </c>
      <c r="I65" s="8">
        <f>VLOOKUP($A$7:$A$91,dt!$A$2:$R$78,9,FALSE)</f>
        <v>63701</v>
      </c>
      <c r="J65" s="8">
        <f>VLOOKUP($A$7:$A$91,dt!$A$2:$R$78,10,FALSE)</f>
        <v>1361</v>
      </c>
      <c r="K65" s="8">
        <f>VLOOKUP($A$7:$A$91,dt!$A$2:$R$78,11,FALSE)</f>
        <v>1415662</v>
      </c>
      <c r="L65" s="8">
        <f>VLOOKUP($A$7:$A$91,dt!$A$2:$R$78,12,FALSE)</f>
        <v>26048</v>
      </c>
      <c r="M65" s="8">
        <f>VLOOKUP($A$7:$A$91,dt!$A$2:$R$78,13,FALSE)</f>
        <v>1436950</v>
      </c>
      <c r="N65" s="8">
        <f>VLOOKUP($A$7:$A$91,dt!$A$2:$R$78,14,FALSE)</f>
        <v>80</v>
      </c>
      <c r="O65" s="8">
        <f>VLOOKUP($A$7:$A$91,dt!$A$2:$R$78,15,FALSE)</f>
        <v>1457213</v>
      </c>
      <c r="P65" s="8">
        <f>VLOOKUP($A$7:$A$91,dt!$A$2:$R$78,16,FALSE)</f>
        <v>1937</v>
      </c>
      <c r="Q65" s="8">
        <f>VLOOKUP($A$7:$A$91,dt!$A$2:$R$78,17,FALSE)</f>
        <v>52505</v>
      </c>
      <c r="R65" s="8">
        <f>VLOOKUP($A$7:$A$91,dt!$A$2:$R$78,18,FALSE)</f>
        <v>70</v>
      </c>
      <c r="S65" s="8">
        <f>VLOOKUP($A$7:$A$91,dt!$A$2:$X$78,19,FALSE)</f>
        <v>758340</v>
      </c>
      <c r="T65" s="8">
        <f>VLOOKUP($A$7:$A$91,dt!$A$2:$X$78,20,FALSE)</f>
        <v>1239</v>
      </c>
      <c r="U65" s="8">
        <f>VLOOKUP($A$7:$A$91,dt!$A$2:$X$78,21,FALSE)</f>
        <v>7736</v>
      </c>
      <c r="V65" s="8">
        <f>VLOOKUP($A$7:$A$91,dt!$A$2:$X$78,22,FALSE)</f>
        <v>290</v>
      </c>
      <c r="W65" s="8">
        <f>VLOOKUP($A$7:$A$91,dt!$A$2:$X$78,23,FALSE)</f>
        <v>1088</v>
      </c>
      <c r="X65" s="8">
        <f>VLOOKUP($A$7:$A$91,dt!$A$2:$X$78,24,FALSE)</f>
        <v>33</v>
      </c>
    </row>
    <row r="66" spans="1:24" ht="21.75" x14ac:dyDescent="0.2">
      <c r="A66" s="7" t="s">
        <v>64</v>
      </c>
      <c r="B66" s="8">
        <f>VLOOKUP($A$7:$A$91,dt!$A$2:$R$78,2,FALSE)</f>
        <v>52960</v>
      </c>
      <c r="C66" s="8">
        <f>VLOOKUP($A$7:$A$91,dt!$A$2:$R$78,3,FALSE)</f>
        <v>80281</v>
      </c>
      <c r="D66" s="8">
        <f>VLOOKUP($A$7:$A$91,dt!$A$2:$R$78,4,FALSE)</f>
        <v>6050</v>
      </c>
      <c r="E66" s="8">
        <f>VLOOKUP($A$7:$A$91,dt!$A$2:$R$78,5,FALSE)</f>
        <v>2367</v>
      </c>
      <c r="F66" s="8">
        <f>VLOOKUP($A$7:$A$91,dt!$A$2:$R$78,6,FALSE)</f>
        <v>75</v>
      </c>
      <c r="G66" s="8">
        <f>VLOOKUP($A$7:$A$91,dt!$A$2:$R$78,7,FALSE)</f>
        <v>8503</v>
      </c>
      <c r="H66" s="8">
        <f>VLOOKUP($A$7:$A$91,dt!$A$2:$R$78,8,FALSE)</f>
        <v>872</v>
      </c>
      <c r="I66" s="8">
        <f>VLOOKUP($A$7:$A$91,dt!$A$2:$R$78,9,FALSE)</f>
        <v>262089</v>
      </c>
      <c r="J66" s="8">
        <f>VLOOKUP($A$7:$A$91,dt!$A$2:$R$78,10,FALSE)</f>
        <v>2202</v>
      </c>
      <c r="K66" s="8">
        <f>VLOOKUP($A$7:$A$91,dt!$A$2:$R$78,11,FALSE)</f>
        <v>2391344</v>
      </c>
      <c r="L66" s="8">
        <f>VLOOKUP($A$7:$A$91,dt!$A$2:$R$78,12,FALSE)</f>
        <v>48998</v>
      </c>
      <c r="M66" s="8">
        <f>VLOOKUP($A$7:$A$91,dt!$A$2:$R$78,13,FALSE)</f>
        <v>6322809</v>
      </c>
      <c r="N66" s="8">
        <f>VLOOKUP($A$7:$A$91,dt!$A$2:$R$78,14,FALSE)</f>
        <v>228</v>
      </c>
      <c r="O66" s="8">
        <f>VLOOKUP($A$7:$A$91,dt!$A$2:$R$78,15,FALSE)</f>
        <v>343661</v>
      </c>
      <c r="P66" s="8">
        <f>VLOOKUP($A$7:$A$91,dt!$A$2:$R$78,16,FALSE)</f>
        <v>1491</v>
      </c>
      <c r="Q66" s="8">
        <f>VLOOKUP($A$7:$A$91,dt!$A$2:$R$78,17,FALSE)</f>
        <v>748986</v>
      </c>
      <c r="R66" s="8">
        <f>VLOOKUP($A$7:$A$91,dt!$A$2:$R$78,18,FALSE)</f>
        <v>263</v>
      </c>
      <c r="S66" s="8">
        <f>VLOOKUP($A$7:$A$91,dt!$A$2:$X$78,19,FALSE)</f>
        <v>109573</v>
      </c>
      <c r="T66" s="8">
        <f>VLOOKUP($A$7:$A$91,dt!$A$2:$X$78,20,FALSE)</f>
        <v>447</v>
      </c>
      <c r="U66" s="8">
        <f>VLOOKUP($A$7:$A$91,dt!$A$2:$X$78,21,FALSE)</f>
        <v>44766</v>
      </c>
      <c r="V66" s="8">
        <f>VLOOKUP($A$7:$A$91,dt!$A$2:$X$78,22,FALSE)</f>
        <v>1308</v>
      </c>
      <c r="W66" s="8">
        <f>VLOOKUP($A$7:$A$91,dt!$A$2:$X$78,23,FALSE)</f>
        <v>5410</v>
      </c>
      <c r="X66" s="8">
        <f>VLOOKUP($A$7:$A$91,dt!$A$2:$X$78,24,FALSE)</f>
        <v>173</v>
      </c>
    </row>
    <row r="67" spans="1:24" ht="21.75" x14ac:dyDescent="0.2">
      <c r="A67" s="11" t="s">
        <v>7</v>
      </c>
      <c r="B67" s="10">
        <f>SUM(B68:B75)</f>
        <v>157132</v>
      </c>
      <c r="C67" s="10">
        <f t="shared" ref="C67:X67" si="28">SUM(C68:C75)</f>
        <v>1123008</v>
      </c>
      <c r="D67" s="10">
        <f t="shared" si="28"/>
        <v>61534</v>
      </c>
      <c r="E67" s="10">
        <f t="shared" si="28"/>
        <v>158209</v>
      </c>
      <c r="F67" s="10">
        <f t="shared" si="28"/>
        <v>5424</v>
      </c>
      <c r="G67" s="10">
        <f t="shared" si="28"/>
        <v>18645</v>
      </c>
      <c r="H67" s="10">
        <f t="shared" si="28"/>
        <v>1740</v>
      </c>
      <c r="I67" s="10">
        <f t="shared" si="28"/>
        <v>3861184</v>
      </c>
      <c r="J67" s="10">
        <f t="shared" si="28"/>
        <v>10802</v>
      </c>
      <c r="K67" s="10">
        <f t="shared" ref="K67:L67" si="29">SUM(K68:K75)</f>
        <v>4570507</v>
      </c>
      <c r="L67" s="10">
        <f t="shared" si="29"/>
        <v>106004</v>
      </c>
      <c r="M67" s="10">
        <f t="shared" ref="M67:N67" si="30">SUM(M68:M75)</f>
        <v>63194421</v>
      </c>
      <c r="N67" s="10">
        <f t="shared" si="30"/>
        <v>1767</v>
      </c>
      <c r="O67" s="10">
        <f t="shared" si="28"/>
        <v>7166223</v>
      </c>
      <c r="P67" s="10">
        <f t="shared" si="28"/>
        <v>6159</v>
      </c>
      <c r="Q67" s="10">
        <f t="shared" si="28"/>
        <v>2260573</v>
      </c>
      <c r="R67" s="10">
        <f t="shared" si="28"/>
        <v>1271</v>
      </c>
      <c r="S67" s="10">
        <f t="shared" ref="S67:T67" si="31">SUM(S68:S75)</f>
        <v>5111822</v>
      </c>
      <c r="T67" s="10">
        <f t="shared" si="31"/>
        <v>5364</v>
      </c>
      <c r="U67" s="10">
        <f t="shared" si="28"/>
        <v>268476</v>
      </c>
      <c r="V67" s="10">
        <f t="shared" si="28"/>
        <v>7452</v>
      </c>
      <c r="W67" s="10">
        <f t="shared" si="28"/>
        <v>42799</v>
      </c>
      <c r="X67" s="10">
        <f t="shared" si="28"/>
        <v>761</v>
      </c>
    </row>
    <row r="68" spans="1:24" ht="21.75" x14ac:dyDescent="0.2">
      <c r="A68" s="7" t="s">
        <v>65</v>
      </c>
      <c r="B68" s="8">
        <f>VLOOKUP($A$7:$A$91,dt!$A$2:$R$78,2,FALSE)</f>
        <v>24228</v>
      </c>
      <c r="C68" s="8">
        <f>VLOOKUP($A$7:$A$91,dt!$A$2:$R$78,3,FALSE)</f>
        <v>109175</v>
      </c>
      <c r="D68" s="8">
        <f>VLOOKUP($A$7:$A$91,dt!$A$2:$R$78,4,FALSE)</f>
        <v>9065</v>
      </c>
      <c r="E68" s="8">
        <f>VLOOKUP($A$7:$A$91,dt!$A$2:$R$78,5,FALSE)</f>
        <v>43899</v>
      </c>
      <c r="F68" s="8">
        <f>VLOOKUP($A$7:$A$91,dt!$A$2:$R$78,6,FALSE)</f>
        <v>2035</v>
      </c>
      <c r="G68" s="8">
        <f>VLOOKUP($A$7:$A$91,dt!$A$2:$R$78,7,FALSE)</f>
        <v>1112</v>
      </c>
      <c r="H68" s="8">
        <f>VLOOKUP($A$7:$A$91,dt!$A$2:$R$78,8,FALSE)</f>
        <v>109</v>
      </c>
      <c r="I68" s="8">
        <f>VLOOKUP($A$7:$A$91,dt!$A$2:$R$78,9,FALSE)</f>
        <v>2129558</v>
      </c>
      <c r="J68" s="8">
        <f>VLOOKUP($A$7:$A$91,dt!$A$2:$R$78,10,FALSE)</f>
        <v>1419</v>
      </c>
      <c r="K68" s="8">
        <f>VLOOKUP($A$7:$A$91,dt!$A$2:$R$78,11,FALSE)</f>
        <v>676373</v>
      </c>
      <c r="L68" s="8">
        <f>VLOOKUP($A$7:$A$91,dt!$A$2:$R$78,12,FALSE)</f>
        <v>16632</v>
      </c>
      <c r="M68" s="8">
        <f>VLOOKUP($A$7:$A$91,dt!$A$2:$R$78,13,FALSE)</f>
        <v>10763760</v>
      </c>
      <c r="N68" s="8">
        <f>VLOOKUP($A$7:$A$91,dt!$A$2:$R$78,14,FALSE)</f>
        <v>357</v>
      </c>
      <c r="O68" s="8">
        <f>VLOOKUP($A$7:$A$91,dt!$A$2:$R$78,15,FALSE)</f>
        <v>869795</v>
      </c>
      <c r="P68" s="8">
        <f>VLOOKUP($A$7:$A$91,dt!$A$2:$R$78,16,FALSE)</f>
        <v>699</v>
      </c>
      <c r="Q68" s="8">
        <f>VLOOKUP($A$7:$A$91,dt!$A$2:$R$78,17,FALSE)</f>
        <v>500031</v>
      </c>
      <c r="R68" s="8">
        <f>VLOOKUP($A$7:$A$91,dt!$A$2:$R$78,18,FALSE)</f>
        <v>126</v>
      </c>
      <c r="S68" s="8">
        <f>VLOOKUP($A$7:$A$91,dt!$A$2:$X$78,19,FALSE)</f>
        <v>112161</v>
      </c>
      <c r="T68" s="8">
        <f>VLOOKUP($A$7:$A$91,dt!$A$2:$X$78,20,FALSE)</f>
        <v>524</v>
      </c>
      <c r="U68" s="8">
        <f>VLOOKUP($A$7:$A$91,dt!$A$2:$X$78,21,FALSE)</f>
        <v>22656</v>
      </c>
      <c r="V68" s="8">
        <f>VLOOKUP($A$7:$A$91,dt!$A$2:$X$78,22,FALSE)</f>
        <v>802</v>
      </c>
      <c r="W68" s="8">
        <f>VLOOKUP($A$7:$A$91,dt!$A$2:$X$78,23,FALSE)</f>
        <v>1386</v>
      </c>
      <c r="X68" s="8">
        <f>VLOOKUP($A$7:$A$91,dt!$A$2:$X$78,24,FALSE)</f>
        <v>57</v>
      </c>
    </row>
    <row r="69" spans="1:24" ht="21.75" x14ac:dyDescent="0.2">
      <c r="A69" s="7" t="s">
        <v>66</v>
      </c>
      <c r="B69" s="8">
        <f>VLOOKUP($A$7:$A$91,dt!$A$2:$R$78,2,FALSE)</f>
        <v>35683</v>
      </c>
      <c r="C69" s="8">
        <f>VLOOKUP($A$7:$A$91,dt!$A$2:$R$78,3,FALSE)</f>
        <v>355866</v>
      </c>
      <c r="D69" s="8">
        <f>VLOOKUP($A$7:$A$91,dt!$A$2:$R$78,4,FALSE)</f>
        <v>13584</v>
      </c>
      <c r="E69" s="8">
        <f>VLOOKUP($A$7:$A$91,dt!$A$2:$R$78,5,FALSE)</f>
        <v>34196</v>
      </c>
      <c r="F69" s="8">
        <f>VLOOKUP($A$7:$A$91,dt!$A$2:$R$78,6,FALSE)</f>
        <v>1205</v>
      </c>
      <c r="G69" s="8">
        <f>VLOOKUP($A$7:$A$91,dt!$A$2:$R$78,7,FALSE)</f>
        <v>10921</v>
      </c>
      <c r="H69" s="8">
        <f>VLOOKUP($A$7:$A$91,dt!$A$2:$R$78,8,FALSE)</f>
        <v>836</v>
      </c>
      <c r="I69" s="8">
        <f>VLOOKUP($A$7:$A$91,dt!$A$2:$R$78,9,FALSE)</f>
        <v>499553</v>
      </c>
      <c r="J69" s="8">
        <f>VLOOKUP($A$7:$A$91,dt!$A$2:$R$78,10,FALSE)</f>
        <v>2567</v>
      </c>
      <c r="K69" s="8">
        <f>VLOOKUP($A$7:$A$91,dt!$A$2:$R$78,11,FALSE)</f>
        <v>995736</v>
      </c>
      <c r="L69" s="8">
        <f>VLOOKUP($A$7:$A$91,dt!$A$2:$R$78,12,FALSE)</f>
        <v>25022</v>
      </c>
      <c r="M69" s="8">
        <f>VLOOKUP($A$7:$A$91,dt!$A$2:$R$78,13,FALSE)</f>
        <v>33315222</v>
      </c>
      <c r="N69" s="8">
        <f>VLOOKUP($A$7:$A$91,dt!$A$2:$R$78,14,FALSE)</f>
        <v>582</v>
      </c>
      <c r="O69" s="8">
        <f>VLOOKUP($A$7:$A$91,dt!$A$2:$R$78,15,FALSE)</f>
        <v>483574</v>
      </c>
      <c r="P69" s="8">
        <f>VLOOKUP($A$7:$A$91,dt!$A$2:$R$78,16,FALSE)</f>
        <v>1013</v>
      </c>
      <c r="Q69" s="8">
        <f>VLOOKUP($A$7:$A$91,dt!$A$2:$R$78,17,FALSE)</f>
        <v>449937</v>
      </c>
      <c r="R69" s="8">
        <f>VLOOKUP($A$7:$A$91,dt!$A$2:$R$78,18,FALSE)</f>
        <v>268</v>
      </c>
      <c r="S69" s="8">
        <f>VLOOKUP($A$7:$A$91,dt!$A$2:$X$78,19,FALSE)</f>
        <v>257614</v>
      </c>
      <c r="T69" s="8">
        <f>VLOOKUP($A$7:$A$91,dt!$A$2:$X$78,20,FALSE)</f>
        <v>669</v>
      </c>
      <c r="U69" s="8">
        <f>VLOOKUP($A$7:$A$91,dt!$A$2:$X$78,21,FALSE)</f>
        <v>103745</v>
      </c>
      <c r="V69" s="8">
        <f>VLOOKUP($A$7:$A$91,dt!$A$2:$X$78,22,FALSE)</f>
        <v>2931</v>
      </c>
      <c r="W69" s="8">
        <f>VLOOKUP($A$7:$A$91,dt!$A$2:$X$78,23,FALSE)</f>
        <v>30365</v>
      </c>
      <c r="X69" s="8">
        <f>VLOOKUP($A$7:$A$91,dt!$A$2:$X$78,24,FALSE)</f>
        <v>408</v>
      </c>
    </row>
    <row r="70" spans="1:24" ht="21.75" x14ac:dyDescent="0.2">
      <c r="A70" s="7" t="s">
        <v>67</v>
      </c>
      <c r="B70" s="8">
        <f>VLOOKUP($A$7:$A$91,dt!$A$2:$R$78,2,FALSE)</f>
        <v>33671</v>
      </c>
      <c r="C70" s="8">
        <f>VLOOKUP($A$7:$A$91,dt!$A$2:$R$78,3,FALSE)</f>
        <v>192042</v>
      </c>
      <c r="D70" s="8">
        <f>VLOOKUP($A$7:$A$91,dt!$A$2:$R$78,4,FALSE)</f>
        <v>8159</v>
      </c>
      <c r="E70" s="8">
        <f>VLOOKUP($A$7:$A$91,dt!$A$2:$R$78,5,FALSE)</f>
        <v>1517</v>
      </c>
      <c r="F70" s="8">
        <f>VLOOKUP($A$7:$A$91,dt!$A$2:$R$78,6,FALSE)</f>
        <v>29</v>
      </c>
      <c r="G70" s="8">
        <f>VLOOKUP($A$7:$A$91,dt!$A$2:$R$78,7,FALSE)</f>
        <v>4679</v>
      </c>
      <c r="H70" s="8">
        <f>VLOOKUP($A$7:$A$91,dt!$A$2:$R$78,8,FALSE)</f>
        <v>496</v>
      </c>
      <c r="I70" s="8">
        <f>VLOOKUP($A$7:$A$91,dt!$A$2:$R$78,9,FALSE)</f>
        <v>590498</v>
      </c>
      <c r="J70" s="8">
        <f>VLOOKUP($A$7:$A$91,dt!$A$2:$R$78,10,FALSE)</f>
        <v>2630</v>
      </c>
      <c r="K70" s="8">
        <f>VLOOKUP($A$7:$A$91,dt!$A$2:$R$78,11,FALSE)</f>
        <v>1249845</v>
      </c>
      <c r="L70" s="8">
        <f>VLOOKUP($A$7:$A$91,dt!$A$2:$R$78,12,FALSE)</f>
        <v>25422</v>
      </c>
      <c r="M70" s="8">
        <f>VLOOKUP($A$7:$A$91,dt!$A$2:$R$78,13,FALSE)</f>
        <v>11429426</v>
      </c>
      <c r="N70" s="8">
        <f>VLOOKUP($A$7:$A$91,dt!$A$2:$R$78,14,FALSE)</f>
        <v>359</v>
      </c>
      <c r="O70" s="8">
        <f>VLOOKUP($A$7:$A$91,dt!$A$2:$R$78,15,FALSE)</f>
        <v>3132612</v>
      </c>
      <c r="P70" s="8">
        <f>VLOOKUP($A$7:$A$91,dt!$A$2:$R$78,16,FALSE)</f>
        <v>1263</v>
      </c>
      <c r="Q70" s="8">
        <f>VLOOKUP($A$7:$A$91,dt!$A$2:$R$78,17,FALSE)</f>
        <v>183485</v>
      </c>
      <c r="R70" s="8">
        <f>VLOOKUP($A$7:$A$91,dt!$A$2:$R$78,18,FALSE)</f>
        <v>336</v>
      </c>
      <c r="S70" s="8">
        <f>VLOOKUP($A$7:$A$91,dt!$A$2:$X$78,19,FALSE)</f>
        <v>3346253</v>
      </c>
      <c r="T70" s="8">
        <f>VLOOKUP($A$7:$A$91,dt!$A$2:$X$78,20,FALSE)</f>
        <v>2112</v>
      </c>
      <c r="U70" s="8">
        <f>VLOOKUP($A$7:$A$91,dt!$A$2:$X$78,21,FALSE)</f>
        <v>45120</v>
      </c>
      <c r="V70" s="8">
        <f>VLOOKUP($A$7:$A$91,dt!$A$2:$X$78,22,FALSE)</f>
        <v>1425</v>
      </c>
      <c r="W70" s="8">
        <f>VLOOKUP($A$7:$A$91,dt!$A$2:$X$78,23,FALSE)</f>
        <v>5784</v>
      </c>
      <c r="X70" s="8">
        <f>VLOOKUP($A$7:$A$91,dt!$A$2:$X$78,24,FALSE)</f>
        <v>152</v>
      </c>
    </row>
    <row r="71" spans="1:24" ht="21.75" x14ac:dyDescent="0.2">
      <c r="A71" s="7" t="s">
        <v>68</v>
      </c>
      <c r="B71" s="8">
        <f>VLOOKUP($A$7:$A$91,dt!$A$2:$R$78,2,FALSE)</f>
        <v>14734</v>
      </c>
      <c r="C71" s="8">
        <f>VLOOKUP($A$7:$A$91,dt!$A$2:$R$78,3,FALSE)</f>
        <v>44810</v>
      </c>
      <c r="D71" s="8">
        <f>VLOOKUP($A$7:$A$91,dt!$A$2:$R$78,4,FALSE)</f>
        <v>2288</v>
      </c>
      <c r="E71" s="8">
        <f>VLOOKUP($A$7:$A$91,dt!$A$2:$R$78,5,FALSE)</f>
        <v>29365</v>
      </c>
      <c r="F71" s="8">
        <f>VLOOKUP($A$7:$A$91,dt!$A$2:$R$78,6,FALSE)</f>
        <v>859</v>
      </c>
      <c r="G71" s="8">
        <f>VLOOKUP($A$7:$A$91,dt!$A$2:$R$78,7,FALSE)</f>
        <v>382</v>
      </c>
      <c r="H71" s="8">
        <f>VLOOKUP($A$7:$A$91,dt!$A$2:$R$78,8,FALSE)</f>
        <v>48</v>
      </c>
      <c r="I71" s="8">
        <f>VLOOKUP($A$7:$A$91,dt!$A$2:$R$78,9,FALSE)</f>
        <v>350295</v>
      </c>
      <c r="J71" s="8">
        <f>VLOOKUP($A$7:$A$91,dt!$A$2:$R$78,10,FALSE)</f>
        <v>639</v>
      </c>
      <c r="K71" s="8">
        <f>VLOOKUP($A$7:$A$91,dt!$A$2:$R$78,11,FALSE)</f>
        <v>640269</v>
      </c>
      <c r="L71" s="8">
        <f>VLOOKUP($A$7:$A$91,dt!$A$2:$R$78,12,FALSE)</f>
        <v>11393</v>
      </c>
      <c r="M71" s="8">
        <f>VLOOKUP($A$7:$A$91,dt!$A$2:$R$78,13,FALSE)</f>
        <v>4597589</v>
      </c>
      <c r="N71" s="8">
        <f>VLOOKUP($A$7:$A$91,dt!$A$2:$R$78,14,FALSE)</f>
        <v>195</v>
      </c>
      <c r="O71" s="8">
        <f>VLOOKUP($A$7:$A$91,dt!$A$2:$R$78,15,FALSE)</f>
        <v>2201896</v>
      </c>
      <c r="P71" s="8">
        <f>VLOOKUP($A$7:$A$91,dt!$A$2:$R$78,16,FALSE)</f>
        <v>612</v>
      </c>
      <c r="Q71" s="8">
        <f>VLOOKUP($A$7:$A$91,dt!$A$2:$R$78,17,FALSE)</f>
        <v>1053329</v>
      </c>
      <c r="R71" s="8">
        <f>VLOOKUP($A$7:$A$91,dt!$A$2:$R$78,18,FALSE)</f>
        <v>238</v>
      </c>
      <c r="S71" s="8">
        <f>VLOOKUP($A$7:$A$91,dt!$A$2:$X$78,19,FALSE)</f>
        <v>891096</v>
      </c>
      <c r="T71" s="8">
        <f>VLOOKUP($A$7:$A$91,dt!$A$2:$X$78,20,FALSE)</f>
        <v>705</v>
      </c>
      <c r="U71" s="8">
        <f>VLOOKUP($A$7:$A$91,dt!$A$2:$X$78,21,FALSE)</f>
        <v>14235</v>
      </c>
      <c r="V71" s="8">
        <f>VLOOKUP($A$7:$A$91,dt!$A$2:$X$78,22,FALSE)</f>
        <v>304</v>
      </c>
      <c r="W71" s="8">
        <f>VLOOKUP($A$7:$A$91,dt!$A$2:$X$78,23,FALSE)</f>
        <v>2871</v>
      </c>
      <c r="X71" s="8">
        <f>VLOOKUP($A$7:$A$91,dt!$A$2:$X$78,24,FALSE)</f>
        <v>71</v>
      </c>
    </row>
    <row r="72" spans="1:24" ht="21.75" x14ac:dyDescent="0.2">
      <c r="A72" s="7" t="s">
        <v>69</v>
      </c>
      <c r="B72" s="8">
        <f>VLOOKUP($A$7:$A$91,dt!$A$2:$R$78,2,FALSE)</f>
        <v>2974</v>
      </c>
      <c r="C72" s="8">
        <f>VLOOKUP($A$7:$A$91,dt!$A$2:$R$78,3,FALSE)</f>
        <v>600</v>
      </c>
      <c r="D72" s="8">
        <f>VLOOKUP($A$7:$A$91,dt!$A$2:$R$78,4,FALSE)</f>
        <v>67</v>
      </c>
      <c r="E72" s="8">
        <f>VLOOKUP($A$7:$A$91,dt!$A$2:$R$78,5,FALSE)</f>
        <v>0</v>
      </c>
      <c r="F72" s="8">
        <f>VLOOKUP($A$7:$A$91,dt!$A$2:$R$78,6,FALSE)</f>
        <v>0</v>
      </c>
      <c r="G72" s="8">
        <f>VLOOKUP($A$7:$A$91,dt!$A$2:$R$78,7,FALSE)</f>
        <v>16</v>
      </c>
      <c r="H72" s="8">
        <f>VLOOKUP($A$7:$A$91,dt!$A$2:$R$78,8,FALSE)</f>
        <v>4</v>
      </c>
      <c r="I72" s="8">
        <f>VLOOKUP($A$7:$A$91,dt!$A$2:$R$78,9,FALSE)</f>
        <v>135</v>
      </c>
      <c r="J72" s="8">
        <f>VLOOKUP($A$7:$A$91,dt!$A$2:$R$78,10,FALSE)</f>
        <v>3</v>
      </c>
      <c r="K72" s="8">
        <f>VLOOKUP($A$7:$A$91,dt!$A$2:$R$78,11,FALSE)</f>
        <v>64802</v>
      </c>
      <c r="L72" s="8">
        <f>VLOOKUP($A$7:$A$91,dt!$A$2:$R$78,12,FALSE)</f>
        <v>2083</v>
      </c>
      <c r="M72" s="8">
        <f>VLOOKUP($A$7:$A$91,dt!$A$2:$R$78,13,FALSE)</f>
        <v>30621</v>
      </c>
      <c r="N72" s="8">
        <f>VLOOKUP($A$7:$A$91,dt!$A$2:$R$78,14,FALSE)</f>
        <v>17</v>
      </c>
      <c r="O72" s="8">
        <f>VLOOKUP($A$7:$A$91,dt!$A$2:$R$78,15,FALSE)</f>
        <v>53202</v>
      </c>
      <c r="P72" s="8">
        <f>VLOOKUP($A$7:$A$91,dt!$A$2:$R$78,16,FALSE)</f>
        <v>601</v>
      </c>
      <c r="Q72" s="8">
        <f>VLOOKUP($A$7:$A$91,dt!$A$2:$R$78,17,FALSE)</f>
        <v>216</v>
      </c>
      <c r="R72" s="8">
        <f>VLOOKUP($A$7:$A$91,dt!$A$2:$R$78,18,FALSE)</f>
        <v>8</v>
      </c>
      <c r="S72" s="8">
        <f>VLOOKUP($A$7:$A$91,dt!$A$2:$X$78,19,FALSE)</f>
        <v>8507</v>
      </c>
      <c r="T72" s="8">
        <f>VLOOKUP($A$7:$A$91,dt!$A$2:$X$78,20,FALSE)</f>
        <v>157</v>
      </c>
      <c r="U72" s="8">
        <f>VLOOKUP($A$7:$A$91,dt!$A$2:$X$78,21,FALSE)</f>
        <v>569</v>
      </c>
      <c r="V72" s="8">
        <f>VLOOKUP($A$7:$A$91,dt!$A$2:$X$78,22,FALSE)</f>
        <v>31</v>
      </c>
      <c r="W72" s="8">
        <f>VLOOKUP($A$7:$A$91,dt!$A$2:$X$78,23,FALSE)</f>
        <v>4</v>
      </c>
      <c r="X72" s="8">
        <f>VLOOKUP($A$7:$A$91,dt!$A$2:$X$78,24,FALSE)</f>
        <v>1</v>
      </c>
    </row>
    <row r="73" spans="1:24" ht="21.75" x14ac:dyDescent="0.2">
      <c r="A73" s="7" t="s">
        <v>70</v>
      </c>
      <c r="B73" s="8">
        <f>VLOOKUP($A$7:$A$91,dt!$A$2:$R$78,2,FALSE)</f>
        <v>2555</v>
      </c>
      <c r="C73" s="8">
        <f>VLOOKUP($A$7:$A$91,dt!$A$2:$R$78,3,FALSE)</f>
        <v>1118</v>
      </c>
      <c r="D73" s="8">
        <f>VLOOKUP($A$7:$A$91,dt!$A$2:$R$78,4,FALSE)</f>
        <v>87</v>
      </c>
      <c r="E73" s="8">
        <f>VLOOKUP($A$7:$A$91,dt!$A$2:$R$78,5,FALSE)</f>
        <v>0</v>
      </c>
      <c r="F73" s="8">
        <f>VLOOKUP($A$7:$A$91,dt!$A$2:$R$78,6,FALSE)</f>
        <v>0</v>
      </c>
      <c r="G73" s="8">
        <f>VLOOKUP($A$7:$A$91,dt!$A$2:$R$78,7,FALSE)</f>
        <v>7</v>
      </c>
      <c r="H73" s="8">
        <f>VLOOKUP($A$7:$A$91,dt!$A$2:$R$78,8,FALSE)</f>
        <v>3</v>
      </c>
      <c r="I73" s="8">
        <f>VLOOKUP($A$7:$A$91,dt!$A$2:$R$78,9,FALSE)</f>
        <v>1911</v>
      </c>
      <c r="J73" s="8">
        <f>VLOOKUP($A$7:$A$91,dt!$A$2:$R$78,10,FALSE)</f>
        <v>9</v>
      </c>
      <c r="K73" s="8">
        <f>VLOOKUP($A$7:$A$91,dt!$A$2:$R$78,11,FALSE)</f>
        <v>45968</v>
      </c>
      <c r="L73" s="8">
        <f>VLOOKUP($A$7:$A$91,dt!$A$2:$R$78,12,FALSE)</f>
        <v>1725</v>
      </c>
      <c r="M73" s="8">
        <f>VLOOKUP($A$7:$A$91,dt!$A$2:$R$78,13,FALSE)</f>
        <v>157</v>
      </c>
      <c r="N73" s="8">
        <f>VLOOKUP($A$7:$A$91,dt!$A$2:$R$78,14,FALSE)</f>
        <v>13</v>
      </c>
      <c r="O73" s="8">
        <f>VLOOKUP($A$7:$A$91,dt!$A$2:$R$78,15,FALSE)</f>
        <v>38473</v>
      </c>
      <c r="P73" s="8">
        <f>VLOOKUP($A$7:$A$91,dt!$A$2:$R$78,16,FALSE)</f>
        <v>465</v>
      </c>
      <c r="Q73" s="8">
        <f>VLOOKUP($A$7:$A$91,dt!$A$2:$R$78,17,FALSE)</f>
        <v>238</v>
      </c>
      <c r="R73" s="8">
        <f>VLOOKUP($A$7:$A$91,dt!$A$2:$R$78,18,FALSE)</f>
        <v>20</v>
      </c>
      <c r="S73" s="8">
        <f>VLOOKUP($A$7:$A$91,dt!$A$2:$X$78,19,FALSE)</f>
        <v>4627</v>
      </c>
      <c r="T73" s="8">
        <f>VLOOKUP($A$7:$A$91,dt!$A$2:$X$78,20,FALSE)</f>
        <v>222</v>
      </c>
      <c r="U73" s="8">
        <f>VLOOKUP($A$7:$A$91,dt!$A$2:$X$78,21,FALSE)</f>
        <v>281</v>
      </c>
      <c r="V73" s="8">
        <f>VLOOKUP($A$7:$A$91,dt!$A$2:$X$78,22,FALSE)</f>
        <v>18</v>
      </c>
      <c r="W73" s="8">
        <f>VLOOKUP($A$7:$A$91,dt!$A$2:$X$78,23,FALSE)</f>
        <v>42</v>
      </c>
      <c r="X73" s="8">
        <f>VLOOKUP($A$7:$A$91,dt!$A$2:$X$78,24,FALSE)</f>
        <v>5</v>
      </c>
    </row>
    <row r="74" spans="1:24" ht="21.75" x14ac:dyDescent="0.2">
      <c r="A74" s="7" t="s">
        <v>71</v>
      </c>
      <c r="B74" s="8">
        <f>VLOOKUP($A$7:$A$91,dt!$A$2:$R$78,2,FALSE)</f>
        <v>19992</v>
      </c>
      <c r="C74" s="8">
        <f>VLOOKUP($A$7:$A$91,dt!$A$2:$R$78,3,FALSE)</f>
        <v>250963</v>
      </c>
      <c r="D74" s="8">
        <f>VLOOKUP($A$7:$A$91,dt!$A$2:$R$78,4,FALSE)</f>
        <v>14025</v>
      </c>
      <c r="E74" s="8">
        <f>VLOOKUP($A$7:$A$91,dt!$A$2:$R$78,5,FALSE)</f>
        <v>13975</v>
      </c>
      <c r="F74" s="8">
        <f>VLOOKUP($A$7:$A$91,dt!$A$2:$R$78,6,FALSE)</f>
        <v>377</v>
      </c>
      <c r="G74" s="8">
        <f>VLOOKUP($A$7:$A$91,dt!$A$2:$R$78,7,FALSE)</f>
        <v>966</v>
      </c>
      <c r="H74" s="8">
        <f>VLOOKUP($A$7:$A$91,dt!$A$2:$R$78,8,FALSE)</f>
        <v>122</v>
      </c>
      <c r="I74" s="8">
        <f>VLOOKUP($A$7:$A$91,dt!$A$2:$R$78,9,FALSE)</f>
        <v>136069</v>
      </c>
      <c r="J74" s="8">
        <f>VLOOKUP($A$7:$A$91,dt!$A$2:$R$78,10,FALSE)</f>
        <v>1454</v>
      </c>
      <c r="K74" s="8">
        <f>VLOOKUP($A$7:$A$91,dt!$A$2:$R$78,11,FALSE)</f>
        <v>411447</v>
      </c>
      <c r="L74" s="8">
        <f>VLOOKUP($A$7:$A$91,dt!$A$2:$R$78,12,FALSE)</f>
        <v>10414</v>
      </c>
      <c r="M74" s="8">
        <f>VLOOKUP($A$7:$A$91,dt!$A$2:$R$78,13,FALSE)</f>
        <v>1586719</v>
      </c>
      <c r="N74" s="8">
        <f>VLOOKUP($A$7:$A$91,dt!$A$2:$R$78,14,FALSE)</f>
        <v>102</v>
      </c>
      <c r="O74" s="8">
        <f>VLOOKUP($A$7:$A$91,dt!$A$2:$R$78,15,FALSE)</f>
        <v>265491</v>
      </c>
      <c r="P74" s="8">
        <f>VLOOKUP($A$7:$A$91,dt!$A$2:$R$78,16,FALSE)</f>
        <v>624</v>
      </c>
      <c r="Q74" s="8">
        <f>VLOOKUP($A$7:$A$91,dt!$A$2:$R$78,17,FALSE)</f>
        <v>69778</v>
      </c>
      <c r="R74" s="8">
        <f>VLOOKUP($A$7:$A$91,dt!$A$2:$R$78,18,FALSE)</f>
        <v>170</v>
      </c>
      <c r="S74" s="8">
        <f>VLOOKUP($A$7:$A$91,dt!$A$2:$X$78,19,FALSE)</f>
        <v>443395</v>
      </c>
      <c r="T74" s="8">
        <f>VLOOKUP($A$7:$A$91,dt!$A$2:$X$78,20,FALSE)</f>
        <v>598</v>
      </c>
      <c r="U74" s="8">
        <f>VLOOKUP($A$7:$A$91,dt!$A$2:$X$78,21,FALSE)</f>
        <v>36081</v>
      </c>
      <c r="V74" s="8">
        <f>VLOOKUP($A$7:$A$91,dt!$A$2:$X$78,22,FALSE)</f>
        <v>807</v>
      </c>
      <c r="W74" s="8">
        <f>VLOOKUP($A$7:$A$91,dt!$A$2:$X$78,23,FALSE)</f>
        <v>1244</v>
      </c>
      <c r="X74" s="8">
        <f>VLOOKUP($A$7:$A$91,dt!$A$2:$X$78,24,FALSE)</f>
        <v>35</v>
      </c>
    </row>
    <row r="75" spans="1:24" ht="21.75" x14ac:dyDescent="0.2">
      <c r="A75" s="7" t="s">
        <v>72</v>
      </c>
      <c r="B75" s="8">
        <f>VLOOKUP($A$7:$A$91,dt!$A$2:$R$78,2,FALSE)</f>
        <v>23295</v>
      </c>
      <c r="C75" s="8">
        <f>VLOOKUP($A$7:$A$91,dt!$A$2:$R$78,3,FALSE)</f>
        <v>168434</v>
      </c>
      <c r="D75" s="8">
        <f>VLOOKUP($A$7:$A$91,dt!$A$2:$R$78,4,FALSE)</f>
        <v>14259</v>
      </c>
      <c r="E75" s="8">
        <f>VLOOKUP($A$7:$A$91,dt!$A$2:$R$78,5,FALSE)</f>
        <v>35257</v>
      </c>
      <c r="F75" s="8">
        <f>VLOOKUP($A$7:$A$91,dt!$A$2:$R$78,6,FALSE)</f>
        <v>919</v>
      </c>
      <c r="G75" s="8">
        <f>VLOOKUP($A$7:$A$91,dt!$A$2:$R$78,7,FALSE)</f>
        <v>562</v>
      </c>
      <c r="H75" s="8">
        <f>VLOOKUP($A$7:$A$91,dt!$A$2:$R$78,8,FALSE)</f>
        <v>122</v>
      </c>
      <c r="I75" s="8">
        <f>VLOOKUP($A$7:$A$91,dt!$A$2:$R$78,9,FALSE)</f>
        <v>153165</v>
      </c>
      <c r="J75" s="8">
        <f>VLOOKUP($A$7:$A$91,dt!$A$2:$R$78,10,FALSE)</f>
        <v>2081</v>
      </c>
      <c r="K75" s="8">
        <f>VLOOKUP($A$7:$A$91,dt!$A$2:$R$78,11,FALSE)</f>
        <v>486067</v>
      </c>
      <c r="L75" s="8">
        <f>VLOOKUP($A$7:$A$91,dt!$A$2:$R$78,12,FALSE)</f>
        <v>13313</v>
      </c>
      <c r="M75" s="8">
        <f>VLOOKUP($A$7:$A$91,dt!$A$2:$R$78,13,FALSE)</f>
        <v>1470927</v>
      </c>
      <c r="N75" s="8">
        <f>VLOOKUP($A$7:$A$91,dt!$A$2:$R$78,14,FALSE)</f>
        <v>142</v>
      </c>
      <c r="O75" s="8">
        <f>VLOOKUP($A$7:$A$91,dt!$A$2:$R$78,15,FALSE)</f>
        <v>121180</v>
      </c>
      <c r="P75" s="8">
        <f>VLOOKUP($A$7:$A$91,dt!$A$2:$R$78,16,FALSE)</f>
        <v>882</v>
      </c>
      <c r="Q75" s="8">
        <f>VLOOKUP($A$7:$A$91,dt!$A$2:$R$78,17,FALSE)</f>
        <v>3559</v>
      </c>
      <c r="R75" s="8">
        <f>VLOOKUP($A$7:$A$91,dt!$A$2:$R$78,18,FALSE)</f>
        <v>105</v>
      </c>
      <c r="S75" s="8">
        <f>VLOOKUP($A$7:$A$91,dt!$A$2:$X$78,19,FALSE)</f>
        <v>48169</v>
      </c>
      <c r="T75" s="8">
        <f>VLOOKUP($A$7:$A$91,dt!$A$2:$X$78,20,FALSE)</f>
        <v>377</v>
      </c>
      <c r="U75" s="8">
        <f>VLOOKUP($A$7:$A$91,dt!$A$2:$X$78,21,FALSE)</f>
        <v>45789</v>
      </c>
      <c r="V75" s="8">
        <f>VLOOKUP($A$7:$A$91,dt!$A$2:$X$78,22,FALSE)</f>
        <v>1134</v>
      </c>
      <c r="W75" s="8">
        <f>VLOOKUP($A$7:$A$91,dt!$A$2:$X$78,23,FALSE)</f>
        <v>1103</v>
      </c>
      <c r="X75" s="8">
        <f>VLOOKUP($A$7:$A$91,dt!$A$2:$X$78,24,FALSE)</f>
        <v>32</v>
      </c>
    </row>
    <row r="76" spans="1:24" ht="21.75" x14ac:dyDescent="0.2">
      <c r="A76" s="11" t="s">
        <v>8</v>
      </c>
      <c r="B76" s="10">
        <f>SUM(B77:B85)</f>
        <v>308441</v>
      </c>
      <c r="C76" s="10">
        <f t="shared" ref="C76:X76" si="32">SUM(C77:C85)</f>
        <v>682858</v>
      </c>
      <c r="D76" s="10">
        <f t="shared" si="32"/>
        <v>118197</v>
      </c>
      <c r="E76" s="10">
        <f t="shared" si="32"/>
        <v>5857</v>
      </c>
      <c r="F76" s="10">
        <f t="shared" si="32"/>
        <v>189</v>
      </c>
      <c r="G76" s="10">
        <f t="shared" si="32"/>
        <v>17527</v>
      </c>
      <c r="H76" s="10">
        <f t="shared" si="32"/>
        <v>1923</v>
      </c>
      <c r="I76" s="10">
        <f t="shared" si="32"/>
        <v>1499327</v>
      </c>
      <c r="J76" s="10">
        <f t="shared" si="32"/>
        <v>20735</v>
      </c>
      <c r="K76" s="10">
        <f t="shared" ref="K76:L76" si="33">SUM(K77:K85)</f>
        <v>9530235</v>
      </c>
      <c r="L76" s="10">
        <f t="shared" si="33"/>
        <v>242302</v>
      </c>
      <c r="M76" s="10">
        <f t="shared" ref="M76:N76" si="34">SUM(M77:M85)</f>
        <v>15262171</v>
      </c>
      <c r="N76" s="10">
        <f t="shared" si="34"/>
        <v>3094</v>
      </c>
      <c r="O76" s="10">
        <f t="shared" si="32"/>
        <v>4917655</v>
      </c>
      <c r="P76" s="10">
        <f t="shared" si="32"/>
        <v>14826</v>
      </c>
      <c r="Q76" s="10">
        <f t="shared" si="32"/>
        <v>140840</v>
      </c>
      <c r="R76" s="10">
        <f t="shared" si="32"/>
        <v>2542</v>
      </c>
      <c r="S76" s="10">
        <f t="shared" ref="S76:T76" si="35">SUM(S77:S85)</f>
        <v>1101912</v>
      </c>
      <c r="T76" s="10">
        <f t="shared" si="35"/>
        <v>9160</v>
      </c>
      <c r="U76" s="10">
        <f t="shared" si="32"/>
        <v>173635</v>
      </c>
      <c r="V76" s="10">
        <f t="shared" si="32"/>
        <v>9350</v>
      </c>
      <c r="W76" s="10">
        <f t="shared" si="32"/>
        <v>2373</v>
      </c>
      <c r="X76" s="10">
        <f t="shared" si="32"/>
        <v>226</v>
      </c>
    </row>
    <row r="77" spans="1:24" ht="21.75" x14ac:dyDescent="0.2">
      <c r="A77" s="7" t="s">
        <v>73</v>
      </c>
      <c r="B77" s="8">
        <f>VLOOKUP($A$7:$A$91,dt!$A$2:$R$78,2,FALSE)</f>
        <v>98800</v>
      </c>
      <c r="C77" s="8">
        <f>VLOOKUP($A$7:$A$91,dt!$A$2:$R$78,3,FALSE)</f>
        <v>218283</v>
      </c>
      <c r="D77" s="8">
        <f>VLOOKUP($A$7:$A$91,dt!$A$2:$R$78,4,FALSE)</f>
        <v>40908</v>
      </c>
      <c r="E77" s="8">
        <f>VLOOKUP($A$7:$A$91,dt!$A$2:$R$78,5,FALSE)</f>
        <v>138</v>
      </c>
      <c r="F77" s="8">
        <f>VLOOKUP($A$7:$A$91,dt!$A$2:$R$78,6,FALSE)</f>
        <v>10</v>
      </c>
      <c r="G77" s="8">
        <f>VLOOKUP($A$7:$A$91,dt!$A$2:$R$78,7,FALSE)</f>
        <v>2372</v>
      </c>
      <c r="H77" s="8">
        <f>VLOOKUP($A$7:$A$91,dt!$A$2:$R$78,8,FALSE)</f>
        <v>229</v>
      </c>
      <c r="I77" s="8">
        <f>VLOOKUP($A$7:$A$91,dt!$A$2:$R$78,9,FALSE)</f>
        <v>387079</v>
      </c>
      <c r="J77" s="8">
        <f>VLOOKUP($A$7:$A$91,dt!$A$2:$R$78,10,FALSE)</f>
        <v>5986</v>
      </c>
      <c r="K77" s="8">
        <f>VLOOKUP($A$7:$A$91,dt!$A$2:$R$78,11,FALSE)</f>
        <v>2810111</v>
      </c>
      <c r="L77" s="8">
        <f>VLOOKUP($A$7:$A$91,dt!$A$2:$R$78,12,FALSE)</f>
        <v>73064</v>
      </c>
      <c r="M77" s="8">
        <f>VLOOKUP($A$7:$A$91,dt!$A$2:$R$78,13,FALSE)</f>
        <v>2691678</v>
      </c>
      <c r="N77" s="8">
        <f>VLOOKUP($A$7:$A$91,dt!$A$2:$R$78,14,FALSE)</f>
        <v>966</v>
      </c>
      <c r="O77" s="8">
        <f>VLOOKUP($A$7:$A$91,dt!$A$2:$R$78,15,FALSE)</f>
        <v>858003</v>
      </c>
      <c r="P77" s="8">
        <f>VLOOKUP($A$7:$A$91,dt!$A$2:$R$78,16,FALSE)</f>
        <v>6085</v>
      </c>
      <c r="Q77" s="8">
        <f>VLOOKUP($A$7:$A$91,dt!$A$2:$R$78,17,FALSE)</f>
        <v>22249</v>
      </c>
      <c r="R77" s="8">
        <f>VLOOKUP($A$7:$A$91,dt!$A$2:$R$78,18,FALSE)</f>
        <v>524</v>
      </c>
      <c r="S77" s="8">
        <f>VLOOKUP($A$7:$A$91,dt!$A$2:$X$78,19,FALSE)</f>
        <v>383816</v>
      </c>
      <c r="T77" s="8">
        <f>VLOOKUP($A$7:$A$91,dt!$A$2:$X$78,20,FALSE)</f>
        <v>3566</v>
      </c>
      <c r="U77" s="8">
        <f>VLOOKUP($A$7:$A$91,dt!$A$2:$X$78,21,FALSE)</f>
        <v>50539</v>
      </c>
      <c r="V77" s="8">
        <f>VLOOKUP($A$7:$A$91,dt!$A$2:$X$78,22,FALSE)</f>
        <v>2363</v>
      </c>
      <c r="W77" s="8">
        <f>VLOOKUP($A$7:$A$91,dt!$A$2:$X$78,23,FALSE)</f>
        <v>795</v>
      </c>
      <c r="X77" s="8">
        <f>VLOOKUP($A$7:$A$91,dt!$A$2:$X$78,24,FALSE)</f>
        <v>55</v>
      </c>
    </row>
    <row r="78" spans="1:24" ht="21.75" x14ac:dyDescent="0.2">
      <c r="A78" s="7" t="s">
        <v>74</v>
      </c>
      <c r="B78" s="8">
        <f>VLOOKUP($A$7:$A$91,dt!$A$2:$R$78,2,FALSE)</f>
        <v>16131</v>
      </c>
      <c r="C78" s="8">
        <f>VLOOKUP($A$7:$A$91,dt!$A$2:$R$78,3,FALSE)</f>
        <v>53526</v>
      </c>
      <c r="D78" s="8">
        <f>VLOOKUP($A$7:$A$91,dt!$A$2:$R$78,4,FALSE)</f>
        <v>6890</v>
      </c>
      <c r="E78" s="8">
        <f>VLOOKUP($A$7:$A$91,dt!$A$2:$R$78,5,FALSE)</f>
        <v>0</v>
      </c>
      <c r="F78" s="8">
        <f>VLOOKUP($A$7:$A$91,dt!$A$2:$R$78,6,FALSE)</f>
        <v>0</v>
      </c>
      <c r="G78" s="8">
        <f>VLOOKUP($A$7:$A$91,dt!$A$2:$R$78,7,FALSE)</f>
        <v>748</v>
      </c>
      <c r="H78" s="8">
        <f>VLOOKUP($A$7:$A$91,dt!$A$2:$R$78,8,FALSE)</f>
        <v>134</v>
      </c>
      <c r="I78" s="8">
        <f>VLOOKUP($A$7:$A$91,dt!$A$2:$R$78,9,FALSE)</f>
        <v>91818</v>
      </c>
      <c r="J78" s="8">
        <f>VLOOKUP($A$7:$A$91,dt!$A$2:$R$78,10,FALSE)</f>
        <v>714</v>
      </c>
      <c r="K78" s="8">
        <f>VLOOKUP($A$7:$A$91,dt!$A$2:$R$78,11,FALSE)</f>
        <v>500137</v>
      </c>
      <c r="L78" s="8">
        <f>VLOOKUP($A$7:$A$91,dt!$A$2:$R$78,12,FALSE)</f>
        <v>11731</v>
      </c>
      <c r="M78" s="8">
        <f>VLOOKUP($A$7:$A$91,dt!$A$2:$R$78,13,FALSE)</f>
        <v>1845114</v>
      </c>
      <c r="N78" s="8">
        <f>VLOOKUP($A$7:$A$91,dt!$A$2:$R$78,14,FALSE)</f>
        <v>174</v>
      </c>
      <c r="O78" s="8">
        <f>VLOOKUP($A$7:$A$91,dt!$A$2:$R$78,15,FALSE)</f>
        <v>92918</v>
      </c>
      <c r="P78" s="8">
        <f>VLOOKUP($A$7:$A$91,dt!$A$2:$R$78,16,FALSE)</f>
        <v>338</v>
      </c>
      <c r="Q78" s="8">
        <f>VLOOKUP($A$7:$A$91,dt!$A$2:$R$78,17,FALSE)</f>
        <v>3459</v>
      </c>
      <c r="R78" s="8">
        <f>VLOOKUP($A$7:$A$91,dt!$A$2:$R$78,18,FALSE)</f>
        <v>134</v>
      </c>
      <c r="S78" s="8">
        <f>VLOOKUP($A$7:$A$91,dt!$A$2:$X$78,19,FALSE)</f>
        <v>11535</v>
      </c>
      <c r="T78" s="8">
        <f>VLOOKUP($A$7:$A$91,dt!$A$2:$X$78,20,FALSE)</f>
        <v>271</v>
      </c>
      <c r="U78" s="8">
        <f>VLOOKUP($A$7:$A$91,dt!$A$2:$X$78,21,FALSE)</f>
        <v>31995</v>
      </c>
      <c r="V78" s="8">
        <f>VLOOKUP($A$7:$A$91,dt!$A$2:$X$78,22,FALSE)</f>
        <v>1608</v>
      </c>
      <c r="W78" s="8">
        <f>VLOOKUP($A$7:$A$91,dt!$A$2:$X$78,23,FALSE)</f>
        <v>189</v>
      </c>
      <c r="X78" s="8">
        <f>VLOOKUP($A$7:$A$91,dt!$A$2:$X$78,24,FALSE)</f>
        <v>27</v>
      </c>
    </row>
    <row r="79" spans="1:24" ht="21.75" x14ac:dyDescent="0.2">
      <c r="A79" s="7" t="s">
        <v>75</v>
      </c>
      <c r="B79" s="8">
        <f>VLOOKUP($A$7:$A$91,dt!$A$2:$R$78,2,FALSE)</f>
        <v>10056</v>
      </c>
      <c r="C79" s="8">
        <f>VLOOKUP($A$7:$A$91,dt!$A$2:$R$78,3,FALSE)</f>
        <v>9560</v>
      </c>
      <c r="D79" s="8">
        <f>VLOOKUP($A$7:$A$91,dt!$A$2:$R$78,4,FALSE)</f>
        <v>1257</v>
      </c>
      <c r="E79" s="8">
        <f>VLOOKUP($A$7:$A$91,dt!$A$2:$R$78,5,FALSE)</f>
        <v>0</v>
      </c>
      <c r="F79" s="8">
        <f>VLOOKUP($A$7:$A$91,dt!$A$2:$R$78,6,FALSE)</f>
        <v>0</v>
      </c>
      <c r="G79" s="8">
        <f>VLOOKUP($A$7:$A$91,dt!$A$2:$R$78,7,FALSE)</f>
        <v>2701</v>
      </c>
      <c r="H79" s="8">
        <f>VLOOKUP($A$7:$A$91,dt!$A$2:$R$78,8,FALSE)</f>
        <v>250</v>
      </c>
      <c r="I79" s="8">
        <f>VLOOKUP($A$7:$A$91,dt!$A$2:$R$78,9,FALSE)</f>
        <v>44199</v>
      </c>
      <c r="J79" s="8">
        <f>VLOOKUP($A$7:$A$91,dt!$A$2:$R$78,10,FALSE)</f>
        <v>294</v>
      </c>
      <c r="K79" s="8">
        <f>VLOOKUP($A$7:$A$91,dt!$A$2:$R$78,11,FALSE)</f>
        <v>310788</v>
      </c>
      <c r="L79" s="8">
        <f>VLOOKUP($A$7:$A$91,dt!$A$2:$R$78,12,FALSE)</f>
        <v>8846</v>
      </c>
      <c r="M79" s="8">
        <f>VLOOKUP($A$7:$A$91,dt!$A$2:$R$78,13,FALSE)</f>
        <v>471585</v>
      </c>
      <c r="N79" s="8">
        <f>VLOOKUP($A$7:$A$91,dt!$A$2:$R$78,14,FALSE)</f>
        <v>109</v>
      </c>
      <c r="O79" s="8">
        <f>VLOOKUP($A$7:$A$91,dt!$A$2:$R$78,15,FALSE)</f>
        <v>879940</v>
      </c>
      <c r="P79" s="8">
        <f>VLOOKUP($A$7:$A$91,dt!$A$2:$R$78,16,FALSE)</f>
        <v>450</v>
      </c>
      <c r="Q79" s="8">
        <f>VLOOKUP($A$7:$A$91,dt!$A$2:$R$78,17,FALSE)</f>
        <v>2328</v>
      </c>
      <c r="R79" s="8">
        <f>VLOOKUP($A$7:$A$91,dt!$A$2:$R$78,18,FALSE)</f>
        <v>81</v>
      </c>
      <c r="S79" s="8">
        <f>VLOOKUP($A$7:$A$91,dt!$A$2:$X$78,19,FALSE)</f>
        <v>12562</v>
      </c>
      <c r="T79" s="8">
        <f>VLOOKUP($A$7:$A$91,dt!$A$2:$X$78,20,FALSE)</f>
        <v>204</v>
      </c>
      <c r="U79" s="8">
        <f>VLOOKUP($A$7:$A$91,dt!$A$2:$X$78,21,FALSE)</f>
        <v>12897</v>
      </c>
      <c r="V79" s="8">
        <f>VLOOKUP($A$7:$A$91,dt!$A$2:$X$78,22,FALSE)</f>
        <v>607</v>
      </c>
      <c r="W79" s="8">
        <f>VLOOKUP($A$7:$A$91,dt!$A$2:$X$78,23,FALSE)</f>
        <v>171</v>
      </c>
      <c r="X79" s="8">
        <f>VLOOKUP($A$7:$A$91,dt!$A$2:$X$78,24,FALSE)</f>
        <v>21</v>
      </c>
    </row>
    <row r="80" spans="1:24" ht="21.75" x14ac:dyDescent="0.2">
      <c r="A80" s="7" t="s">
        <v>76</v>
      </c>
      <c r="B80" s="8">
        <f>VLOOKUP($A$7:$A$91,dt!$A$2:$R$78,2,FALSE)</f>
        <v>3092</v>
      </c>
      <c r="C80" s="8">
        <f>VLOOKUP($A$7:$A$91,dt!$A$2:$R$78,3,FALSE)</f>
        <v>2370</v>
      </c>
      <c r="D80" s="8">
        <f>VLOOKUP($A$7:$A$91,dt!$A$2:$R$78,4,FALSE)</f>
        <v>289</v>
      </c>
      <c r="E80" s="8">
        <f>VLOOKUP($A$7:$A$91,dt!$A$2:$R$78,5,FALSE)</f>
        <v>0</v>
      </c>
      <c r="F80" s="8">
        <f>VLOOKUP($A$7:$A$91,dt!$A$2:$R$78,6,FALSE)</f>
        <v>0</v>
      </c>
      <c r="G80" s="8">
        <f>VLOOKUP($A$7:$A$91,dt!$A$2:$R$78,7,FALSE)</f>
        <v>761</v>
      </c>
      <c r="H80" s="8">
        <f>VLOOKUP($A$7:$A$91,dt!$A$2:$R$78,8,FALSE)</f>
        <v>96</v>
      </c>
      <c r="I80" s="8">
        <f>VLOOKUP($A$7:$A$91,dt!$A$2:$R$78,9,FALSE)</f>
        <v>8667</v>
      </c>
      <c r="J80" s="8">
        <f>VLOOKUP($A$7:$A$91,dt!$A$2:$R$78,10,FALSE)</f>
        <v>50</v>
      </c>
      <c r="K80" s="8">
        <f>VLOOKUP($A$7:$A$91,dt!$A$2:$R$78,11,FALSE)</f>
        <v>85560</v>
      </c>
      <c r="L80" s="8">
        <f>VLOOKUP($A$7:$A$91,dt!$A$2:$R$78,12,FALSE)</f>
        <v>2589</v>
      </c>
      <c r="M80" s="8">
        <f>VLOOKUP($A$7:$A$91,dt!$A$2:$R$78,13,FALSE)</f>
        <v>70063</v>
      </c>
      <c r="N80" s="8">
        <f>VLOOKUP($A$7:$A$91,dt!$A$2:$R$78,14,FALSE)</f>
        <v>8</v>
      </c>
      <c r="O80" s="8">
        <f>VLOOKUP($A$7:$A$91,dt!$A$2:$R$78,15,FALSE)</f>
        <v>119351</v>
      </c>
      <c r="P80" s="8">
        <f>VLOOKUP($A$7:$A$91,dt!$A$2:$R$78,16,FALSE)</f>
        <v>56</v>
      </c>
      <c r="Q80" s="8">
        <f>VLOOKUP($A$7:$A$91,dt!$A$2:$R$78,17,FALSE)</f>
        <v>5221</v>
      </c>
      <c r="R80" s="8">
        <f>VLOOKUP($A$7:$A$91,dt!$A$2:$R$78,18,FALSE)</f>
        <v>8</v>
      </c>
      <c r="S80" s="8">
        <f>VLOOKUP($A$7:$A$91,dt!$A$2:$X$78,19,FALSE)</f>
        <v>4718</v>
      </c>
      <c r="T80" s="8">
        <f>VLOOKUP($A$7:$A$91,dt!$A$2:$X$78,20,FALSE)</f>
        <v>31</v>
      </c>
      <c r="U80" s="8">
        <f>VLOOKUP($A$7:$A$91,dt!$A$2:$X$78,21,FALSE)</f>
        <v>2439</v>
      </c>
      <c r="V80" s="8">
        <f>VLOOKUP($A$7:$A$91,dt!$A$2:$X$78,22,FALSE)</f>
        <v>94</v>
      </c>
      <c r="W80" s="8">
        <f>VLOOKUP($A$7:$A$91,dt!$A$2:$X$78,23,FALSE)</f>
        <v>105</v>
      </c>
      <c r="X80" s="8">
        <f>VLOOKUP($A$7:$A$91,dt!$A$2:$X$78,24,FALSE)</f>
        <v>8</v>
      </c>
    </row>
    <row r="81" spans="1:24" ht="21.75" x14ac:dyDescent="0.2">
      <c r="A81" s="7" t="s">
        <v>77</v>
      </c>
      <c r="B81" s="8">
        <f>VLOOKUP($A$7:$A$91,dt!$A$2:$R$78,2,FALSE)</f>
        <v>56755</v>
      </c>
      <c r="C81" s="8">
        <f>VLOOKUP($A$7:$A$91,dt!$A$2:$R$78,3,FALSE)</f>
        <v>83649</v>
      </c>
      <c r="D81" s="8">
        <f>VLOOKUP($A$7:$A$91,dt!$A$2:$R$78,4,FALSE)</f>
        <v>14458</v>
      </c>
      <c r="E81" s="8">
        <f>VLOOKUP($A$7:$A$91,dt!$A$2:$R$78,5,FALSE)</f>
        <v>0</v>
      </c>
      <c r="F81" s="8">
        <f>VLOOKUP($A$7:$A$91,dt!$A$2:$R$78,6,FALSE)</f>
        <v>0</v>
      </c>
      <c r="G81" s="8">
        <f>VLOOKUP($A$7:$A$91,dt!$A$2:$R$78,7,FALSE)</f>
        <v>3884</v>
      </c>
      <c r="H81" s="8">
        <f>VLOOKUP($A$7:$A$91,dt!$A$2:$R$78,8,FALSE)</f>
        <v>413</v>
      </c>
      <c r="I81" s="8">
        <f>VLOOKUP($A$7:$A$91,dt!$A$2:$R$78,9,FALSE)</f>
        <v>238254</v>
      </c>
      <c r="J81" s="8">
        <f>VLOOKUP($A$7:$A$91,dt!$A$2:$R$78,10,FALSE)</f>
        <v>3702</v>
      </c>
      <c r="K81" s="8">
        <f>VLOOKUP($A$7:$A$91,dt!$A$2:$R$78,11,FALSE)</f>
        <v>1876033</v>
      </c>
      <c r="L81" s="8">
        <f>VLOOKUP($A$7:$A$91,dt!$A$2:$R$78,12,FALSE)</f>
        <v>48303</v>
      </c>
      <c r="M81" s="8">
        <f>VLOOKUP($A$7:$A$91,dt!$A$2:$R$78,13,FALSE)</f>
        <v>2198857</v>
      </c>
      <c r="N81" s="8">
        <f>VLOOKUP($A$7:$A$91,dt!$A$2:$R$78,14,FALSE)</f>
        <v>484</v>
      </c>
      <c r="O81" s="8">
        <f>VLOOKUP($A$7:$A$91,dt!$A$2:$R$78,15,FALSE)</f>
        <v>379965</v>
      </c>
      <c r="P81" s="8">
        <f>VLOOKUP($A$7:$A$91,dt!$A$2:$R$78,16,FALSE)</f>
        <v>2511</v>
      </c>
      <c r="Q81" s="8">
        <f>VLOOKUP($A$7:$A$91,dt!$A$2:$R$78,17,FALSE)</f>
        <v>11251</v>
      </c>
      <c r="R81" s="8">
        <f>VLOOKUP($A$7:$A$91,dt!$A$2:$R$78,18,FALSE)</f>
        <v>214</v>
      </c>
      <c r="S81" s="8">
        <f>VLOOKUP($A$7:$A$91,dt!$A$2:$X$78,19,FALSE)</f>
        <v>296502</v>
      </c>
      <c r="T81" s="8">
        <f>VLOOKUP($A$7:$A$91,dt!$A$2:$X$78,20,FALSE)</f>
        <v>2128</v>
      </c>
      <c r="U81" s="8">
        <f>VLOOKUP($A$7:$A$91,dt!$A$2:$X$78,21,FALSE)</f>
        <v>16627</v>
      </c>
      <c r="V81" s="8">
        <f>VLOOKUP($A$7:$A$91,dt!$A$2:$X$78,22,FALSE)</f>
        <v>818</v>
      </c>
      <c r="W81" s="8">
        <f>VLOOKUP($A$7:$A$91,dt!$A$2:$X$78,23,FALSE)</f>
        <v>481</v>
      </c>
      <c r="X81" s="8">
        <f>VLOOKUP($A$7:$A$91,dt!$A$2:$X$78,24,FALSE)</f>
        <v>34</v>
      </c>
    </row>
    <row r="82" spans="1:24" ht="21.75" x14ac:dyDescent="0.2">
      <c r="A82" s="7" t="s">
        <v>78</v>
      </c>
      <c r="B82" s="8">
        <f>VLOOKUP($A$7:$A$91,dt!$A$2:$R$78,2,FALSE)</f>
        <v>7147</v>
      </c>
      <c r="C82" s="8">
        <f>VLOOKUP($A$7:$A$91,dt!$A$2:$R$78,3,FALSE)</f>
        <v>9834</v>
      </c>
      <c r="D82" s="8">
        <f>VLOOKUP($A$7:$A$91,dt!$A$2:$R$78,4,FALSE)</f>
        <v>1180</v>
      </c>
      <c r="E82" s="8">
        <f>VLOOKUP($A$7:$A$91,dt!$A$2:$R$78,5,FALSE)</f>
        <v>0</v>
      </c>
      <c r="F82" s="8">
        <f>VLOOKUP($A$7:$A$91,dt!$A$2:$R$78,6,FALSE)</f>
        <v>0</v>
      </c>
      <c r="G82" s="8">
        <f>VLOOKUP($A$7:$A$91,dt!$A$2:$R$78,7,FALSE)</f>
        <v>1633</v>
      </c>
      <c r="H82" s="8">
        <f>VLOOKUP($A$7:$A$91,dt!$A$2:$R$78,8,FALSE)</f>
        <v>175</v>
      </c>
      <c r="I82" s="8">
        <f>VLOOKUP($A$7:$A$91,dt!$A$2:$R$78,9,FALSE)</f>
        <v>15291</v>
      </c>
      <c r="J82" s="8">
        <f>VLOOKUP($A$7:$A$91,dt!$A$2:$R$78,10,FALSE)</f>
        <v>313</v>
      </c>
      <c r="K82" s="8">
        <f>VLOOKUP($A$7:$A$91,dt!$A$2:$R$78,11,FALSE)</f>
        <v>173702</v>
      </c>
      <c r="L82" s="8">
        <f>VLOOKUP($A$7:$A$91,dt!$A$2:$R$78,12,FALSE)</f>
        <v>6131</v>
      </c>
      <c r="M82" s="8">
        <f>VLOOKUP($A$7:$A$91,dt!$A$2:$R$78,13,FALSE)</f>
        <v>12675</v>
      </c>
      <c r="N82" s="8">
        <f>VLOOKUP($A$7:$A$91,dt!$A$2:$R$78,14,FALSE)</f>
        <v>19</v>
      </c>
      <c r="O82" s="8">
        <f>VLOOKUP($A$7:$A$91,dt!$A$2:$R$78,15,FALSE)</f>
        <v>263418</v>
      </c>
      <c r="P82" s="8">
        <f>VLOOKUP($A$7:$A$91,dt!$A$2:$R$78,16,FALSE)</f>
        <v>662</v>
      </c>
      <c r="Q82" s="8">
        <f>VLOOKUP($A$7:$A$91,dt!$A$2:$R$78,17,FALSE)</f>
        <v>122</v>
      </c>
      <c r="R82" s="8">
        <f>VLOOKUP($A$7:$A$91,dt!$A$2:$R$78,18,FALSE)</f>
        <v>9</v>
      </c>
      <c r="S82" s="8">
        <f>VLOOKUP($A$7:$A$91,dt!$A$2:$X$78,19,FALSE)</f>
        <v>7822</v>
      </c>
      <c r="T82" s="8">
        <f>VLOOKUP($A$7:$A$91,dt!$A$2:$X$78,20,FALSE)</f>
        <v>95</v>
      </c>
      <c r="U82" s="8">
        <f>VLOOKUP($A$7:$A$91,dt!$A$2:$X$78,21,FALSE)</f>
        <v>7881</v>
      </c>
      <c r="V82" s="8">
        <f>VLOOKUP($A$7:$A$91,dt!$A$2:$X$78,22,FALSE)</f>
        <v>460</v>
      </c>
      <c r="W82" s="8">
        <f>VLOOKUP($A$7:$A$91,dt!$A$2:$X$78,23,FALSE)</f>
        <v>83</v>
      </c>
      <c r="X82" s="8">
        <f>VLOOKUP($A$7:$A$91,dt!$A$2:$X$78,24,FALSE)</f>
        <v>8</v>
      </c>
    </row>
    <row r="83" spans="1:24" ht="21.75" x14ac:dyDescent="0.2">
      <c r="A83" s="7" t="s">
        <v>79</v>
      </c>
      <c r="B83" s="8">
        <f>VLOOKUP($A$7:$A$91,dt!$A$2:$R$78,2,FALSE)</f>
        <v>25339</v>
      </c>
      <c r="C83" s="8">
        <f>VLOOKUP($A$7:$A$91,dt!$A$2:$R$78,3,FALSE)</f>
        <v>47896</v>
      </c>
      <c r="D83" s="8">
        <f>VLOOKUP($A$7:$A$91,dt!$A$2:$R$78,4,FALSE)</f>
        <v>7352</v>
      </c>
      <c r="E83" s="8">
        <f>VLOOKUP($A$7:$A$91,dt!$A$2:$R$78,5,FALSE)</f>
        <v>1219</v>
      </c>
      <c r="F83" s="8">
        <f>VLOOKUP($A$7:$A$91,dt!$A$2:$R$78,6,FALSE)</f>
        <v>32</v>
      </c>
      <c r="G83" s="8">
        <f>VLOOKUP($A$7:$A$91,dt!$A$2:$R$78,7,FALSE)</f>
        <v>606</v>
      </c>
      <c r="H83" s="8">
        <f>VLOOKUP($A$7:$A$91,dt!$A$2:$R$78,8,FALSE)</f>
        <v>129</v>
      </c>
      <c r="I83" s="8">
        <f>VLOOKUP($A$7:$A$91,dt!$A$2:$R$78,9,FALSE)</f>
        <v>117717</v>
      </c>
      <c r="J83" s="8">
        <f>VLOOKUP($A$7:$A$91,dt!$A$2:$R$78,10,FALSE)</f>
        <v>2979</v>
      </c>
      <c r="K83" s="8">
        <f>VLOOKUP($A$7:$A$91,dt!$A$2:$R$78,11,FALSE)</f>
        <v>724662</v>
      </c>
      <c r="L83" s="8">
        <f>VLOOKUP($A$7:$A$91,dt!$A$2:$R$78,12,FALSE)</f>
        <v>20901</v>
      </c>
      <c r="M83" s="8">
        <f>VLOOKUP($A$7:$A$91,dt!$A$2:$R$78,13,FALSE)</f>
        <v>570514</v>
      </c>
      <c r="N83" s="8">
        <f>VLOOKUP($A$7:$A$91,dt!$A$2:$R$78,14,FALSE)</f>
        <v>144</v>
      </c>
      <c r="O83" s="8">
        <f>VLOOKUP($A$7:$A$91,dt!$A$2:$R$78,15,FALSE)</f>
        <v>547291</v>
      </c>
      <c r="P83" s="8">
        <f>VLOOKUP($A$7:$A$91,dt!$A$2:$R$78,16,FALSE)</f>
        <v>1171</v>
      </c>
      <c r="Q83" s="8">
        <f>VLOOKUP($A$7:$A$91,dt!$A$2:$R$78,17,FALSE)</f>
        <v>4155</v>
      </c>
      <c r="R83" s="8">
        <f>VLOOKUP($A$7:$A$91,dt!$A$2:$R$78,18,FALSE)</f>
        <v>121</v>
      </c>
      <c r="S83" s="8">
        <f>VLOOKUP($A$7:$A$91,dt!$A$2:$X$78,19,FALSE)</f>
        <v>39876</v>
      </c>
      <c r="T83" s="8">
        <f>VLOOKUP($A$7:$A$91,dt!$A$2:$X$78,20,FALSE)</f>
        <v>443</v>
      </c>
      <c r="U83" s="8">
        <f>VLOOKUP($A$7:$A$91,dt!$A$2:$X$78,21,FALSE)</f>
        <v>6925</v>
      </c>
      <c r="V83" s="8">
        <f>VLOOKUP($A$7:$A$91,dt!$A$2:$X$78,22,FALSE)</f>
        <v>305</v>
      </c>
      <c r="W83" s="8">
        <f>VLOOKUP($A$7:$A$91,dt!$A$2:$X$78,23,FALSE)</f>
        <v>118</v>
      </c>
      <c r="X83" s="8">
        <f>VLOOKUP($A$7:$A$91,dt!$A$2:$X$78,24,FALSE)</f>
        <v>12</v>
      </c>
    </row>
    <row r="84" spans="1:24" ht="21.75" x14ac:dyDescent="0.2">
      <c r="A84" s="7" t="s">
        <v>80</v>
      </c>
      <c r="B84" s="8">
        <f>VLOOKUP($A$7:$A$91,dt!$A$2:$R$78,2,FALSE)</f>
        <v>30291</v>
      </c>
      <c r="C84" s="8">
        <f>VLOOKUP($A$7:$A$91,dt!$A$2:$R$78,3,FALSE)</f>
        <v>94804</v>
      </c>
      <c r="D84" s="8">
        <f>VLOOKUP($A$7:$A$91,dt!$A$2:$R$78,4,FALSE)</f>
        <v>14299</v>
      </c>
      <c r="E84" s="8">
        <f>VLOOKUP($A$7:$A$91,dt!$A$2:$R$78,5,FALSE)</f>
        <v>2</v>
      </c>
      <c r="F84" s="8">
        <f>VLOOKUP($A$7:$A$91,dt!$A$2:$R$78,6,FALSE)</f>
        <v>2</v>
      </c>
      <c r="G84" s="8">
        <f>VLOOKUP($A$7:$A$91,dt!$A$2:$R$78,7,FALSE)</f>
        <v>488</v>
      </c>
      <c r="H84" s="8">
        <f>VLOOKUP($A$7:$A$91,dt!$A$2:$R$78,8,FALSE)</f>
        <v>113</v>
      </c>
      <c r="I84" s="8">
        <f>VLOOKUP($A$7:$A$91,dt!$A$2:$R$78,9,FALSE)</f>
        <v>93796</v>
      </c>
      <c r="J84" s="8">
        <f>VLOOKUP($A$7:$A$91,dt!$A$2:$R$78,10,FALSE)</f>
        <v>1005</v>
      </c>
      <c r="K84" s="8">
        <f>VLOOKUP($A$7:$A$91,dt!$A$2:$R$78,11,FALSE)</f>
        <v>829912</v>
      </c>
      <c r="L84" s="8">
        <f>VLOOKUP($A$7:$A$91,dt!$A$2:$R$78,12,FALSE)</f>
        <v>23007</v>
      </c>
      <c r="M84" s="8">
        <f>VLOOKUP($A$7:$A$91,dt!$A$2:$R$78,13,FALSE)</f>
        <v>1066816</v>
      </c>
      <c r="N84" s="8">
        <f>VLOOKUP($A$7:$A$91,dt!$A$2:$R$78,14,FALSE)</f>
        <v>218</v>
      </c>
      <c r="O84" s="8">
        <f>VLOOKUP($A$7:$A$91,dt!$A$2:$R$78,15,FALSE)</f>
        <v>630447</v>
      </c>
      <c r="P84" s="8">
        <f>VLOOKUP($A$7:$A$91,dt!$A$2:$R$78,16,FALSE)</f>
        <v>855</v>
      </c>
      <c r="Q84" s="8">
        <f>VLOOKUP($A$7:$A$91,dt!$A$2:$R$78,17,FALSE)</f>
        <v>6438</v>
      </c>
      <c r="R84" s="8">
        <f>VLOOKUP($A$7:$A$91,dt!$A$2:$R$78,18,FALSE)</f>
        <v>210</v>
      </c>
      <c r="S84" s="8">
        <f>VLOOKUP($A$7:$A$91,dt!$A$2:$X$78,19,FALSE)</f>
        <v>66506</v>
      </c>
      <c r="T84" s="8">
        <f>VLOOKUP($A$7:$A$91,dt!$A$2:$X$78,20,FALSE)</f>
        <v>492</v>
      </c>
      <c r="U84" s="8">
        <f>VLOOKUP($A$7:$A$91,dt!$A$2:$X$78,21,FALSE)</f>
        <v>18045</v>
      </c>
      <c r="V84" s="8">
        <f>VLOOKUP($A$7:$A$91,dt!$A$2:$X$78,22,FALSE)</f>
        <v>1319</v>
      </c>
      <c r="W84" s="8">
        <f>VLOOKUP($A$7:$A$91,dt!$A$2:$X$78,23,FALSE)</f>
        <v>121</v>
      </c>
      <c r="X84" s="8">
        <f>VLOOKUP($A$7:$A$91,dt!$A$2:$X$78,24,FALSE)</f>
        <v>22</v>
      </c>
    </row>
    <row r="85" spans="1:24" ht="21.75" x14ac:dyDescent="0.2">
      <c r="A85" s="7" t="s">
        <v>81</v>
      </c>
      <c r="B85" s="8">
        <f>VLOOKUP($A$7:$A$91,dt!$A$2:$R$78,2,FALSE)</f>
        <v>60830</v>
      </c>
      <c r="C85" s="8">
        <f>VLOOKUP($A$7:$A$91,dt!$A$2:$R$78,3,FALSE)</f>
        <v>162936</v>
      </c>
      <c r="D85" s="8">
        <f>VLOOKUP($A$7:$A$91,dt!$A$2:$R$78,4,FALSE)</f>
        <v>31564</v>
      </c>
      <c r="E85" s="8">
        <f>VLOOKUP($A$7:$A$91,dt!$A$2:$R$78,5,FALSE)</f>
        <v>4498</v>
      </c>
      <c r="F85" s="8">
        <f>VLOOKUP($A$7:$A$91,dt!$A$2:$R$78,6,FALSE)</f>
        <v>145</v>
      </c>
      <c r="G85" s="8">
        <f>VLOOKUP($A$7:$A$91,dt!$A$2:$R$78,7,FALSE)</f>
        <v>4334</v>
      </c>
      <c r="H85" s="8">
        <f>VLOOKUP($A$7:$A$91,dt!$A$2:$R$78,8,FALSE)</f>
        <v>384</v>
      </c>
      <c r="I85" s="8">
        <f>VLOOKUP($A$7:$A$91,dt!$A$2:$R$78,9,FALSE)</f>
        <v>502506</v>
      </c>
      <c r="J85" s="8">
        <f>VLOOKUP($A$7:$A$91,dt!$A$2:$R$78,10,FALSE)</f>
        <v>5692</v>
      </c>
      <c r="K85" s="8">
        <f>VLOOKUP($A$7:$A$91,dt!$A$2:$R$78,11,FALSE)</f>
        <v>2219330</v>
      </c>
      <c r="L85" s="8">
        <f>VLOOKUP($A$7:$A$91,dt!$A$2:$R$78,12,FALSE)</f>
        <v>47730</v>
      </c>
      <c r="M85" s="8">
        <f>VLOOKUP($A$7:$A$91,dt!$A$2:$R$78,13,FALSE)</f>
        <v>6334869</v>
      </c>
      <c r="N85" s="8">
        <f>VLOOKUP($A$7:$A$91,dt!$A$2:$R$78,14,FALSE)</f>
        <v>972</v>
      </c>
      <c r="O85" s="8">
        <f>VLOOKUP($A$7:$A$91,dt!$A$2:$R$78,15,FALSE)</f>
        <v>1146322</v>
      </c>
      <c r="P85" s="8">
        <f>VLOOKUP($A$7:$A$91,dt!$A$2:$R$78,16,FALSE)</f>
        <v>2698</v>
      </c>
      <c r="Q85" s="8">
        <f>VLOOKUP($A$7:$A$91,dt!$A$2:$R$78,17,FALSE)</f>
        <v>85617</v>
      </c>
      <c r="R85" s="8">
        <f>VLOOKUP($A$7:$A$91,dt!$A$2:$R$78,18,FALSE)</f>
        <v>1241</v>
      </c>
      <c r="S85" s="8">
        <f>VLOOKUP($A$7:$A$91,dt!$A$2:$X$78,19,FALSE)</f>
        <v>278575</v>
      </c>
      <c r="T85" s="8">
        <f>VLOOKUP($A$7:$A$91,dt!$A$2:$X$78,20,FALSE)</f>
        <v>1930</v>
      </c>
      <c r="U85" s="8">
        <f>VLOOKUP($A$7:$A$91,dt!$A$2:$X$78,21,FALSE)</f>
        <v>26287</v>
      </c>
      <c r="V85" s="8">
        <f>VLOOKUP($A$7:$A$91,dt!$A$2:$X$78,22,FALSE)</f>
        <v>1776</v>
      </c>
      <c r="W85" s="8">
        <f>VLOOKUP($A$7:$A$91,dt!$A$2:$X$78,23,FALSE)</f>
        <v>310</v>
      </c>
      <c r="X85" s="8">
        <f>VLOOKUP($A$7:$A$91,dt!$A$2:$X$78,24,FALSE)</f>
        <v>39</v>
      </c>
    </row>
    <row r="86" spans="1:24" ht="21.75" x14ac:dyDescent="0.2">
      <c r="A86" s="11" t="s">
        <v>9</v>
      </c>
      <c r="B86" s="10">
        <f>SUM(B87:B91)</f>
        <v>220959</v>
      </c>
      <c r="C86" s="10">
        <f t="shared" ref="C86:X86" si="36">SUM(C87:C91)</f>
        <v>415433</v>
      </c>
      <c r="D86" s="10">
        <f t="shared" si="36"/>
        <v>92566</v>
      </c>
      <c r="E86" s="10">
        <f t="shared" si="36"/>
        <v>986</v>
      </c>
      <c r="F86" s="10">
        <f t="shared" si="36"/>
        <v>19</v>
      </c>
      <c r="G86" s="10">
        <f t="shared" si="36"/>
        <v>11923</v>
      </c>
      <c r="H86" s="10">
        <f t="shared" si="36"/>
        <v>1414</v>
      </c>
      <c r="I86" s="10">
        <f t="shared" si="36"/>
        <v>125767</v>
      </c>
      <c r="J86" s="10">
        <f t="shared" si="36"/>
        <v>1664</v>
      </c>
      <c r="K86" s="10">
        <f t="shared" ref="K86:L86" si="37">SUM(K87:K91)</f>
        <v>4814335</v>
      </c>
      <c r="L86" s="10">
        <f t="shared" si="37"/>
        <v>179067</v>
      </c>
      <c r="M86" s="10">
        <f t="shared" ref="M86:N86" si="38">SUM(M87:M91)</f>
        <v>3771210</v>
      </c>
      <c r="N86" s="10">
        <f t="shared" si="38"/>
        <v>1931</v>
      </c>
      <c r="O86" s="10">
        <f t="shared" si="36"/>
        <v>2049774</v>
      </c>
      <c r="P86" s="10">
        <f t="shared" si="36"/>
        <v>4992</v>
      </c>
      <c r="Q86" s="10">
        <f t="shared" si="36"/>
        <v>94744</v>
      </c>
      <c r="R86" s="10">
        <f t="shared" si="36"/>
        <v>2849</v>
      </c>
      <c r="S86" s="10">
        <f t="shared" ref="S86:T86" si="39">SUM(S87:S91)</f>
        <v>488817</v>
      </c>
      <c r="T86" s="10">
        <f t="shared" si="39"/>
        <v>6450</v>
      </c>
      <c r="U86" s="10">
        <f t="shared" si="36"/>
        <v>258141</v>
      </c>
      <c r="V86" s="10">
        <f t="shared" si="36"/>
        <v>44645</v>
      </c>
      <c r="W86" s="10">
        <f t="shared" si="36"/>
        <v>26557</v>
      </c>
      <c r="X86" s="10">
        <f t="shared" si="36"/>
        <v>5126</v>
      </c>
    </row>
    <row r="87" spans="1:24" ht="21.75" x14ac:dyDescent="0.2">
      <c r="A87" s="7" t="s">
        <v>82</v>
      </c>
      <c r="B87" s="8">
        <f>VLOOKUP($A$7:$A$91,dt!$A$2:$R$78,2,FALSE)</f>
        <v>60401</v>
      </c>
      <c r="C87" s="8">
        <f>VLOOKUP($A$7:$A$91,dt!$A$2:$R$78,3,FALSE)</f>
        <v>158163</v>
      </c>
      <c r="D87" s="8">
        <f>VLOOKUP($A$7:$A$91,dt!$A$2:$R$78,4,FALSE)</f>
        <v>27111</v>
      </c>
      <c r="E87" s="8">
        <f>VLOOKUP($A$7:$A$91,dt!$A$2:$R$78,5,FALSE)</f>
        <v>953</v>
      </c>
      <c r="F87" s="8">
        <f>VLOOKUP($A$7:$A$91,dt!$A$2:$R$78,6,FALSE)</f>
        <v>14</v>
      </c>
      <c r="G87" s="8">
        <f>VLOOKUP($A$7:$A$91,dt!$A$2:$R$78,7,FALSE)</f>
        <v>6093</v>
      </c>
      <c r="H87" s="8">
        <f>VLOOKUP($A$7:$A$91,dt!$A$2:$R$78,8,FALSE)</f>
        <v>361</v>
      </c>
      <c r="I87" s="8">
        <f>VLOOKUP($A$7:$A$91,dt!$A$2:$R$78,9,FALSE)</f>
        <v>93119</v>
      </c>
      <c r="J87" s="8">
        <f>VLOOKUP($A$7:$A$91,dt!$A$2:$R$78,10,FALSE)</f>
        <v>1145</v>
      </c>
      <c r="K87" s="8">
        <f>VLOOKUP($A$7:$A$91,dt!$A$2:$R$78,11,FALSE)</f>
        <v>1702991</v>
      </c>
      <c r="L87" s="8">
        <f>VLOOKUP($A$7:$A$91,dt!$A$2:$R$78,12,FALSE)</f>
        <v>45603</v>
      </c>
      <c r="M87" s="8">
        <f>VLOOKUP($A$7:$A$91,dt!$A$2:$R$78,13,FALSE)</f>
        <v>2163795</v>
      </c>
      <c r="N87" s="8">
        <f>VLOOKUP($A$7:$A$91,dt!$A$2:$R$78,14,FALSE)</f>
        <v>824</v>
      </c>
      <c r="O87" s="8">
        <f>VLOOKUP($A$7:$A$91,dt!$A$2:$R$78,15,FALSE)</f>
        <v>1607920</v>
      </c>
      <c r="P87" s="8">
        <f>VLOOKUP($A$7:$A$91,dt!$A$2:$R$78,16,FALSE)</f>
        <v>2435</v>
      </c>
      <c r="Q87" s="8">
        <f>VLOOKUP($A$7:$A$91,dt!$A$2:$R$78,17,FALSE)</f>
        <v>54907</v>
      </c>
      <c r="R87" s="8">
        <f>VLOOKUP($A$7:$A$91,dt!$A$2:$R$78,18,FALSE)</f>
        <v>1029</v>
      </c>
      <c r="S87" s="8">
        <f>VLOOKUP($A$7:$A$91,dt!$A$2:$X$78,19,FALSE)</f>
        <v>375828</v>
      </c>
      <c r="T87" s="8">
        <f>VLOOKUP($A$7:$A$91,dt!$A$2:$X$78,20,FALSE)</f>
        <v>2046</v>
      </c>
      <c r="U87" s="8">
        <f>VLOOKUP($A$7:$A$91,dt!$A$2:$X$78,21,FALSE)</f>
        <v>53395</v>
      </c>
      <c r="V87" s="8">
        <f>VLOOKUP($A$7:$A$91,dt!$A$2:$X$78,22,FALSE)</f>
        <v>5898</v>
      </c>
      <c r="W87" s="8">
        <f>VLOOKUP($A$7:$A$91,dt!$A$2:$X$78,23,FALSE)</f>
        <v>2059</v>
      </c>
      <c r="X87" s="8">
        <f>VLOOKUP($A$7:$A$91,dt!$A$2:$X$78,24,FALSE)</f>
        <v>226</v>
      </c>
    </row>
    <row r="88" spans="1:24" ht="21.75" x14ac:dyDescent="0.2">
      <c r="A88" s="7" t="s">
        <v>83</v>
      </c>
      <c r="B88" s="8">
        <f>VLOOKUP($A$7:$A$91,dt!$A$2:$R$78,2,FALSE)</f>
        <v>23162</v>
      </c>
      <c r="C88" s="8">
        <f>VLOOKUP($A$7:$A$91,dt!$A$2:$R$78,3,FALSE)</f>
        <v>36695</v>
      </c>
      <c r="D88" s="8">
        <f>VLOOKUP($A$7:$A$91,dt!$A$2:$R$78,4,FALSE)</f>
        <v>7903</v>
      </c>
      <c r="E88" s="8">
        <f>VLOOKUP($A$7:$A$91,dt!$A$2:$R$78,5,FALSE)</f>
        <v>12</v>
      </c>
      <c r="F88" s="8">
        <f>VLOOKUP($A$7:$A$91,dt!$A$2:$R$78,6,FALSE)</f>
        <v>1</v>
      </c>
      <c r="G88" s="8">
        <f>VLOOKUP($A$7:$A$91,dt!$A$2:$R$78,7,FALSE)</f>
        <v>176</v>
      </c>
      <c r="H88" s="8">
        <f>VLOOKUP($A$7:$A$91,dt!$A$2:$R$78,8,FALSE)</f>
        <v>47</v>
      </c>
      <c r="I88" s="8">
        <f>VLOOKUP($A$7:$A$91,dt!$A$2:$R$78,9,FALSE)</f>
        <v>13504</v>
      </c>
      <c r="J88" s="8">
        <f>VLOOKUP($A$7:$A$91,dt!$A$2:$R$78,10,FALSE)</f>
        <v>113</v>
      </c>
      <c r="K88" s="8">
        <f>VLOOKUP($A$7:$A$91,dt!$A$2:$R$78,11,FALSE)</f>
        <v>542833</v>
      </c>
      <c r="L88" s="8">
        <f>VLOOKUP($A$7:$A$91,dt!$A$2:$R$78,12,FALSE)</f>
        <v>19415</v>
      </c>
      <c r="M88" s="8">
        <f>VLOOKUP($A$7:$A$91,dt!$A$2:$R$78,13,FALSE)</f>
        <v>1167087</v>
      </c>
      <c r="N88" s="8">
        <f>VLOOKUP($A$7:$A$91,dt!$A$2:$R$78,14,FALSE)</f>
        <v>92</v>
      </c>
      <c r="O88" s="8">
        <f>VLOOKUP($A$7:$A$91,dt!$A$2:$R$78,15,FALSE)</f>
        <v>306592</v>
      </c>
      <c r="P88" s="8">
        <f>VLOOKUP($A$7:$A$91,dt!$A$2:$R$78,16,FALSE)</f>
        <v>485</v>
      </c>
      <c r="Q88" s="8">
        <f>VLOOKUP($A$7:$A$91,dt!$A$2:$R$78,17,FALSE)</f>
        <v>4580</v>
      </c>
      <c r="R88" s="8">
        <f>VLOOKUP($A$7:$A$91,dt!$A$2:$R$78,18,FALSE)</f>
        <v>219</v>
      </c>
      <c r="S88" s="8">
        <f>VLOOKUP($A$7:$A$91,dt!$A$2:$X$78,19,FALSE)</f>
        <v>20665</v>
      </c>
      <c r="T88" s="8">
        <f>VLOOKUP($A$7:$A$91,dt!$A$2:$X$78,20,FALSE)</f>
        <v>820</v>
      </c>
      <c r="U88" s="8">
        <f>VLOOKUP($A$7:$A$91,dt!$A$2:$X$78,21,FALSE)</f>
        <v>32971</v>
      </c>
      <c r="V88" s="8">
        <f>VLOOKUP($A$7:$A$91,dt!$A$2:$X$78,22,FALSE)</f>
        <v>5119</v>
      </c>
      <c r="W88" s="8">
        <f>VLOOKUP($A$7:$A$91,dt!$A$2:$X$78,23,FALSE)</f>
        <v>770</v>
      </c>
      <c r="X88" s="8">
        <f>VLOOKUP($A$7:$A$91,dt!$A$2:$X$78,24,FALSE)</f>
        <v>96</v>
      </c>
    </row>
    <row r="89" spans="1:24" ht="21.75" x14ac:dyDescent="0.2">
      <c r="A89" s="7" t="s">
        <v>84</v>
      </c>
      <c r="B89" s="8">
        <f>VLOOKUP($A$7:$A$91,dt!$A$2:$R$78,2,FALSE)</f>
        <v>38065</v>
      </c>
      <c r="C89" s="8">
        <f>VLOOKUP($A$7:$A$91,dt!$A$2:$R$78,3,FALSE)</f>
        <v>68174</v>
      </c>
      <c r="D89" s="8">
        <f>VLOOKUP($A$7:$A$91,dt!$A$2:$R$78,4,FALSE)</f>
        <v>18171</v>
      </c>
      <c r="E89" s="8">
        <f>VLOOKUP($A$7:$A$91,dt!$A$2:$R$78,5,FALSE)</f>
        <v>2</v>
      </c>
      <c r="F89" s="8">
        <f>VLOOKUP($A$7:$A$91,dt!$A$2:$R$78,6,FALSE)</f>
        <v>1</v>
      </c>
      <c r="G89" s="8">
        <f>VLOOKUP($A$7:$A$91,dt!$A$2:$R$78,7,FALSE)</f>
        <v>1694</v>
      </c>
      <c r="H89" s="8">
        <f>VLOOKUP($A$7:$A$91,dt!$A$2:$R$78,8,FALSE)</f>
        <v>219</v>
      </c>
      <c r="I89" s="8">
        <f>VLOOKUP($A$7:$A$91,dt!$A$2:$R$78,9,FALSE)</f>
        <v>3490</v>
      </c>
      <c r="J89" s="8">
        <f>VLOOKUP($A$7:$A$91,dt!$A$2:$R$78,10,FALSE)</f>
        <v>159</v>
      </c>
      <c r="K89" s="8">
        <f>VLOOKUP($A$7:$A$91,dt!$A$2:$R$78,11,FALSE)</f>
        <v>769461</v>
      </c>
      <c r="L89" s="8">
        <f>VLOOKUP($A$7:$A$91,dt!$A$2:$R$78,12,FALSE)</f>
        <v>31539</v>
      </c>
      <c r="M89" s="8">
        <f>VLOOKUP($A$7:$A$91,dt!$A$2:$R$78,13,FALSE)</f>
        <v>243857</v>
      </c>
      <c r="N89" s="8">
        <f>VLOOKUP($A$7:$A$91,dt!$A$2:$R$78,14,FALSE)</f>
        <v>131</v>
      </c>
      <c r="O89" s="8">
        <f>VLOOKUP($A$7:$A$91,dt!$A$2:$R$78,15,FALSE)</f>
        <v>29421</v>
      </c>
      <c r="P89" s="8">
        <f>VLOOKUP($A$7:$A$91,dt!$A$2:$R$78,16,FALSE)</f>
        <v>708</v>
      </c>
      <c r="Q89" s="8">
        <f>VLOOKUP($A$7:$A$91,dt!$A$2:$R$78,17,FALSE)</f>
        <v>14913</v>
      </c>
      <c r="R89" s="8">
        <f>VLOOKUP($A$7:$A$91,dt!$A$2:$R$78,18,FALSE)</f>
        <v>441</v>
      </c>
      <c r="S89" s="8">
        <f>VLOOKUP($A$7:$A$91,dt!$A$2:$X$78,19,FALSE)</f>
        <v>47638</v>
      </c>
      <c r="T89" s="8">
        <f>VLOOKUP($A$7:$A$91,dt!$A$2:$X$78,20,FALSE)</f>
        <v>1323</v>
      </c>
      <c r="U89" s="8">
        <f>VLOOKUP($A$7:$A$91,dt!$A$2:$X$78,21,FALSE)</f>
        <v>50107</v>
      </c>
      <c r="V89" s="8">
        <f>VLOOKUP($A$7:$A$91,dt!$A$2:$X$78,22,FALSE)</f>
        <v>9860</v>
      </c>
      <c r="W89" s="8">
        <f>VLOOKUP($A$7:$A$91,dt!$A$2:$X$78,23,FALSE)</f>
        <v>15740</v>
      </c>
      <c r="X89" s="8">
        <f>VLOOKUP($A$7:$A$91,dt!$A$2:$X$78,24,FALSE)</f>
        <v>3454</v>
      </c>
    </row>
    <row r="90" spans="1:24" ht="21.75" x14ac:dyDescent="0.2">
      <c r="A90" s="7" t="s">
        <v>85</v>
      </c>
      <c r="B90" s="8">
        <f>VLOOKUP($A$7:$A$91,dt!$A$2:$R$78,2,FALSE)</f>
        <v>46101</v>
      </c>
      <c r="C90" s="8">
        <f>VLOOKUP($A$7:$A$91,dt!$A$2:$R$78,3,FALSE)</f>
        <v>57747</v>
      </c>
      <c r="D90" s="8">
        <f>VLOOKUP($A$7:$A$91,dt!$A$2:$R$78,4,FALSE)</f>
        <v>17590</v>
      </c>
      <c r="E90" s="8">
        <f>VLOOKUP($A$7:$A$91,dt!$A$2:$R$78,5,FALSE)</f>
        <v>15</v>
      </c>
      <c r="F90" s="8">
        <f>VLOOKUP($A$7:$A$91,dt!$A$2:$R$78,6,FALSE)</f>
        <v>1</v>
      </c>
      <c r="G90" s="8">
        <f>VLOOKUP($A$7:$A$91,dt!$A$2:$R$78,7,FALSE)</f>
        <v>1551</v>
      </c>
      <c r="H90" s="8">
        <f>VLOOKUP($A$7:$A$91,dt!$A$2:$R$78,8,FALSE)</f>
        <v>329</v>
      </c>
      <c r="I90" s="8">
        <f>VLOOKUP($A$7:$A$91,dt!$A$2:$R$78,9,FALSE)</f>
        <v>8162</v>
      </c>
      <c r="J90" s="8">
        <f>VLOOKUP($A$7:$A$91,dt!$A$2:$R$78,10,FALSE)</f>
        <v>60</v>
      </c>
      <c r="K90" s="8">
        <f>VLOOKUP($A$7:$A$91,dt!$A$2:$R$78,11,FALSE)</f>
        <v>840031</v>
      </c>
      <c r="L90" s="8">
        <f>VLOOKUP($A$7:$A$91,dt!$A$2:$R$78,12,FALSE)</f>
        <v>38011</v>
      </c>
      <c r="M90" s="8">
        <f>VLOOKUP($A$7:$A$91,dt!$A$2:$R$78,13,FALSE)</f>
        <v>78246</v>
      </c>
      <c r="N90" s="8">
        <f>VLOOKUP($A$7:$A$91,dt!$A$2:$R$78,14,FALSE)</f>
        <v>716</v>
      </c>
      <c r="O90" s="8">
        <f>VLOOKUP($A$7:$A$91,dt!$A$2:$R$78,15,FALSE)</f>
        <v>63832</v>
      </c>
      <c r="P90" s="8">
        <f>VLOOKUP($A$7:$A$91,dt!$A$2:$R$78,16,FALSE)</f>
        <v>519</v>
      </c>
      <c r="Q90" s="8">
        <f>VLOOKUP($A$7:$A$91,dt!$A$2:$R$78,17,FALSE)</f>
        <v>15012</v>
      </c>
      <c r="R90" s="8">
        <f>VLOOKUP($A$7:$A$91,dt!$A$2:$R$78,18,FALSE)</f>
        <v>886</v>
      </c>
      <c r="S90" s="8">
        <f>VLOOKUP($A$7:$A$91,dt!$A$2:$X$78,19,FALSE)</f>
        <v>23719</v>
      </c>
      <c r="T90" s="8">
        <f>VLOOKUP($A$7:$A$91,dt!$A$2:$X$78,20,FALSE)</f>
        <v>1248</v>
      </c>
      <c r="U90" s="8">
        <f>VLOOKUP($A$7:$A$91,dt!$A$2:$X$78,21,FALSE)</f>
        <v>69391</v>
      </c>
      <c r="V90" s="8">
        <f>VLOOKUP($A$7:$A$91,dt!$A$2:$X$78,22,FALSE)</f>
        <v>13685</v>
      </c>
      <c r="W90" s="8">
        <f>VLOOKUP($A$7:$A$91,dt!$A$2:$X$78,23,FALSE)</f>
        <v>4250</v>
      </c>
      <c r="X90" s="8">
        <f>VLOOKUP($A$7:$A$91,dt!$A$2:$X$78,24,FALSE)</f>
        <v>737</v>
      </c>
    </row>
    <row r="91" spans="1:24" ht="21.75" x14ac:dyDescent="0.2">
      <c r="A91" s="7" t="s">
        <v>86</v>
      </c>
      <c r="B91" s="8">
        <f>VLOOKUP($A$7:$A$91,dt!$A$2:$R$78,2,FALSE)</f>
        <v>53230</v>
      </c>
      <c r="C91" s="8">
        <f>VLOOKUP($A$7:$A$91,dt!$A$2:$R$78,3,FALSE)</f>
        <v>94654</v>
      </c>
      <c r="D91" s="8">
        <f>VLOOKUP($A$7:$A$91,dt!$A$2:$R$78,4,FALSE)</f>
        <v>21791</v>
      </c>
      <c r="E91" s="8">
        <f>VLOOKUP($A$7:$A$91,dt!$A$2:$R$78,5,FALSE)</f>
        <v>4</v>
      </c>
      <c r="F91" s="8">
        <f>VLOOKUP($A$7:$A$91,dt!$A$2:$R$78,6,FALSE)</f>
        <v>2</v>
      </c>
      <c r="G91" s="8">
        <f>VLOOKUP($A$7:$A$91,dt!$A$2:$R$78,7,FALSE)</f>
        <v>2409</v>
      </c>
      <c r="H91" s="8">
        <f>VLOOKUP($A$7:$A$91,dt!$A$2:$R$78,8,FALSE)</f>
        <v>458</v>
      </c>
      <c r="I91" s="8">
        <f>VLOOKUP($A$7:$A$91,dt!$A$2:$R$78,9,FALSE)</f>
        <v>7492</v>
      </c>
      <c r="J91" s="8">
        <f>VLOOKUP($A$7:$A$91,dt!$A$2:$R$78,10,FALSE)</f>
        <v>187</v>
      </c>
      <c r="K91" s="8">
        <f>VLOOKUP($A$7:$A$91,dt!$A$2:$R$78,11,FALSE)</f>
        <v>959019</v>
      </c>
      <c r="L91" s="8">
        <f>VLOOKUP($A$7:$A$91,dt!$A$2:$R$78,12,FALSE)</f>
        <v>44499</v>
      </c>
      <c r="M91" s="8">
        <f>VLOOKUP($A$7:$A$91,dt!$A$2:$R$78,13,FALSE)</f>
        <v>118225</v>
      </c>
      <c r="N91" s="8">
        <f>VLOOKUP($A$7:$A$91,dt!$A$2:$R$78,14,FALSE)</f>
        <v>168</v>
      </c>
      <c r="O91" s="8">
        <f>VLOOKUP($A$7:$A$91,dt!$A$2:$R$78,15,FALSE)</f>
        <v>42009</v>
      </c>
      <c r="P91" s="8">
        <f>VLOOKUP($A$7:$A$91,dt!$A$2:$R$78,16,FALSE)</f>
        <v>845</v>
      </c>
      <c r="Q91" s="8">
        <f>VLOOKUP($A$7:$A$91,dt!$A$2:$R$78,17,FALSE)</f>
        <v>5332</v>
      </c>
      <c r="R91" s="8">
        <f>VLOOKUP($A$7:$A$91,dt!$A$2:$R$78,18,FALSE)</f>
        <v>274</v>
      </c>
      <c r="S91" s="8">
        <f>VLOOKUP($A$7:$A$91,dt!$A$2:$X$78,19,FALSE)</f>
        <v>20967</v>
      </c>
      <c r="T91" s="8">
        <f>VLOOKUP($A$7:$A$91,dt!$A$2:$X$78,20,FALSE)</f>
        <v>1013</v>
      </c>
      <c r="U91" s="8">
        <f>VLOOKUP($A$7:$A$91,dt!$A$2:$X$78,21,FALSE)</f>
        <v>52277</v>
      </c>
      <c r="V91" s="8">
        <f>VLOOKUP($A$7:$A$91,dt!$A$2:$X$78,22,FALSE)</f>
        <v>10083</v>
      </c>
      <c r="W91" s="8">
        <f>VLOOKUP($A$7:$A$91,dt!$A$2:$X$78,23,FALSE)</f>
        <v>3738</v>
      </c>
      <c r="X91" s="8">
        <f>VLOOKUP($A$7:$A$91,dt!$A$2:$X$78,24,FALSE)</f>
        <v>613</v>
      </c>
    </row>
    <row r="93" spans="1:24" ht="21.75" x14ac:dyDescent="0.2">
      <c r="A93" s="9" t="s">
        <v>97</v>
      </c>
      <c r="B93" s="9" t="s">
        <v>131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4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dt</vt:lpstr>
      <vt:lpstr>20.11.64</vt:lpstr>
      <vt:lpstr>'20.11.64'!Print_Area</vt:lpstr>
      <vt:lpstr>'20.11.64'!Print_Titles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2021-12-20T08:30:15Z</dcterms:modified>
</cp:coreProperties>
</file>