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5\"/>
    </mc:Choice>
  </mc:AlternateContent>
  <xr:revisionPtr revIDLastSave="0" documentId="13_ncr:1_{339E10A2-5903-45CC-A9B7-9FFAD9ED075E}" xr6:coauthVersionLast="47" xr6:coauthVersionMax="47" xr10:uidLastSave="{00000000-0000-0000-0000-000000000000}"/>
  <bookViews>
    <workbookView xWindow="-21405" yWindow="345" windowWidth="21840" windowHeight="12495" firstSheet="1" activeTab="1" xr2:uid="{7BA0DC24-76C1-4553-8E33-56FABE6A1DA7}"/>
  </bookViews>
  <sheets>
    <sheet name="data" sheetId="27" state="hidden" r:id="rId1"/>
    <sheet name="20.10.64" sheetId="2" r:id="rId2"/>
  </sheets>
  <definedNames>
    <definedName name="_xlnm.Print_Area" localSheetId="1">'20.10.64'!$A$1:$X$94</definedName>
    <definedName name="_xlnm.Print_Titles" localSheetId="1">'20.10.64'!$1:$4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<sst xmlns="http://schemas.openxmlformats.org/spreadsheetml/2006/main" count="229" uniqueCount="132">
  <si>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</si>
  <si>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</si>
  <si>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</si>
  <si>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</si>
  <si>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</si>
  <si>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</si>
  <si>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</si>
  <si>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</si>
  <si>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</si>
  <si>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</si>
  <si>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</si>
  <si>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</si>
  <si>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</si>
  <si>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</si>
  <si>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</si>
  <si>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</si>
  <si>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</si>
  <si>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</si>
  <si>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</si>
  <si>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</si>
  <si>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</si>
  <si>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</si>
  <si>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</si>
  <si>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</si>
  <si>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</si>
  <si>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</si>
  <si>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</si>
  <si>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</si>
  <si>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</si>
  <si>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</si>
  <si>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</si>
  <si>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</si>
  <si>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</si>
  <si>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</si>
  <si>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</si>
  <si>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</si>
  <si>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</si>
  <si>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</si>
  <si>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</si>
  <si>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</si>
  <si>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</si>
  <si>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</si>
  <si>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</si>
  <si>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</si>
  <si>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</si>
  <si>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</si>
  <si>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</si>
  <si>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</si>
  <si>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</si>
  <si>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</si>
  <si>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</si>
  <si>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</si>
  <si>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</si>
  <si>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</si>
  <si>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</si>
  <si>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</si>
  <si>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</si>
  <si>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</si>
  <si>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</si>
  <si>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</si>
  <si>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</si>
  <si>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</si>
  <si>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</si>
  <si>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</si>
  <si>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</si>
  <si>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</si>
  <si>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</si>
  <si>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</si>
  <si>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</si>
  <si>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</si>
  <si>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</si>
  <si>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</si>
  <si>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</si>
  <si>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</si>
  <si>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</si>
  <si>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</si>
  <si>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</si>
  <si>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</si>
  <si>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</si>
  <si>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</si>
  <si>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</si>
  <si>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</si>
  <si>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</si>
  <si>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</si>
  <si>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</si>
  <si>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</si>
  <si>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</si>
  <si>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</si>
  <si>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</si>
  <si>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</si>
  <si>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</si>
  <si>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</si>
  <si>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</si>
  <si>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</si>
  <si>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</si>
  <si>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</si>
  <si>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</si>
  <si>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</si>
  <si>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</si>
  <si>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</si>
  <si>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</si>
  <si>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</si>
  <si>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</si>
  <si>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</si>
  <si>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</si>
  <si>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</si>
  <si>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</si>
  <si>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</si>
  <si>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</si>
  <si>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</si>
  <si>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</si>
  <si>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</si>
  <si>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</si>
  <si>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</si>
  <si>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</si>
  <si>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</si>
  <si>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</si>
  <si>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</si>
  <si>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</si>
  <si>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</si>
  <si>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</si>
  <si>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</si>
  <si>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</si>
  <si>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</si>
  <si>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</si>
  <si>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</si>
  <si>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</si>
  <si>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</si>
  <si>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</si>
  <si>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</si>
  <si>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 ณ วันที่ 20 ตุลาคม 2564</t>
  </si>
  <si>
    <t>:  ประมวลผลข้อมูล ณ วันที่ 20 ตุลาคม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</si>
</sst>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0" fillId="0" borderId="0" xfId="1" applyFont="1"/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1DCC-F49E-4F71-B31D-ACD9EB52D378}">
  <dimension ref="A1:X78"/>
  <sheetViews>
    <sheetView workbookViewId="0"/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116</v>
      </c>
      <c r="B1" t="s">
        <v>100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  <c r="H1" t="s">
        <v>111</v>
      </c>
      <c r="I1" t="s">
        <v>112</v>
      </c>
      <c r="J1" t="s">
        <v>113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114</v>
      </c>
      <c r="V1" t="s">
        <v>115</v>
      </c>
      <c r="W1" t="s">
        <v>128</v>
      </c>
      <c r="X1" t="s">
        <v>129</v>
      </c>
    </row>
    <row r="2" spans="1:24" x14ac:dyDescent="0.2">
      <c r="A2" s="14" t="s">
        <v>10</v>
      </c>
      <c r="B2" s="14">
        <v>4827</v>
      </c>
      <c r="C2" s="14">
        <v>4252</v>
      </c>
      <c r="D2" s="14">
        <v>586</v>
      </c>
      <c r="E2" s="14">
        <v>123</v>
      </c>
      <c r="F2" s="14">
        <v>7</v>
      </c>
      <c r="G2" s="14">
        <v>270</v>
      </c>
      <c r="H2" s="18">
        <v>49</v>
      </c>
      <c r="I2" s="14">
        <v>2843</v>
      </c>
      <c r="J2">
        <v>6</v>
      </c>
      <c r="K2">
        <v>101664</v>
      </c>
      <c r="L2">
        <v>3869</v>
      </c>
      <c r="M2">
        <v>36117</v>
      </c>
      <c r="N2">
        <v>452</v>
      </c>
      <c r="O2">
        <v>10386</v>
      </c>
      <c r="P2">
        <v>341</v>
      </c>
      <c r="Q2">
        <v>5562</v>
      </c>
      <c r="R2">
        <v>127</v>
      </c>
      <c r="S2">
        <v>25909</v>
      </c>
      <c r="T2">
        <v>130</v>
      </c>
      <c r="U2">
        <v>9533</v>
      </c>
      <c r="V2">
        <v>472</v>
      </c>
      <c r="W2">
        <v>1186</v>
      </c>
      <c r="X2">
        <v>78</v>
      </c>
    </row>
    <row r="3" spans="1:24" x14ac:dyDescent="0.2">
      <c r="A3" s="14" t="s">
        <v>17</v>
      </c>
      <c r="B3" s="14">
        <v>20692</v>
      </c>
      <c r="C3" s="14">
        <v>58878</v>
      </c>
      <c r="D3" s="14">
        <v>3459</v>
      </c>
      <c r="E3" s="14">
        <v>1254</v>
      </c>
      <c r="F3" s="14">
        <v>67</v>
      </c>
      <c r="G3" s="14">
        <v>17729</v>
      </c>
      <c r="H3" s="18">
        <v>1272</v>
      </c>
      <c r="I3" s="14">
        <v>177842</v>
      </c>
      <c r="J3">
        <v>1259</v>
      </c>
      <c r="K3">
        <v>1050867</v>
      </c>
      <c r="L3">
        <v>16885</v>
      </c>
      <c r="M3">
        <v>5803562</v>
      </c>
      <c r="N3">
        <v>158</v>
      </c>
      <c r="O3">
        <v>70955</v>
      </c>
      <c r="P3">
        <v>2240</v>
      </c>
      <c r="Q3">
        <v>96128</v>
      </c>
      <c r="R3">
        <v>481</v>
      </c>
      <c r="S3">
        <v>983287</v>
      </c>
      <c r="T3">
        <v>1780</v>
      </c>
      <c r="U3">
        <v>38157</v>
      </c>
      <c r="V3">
        <v>1042</v>
      </c>
      <c r="W3">
        <v>3810</v>
      </c>
      <c r="X3">
        <v>113</v>
      </c>
    </row>
    <row r="4" spans="1:24" x14ac:dyDescent="0.2">
      <c r="A4" s="14" t="s">
        <v>11</v>
      </c>
      <c r="B4" s="14">
        <v>4143</v>
      </c>
      <c r="C4" s="14">
        <v>2116</v>
      </c>
      <c r="D4" s="14">
        <v>309</v>
      </c>
      <c r="E4" s="14">
        <v>0</v>
      </c>
      <c r="F4" s="14">
        <v>0</v>
      </c>
      <c r="G4" s="14">
        <v>167</v>
      </c>
      <c r="H4" s="18">
        <v>36</v>
      </c>
      <c r="I4" s="14">
        <v>0</v>
      </c>
      <c r="J4">
        <v>0</v>
      </c>
      <c r="K4">
        <v>109258</v>
      </c>
      <c r="L4">
        <v>3657</v>
      </c>
      <c r="M4">
        <v>18596</v>
      </c>
      <c r="N4">
        <v>42</v>
      </c>
      <c r="O4">
        <v>6901</v>
      </c>
      <c r="P4">
        <v>208</v>
      </c>
      <c r="Q4">
        <v>5298</v>
      </c>
      <c r="R4">
        <v>77</v>
      </c>
      <c r="S4">
        <v>155268</v>
      </c>
      <c r="T4">
        <v>162</v>
      </c>
      <c r="U4">
        <v>3567</v>
      </c>
      <c r="V4">
        <v>253</v>
      </c>
      <c r="W4">
        <v>352</v>
      </c>
      <c r="X4">
        <v>26</v>
      </c>
    </row>
    <row r="5" spans="1:24" x14ac:dyDescent="0.2">
      <c r="A5" s="14" t="s">
        <v>12</v>
      </c>
      <c r="B5" s="14">
        <v>6672</v>
      </c>
      <c r="C5" s="14">
        <v>4855</v>
      </c>
      <c r="D5" s="14">
        <v>294</v>
      </c>
      <c r="E5" s="14">
        <v>102</v>
      </c>
      <c r="F5" s="14">
        <v>3</v>
      </c>
      <c r="G5" s="14">
        <v>794</v>
      </c>
      <c r="H5" s="18">
        <v>59</v>
      </c>
      <c r="I5" s="14">
        <v>8154</v>
      </c>
      <c r="J5">
        <v>60</v>
      </c>
      <c r="K5">
        <v>258541</v>
      </c>
      <c r="L5">
        <v>5299</v>
      </c>
      <c r="M5">
        <v>220064</v>
      </c>
      <c r="N5">
        <v>81</v>
      </c>
      <c r="O5">
        <v>107247</v>
      </c>
      <c r="P5">
        <v>1942</v>
      </c>
      <c r="Q5">
        <v>60565</v>
      </c>
      <c r="R5">
        <v>134</v>
      </c>
      <c r="S5">
        <v>342398</v>
      </c>
      <c r="T5">
        <v>566</v>
      </c>
      <c r="U5">
        <v>3068</v>
      </c>
      <c r="V5">
        <v>120</v>
      </c>
      <c r="W5">
        <v>414</v>
      </c>
      <c r="X5">
        <v>18</v>
      </c>
    </row>
    <row r="6" spans="1:24" x14ac:dyDescent="0.2">
      <c r="A6" s="14" t="s">
        <v>13</v>
      </c>
      <c r="B6" s="14">
        <v>15162</v>
      </c>
      <c r="C6" s="14">
        <v>10907</v>
      </c>
      <c r="D6" s="14">
        <v>1132</v>
      </c>
      <c r="E6" s="14">
        <v>29</v>
      </c>
      <c r="F6" s="14">
        <v>5</v>
      </c>
      <c r="G6" s="14">
        <v>1496</v>
      </c>
      <c r="H6" s="18">
        <v>188</v>
      </c>
      <c r="I6" s="14">
        <v>3141</v>
      </c>
      <c r="J6">
        <v>65</v>
      </c>
      <c r="K6">
        <v>606526</v>
      </c>
      <c r="L6">
        <v>12759</v>
      </c>
      <c r="M6">
        <v>2747002</v>
      </c>
      <c r="N6">
        <v>140</v>
      </c>
      <c r="O6">
        <v>3541875</v>
      </c>
      <c r="P6">
        <v>1924</v>
      </c>
      <c r="Q6">
        <v>118356</v>
      </c>
      <c r="R6">
        <v>228</v>
      </c>
      <c r="S6">
        <v>422326</v>
      </c>
      <c r="T6">
        <v>1404</v>
      </c>
      <c r="U6">
        <v>7169</v>
      </c>
      <c r="V6">
        <v>353</v>
      </c>
      <c r="W6">
        <v>499</v>
      </c>
      <c r="X6">
        <v>22</v>
      </c>
    </row>
    <row r="7" spans="1:24" x14ac:dyDescent="0.2">
      <c r="A7" s="14" t="s">
        <v>15</v>
      </c>
      <c r="B7" s="14">
        <v>29933</v>
      </c>
      <c r="C7" s="14">
        <v>65956</v>
      </c>
      <c r="D7" s="14">
        <v>4034</v>
      </c>
      <c r="E7" s="14">
        <v>89801</v>
      </c>
      <c r="F7" s="14">
        <v>2490</v>
      </c>
      <c r="G7" s="14">
        <v>3752</v>
      </c>
      <c r="H7" s="18">
        <v>246</v>
      </c>
      <c r="I7" s="14">
        <v>517840</v>
      </c>
      <c r="J7">
        <v>1961</v>
      </c>
      <c r="K7">
        <v>993722</v>
      </c>
      <c r="L7">
        <v>23233</v>
      </c>
      <c r="M7">
        <v>62719854</v>
      </c>
      <c r="N7">
        <v>441</v>
      </c>
      <c r="O7">
        <v>802718</v>
      </c>
      <c r="P7">
        <v>1465</v>
      </c>
      <c r="Q7">
        <v>436607</v>
      </c>
      <c r="R7">
        <v>277</v>
      </c>
      <c r="S7">
        <v>515920</v>
      </c>
      <c r="T7">
        <v>1132</v>
      </c>
      <c r="U7">
        <v>64464</v>
      </c>
      <c r="V7">
        <v>2204</v>
      </c>
      <c r="W7">
        <v>3515</v>
      </c>
      <c r="X7">
        <v>91</v>
      </c>
    </row>
    <row r="8" spans="1:24" x14ac:dyDescent="0.2">
      <c r="A8" s="14" t="s">
        <v>18</v>
      </c>
      <c r="B8" s="14">
        <v>18611</v>
      </c>
      <c r="C8" s="14">
        <v>31308</v>
      </c>
      <c r="D8" s="14">
        <v>2150</v>
      </c>
      <c r="E8" s="14">
        <v>160253</v>
      </c>
      <c r="F8" s="14">
        <v>4716</v>
      </c>
      <c r="G8" s="14">
        <v>11156</v>
      </c>
      <c r="H8" s="18">
        <v>676</v>
      </c>
      <c r="I8" s="14">
        <v>165601</v>
      </c>
      <c r="J8">
        <v>265</v>
      </c>
      <c r="K8">
        <v>624899</v>
      </c>
      <c r="L8">
        <v>12725</v>
      </c>
      <c r="M8">
        <v>18325580</v>
      </c>
      <c r="N8">
        <v>273</v>
      </c>
      <c r="O8">
        <v>1457522</v>
      </c>
      <c r="P8">
        <v>1509</v>
      </c>
      <c r="Q8">
        <v>607232</v>
      </c>
      <c r="R8">
        <v>175</v>
      </c>
      <c r="S8">
        <v>253425</v>
      </c>
      <c r="T8">
        <v>649</v>
      </c>
      <c r="U8">
        <v>24896</v>
      </c>
      <c r="V8">
        <v>808</v>
      </c>
      <c r="W8">
        <v>2593</v>
      </c>
      <c r="X8">
        <v>57</v>
      </c>
    </row>
    <row r="9" spans="1:24" x14ac:dyDescent="0.2">
      <c r="A9" s="14" t="s">
        <v>16</v>
      </c>
      <c r="B9" s="14">
        <v>5463</v>
      </c>
      <c r="C9" s="14">
        <v>3126</v>
      </c>
      <c r="D9" s="14">
        <v>454</v>
      </c>
      <c r="E9" s="14">
        <v>151</v>
      </c>
      <c r="F9" s="14">
        <v>9</v>
      </c>
      <c r="G9" s="14">
        <v>197</v>
      </c>
      <c r="H9" s="18">
        <v>29</v>
      </c>
      <c r="I9" s="14">
        <v>43432</v>
      </c>
      <c r="J9">
        <v>322</v>
      </c>
      <c r="K9">
        <v>240766</v>
      </c>
      <c r="L9">
        <v>4389</v>
      </c>
      <c r="M9">
        <v>1826174</v>
      </c>
      <c r="N9">
        <v>62</v>
      </c>
      <c r="O9">
        <v>51657</v>
      </c>
      <c r="P9">
        <v>412</v>
      </c>
      <c r="Q9">
        <v>2771</v>
      </c>
      <c r="R9">
        <v>75</v>
      </c>
      <c r="S9">
        <v>174210</v>
      </c>
      <c r="T9">
        <v>416</v>
      </c>
      <c r="U9">
        <v>15707</v>
      </c>
      <c r="V9">
        <v>502</v>
      </c>
      <c r="W9">
        <v>157</v>
      </c>
      <c r="X9">
        <v>16</v>
      </c>
    </row>
    <row r="10" spans="1:24" x14ac:dyDescent="0.2">
      <c r="A10" s="14" t="s">
        <v>14</v>
      </c>
      <c r="B10" s="14">
        <v>18242</v>
      </c>
      <c r="C10" s="14">
        <v>13862</v>
      </c>
      <c r="D10" s="14">
        <v>1607</v>
      </c>
      <c r="E10" s="14">
        <v>0</v>
      </c>
      <c r="F10" s="14">
        <v>0</v>
      </c>
      <c r="G10" s="14">
        <v>758</v>
      </c>
      <c r="H10" s="18">
        <v>79</v>
      </c>
      <c r="I10" s="14">
        <v>70803</v>
      </c>
      <c r="J10">
        <v>870</v>
      </c>
      <c r="K10">
        <v>820980</v>
      </c>
      <c r="L10">
        <v>15052</v>
      </c>
      <c r="M10">
        <v>1293323</v>
      </c>
      <c r="N10">
        <v>33</v>
      </c>
      <c r="O10">
        <v>938462</v>
      </c>
      <c r="P10">
        <v>976</v>
      </c>
      <c r="Q10">
        <v>7657</v>
      </c>
      <c r="R10">
        <v>53</v>
      </c>
      <c r="S10">
        <v>1703893</v>
      </c>
      <c r="T10">
        <v>2389</v>
      </c>
      <c r="U10">
        <v>9671</v>
      </c>
      <c r="V10">
        <v>389</v>
      </c>
      <c r="W10">
        <v>529</v>
      </c>
      <c r="X10">
        <v>15</v>
      </c>
    </row>
    <row r="11" spans="1:24" x14ac:dyDescent="0.2">
      <c r="A11" s="14" t="s">
        <v>22</v>
      </c>
      <c r="B11" s="14">
        <v>9902</v>
      </c>
      <c r="C11" s="14">
        <v>2336</v>
      </c>
      <c r="D11" s="14">
        <v>331</v>
      </c>
      <c r="E11" s="14">
        <v>3092</v>
      </c>
      <c r="F11" s="14">
        <v>83</v>
      </c>
      <c r="G11" s="14">
        <v>776</v>
      </c>
      <c r="H11" s="18">
        <v>28</v>
      </c>
      <c r="I11" s="14">
        <v>60834</v>
      </c>
      <c r="J11">
        <v>149</v>
      </c>
      <c r="K11">
        <v>251413</v>
      </c>
      <c r="L11">
        <v>8399</v>
      </c>
      <c r="M11">
        <v>3219758</v>
      </c>
      <c r="N11">
        <v>334</v>
      </c>
      <c r="O11">
        <v>821513</v>
      </c>
      <c r="P11">
        <v>642</v>
      </c>
      <c r="Q11">
        <v>20945</v>
      </c>
      <c r="R11">
        <v>148</v>
      </c>
      <c r="S11">
        <v>10334</v>
      </c>
      <c r="T11">
        <v>128</v>
      </c>
      <c r="U11">
        <v>292</v>
      </c>
      <c r="V11">
        <v>30</v>
      </c>
      <c r="W11">
        <v>75</v>
      </c>
      <c r="X11">
        <v>5</v>
      </c>
    </row>
    <row r="12" spans="1:24" x14ac:dyDescent="0.2">
      <c r="A12" s="14" t="s">
        <v>24</v>
      </c>
      <c r="B12" s="14">
        <v>16530</v>
      </c>
      <c r="C12" s="14">
        <v>21378</v>
      </c>
      <c r="D12" s="14">
        <v>2784</v>
      </c>
      <c r="E12" s="14">
        <v>114</v>
      </c>
      <c r="F12" s="14">
        <v>5</v>
      </c>
      <c r="G12" s="14">
        <v>2900</v>
      </c>
      <c r="H12" s="18">
        <v>285</v>
      </c>
      <c r="I12" s="14">
        <v>368497</v>
      </c>
      <c r="J12">
        <v>585</v>
      </c>
      <c r="K12">
        <v>522237</v>
      </c>
      <c r="L12">
        <v>12751</v>
      </c>
      <c r="M12">
        <v>4574093</v>
      </c>
      <c r="N12">
        <v>296</v>
      </c>
      <c r="O12">
        <v>8024400</v>
      </c>
      <c r="P12">
        <v>1125</v>
      </c>
      <c r="Q12">
        <v>761972</v>
      </c>
      <c r="R12">
        <v>625</v>
      </c>
      <c r="S12">
        <v>254478</v>
      </c>
      <c r="T12">
        <v>1698</v>
      </c>
      <c r="U12">
        <v>6786</v>
      </c>
      <c r="V12">
        <v>396</v>
      </c>
      <c r="W12">
        <v>1455</v>
      </c>
      <c r="X12">
        <v>98</v>
      </c>
    </row>
    <row r="13" spans="1:24" x14ac:dyDescent="0.2">
      <c r="A13" s="14" t="s">
        <v>20</v>
      </c>
      <c r="B13" s="14">
        <v>13083</v>
      </c>
      <c r="C13" s="14">
        <v>20998</v>
      </c>
      <c r="D13" s="14">
        <v>1525</v>
      </c>
      <c r="E13" s="14">
        <v>1720</v>
      </c>
      <c r="F13" s="14">
        <v>31</v>
      </c>
      <c r="G13" s="14">
        <v>8522</v>
      </c>
      <c r="H13" s="18">
        <v>840</v>
      </c>
      <c r="I13" s="14">
        <v>812536</v>
      </c>
      <c r="J13">
        <v>290</v>
      </c>
      <c r="K13">
        <v>438902</v>
      </c>
      <c r="L13">
        <v>11003</v>
      </c>
      <c r="M13">
        <v>27482296</v>
      </c>
      <c r="N13">
        <v>325</v>
      </c>
      <c r="O13">
        <v>3406487</v>
      </c>
      <c r="P13">
        <v>473</v>
      </c>
      <c r="Q13">
        <v>150056</v>
      </c>
      <c r="R13">
        <v>75</v>
      </c>
      <c r="S13">
        <v>168874</v>
      </c>
      <c r="T13">
        <v>176</v>
      </c>
      <c r="U13">
        <v>6500</v>
      </c>
      <c r="V13">
        <v>308</v>
      </c>
      <c r="W13">
        <v>2021</v>
      </c>
      <c r="X13">
        <v>85</v>
      </c>
    </row>
    <row r="14" spans="1:24" x14ac:dyDescent="0.2">
      <c r="A14" s="14" t="s">
        <v>23</v>
      </c>
      <c r="B14" s="14">
        <v>4563</v>
      </c>
      <c r="C14" s="14">
        <v>1752</v>
      </c>
      <c r="D14" s="14">
        <v>190</v>
      </c>
      <c r="E14" s="14">
        <v>0</v>
      </c>
      <c r="F14" s="14">
        <v>0</v>
      </c>
      <c r="G14" s="14">
        <v>653</v>
      </c>
      <c r="H14" s="18">
        <v>71</v>
      </c>
      <c r="I14" s="14">
        <v>78530</v>
      </c>
      <c r="J14">
        <v>72</v>
      </c>
      <c r="K14">
        <v>115858</v>
      </c>
      <c r="L14">
        <v>3906</v>
      </c>
      <c r="M14">
        <v>440223</v>
      </c>
      <c r="N14">
        <v>15</v>
      </c>
      <c r="O14">
        <v>62758</v>
      </c>
      <c r="P14">
        <v>123</v>
      </c>
      <c r="Q14">
        <v>2365</v>
      </c>
      <c r="R14">
        <v>43</v>
      </c>
      <c r="S14">
        <v>14242</v>
      </c>
      <c r="T14">
        <v>67</v>
      </c>
      <c r="U14">
        <v>449</v>
      </c>
      <c r="V14">
        <v>29</v>
      </c>
      <c r="W14">
        <v>160</v>
      </c>
      <c r="X14">
        <v>10</v>
      </c>
    </row>
    <row r="15" spans="1:24" x14ac:dyDescent="0.2">
      <c r="A15" s="14" t="s">
        <v>26</v>
      </c>
      <c r="B15" s="14">
        <v>10698</v>
      </c>
      <c r="C15" s="14">
        <v>11164</v>
      </c>
      <c r="D15" s="14">
        <v>985</v>
      </c>
      <c r="E15" s="14">
        <v>114</v>
      </c>
      <c r="F15" s="14">
        <v>3</v>
      </c>
      <c r="G15" s="14">
        <v>13613</v>
      </c>
      <c r="H15" s="18">
        <v>1082</v>
      </c>
      <c r="I15" s="14">
        <v>276760</v>
      </c>
      <c r="J15">
        <v>183</v>
      </c>
      <c r="K15">
        <v>268049</v>
      </c>
      <c r="L15">
        <v>8690</v>
      </c>
      <c r="M15">
        <v>2482120</v>
      </c>
      <c r="N15">
        <v>301</v>
      </c>
      <c r="O15">
        <v>4426856</v>
      </c>
      <c r="P15">
        <v>941</v>
      </c>
      <c r="Q15">
        <v>575548</v>
      </c>
      <c r="R15">
        <v>297</v>
      </c>
      <c r="S15">
        <v>63389</v>
      </c>
      <c r="T15">
        <v>387</v>
      </c>
      <c r="U15">
        <v>2103</v>
      </c>
      <c r="V15">
        <v>96</v>
      </c>
      <c r="W15">
        <v>328</v>
      </c>
      <c r="X15">
        <v>18</v>
      </c>
    </row>
    <row r="16" spans="1:24" x14ac:dyDescent="0.2">
      <c r="A16" s="14" t="s">
        <v>25</v>
      </c>
      <c r="B16" s="14">
        <v>19862</v>
      </c>
      <c r="C16" s="14">
        <v>18085</v>
      </c>
      <c r="D16" s="14">
        <v>1925</v>
      </c>
      <c r="E16" s="14">
        <v>197</v>
      </c>
      <c r="F16" s="14">
        <v>12</v>
      </c>
      <c r="G16" s="14">
        <v>12413</v>
      </c>
      <c r="H16" s="18">
        <v>1017</v>
      </c>
      <c r="I16" s="14">
        <v>275247</v>
      </c>
      <c r="J16">
        <v>563</v>
      </c>
      <c r="K16">
        <v>808304</v>
      </c>
      <c r="L16">
        <v>17401</v>
      </c>
      <c r="M16">
        <v>20553116</v>
      </c>
      <c r="N16">
        <v>736</v>
      </c>
      <c r="O16">
        <v>1865680</v>
      </c>
      <c r="P16">
        <v>697</v>
      </c>
      <c r="Q16">
        <v>485058</v>
      </c>
      <c r="R16">
        <v>146</v>
      </c>
      <c r="S16">
        <v>36701</v>
      </c>
      <c r="T16">
        <v>401</v>
      </c>
      <c r="U16">
        <v>1595</v>
      </c>
      <c r="V16">
        <v>89</v>
      </c>
      <c r="W16">
        <v>430</v>
      </c>
      <c r="X16">
        <v>27</v>
      </c>
    </row>
    <row r="17" spans="1:24" x14ac:dyDescent="0.2">
      <c r="A17" s="14" t="s">
        <v>21</v>
      </c>
      <c r="B17" s="14">
        <v>10409</v>
      </c>
      <c r="C17" s="14">
        <v>21852</v>
      </c>
      <c r="D17" s="14">
        <v>1652</v>
      </c>
      <c r="E17" s="14">
        <v>0</v>
      </c>
      <c r="F17" s="14">
        <v>0</v>
      </c>
      <c r="G17" s="14">
        <v>730</v>
      </c>
      <c r="H17" s="18">
        <v>78</v>
      </c>
      <c r="I17" s="14">
        <v>224243</v>
      </c>
      <c r="J17">
        <v>175</v>
      </c>
      <c r="K17">
        <v>445696</v>
      </c>
      <c r="L17">
        <v>9055</v>
      </c>
      <c r="M17">
        <v>4069202</v>
      </c>
      <c r="N17">
        <v>196</v>
      </c>
      <c r="O17">
        <v>315995</v>
      </c>
      <c r="P17">
        <v>292</v>
      </c>
      <c r="Q17">
        <v>554935</v>
      </c>
      <c r="R17">
        <v>58</v>
      </c>
      <c r="S17">
        <v>40944</v>
      </c>
      <c r="T17">
        <v>117</v>
      </c>
      <c r="U17">
        <v>890</v>
      </c>
      <c r="V17">
        <v>36</v>
      </c>
      <c r="W17">
        <v>171</v>
      </c>
      <c r="X17">
        <v>9</v>
      </c>
    </row>
    <row r="18" spans="1:24" x14ac:dyDescent="0.2">
      <c r="A18" s="14" t="s">
        <v>19</v>
      </c>
      <c r="B18" s="14">
        <v>2181</v>
      </c>
      <c r="C18" s="14">
        <v>462</v>
      </c>
      <c r="D18" s="14">
        <v>46</v>
      </c>
      <c r="E18" s="14">
        <v>0</v>
      </c>
      <c r="F18" s="14">
        <v>0</v>
      </c>
      <c r="G18" s="14">
        <v>49</v>
      </c>
      <c r="H18" s="18">
        <v>10</v>
      </c>
      <c r="I18" s="14">
        <v>95</v>
      </c>
      <c r="J18">
        <v>5</v>
      </c>
      <c r="K18">
        <v>48388</v>
      </c>
      <c r="L18">
        <v>1892</v>
      </c>
      <c r="M18">
        <v>1479</v>
      </c>
      <c r="N18">
        <v>11</v>
      </c>
      <c r="O18">
        <v>2292</v>
      </c>
      <c r="P18">
        <v>63</v>
      </c>
      <c r="Q18">
        <v>1401</v>
      </c>
      <c r="R18">
        <v>104</v>
      </c>
      <c r="S18">
        <v>7488</v>
      </c>
      <c r="T18">
        <v>215</v>
      </c>
      <c r="U18">
        <v>889</v>
      </c>
      <c r="V18">
        <v>35</v>
      </c>
      <c r="W18">
        <v>80</v>
      </c>
      <c r="X18">
        <v>9</v>
      </c>
    </row>
    <row r="19" spans="1:24" x14ac:dyDescent="0.2">
      <c r="A19" s="14" t="s">
        <v>27</v>
      </c>
      <c r="B19" s="14">
        <v>33291</v>
      </c>
      <c r="C19" s="14">
        <v>104468</v>
      </c>
      <c r="D19" s="14">
        <v>9105</v>
      </c>
      <c r="E19" s="14">
        <v>37257</v>
      </c>
      <c r="F19" s="14">
        <v>926</v>
      </c>
      <c r="G19" s="14">
        <v>13765</v>
      </c>
      <c r="H19" s="18">
        <v>1151</v>
      </c>
      <c r="I19" s="14">
        <v>38560</v>
      </c>
      <c r="J19">
        <v>1111</v>
      </c>
      <c r="K19">
        <v>1399982</v>
      </c>
      <c r="L19">
        <v>29025</v>
      </c>
      <c r="M19">
        <v>354963</v>
      </c>
      <c r="N19">
        <v>938</v>
      </c>
      <c r="O19">
        <v>468945</v>
      </c>
      <c r="P19">
        <v>3667</v>
      </c>
      <c r="Q19">
        <v>130924</v>
      </c>
      <c r="R19">
        <v>488</v>
      </c>
      <c r="S19">
        <v>23499</v>
      </c>
      <c r="T19">
        <v>964</v>
      </c>
      <c r="U19">
        <v>14666</v>
      </c>
      <c r="V19">
        <v>608</v>
      </c>
      <c r="W19">
        <v>661</v>
      </c>
      <c r="X19">
        <v>30</v>
      </c>
    </row>
    <row r="20" spans="1:24" x14ac:dyDescent="0.2">
      <c r="A20" s="14" t="s">
        <v>34</v>
      </c>
      <c r="B20" s="14">
        <v>84363</v>
      </c>
      <c r="C20" s="14">
        <v>112982</v>
      </c>
      <c r="D20" s="14">
        <v>16289</v>
      </c>
      <c r="E20" s="14">
        <v>8427</v>
      </c>
      <c r="F20" s="14">
        <v>233</v>
      </c>
      <c r="G20" s="14">
        <v>16904</v>
      </c>
      <c r="H20" s="18">
        <v>2729</v>
      </c>
      <c r="I20" s="14">
        <v>254529</v>
      </c>
      <c r="J20">
        <v>5948</v>
      </c>
      <c r="K20">
        <v>2808475</v>
      </c>
      <c r="L20">
        <v>77236</v>
      </c>
      <c r="M20">
        <v>4788024</v>
      </c>
      <c r="N20">
        <v>296</v>
      </c>
      <c r="O20">
        <v>1252435</v>
      </c>
      <c r="P20">
        <v>2235</v>
      </c>
      <c r="Q20">
        <v>582535</v>
      </c>
      <c r="R20">
        <v>637</v>
      </c>
      <c r="S20">
        <v>278133</v>
      </c>
      <c r="T20">
        <v>1881</v>
      </c>
      <c r="U20">
        <v>34234</v>
      </c>
      <c r="V20">
        <v>1421</v>
      </c>
      <c r="W20">
        <v>988</v>
      </c>
      <c r="X20">
        <v>56</v>
      </c>
    </row>
    <row r="21" spans="1:24" x14ac:dyDescent="0.2">
      <c r="A21" s="14" t="s">
        <v>28</v>
      </c>
      <c r="B21" s="14">
        <v>173436</v>
      </c>
      <c r="C21" s="14">
        <v>483361</v>
      </c>
      <c r="D21" s="14">
        <v>62079</v>
      </c>
      <c r="E21" s="14">
        <v>145955</v>
      </c>
      <c r="F21" s="14">
        <v>4753</v>
      </c>
      <c r="G21" s="14">
        <v>72076</v>
      </c>
      <c r="H21" s="18">
        <v>11186</v>
      </c>
      <c r="I21" s="14">
        <v>333564</v>
      </c>
      <c r="J21">
        <v>7252</v>
      </c>
      <c r="K21">
        <v>5099072</v>
      </c>
      <c r="L21">
        <v>141916</v>
      </c>
      <c r="M21">
        <v>18682714</v>
      </c>
      <c r="N21">
        <v>3454</v>
      </c>
      <c r="O21">
        <v>1003318</v>
      </c>
      <c r="P21">
        <v>9387</v>
      </c>
      <c r="Q21">
        <v>359707</v>
      </c>
      <c r="R21">
        <v>2284</v>
      </c>
      <c r="S21">
        <v>428214</v>
      </c>
      <c r="T21">
        <v>5534</v>
      </c>
      <c r="U21">
        <v>109952</v>
      </c>
      <c r="V21">
        <v>4150</v>
      </c>
      <c r="W21">
        <v>3755</v>
      </c>
      <c r="X21">
        <v>158</v>
      </c>
    </row>
    <row r="22" spans="1:24" x14ac:dyDescent="0.2">
      <c r="A22" s="14" t="s">
        <v>29</v>
      </c>
      <c r="B22" s="14">
        <v>154470</v>
      </c>
      <c r="C22" s="14">
        <v>477074</v>
      </c>
      <c r="D22" s="14">
        <v>80434</v>
      </c>
      <c r="E22" s="14">
        <v>6609</v>
      </c>
      <c r="F22" s="14">
        <v>187</v>
      </c>
      <c r="G22" s="14">
        <v>147280</v>
      </c>
      <c r="H22" s="18">
        <v>26226</v>
      </c>
      <c r="I22" s="14">
        <v>196491</v>
      </c>
      <c r="J22">
        <v>9739</v>
      </c>
      <c r="K22">
        <v>4555445</v>
      </c>
      <c r="L22">
        <v>110100</v>
      </c>
      <c r="M22">
        <v>6167567</v>
      </c>
      <c r="N22">
        <v>1235</v>
      </c>
      <c r="O22">
        <v>268830</v>
      </c>
      <c r="P22">
        <v>5702</v>
      </c>
      <c r="Q22">
        <v>49726</v>
      </c>
      <c r="R22">
        <v>915</v>
      </c>
      <c r="S22">
        <v>200475</v>
      </c>
      <c r="T22">
        <v>6735</v>
      </c>
      <c r="U22">
        <v>17860</v>
      </c>
      <c r="V22">
        <v>1030</v>
      </c>
      <c r="W22">
        <v>1365</v>
      </c>
      <c r="X22">
        <v>100</v>
      </c>
    </row>
    <row r="23" spans="1:24" x14ac:dyDescent="0.2">
      <c r="A23" s="14" t="s">
        <v>33</v>
      </c>
      <c r="B23" s="14">
        <v>57422</v>
      </c>
      <c r="C23" s="14">
        <v>183678</v>
      </c>
      <c r="D23" s="14">
        <v>38856</v>
      </c>
      <c r="E23" s="14">
        <v>44</v>
      </c>
      <c r="F23" s="14">
        <v>14</v>
      </c>
      <c r="G23" s="14">
        <v>34683</v>
      </c>
      <c r="H23" s="18">
        <v>8243</v>
      </c>
      <c r="I23" s="14">
        <v>80816</v>
      </c>
      <c r="J23">
        <v>2632</v>
      </c>
      <c r="K23">
        <v>1795277</v>
      </c>
      <c r="L23">
        <v>42013</v>
      </c>
      <c r="M23">
        <v>289487</v>
      </c>
      <c r="N23">
        <v>356</v>
      </c>
      <c r="O23">
        <v>54073</v>
      </c>
      <c r="P23">
        <v>3085</v>
      </c>
      <c r="Q23">
        <v>7188</v>
      </c>
      <c r="R23">
        <v>177</v>
      </c>
      <c r="S23">
        <v>30083</v>
      </c>
      <c r="T23">
        <v>930</v>
      </c>
      <c r="U23">
        <v>1553</v>
      </c>
      <c r="V23">
        <v>114</v>
      </c>
      <c r="W23">
        <v>107</v>
      </c>
      <c r="X23">
        <v>7</v>
      </c>
    </row>
    <row r="24" spans="1:24" x14ac:dyDescent="0.2">
      <c r="A24" s="14" t="s">
        <v>31</v>
      </c>
      <c r="B24" s="14">
        <v>146031</v>
      </c>
      <c r="C24" s="14">
        <v>471595</v>
      </c>
      <c r="D24" s="14">
        <v>96433</v>
      </c>
      <c r="E24" s="14">
        <v>4395</v>
      </c>
      <c r="F24" s="14">
        <v>185</v>
      </c>
      <c r="G24" s="14">
        <v>104007</v>
      </c>
      <c r="H24" s="18">
        <v>24741</v>
      </c>
      <c r="I24" s="14">
        <v>120104</v>
      </c>
      <c r="J24">
        <v>7145</v>
      </c>
      <c r="K24">
        <v>3554048</v>
      </c>
      <c r="L24">
        <v>96017</v>
      </c>
      <c r="M24">
        <v>1080644</v>
      </c>
      <c r="N24">
        <v>2156</v>
      </c>
      <c r="O24">
        <v>68934</v>
      </c>
      <c r="P24">
        <v>2785</v>
      </c>
      <c r="Q24">
        <v>32773</v>
      </c>
      <c r="R24">
        <v>2276</v>
      </c>
      <c r="S24">
        <v>65976</v>
      </c>
      <c r="T24">
        <v>2120</v>
      </c>
      <c r="U24">
        <v>4822</v>
      </c>
      <c r="V24">
        <v>302</v>
      </c>
      <c r="W24">
        <v>484</v>
      </c>
      <c r="X24">
        <v>25</v>
      </c>
    </row>
    <row r="25" spans="1:24" x14ac:dyDescent="0.2">
      <c r="A25" s="14" t="s">
        <v>30</v>
      </c>
      <c r="B25" s="14">
        <v>166480</v>
      </c>
      <c r="C25" s="14">
        <v>540376</v>
      </c>
      <c r="D25" s="14">
        <v>100145</v>
      </c>
      <c r="E25" s="14">
        <v>901</v>
      </c>
      <c r="F25" s="14">
        <v>76</v>
      </c>
      <c r="G25" s="14">
        <v>150075</v>
      </c>
      <c r="H25" s="18">
        <v>32714</v>
      </c>
      <c r="I25" s="14">
        <v>148743</v>
      </c>
      <c r="J25">
        <v>7468</v>
      </c>
      <c r="K25">
        <v>4536795</v>
      </c>
      <c r="L25">
        <v>120506</v>
      </c>
      <c r="M25">
        <v>624598</v>
      </c>
      <c r="N25">
        <v>1953</v>
      </c>
      <c r="O25">
        <v>184686</v>
      </c>
      <c r="P25">
        <v>8076</v>
      </c>
      <c r="Q25">
        <v>40297</v>
      </c>
      <c r="R25">
        <v>1018</v>
      </c>
      <c r="S25">
        <v>172006</v>
      </c>
      <c r="T25">
        <v>6689</v>
      </c>
      <c r="U25">
        <v>5775</v>
      </c>
      <c r="V25">
        <v>406</v>
      </c>
      <c r="W25">
        <v>676</v>
      </c>
      <c r="X25">
        <v>36</v>
      </c>
    </row>
    <row r="26" spans="1:24" x14ac:dyDescent="0.2">
      <c r="A26" s="14" t="s">
        <v>35</v>
      </c>
      <c r="B26" s="14">
        <v>39024</v>
      </c>
      <c r="C26" s="14">
        <v>103701</v>
      </c>
      <c r="D26" s="14">
        <v>24677</v>
      </c>
      <c r="E26" s="14">
        <v>12</v>
      </c>
      <c r="F26" s="14">
        <v>4</v>
      </c>
      <c r="G26" s="14">
        <v>18411</v>
      </c>
      <c r="H26" s="18">
        <v>4685</v>
      </c>
      <c r="I26" s="14">
        <v>45830</v>
      </c>
      <c r="J26">
        <v>1373</v>
      </c>
      <c r="K26">
        <v>1099894</v>
      </c>
      <c r="L26">
        <v>26317</v>
      </c>
      <c r="M26">
        <v>489198</v>
      </c>
      <c r="N26">
        <v>110</v>
      </c>
      <c r="O26">
        <v>73586</v>
      </c>
      <c r="P26">
        <v>2072</v>
      </c>
      <c r="Q26">
        <v>6635</v>
      </c>
      <c r="R26">
        <v>279</v>
      </c>
      <c r="S26">
        <v>37375</v>
      </c>
      <c r="T26">
        <v>199</v>
      </c>
      <c r="U26">
        <v>3289</v>
      </c>
      <c r="V26">
        <v>114</v>
      </c>
      <c r="W26">
        <v>31</v>
      </c>
      <c r="X26">
        <v>4</v>
      </c>
    </row>
    <row r="27" spans="1:24" x14ac:dyDescent="0.2">
      <c r="A27" s="14" t="s">
        <v>32</v>
      </c>
      <c r="B27" s="14">
        <v>183767</v>
      </c>
      <c r="C27" s="14">
        <v>516182</v>
      </c>
      <c r="D27" s="14">
        <v>119018</v>
      </c>
      <c r="E27" s="14">
        <v>196</v>
      </c>
      <c r="F27" s="14">
        <v>14</v>
      </c>
      <c r="G27" s="14">
        <v>139676</v>
      </c>
      <c r="H27" s="18">
        <v>37148</v>
      </c>
      <c r="I27" s="14">
        <v>168755</v>
      </c>
      <c r="J27">
        <v>7955</v>
      </c>
      <c r="K27">
        <v>4613809</v>
      </c>
      <c r="L27">
        <v>107531</v>
      </c>
      <c r="M27">
        <v>2218669</v>
      </c>
      <c r="N27">
        <v>1718</v>
      </c>
      <c r="O27">
        <v>613849</v>
      </c>
      <c r="P27">
        <v>6243</v>
      </c>
      <c r="Q27">
        <v>35211</v>
      </c>
      <c r="R27">
        <v>1289</v>
      </c>
      <c r="S27">
        <v>48678</v>
      </c>
      <c r="T27">
        <v>1386</v>
      </c>
      <c r="U27">
        <v>9426</v>
      </c>
      <c r="V27">
        <v>683</v>
      </c>
      <c r="W27">
        <v>550</v>
      </c>
      <c r="X27">
        <v>42</v>
      </c>
    </row>
    <row r="28" spans="1:24" x14ac:dyDescent="0.2">
      <c r="A28" s="14" t="s">
        <v>44</v>
      </c>
      <c r="B28" s="14">
        <v>86404</v>
      </c>
      <c r="C28" s="14">
        <v>127481</v>
      </c>
      <c r="D28" s="14">
        <v>27674</v>
      </c>
      <c r="E28" s="14">
        <v>781</v>
      </c>
      <c r="F28" s="14">
        <v>69</v>
      </c>
      <c r="G28" s="14">
        <v>29439</v>
      </c>
      <c r="H28" s="18">
        <v>6174</v>
      </c>
      <c r="I28" s="14">
        <v>74268</v>
      </c>
      <c r="J28">
        <v>3767</v>
      </c>
      <c r="K28">
        <v>3042665</v>
      </c>
      <c r="L28">
        <v>75429</v>
      </c>
      <c r="M28">
        <v>167429</v>
      </c>
      <c r="N28">
        <v>1360</v>
      </c>
      <c r="O28">
        <v>91446</v>
      </c>
      <c r="P28">
        <v>4904</v>
      </c>
      <c r="Q28">
        <v>26835</v>
      </c>
      <c r="R28">
        <v>1134</v>
      </c>
      <c r="S28">
        <v>113597</v>
      </c>
      <c r="T28">
        <v>1749</v>
      </c>
      <c r="U28">
        <v>5164</v>
      </c>
      <c r="V28">
        <v>328</v>
      </c>
      <c r="W28">
        <v>149</v>
      </c>
      <c r="X28">
        <v>14</v>
      </c>
    </row>
    <row r="29" spans="1:24" x14ac:dyDescent="0.2">
      <c r="A29" s="14" t="s">
        <v>38</v>
      </c>
      <c r="B29" s="14">
        <v>102524</v>
      </c>
      <c r="C29" s="14">
        <v>297312</v>
      </c>
      <c r="D29" s="14">
        <v>50594</v>
      </c>
      <c r="E29" s="14">
        <v>40570</v>
      </c>
      <c r="F29" s="14">
        <v>1209</v>
      </c>
      <c r="G29" s="14">
        <v>47117</v>
      </c>
      <c r="H29" s="18">
        <v>7731</v>
      </c>
      <c r="I29" s="14">
        <v>221795</v>
      </c>
      <c r="J29">
        <v>5405</v>
      </c>
      <c r="K29">
        <v>3808510</v>
      </c>
      <c r="L29">
        <v>76599</v>
      </c>
      <c r="M29">
        <v>2034951</v>
      </c>
      <c r="N29">
        <v>2235</v>
      </c>
      <c r="O29">
        <v>1189549</v>
      </c>
      <c r="P29">
        <v>4739</v>
      </c>
      <c r="Q29">
        <v>176220</v>
      </c>
      <c r="R29">
        <v>2759</v>
      </c>
      <c r="S29">
        <v>283424</v>
      </c>
      <c r="T29">
        <v>2512</v>
      </c>
      <c r="U29">
        <v>22929</v>
      </c>
      <c r="V29">
        <v>1089</v>
      </c>
      <c r="W29">
        <v>210</v>
      </c>
      <c r="X29">
        <v>38</v>
      </c>
    </row>
    <row r="30" spans="1:24" x14ac:dyDescent="0.2">
      <c r="A30" s="14" t="s">
        <v>46</v>
      </c>
      <c r="B30" s="14">
        <v>69878</v>
      </c>
      <c r="C30" s="14">
        <v>147560</v>
      </c>
      <c r="D30" s="14">
        <v>28918</v>
      </c>
      <c r="E30" s="14">
        <v>107</v>
      </c>
      <c r="F30" s="14">
        <v>7</v>
      </c>
      <c r="G30" s="14">
        <v>76662</v>
      </c>
      <c r="H30" s="18">
        <v>14605</v>
      </c>
      <c r="I30" s="14">
        <v>141257</v>
      </c>
      <c r="J30">
        <v>4834</v>
      </c>
      <c r="K30">
        <v>1926632</v>
      </c>
      <c r="L30">
        <v>52368</v>
      </c>
      <c r="M30">
        <v>18523</v>
      </c>
      <c r="N30">
        <v>522</v>
      </c>
      <c r="O30">
        <v>311964</v>
      </c>
      <c r="P30">
        <v>3190</v>
      </c>
      <c r="Q30">
        <v>11100</v>
      </c>
      <c r="R30">
        <v>446</v>
      </c>
      <c r="S30">
        <v>10801</v>
      </c>
      <c r="T30">
        <v>289</v>
      </c>
      <c r="U30">
        <v>4615</v>
      </c>
      <c r="V30">
        <v>313</v>
      </c>
      <c r="W30">
        <v>147</v>
      </c>
      <c r="X30">
        <v>8</v>
      </c>
    </row>
    <row r="31" spans="1:24" x14ac:dyDescent="0.2">
      <c r="A31" s="14" t="s">
        <v>36</v>
      </c>
      <c r="B31" s="14">
        <v>25617</v>
      </c>
      <c r="C31" s="14">
        <v>43046</v>
      </c>
      <c r="D31" s="14">
        <v>6244</v>
      </c>
      <c r="E31" s="14">
        <v>1041</v>
      </c>
      <c r="F31" s="14">
        <v>7</v>
      </c>
      <c r="G31" s="14">
        <v>20606</v>
      </c>
      <c r="H31" s="18">
        <v>2715</v>
      </c>
      <c r="I31" s="14">
        <v>50277</v>
      </c>
      <c r="J31">
        <v>1523</v>
      </c>
      <c r="K31">
        <v>1367889</v>
      </c>
      <c r="L31">
        <v>21324</v>
      </c>
      <c r="M31">
        <v>23141</v>
      </c>
      <c r="N31">
        <v>156</v>
      </c>
      <c r="O31">
        <v>49167</v>
      </c>
      <c r="P31">
        <v>855</v>
      </c>
      <c r="Q31">
        <v>19076</v>
      </c>
      <c r="R31">
        <v>174</v>
      </c>
      <c r="S31">
        <v>21854</v>
      </c>
      <c r="T31">
        <v>198</v>
      </c>
      <c r="U31">
        <v>3881</v>
      </c>
      <c r="V31">
        <v>192</v>
      </c>
      <c r="W31">
        <v>43</v>
      </c>
      <c r="X31">
        <v>2</v>
      </c>
    </row>
    <row r="32" spans="1:24" x14ac:dyDescent="0.2">
      <c r="A32" s="14" t="s">
        <v>42</v>
      </c>
      <c r="B32" s="14">
        <v>102045</v>
      </c>
      <c r="C32" s="14">
        <v>307536</v>
      </c>
      <c r="D32" s="14">
        <v>62099</v>
      </c>
      <c r="E32" s="14">
        <v>8442</v>
      </c>
      <c r="F32" s="14">
        <v>270</v>
      </c>
      <c r="G32" s="14">
        <v>64878</v>
      </c>
      <c r="H32" s="18">
        <v>14108</v>
      </c>
      <c r="I32" s="14">
        <v>146472</v>
      </c>
      <c r="J32">
        <v>4831</v>
      </c>
      <c r="K32">
        <v>3177631</v>
      </c>
      <c r="L32">
        <v>69513</v>
      </c>
      <c r="M32">
        <v>664363</v>
      </c>
      <c r="N32">
        <v>2121</v>
      </c>
      <c r="O32">
        <v>467291</v>
      </c>
      <c r="P32">
        <v>4291</v>
      </c>
      <c r="Q32">
        <v>90572</v>
      </c>
      <c r="R32">
        <v>3722</v>
      </c>
      <c r="S32">
        <v>118137</v>
      </c>
      <c r="T32">
        <v>2634</v>
      </c>
      <c r="U32">
        <v>9954</v>
      </c>
      <c r="V32">
        <v>441</v>
      </c>
      <c r="W32">
        <v>428</v>
      </c>
      <c r="X32">
        <v>17</v>
      </c>
    </row>
    <row r="33" spans="1:24" x14ac:dyDescent="0.2">
      <c r="A33" s="14" t="s">
        <v>47</v>
      </c>
      <c r="B33" s="14">
        <v>29254</v>
      </c>
      <c r="C33" s="14">
        <v>87139</v>
      </c>
      <c r="D33" s="14">
        <v>19725</v>
      </c>
      <c r="E33" s="14">
        <v>1</v>
      </c>
      <c r="F33" s="14">
        <v>1</v>
      </c>
      <c r="G33" s="14">
        <v>17706</v>
      </c>
      <c r="H33" s="18">
        <v>4410</v>
      </c>
      <c r="I33" s="14">
        <v>36066</v>
      </c>
      <c r="J33">
        <v>1939</v>
      </c>
      <c r="K33">
        <v>890790</v>
      </c>
      <c r="L33">
        <v>21645</v>
      </c>
      <c r="M33">
        <v>140594</v>
      </c>
      <c r="N33">
        <v>135</v>
      </c>
      <c r="O33">
        <v>16329</v>
      </c>
      <c r="P33">
        <v>715</v>
      </c>
      <c r="Q33">
        <v>3036</v>
      </c>
      <c r="R33">
        <v>125</v>
      </c>
      <c r="S33">
        <v>3811</v>
      </c>
      <c r="T33">
        <v>159</v>
      </c>
      <c r="U33">
        <v>1948</v>
      </c>
      <c r="V33">
        <v>142</v>
      </c>
      <c r="W33">
        <v>34</v>
      </c>
      <c r="X33">
        <v>2</v>
      </c>
    </row>
    <row r="34" spans="1:24" x14ac:dyDescent="0.2">
      <c r="A34" s="14" t="s">
        <v>43</v>
      </c>
      <c r="B34" s="14">
        <v>129355</v>
      </c>
      <c r="C34" s="14">
        <v>388706</v>
      </c>
      <c r="D34" s="14">
        <v>82030</v>
      </c>
      <c r="E34" s="14">
        <v>800</v>
      </c>
      <c r="F34" s="14">
        <v>43</v>
      </c>
      <c r="G34" s="14">
        <v>79777</v>
      </c>
      <c r="H34" s="18">
        <v>19816</v>
      </c>
      <c r="I34" s="14">
        <v>140890</v>
      </c>
      <c r="J34">
        <v>5124</v>
      </c>
      <c r="K34">
        <v>3356088</v>
      </c>
      <c r="L34">
        <v>89911</v>
      </c>
      <c r="M34">
        <v>264705</v>
      </c>
      <c r="N34">
        <v>1424</v>
      </c>
      <c r="O34">
        <v>1131631</v>
      </c>
      <c r="P34">
        <v>11575</v>
      </c>
      <c r="Q34">
        <v>109864</v>
      </c>
      <c r="R34">
        <v>2229</v>
      </c>
      <c r="S34">
        <v>222216</v>
      </c>
      <c r="T34">
        <v>4127</v>
      </c>
      <c r="U34">
        <v>5420</v>
      </c>
      <c r="V34">
        <v>307</v>
      </c>
      <c r="W34">
        <v>172</v>
      </c>
      <c r="X34">
        <v>26</v>
      </c>
    </row>
    <row r="35" spans="1:24" x14ac:dyDescent="0.2">
      <c r="A35" s="14" t="s">
        <v>40</v>
      </c>
      <c r="B35" s="14">
        <v>42175</v>
      </c>
      <c r="C35" s="14">
        <v>48985</v>
      </c>
      <c r="D35" s="14">
        <v>5748</v>
      </c>
      <c r="E35" s="14">
        <v>6592</v>
      </c>
      <c r="F35" s="14">
        <v>86</v>
      </c>
      <c r="G35" s="14">
        <v>13911</v>
      </c>
      <c r="H35" s="18">
        <v>1715</v>
      </c>
      <c r="I35" s="14">
        <v>68315</v>
      </c>
      <c r="J35">
        <v>1402</v>
      </c>
      <c r="K35">
        <v>1355528</v>
      </c>
      <c r="L35">
        <v>37858</v>
      </c>
      <c r="M35">
        <v>200937</v>
      </c>
      <c r="N35">
        <v>110</v>
      </c>
      <c r="O35">
        <v>52693</v>
      </c>
      <c r="P35">
        <v>1269</v>
      </c>
      <c r="Q35">
        <v>2928</v>
      </c>
      <c r="R35">
        <v>69</v>
      </c>
      <c r="S35">
        <v>12620</v>
      </c>
      <c r="T35">
        <v>126</v>
      </c>
      <c r="U35">
        <v>8931</v>
      </c>
      <c r="V35">
        <v>374</v>
      </c>
      <c r="W35">
        <v>333</v>
      </c>
      <c r="X35">
        <v>27</v>
      </c>
    </row>
    <row r="36" spans="1:24" x14ac:dyDescent="0.2">
      <c r="A36" s="14" t="s">
        <v>45</v>
      </c>
      <c r="B36" s="14">
        <v>110079</v>
      </c>
      <c r="C36" s="14">
        <v>276066</v>
      </c>
      <c r="D36" s="14">
        <v>53896</v>
      </c>
      <c r="E36" s="14">
        <v>4885</v>
      </c>
      <c r="F36" s="14">
        <v>216</v>
      </c>
      <c r="G36" s="14">
        <v>95203</v>
      </c>
      <c r="H36" s="18">
        <v>18311</v>
      </c>
      <c r="I36" s="14">
        <v>92482</v>
      </c>
      <c r="J36">
        <v>5125</v>
      </c>
      <c r="K36">
        <v>2880301</v>
      </c>
      <c r="L36">
        <v>81933</v>
      </c>
      <c r="M36">
        <v>184034</v>
      </c>
      <c r="N36">
        <v>615</v>
      </c>
      <c r="O36">
        <v>149402</v>
      </c>
      <c r="P36">
        <v>2280</v>
      </c>
      <c r="Q36">
        <v>11326</v>
      </c>
      <c r="R36">
        <v>365</v>
      </c>
      <c r="S36">
        <v>32548</v>
      </c>
      <c r="T36">
        <v>730</v>
      </c>
      <c r="U36">
        <v>6905</v>
      </c>
      <c r="V36">
        <v>427</v>
      </c>
      <c r="W36">
        <v>152</v>
      </c>
      <c r="X36">
        <v>16</v>
      </c>
    </row>
    <row r="37" spans="1:24" x14ac:dyDescent="0.2">
      <c r="A37" s="14" t="s">
        <v>41</v>
      </c>
      <c r="B37" s="14">
        <v>32601</v>
      </c>
      <c r="C37" s="14">
        <v>51348</v>
      </c>
      <c r="D37" s="14">
        <v>8798</v>
      </c>
      <c r="E37" s="14">
        <v>68</v>
      </c>
      <c r="F37" s="14">
        <v>7</v>
      </c>
      <c r="G37" s="14">
        <v>13881</v>
      </c>
      <c r="H37" s="18">
        <v>2539</v>
      </c>
      <c r="I37" s="14">
        <v>61189</v>
      </c>
      <c r="J37">
        <v>1306</v>
      </c>
      <c r="K37">
        <v>1345602</v>
      </c>
      <c r="L37">
        <v>28367</v>
      </c>
      <c r="M37">
        <v>7719</v>
      </c>
      <c r="N37">
        <v>207</v>
      </c>
      <c r="O37">
        <v>661653</v>
      </c>
      <c r="P37">
        <v>877</v>
      </c>
      <c r="Q37">
        <v>7629</v>
      </c>
      <c r="R37">
        <v>135</v>
      </c>
      <c r="S37">
        <v>23503</v>
      </c>
      <c r="T37">
        <v>344</v>
      </c>
      <c r="U37">
        <v>7780</v>
      </c>
      <c r="V37">
        <v>385</v>
      </c>
      <c r="W37">
        <v>231</v>
      </c>
      <c r="X37">
        <v>14</v>
      </c>
    </row>
    <row r="38" spans="1:24" x14ac:dyDescent="0.2">
      <c r="A38" s="14" t="s">
        <v>37</v>
      </c>
      <c r="B38" s="14">
        <v>27650</v>
      </c>
      <c r="C38" s="14">
        <v>48955</v>
      </c>
      <c r="D38" s="14">
        <v>7092</v>
      </c>
      <c r="E38" s="14">
        <v>1295</v>
      </c>
      <c r="F38" s="14">
        <v>36</v>
      </c>
      <c r="G38" s="14">
        <v>14331</v>
      </c>
      <c r="H38" s="18">
        <v>2477</v>
      </c>
      <c r="I38" s="14">
        <v>38479</v>
      </c>
      <c r="J38">
        <v>1271</v>
      </c>
      <c r="K38">
        <v>1288996</v>
      </c>
      <c r="L38">
        <v>23991</v>
      </c>
      <c r="M38">
        <v>348784</v>
      </c>
      <c r="N38">
        <v>180</v>
      </c>
      <c r="O38">
        <v>55653</v>
      </c>
      <c r="P38">
        <v>394</v>
      </c>
      <c r="Q38">
        <v>3389</v>
      </c>
      <c r="R38">
        <v>67</v>
      </c>
      <c r="S38">
        <v>24606</v>
      </c>
      <c r="T38">
        <v>240</v>
      </c>
      <c r="U38">
        <v>8607</v>
      </c>
      <c r="V38">
        <v>384</v>
      </c>
      <c r="W38">
        <v>117</v>
      </c>
      <c r="X38">
        <v>6</v>
      </c>
    </row>
    <row r="39" spans="1:24" x14ac:dyDescent="0.2">
      <c r="A39" s="14" t="s">
        <v>39</v>
      </c>
      <c r="B39" s="14">
        <v>107123</v>
      </c>
      <c r="C39" s="14">
        <v>170183</v>
      </c>
      <c r="D39" s="14">
        <v>27926</v>
      </c>
      <c r="E39" s="14">
        <v>9193</v>
      </c>
      <c r="F39" s="14">
        <v>268</v>
      </c>
      <c r="G39" s="14">
        <v>64135</v>
      </c>
      <c r="H39" s="18">
        <v>12764</v>
      </c>
      <c r="I39" s="14">
        <v>211748</v>
      </c>
      <c r="J39">
        <v>4128</v>
      </c>
      <c r="K39">
        <v>4229015</v>
      </c>
      <c r="L39">
        <v>90954</v>
      </c>
      <c r="M39">
        <v>326373</v>
      </c>
      <c r="N39">
        <v>1222</v>
      </c>
      <c r="O39">
        <v>275120</v>
      </c>
      <c r="P39">
        <v>3913</v>
      </c>
      <c r="Q39">
        <v>21111</v>
      </c>
      <c r="R39">
        <v>570</v>
      </c>
      <c r="S39">
        <v>61986</v>
      </c>
      <c r="T39">
        <v>1312</v>
      </c>
      <c r="U39">
        <v>18145</v>
      </c>
      <c r="V39">
        <v>865</v>
      </c>
      <c r="W39">
        <v>312</v>
      </c>
      <c r="X39">
        <v>29</v>
      </c>
    </row>
    <row r="40" spans="1:24" x14ac:dyDescent="0.2">
      <c r="A40" s="14" t="s">
        <v>54</v>
      </c>
      <c r="B40" s="14">
        <v>82198</v>
      </c>
      <c r="C40" s="14">
        <v>49363</v>
      </c>
      <c r="D40" s="14">
        <v>6391</v>
      </c>
      <c r="E40" s="14">
        <v>4984</v>
      </c>
      <c r="F40" s="14">
        <v>159</v>
      </c>
      <c r="G40" s="14">
        <v>16351</v>
      </c>
      <c r="H40" s="18">
        <v>1980</v>
      </c>
      <c r="I40" s="14">
        <v>99825</v>
      </c>
      <c r="J40">
        <v>3942</v>
      </c>
      <c r="K40">
        <v>3923708</v>
      </c>
      <c r="L40">
        <v>78032</v>
      </c>
      <c r="M40">
        <v>417414</v>
      </c>
      <c r="N40">
        <v>330</v>
      </c>
      <c r="O40">
        <v>1143528</v>
      </c>
      <c r="P40">
        <v>3766</v>
      </c>
      <c r="Q40">
        <v>8494</v>
      </c>
      <c r="R40">
        <v>218</v>
      </c>
      <c r="S40">
        <v>52334</v>
      </c>
      <c r="T40">
        <v>1132</v>
      </c>
      <c r="U40">
        <v>4267</v>
      </c>
      <c r="V40">
        <v>239</v>
      </c>
      <c r="W40">
        <v>325</v>
      </c>
      <c r="X40">
        <v>25</v>
      </c>
    </row>
    <row r="41" spans="1:24" x14ac:dyDescent="0.2">
      <c r="A41" s="14" t="s">
        <v>48</v>
      </c>
      <c r="B41" s="14">
        <v>73268</v>
      </c>
      <c r="C41" s="14">
        <v>173601</v>
      </c>
      <c r="D41" s="14">
        <v>16108</v>
      </c>
      <c r="E41" s="14">
        <v>55140</v>
      </c>
      <c r="F41" s="14">
        <v>1215</v>
      </c>
      <c r="G41" s="14">
        <v>52365</v>
      </c>
      <c r="H41" s="18">
        <v>5728</v>
      </c>
      <c r="I41" s="14">
        <v>376522</v>
      </c>
      <c r="J41">
        <v>15123</v>
      </c>
      <c r="K41">
        <v>2685256</v>
      </c>
      <c r="L41">
        <v>60660</v>
      </c>
      <c r="M41">
        <v>1432779</v>
      </c>
      <c r="N41">
        <v>756</v>
      </c>
      <c r="O41">
        <v>3210798</v>
      </c>
      <c r="P41">
        <v>2003</v>
      </c>
      <c r="Q41">
        <v>5846</v>
      </c>
      <c r="R41">
        <v>177</v>
      </c>
      <c r="S41">
        <v>38138</v>
      </c>
      <c r="T41">
        <v>648</v>
      </c>
      <c r="U41">
        <v>5031</v>
      </c>
      <c r="V41">
        <v>241</v>
      </c>
      <c r="W41">
        <v>368</v>
      </c>
      <c r="X41">
        <v>27</v>
      </c>
    </row>
    <row r="42" spans="1:24" x14ac:dyDescent="0.2">
      <c r="A42" s="14" t="s">
        <v>52</v>
      </c>
      <c r="B42" s="14">
        <v>51074</v>
      </c>
      <c r="C42" s="14">
        <v>61197</v>
      </c>
      <c r="D42" s="14">
        <v>9762</v>
      </c>
      <c r="E42" s="14">
        <v>68</v>
      </c>
      <c r="F42" s="14">
        <v>7</v>
      </c>
      <c r="G42" s="14">
        <v>10329</v>
      </c>
      <c r="H42" s="18">
        <v>1735</v>
      </c>
      <c r="I42" s="14">
        <v>97275</v>
      </c>
      <c r="J42">
        <v>6973</v>
      </c>
      <c r="K42">
        <v>2134771</v>
      </c>
      <c r="L42">
        <v>47848</v>
      </c>
      <c r="M42">
        <v>55194</v>
      </c>
      <c r="N42">
        <v>242</v>
      </c>
      <c r="O42">
        <v>100169</v>
      </c>
      <c r="P42">
        <v>1349</v>
      </c>
      <c r="Q42">
        <v>2626</v>
      </c>
      <c r="R42">
        <v>117</v>
      </c>
      <c r="S42">
        <v>37242</v>
      </c>
      <c r="T42">
        <v>355</v>
      </c>
      <c r="U42">
        <v>3057</v>
      </c>
      <c r="V42">
        <v>302</v>
      </c>
      <c r="W42">
        <v>146</v>
      </c>
      <c r="X42">
        <v>17</v>
      </c>
    </row>
    <row r="43" spans="1:24" x14ac:dyDescent="0.2">
      <c r="A43" s="14" t="s">
        <v>53</v>
      </c>
      <c r="B43" s="14">
        <v>45166</v>
      </c>
      <c r="C43" s="14">
        <v>55104</v>
      </c>
      <c r="D43" s="14">
        <v>6006</v>
      </c>
      <c r="E43" s="14">
        <v>279</v>
      </c>
      <c r="F43" s="14">
        <v>19</v>
      </c>
      <c r="G43" s="14">
        <v>7106</v>
      </c>
      <c r="H43" s="18">
        <v>798</v>
      </c>
      <c r="I43" s="14">
        <v>19003</v>
      </c>
      <c r="J43">
        <v>1080</v>
      </c>
      <c r="K43">
        <v>2055200</v>
      </c>
      <c r="L43">
        <v>43314</v>
      </c>
      <c r="M43">
        <v>123859</v>
      </c>
      <c r="N43">
        <v>218</v>
      </c>
      <c r="O43">
        <v>152635</v>
      </c>
      <c r="P43">
        <v>899</v>
      </c>
      <c r="Q43">
        <v>2007</v>
      </c>
      <c r="R43">
        <v>70</v>
      </c>
      <c r="S43">
        <v>38298</v>
      </c>
      <c r="T43">
        <v>282</v>
      </c>
      <c r="U43">
        <v>1338</v>
      </c>
      <c r="V43">
        <v>77</v>
      </c>
      <c r="W43">
        <v>410</v>
      </c>
      <c r="X43">
        <v>13</v>
      </c>
    </row>
    <row r="44" spans="1:24" x14ac:dyDescent="0.2">
      <c r="A44" s="14" t="s">
        <v>51</v>
      </c>
      <c r="B44" s="14">
        <v>28324</v>
      </c>
      <c r="C44" s="14">
        <v>46381</v>
      </c>
      <c r="D44" s="14">
        <v>4161</v>
      </c>
      <c r="E44" s="14">
        <v>441</v>
      </c>
      <c r="F44" s="14">
        <v>24</v>
      </c>
      <c r="G44" s="14">
        <v>10748</v>
      </c>
      <c r="H44" s="18">
        <v>1040</v>
      </c>
      <c r="I44" s="14">
        <v>54150</v>
      </c>
      <c r="J44">
        <v>1399</v>
      </c>
      <c r="K44">
        <v>1302714</v>
      </c>
      <c r="L44">
        <v>25387</v>
      </c>
      <c r="M44">
        <v>87585</v>
      </c>
      <c r="N44">
        <v>190</v>
      </c>
      <c r="O44">
        <v>174564</v>
      </c>
      <c r="P44">
        <v>763</v>
      </c>
      <c r="Q44">
        <v>2201</v>
      </c>
      <c r="R44">
        <v>66</v>
      </c>
      <c r="S44">
        <v>5129</v>
      </c>
      <c r="T44">
        <v>74</v>
      </c>
      <c r="U44">
        <v>1668</v>
      </c>
      <c r="V44">
        <v>69</v>
      </c>
      <c r="W44">
        <v>173</v>
      </c>
      <c r="X44">
        <v>4</v>
      </c>
    </row>
    <row r="45" spans="1:24" x14ac:dyDescent="0.2">
      <c r="A45" s="14" t="s">
        <v>55</v>
      </c>
      <c r="B45" s="14">
        <v>21740</v>
      </c>
      <c r="C45" s="14">
        <v>80835</v>
      </c>
      <c r="D45" s="14">
        <v>7924</v>
      </c>
      <c r="E45" s="14">
        <v>4</v>
      </c>
      <c r="F45" s="14">
        <v>1</v>
      </c>
      <c r="G45" s="14">
        <v>40668</v>
      </c>
      <c r="H45" s="18">
        <v>4866</v>
      </c>
      <c r="I45" s="14">
        <v>66318</v>
      </c>
      <c r="J45">
        <v>11176</v>
      </c>
      <c r="K45">
        <v>790745</v>
      </c>
      <c r="L45">
        <v>19077</v>
      </c>
      <c r="M45">
        <v>2910</v>
      </c>
      <c r="N45">
        <v>126</v>
      </c>
      <c r="O45">
        <v>35770</v>
      </c>
      <c r="P45">
        <v>329</v>
      </c>
      <c r="Q45">
        <v>891</v>
      </c>
      <c r="R45">
        <v>19</v>
      </c>
      <c r="S45">
        <v>3851</v>
      </c>
      <c r="T45">
        <v>86</v>
      </c>
      <c r="U45">
        <v>2713</v>
      </c>
      <c r="V45">
        <v>254</v>
      </c>
      <c r="W45">
        <v>167</v>
      </c>
      <c r="X45">
        <v>15</v>
      </c>
    </row>
    <row r="46" spans="1:24" x14ac:dyDescent="0.2">
      <c r="A46" s="14" t="s">
        <v>50</v>
      </c>
      <c r="B46" s="14">
        <v>52352</v>
      </c>
      <c r="C46" s="14">
        <v>150125</v>
      </c>
      <c r="D46" s="14">
        <v>15295</v>
      </c>
      <c r="E46" s="14">
        <v>3130</v>
      </c>
      <c r="F46" s="14">
        <v>54</v>
      </c>
      <c r="G46" s="14">
        <v>16254</v>
      </c>
      <c r="H46" s="18">
        <v>1677</v>
      </c>
      <c r="I46" s="14">
        <v>204524</v>
      </c>
      <c r="J46">
        <v>3471</v>
      </c>
      <c r="K46">
        <v>1691127</v>
      </c>
      <c r="L46">
        <v>44064</v>
      </c>
      <c r="M46">
        <v>1891323</v>
      </c>
      <c r="N46">
        <v>271</v>
      </c>
      <c r="O46">
        <v>889141</v>
      </c>
      <c r="P46">
        <v>1460</v>
      </c>
      <c r="Q46">
        <v>1639</v>
      </c>
      <c r="R46">
        <v>73</v>
      </c>
      <c r="S46">
        <v>24353</v>
      </c>
      <c r="T46">
        <v>304</v>
      </c>
      <c r="U46">
        <v>5752</v>
      </c>
      <c r="V46">
        <v>226</v>
      </c>
      <c r="W46">
        <v>613</v>
      </c>
      <c r="X46">
        <v>21</v>
      </c>
    </row>
    <row r="47" spans="1:24" x14ac:dyDescent="0.2">
      <c r="A47" s="14" t="s">
        <v>49</v>
      </c>
      <c r="B47" s="14">
        <v>37090</v>
      </c>
      <c r="C47" s="14">
        <v>32486</v>
      </c>
      <c r="D47" s="14">
        <v>3206</v>
      </c>
      <c r="E47" s="14">
        <v>25468</v>
      </c>
      <c r="F47" s="14">
        <v>464</v>
      </c>
      <c r="G47" s="14">
        <v>5459</v>
      </c>
      <c r="H47" s="18">
        <v>504</v>
      </c>
      <c r="I47" s="14">
        <v>151847</v>
      </c>
      <c r="J47">
        <v>2464</v>
      </c>
      <c r="K47">
        <v>1907018</v>
      </c>
      <c r="L47">
        <v>35042</v>
      </c>
      <c r="M47">
        <v>1928753</v>
      </c>
      <c r="N47">
        <v>171</v>
      </c>
      <c r="O47">
        <v>497190</v>
      </c>
      <c r="P47">
        <v>790</v>
      </c>
      <c r="Q47">
        <v>1248</v>
      </c>
      <c r="R47">
        <v>40</v>
      </c>
      <c r="S47">
        <v>13908</v>
      </c>
      <c r="T47">
        <v>236</v>
      </c>
      <c r="U47">
        <v>972</v>
      </c>
      <c r="V47">
        <v>47</v>
      </c>
      <c r="W47">
        <v>44</v>
      </c>
      <c r="X47">
        <v>4</v>
      </c>
    </row>
    <row r="48" spans="1:24" x14ac:dyDescent="0.2">
      <c r="A48" s="14" t="s">
        <v>59</v>
      </c>
      <c r="B48" s="14">
        <v>38858</v>
      </c>
      <c r="C48" s="14">
        <v>28734</v>
      </c>
      <c r="D48" s="14">
        <v>2085</v>
      </c>
      <c r="E48" s="14">
        <v>153</v>
      </c>
      <c r="F48" s="14">
        <v>7</v>
      </c>
      <c r="G48" s="14">
        <v>9534</v>
      </c>
      <c r="H48" s="18">
        <v>793</v>
      </c>
      <c r="I48" s="14">
        <v>234274</v>
      </c>
      <c r="J48">
        <v>4155</v>
      </c>
      <c r="K48">
        <v>1594146</v>
      </c>
      <c r="L48">
        <v>35040</v>
      </c>
      <c r="M48">
        <v>1281735</v>
      </c>
      <c r="N48">
        <v>214</v>
      </c>
      <c r="O48">
        <v>182559</v>
      </c>
      <c r="P48">
        <v>1916</v>
      </c>
      <c r="Q48">
        <v>7533</v>
      </c>
      <c r="R48">
        <v>211</v>
      </c>
      <c r="S48">
        <v>215296</v>
      </c>
      <c r="T48">
        <v>965</v>
      </c>
      <c r="U48">
        <v>9719</v>
      </c>
      <c r="V48">
        <v>348</v>
      </c>
      <c r="W48">
        <v>1097</v>
      </c>
      <c r="X48">
        <v>21</v>
      </c>
    </row>
    <row r="49" spans="1:24" x14ac:dyDescent="0.2">
      <c r="A49" s="14" t="s">
        <v>60</v>
      </c>
      <c r="B49" s="14">
        <v>34727</v>
      </c>
      <c r="C49" s="14">
        <v>250371</v>
      </c>
      <c r="D49" s="14">
        <v>16794</v>
      </c>
      <c r="E49" s="14">
        <v>8</v>
      </c>
      <c r="F49" s="14">
        <v>2</v>
      </c>
      <c r="G49" s="14">
        <v>25812</v>
      </c>
      <c r="H49" s="18">
        <v>2352</v>
      </c>
      <c r="I49" s="14">
        <v>163273</v>
      </c>
      <c r="J49">
        <v>7512</v>
      </c>
      <c r="K49">
        <v>1011180</v>
      </c>
      <c r="L49">
        <v>24155</v>
      </c>
      <c r="M49">
        <v>392011</v>
      </c>
      <c r="N49">
        <v>125</v>
      </c>
      <c r="O49">
        <v>18142</v>
      </c>
      <c r="P49">
        <v>493</v>
      </c>
      <c r="Q49">
        <v>1300</v>
      </c>
      <c r="R49">
        <v>116</v>
      </c>
      <c r="S49">
        <v>12290</v>
      </c>
      <c r="T49">
        <v>258</v>
      </c>
      <c r="U49">
        <v>15643</v>
      </c>
      <c r="V49">
        <v>559</v>
      </c>
      <c r="W49">
        <v>706</v>
      </c>
      <c r="X49">
        <v>11</v>
      </c>
    </row>
    <row r="50" spans="1:24" x14ac:dyDescent="0.2">
      <c r="A50" s="14" t="s">
        <v>57</v>
      </c>
      <c r="B50" s="14">
        <v>39479</v>
      </c>
      <c r="C50" s="14">
        <v>78112</v>
      </c>
      <c r="D50" s="14">
        <v>4416</v>
      </c>
      <c r="E50" s="14">
        <v>1523</v>
      </c>
      <c r="F50" s="14">
        <v>50</v>
      </c>
      <c r="G50" s="14">
        <v>8996</v>
      </c>
      <c r="H50" s="18">
        <v>752</v>
      </c>
      <c r="I50" s="14">
        <v>183755</v>
      </c>
      <c r="J50">
        <v>1908</v>
      </c>
      <c r="K50">
        <v>1862431</v>
      </c>
      <c r="L50">
        <v>34541</v>
      </c>
      <c r="M50">
        <v>5731475</v>
      </c>
      <c r="N50">
        <v>211</v>
      </c>
      <c r="O50">
        <v>1323731</v>
      </c>
      <c r="P50">
        <v>3086</v>
      </c>
      <c r="Q50">
        <v>34930</v>
      </c>
      <c r="R50">
        <v>196</v>
      </c>
      <c r="S50">
        <v>605578</v>
      </c>
      <c r="T50">
        <v>2050</v>
      </c>
      <c r="U50">
        <v>31355</v>
      </c>
      <c r="V50">
        <v>980</v>
      </c>
      <c r="W50">
        <v>5435</v>
      </c>
      <c r="X50">
        <v>148</v>
      </c>
    </row>
    <row r="51" spans="1:24" x14ac:dyDescent="0.2">
      <c r="A51" s="14" t="s">
        <v>63</v>
      </c>
      <c r="B51" s="14">
        <v>28621</v>
      </c>
      <c r="C51" s="14">
        <v>13612</v>
      </c>
      <c r="D51" s="14">
        <v>1038</v>
      </c>
      <c r="E51" s="14">
        <v>476</v>
      </c>
      <c r="F51" s="14">
        <v>18</v>
      </c>
      <c r="G51" s="14">
        <v>8473</v>
      </c>
      <c r="H51" s="18">
        <v>585</v>
      </c>
      <c r="I51" s="14">
        <v>63807</v>
      </c>
      <c r="J51">
        <v>1363</v>
      </c>
      <c r="K51">
        <v>1438010</v>
      </c>
      <c r="L51">
        <v>26384</v>
      </c>
      <c r="M51">
        <v>1436952</v>
      </c>
      <c r="N51">
        <v>81</v>
      </c>
      <c r="O51">
        <v>1457950</v>
      </c>
      <c r="P51">
        <v>1997</v>
      </c>
      <c r="Q51">
        <v>52511</v>
      </c>
      <c r="R51">
        <v>71</v>
      </c>
      <c r="S51">
        <v>770066</v>
      </c>
      <c r="T51">
        <v>1252</v>
      </c>
      <c r="U51">
        <v>7391</v>
      </c>
      <c r="V51">
        <v>283</v>
      </c>
      <c r="W51">
        <v>1134</v>
      </c>
      <c r="X51">
        <v>32</v>
      </c>
    </row>
    <row r="52" spans="1:24" x14ac:dyDescent="0.2">
      <c r="A52" s="14" t="s">
        <v>62</v>
      </c>
      <c r="B52" s="14">
        <v>45947</v>
      </c>
      <c r="C52" s="14">
        <v>57690</v>
      </c>
      <c r="D52" s="14">
        <v>5687</v>
      </c>
      <c r="E52" s="14">
        <v>152</v>
      </c>
      <c r="F52" s="14">
        <v>8</v>
      </c>
      <c r="G52" s="14">
        <v>26214</v>
      </c>
      <c r="H52" s="18">
        <v>2812</v>
      </c>
      <c r="I52" s="14">
        <v>152525</v>
      </c>
      <c r="J52">
        <v>3942</v>
      </c>
      <c r="K52">
        <v>2153961</v>
      </c>
      <c r="L52">
        <v>40055</v>
      </c>
      <c r="M52">
        <v>1077037</v>
      </c>
      <c r="N52">
        <v>158</v>
      </c>
      <c r="O52">
        <v>370442</v>
      </c>
      <c r="P52">
        <v>2920</v>
      </c>
      <c r="Q52">
        <v>19288</v>
      </c>
      <c r="R52">
        <v>179</v>
      </c>
      <c r="S52">
        <v>678493</v>
      </c>
      <c r="T52">
        <v>1055</v>
      </c>
      <c r="U52">
        <v>14411</v>
      </c>
      <c r="V52">
        <v>444</v>
      </c>
      <c r="W52">
        <v>1258</v>
      </c>
      <c r="X52">
        <v>44</v>
      </c>
    </row>
    <row r="53" spans="1:24" x14ac:dyDescent="0.2">
      <c r="A53" s="14" t="s">
        <v>64</v>
      </c>
      <c r="B53" s="14">
        <v>53065</v>
      </c>
      <c r="C53" s="14">
        <v>78681</v>
      </c>
      <c r="D53" s="14">
        <v>6063</v>
      </c>
      <c r="E53" s="14">
        <v>2388</v>
      </c>
      <c r="F53" s="14">
        <v>77</v>
      </c>
      <c r="G53" s="14">
        <v>8106</v>
      </c>
      <c r="H53" s="18">
        <v>836</v>
      </c>
      <c r="I53" s="14">
        <v>268640</v>
      </c>
      <c r="J53">
        <v>2341</v>
      </c>
      <c r="K53">
        <v>2394674</v>
      </c>
      <c r="L53">
        <v>49044</v>
      </c>
      <c r="M53">
        <v>6320434</v>
      </c>
      <c r="N53">
        <v>249</v>
      </c>
      <c r="O53">
        <v>341081</v>
      </c>
      <c r="P53">
        <v>1492</v>
      </c>
      <c r="Q53">
        <v>750743</v>
      </c>
      <c r="R53">
        <v>261</v>
      </c>
      <c r="S53">
        <v>109771</v>
      </c>
      <c r="T53">
        <v>457</v>
      </c>
      <c r="U53">
        <v>44841</v>
      </c>
      <c r="V53">
        <v>1319</v>
      </c>
      <c r="W53">
        <v>5393</v>
      </c>
      <c r="X53">
        <v>176</v>
      </c>
    </row>
    <row r="54" spans="1:24" x14ac:dyDescent="0.2">
      <c r="A54" s="14" t="s">
        <v>61</v>
      </c>
      <c r="B54" s="14">
        <v>37828</v>
      </c>
      <c r="C54" s="14">
        <v>131335</v>
      </c>
      <c r="D54" s="14">
        <v>10620</v>
      </c>
      <c r="E54" s="14">
        <v>2925</v>
      </c>
      <c r="F54" s="14">
        <v>113</v>
      </c>
      <c r="G54" s="14">
        <v>9220</v>
      </c>
      <c r="H54" s="18">
        <v>950</v>
      </c>
      <c r="I54" s="14">
        <v>80080</v>
      </c>
      <c r="J54">
        <v>3030</v>
      </c>
      <c r="K54">
        <v>1317062</v>
      </c>
      <c r="L54">
        <v>31376</v>
      </c>
      <c r="M54">
        <v>99629</v>
      </c>
      <c r="N54">
        <v>191</v>
      </c>
      <c r="O54">
        <v>54573</v>
      </c>
      <c r="P54">
        <v>1825</v>
      </c>
      <c r="Q54">
        <v>11223</v>
      </c>
      <c r="R54">
        <v>69</v>
      </c>
      <c r="S54">
        <v>217952</v>
      </c>
      <c r="T54">
        <v>736</v>
      </c>
      <c r="U54">
        <v>9415</v>
      </c>
      <c r="V54">
        <v>292</v>
      </c>
      <c r="W54">
        <v>873</v>
      </c>
      <c r="X54">
        <v>32</v>
      </c>
    </row>
    <row r="55" spans="1:24" x14ac:dyDescent="0.2">
      <c r="A55" s="14" t="s">
        <v>56</v>
      </c>
      <c r="B55" s="14">
        <v>32660</v>
      </c>
      <c r="C55" s="14">
        <v>50567</v>
      </c>
      <c r="D55" s="14">
        <v>4091</v>
      </c>
      <c r="E55" s="14">
        <v>0</v>
      </c>
      <c r="F55" s="14">
        <v>0</v>
      </c>
      <c r="G55" s="14">
        <v>25505</v>
      </c>
      <c r="H55" s="18">
        <v>2118</v>
      </c>
      <c r="I55" s="14">
        <v>72498</v>
      </c>
      <c r="J55">
        <v>1724</v>
      </c>
      <c r="K55">
        <v>1224443</v>
      </c>
      <c r="L55">
        <v>30516</v>
      </c>
      <c r="M55">
        <v>1269694</v>
      </c>
      <c r="N55">
        <v>120</v>
      </c>
      <c r="O55">
        <v>1878059</v>
      </c>
      <c r="P55">
        <v>356</v>
      </c>
      <c r="Q55">
        <v>9593</v>
      </c>
      <c r="R55">
        <v>78</v>
      </c>
      <c r="S55">
        <v>119924</v>
      </c>
      <c r="T55">
        <v>144</v>
      </c>
      <c r="U55">
        <v>2437</v>
      </c>
      <c r="V55">
        <v>74</v>
      </c>
      <c r="W55">
        <v>175</v>
      </c>
      <c r="X55">
        <v>8</v>
      </c>
    </row>
    <row r="56" spans="1:24" x14ac:dyDescent="0.2">
      <c r="A56" s="14" t="s">
        <v>58</v>
      </c>
      <c r="B56" s="14">
        <v>24608</v>
      </c>
      <c r="C56" s="14">
        <v>13848</v>
      </c>
      <c r="D56" s="14">
        <v>1047</v>
      </c>
      <c r="E56" s="14">
        <v>27</v>
      </c>
      <c r="F56" s="14">
        <v>2</v>
      </c>
      <c r="G56" s="14">
        <v>28286</v>
      </c>
      <c r="H56" s="18">
        <v>2618</v>
      </c>
      <c r="I56" s="14">
        <v>83677</v>
      </c>
      <c r="J56">
        <v>1445</v>
      </c>
      <c r="K56">
        <v>1006965</v>
      </c>
      <c r="L56">
        <v>21550</v>
      </c>
      <c r="M56">
        <v>1525328</v>
      </c>
      <c r="N56">
        <v>117</v>
      </c>
      <c r="O56">
        <v>91990</v>
      </c>
      <c r="P56">
        <v>2269</v>
      </c>
      <c r="Q56">
        <v>15107</v>
      </c>
      <c r="R56">
        <v>132</v>
      </c>
      <c r="S56">
        <v>276660</v>
      </c>
      <c r="T56">
        <v>2400</v>
      </c>
      <c r="U56">
        <v>14060</v>
      </c>
      <c r="V56">
        <v>481</v>
      </c>
      <c r="W56">
        <v>1398</v>
      </c>
      <c r="X56">
        <v>44</v>
      </c>
    </row>
    <row r="57" spans="1:24" x14ac:dyDescent="0.2">
      <c r="A57" s="14" t="s">
        <v>66</v>
      </c>
      <c r="B57" s="14">
        <v>35689</v>
      </c>
      <c r="C57" s="14">
        <v>303293</v>
      </c>
      <c r="D57" s="14">
        <v>13536</v>
      </c>
      <c r="E57" s="14">
        <v>34255</v>
      </c>
      <c r="F57" s="14">
        <v>1201</v>
      </c>
      <c r="G57" s="14">
        <v>10942</v>
      </c>
      <c r="H57" s="18">
        <v>834</v>
      </c>
      <c r="I57" s="14">
        <v>487720</v>
      </c>
      <c r="J57">
        <v>2557</v>
      </c>
      <c r="K57">
        <v>996004</v>
      </c>
      <c r="L57">
        <v>25079</v>
      </c>
      <c r="M57">
        <v>33287431</v>
      </c>
      <c r="N57">
        <v>581</v>
      </c>
      <c r="O57">
        <v>483489</v>
      </c>
      <c r="P57">
        <v>1011</v>
      </c>
      <c r="Q57">
        <v>449931</v>
      </c>
      <c r="R57">
        <v>268</v>
      </c>
      <c r="S57">
        <v>256087</v>
      </c>
      <c r="T57">
        <v>669</v>
      </c>
      <c r="U57">
        <v>102815</v>
      </c>
      <c r="V57">
        <v>2904</v>
      </c>
      <c r="W57">
        <v>29561</v>
      </c>
      <c r="X57">
        <v>401</v>
      </c>
    </row>
    <row r="58" spans="1:24" x14ac:dyDescent="0.2">
      <c r="A58" s="14" t="s">
        <v>68</v>
      </c>
      <c r="B58" s="14">
        <v>14724</v>
      </c>
      <c r="C58" s="14">
        <v>44675</v>
      </c>
      <c r="D58" s="14">
        <v>2283</v>
      </c>
      <c r="E58" s="14">
        <v>29365</v>
      </c>
      <c r="F58" s="14">
        <v>859</v>
      </c>
      <c r="G58" s="14">
        <v>382</v>
      </c>
      <c r="H58" s="18">
        <v>48</v>
      </c>
      <c r="I58" s="14">
        <v>350630</v>
      </c>
      <c r="J58">
        <v>639</v>
      </c>
      <c r="K58">
        <v>639533</v>
      </c>
      <c r="L58">
        <v>11388</v>
      </c>
      <c r="M58">
        <v>4597589</v>
      </c>
      <c r="N58">
        <v>195</v>
      </c>
      <c r="O58">
        <v>2201265</v>
      </c>
      <c r="P58">
        <v>609</v>
      </c>
      <c r="Q58">
        <v>1053279</v>
      </c>
      <c r="R58">
        <v>237</v>
      </c>
      <c r="S58">
        <v>891372</v>
      </c>
      <c r="T58">
        <v>704</v>
      </c>
      <c r="U58">
        <v>14219</v>
      </c>
      <c r="V58">
        <v>303</v>
      </c>
      <c r="W58">
        <v>2865</v>
      </c>
      <c r="X58">
        <v>70</v>
      </c>
    </row>
    <row r="59" spans="1:24" x14ac:dyDescent="0.2">
      <c r="A59" s="14" t="s">
        <v>72</v>
      </c>
      <c r="B59" s="14">
        <v>23588</v>
      </c>
      <c r="C59" s="14">
        <v>169673</v>
      </c>
      <c r="D59" s="14">
        <v>14450</v>
      </c>
      <c r="E59" s="14">
        <v>36927</v>
      </c>
      <c r="F59" s="14">
        <v>972</v>
      </c>
      <c r="G59" s="14">
        <v>567</v>
      </c>
      <c r="H59" s="18">
        <v>124</v>
      </c>
      <c r="I59" s="14">
        <v>155241</v>
      </c>
      <c r="J59">
        <v>2107</v>
      </c>
      <c r="K59">
        <v>491429</v>
      </c>
      <c r="L59">
        <v>13410</v>
      </c>
      <c r="M59">
        <v>1400407</v>
      </c>
      <c r="N59">
        <v>143</v>
      </c>
      <c r="O59">
        <v>121931</v>
      </c>
      <c r="P59">
        <v>897</v>
      </c>
      <c r="Q59">
        <v>3629</v>
      </c>
      <c r="R59">
        <v>105</v>
      </c>
      <c r="S59">
        <v>49435</v>
      </c>
      <c r="T59">
        <v>390</v>
      </c>
      <c r="U59">
        <v>45893</v>
      </c>
      <c r="V59">
        <v>1141</v>
      </c>
      <c r="W59">
        <v>1102</v>
      </c>
      <c r="X59">
        <v>31</v>
      </c>
    </row>
    <row r="60" spans="1:24" x14ac:dyDescent="0.2">
      <c r="A60" s="14" t="s">
        <v>71</v>
      </c>
      <c r="B60" s="14">
        <v>20026</v>
      </c>
      <c r="C60" s="14">
        <v>251145</v>
      </c>
      <c r="D60" s="14">
        <v>14055</v>
      </c>
      <c r="E60" s="14">
        <v>13977</v>
      </c>
      <c r="F60" s="14">
        <v>378</v>
      </c>
      <c r="G60" s="14">
        <v>966</v>
      </c>
      <c r="H60" s="18">
        <v>122</v>
      </c>
      <c r="I60" s="14">
        <v>140159</v>
      </c>
      <c r="J60">
        <v>1453</v>
      </c>
      <c r="K60">
        <v>412776</v>
      </c>
      <c r="L60">
        <v>10446</v>
      </c>
      <c r="M60">
        <v>1491719</v>
      </c>
      <c r="N60">
        <v>100</v>
      </c>
      <c r="O60">
        <v>265457</v>
      </c>
      <c r="P60">
        <v>627</v>
      </c>
      <c r="Q60">
        <v>69778</v>
      </c>
      <c r="R60">
        <v>170</v>
      </c>
      <c r="S60">
        <v>443151</v>
      </c>
      <c r="T60">
        <v>600</v>
      </c>
      <c r="U60">
        <v>36065</v>
      </c>
      <c r="V60">
        <v>806</v>
      </c>
      <c r="W60">
        <v>1234</v>
      </c>
      <c r="X60">
        <v>35</v>
      </c>
    </row>
    <row r="61" spans="1:24" x14ac:dyDescent="0.2">
      <c r="A61" s="14" t="s">
        <v>65</v>
      </c>
      <c r="B61" s="14">
        <v>24597</v>
      </c>
      <c r="C61" s="14">
        <v>110375</v>
      </c>
      <c r="D61" s="14">
        <v>9243</v>
      </c>
      <c r="E61" s="14">
        <v>46392</v>
      </c>
      <c r="F61" s="14">
        <v>2235</v>
      </c>
      <c r="G61" s="14">
        <v>1103</v>
      </c>
      <c r="H61" s="18">
        <v>110</v>
      </c>
      <c r="I61" s="14">
        <v>2131004</v>
      </c>
      <c r="J61">
        <v>1458</v>
      </c>
      <c r="K61">
        <v>681750</v>
      </c>
      <c r="L61">
        <v>16754</v>
      </c>
      <c r="M61">
        <v>10771494</v>
      </c>
      <c r="N61">
        <v>366</v>
      </c>
      <c r="O61">
        <v>870307</v>
      </c>
      <c r="P61">
        <v>705</v>
      </c>
      <c r="Q61">
        <v>559964</v>
      </c>
      <c r="R61">
        <v>125</v>
      </c>
      <c r="S61">
        <v>113143</v>
      </c>
      <c r="T61">
        <v>532</v>
      </c>
      <c r="U61">
        <v>22740</v>
      </c>
      <c r="V61">
        <v>798</v>
      </c>
      <c r="W61">
        <v>1386</v>
      </c>
      <c r="X61">
        <v>57</v>
      </c>
    </row>
    <row r="62" spans="1:24" x14ac:dyDescent="0.2">
      <c r="A62" s="14" t="s">
        <v>70</v>
      </c>
      <c r="B62" s="14">
        <v>2554</v>
      </c>
      <c r="C62" s="14">
        <v>1083</v>
      </c>
      <c r="D62" s="14">
        <v>85</v>
      </c>
      <c r="E62" s="14">
        <v>0</v>
      </c>
      <c r="F62" s="14">
        <v>0</v>
      </c>
      <c r="G62" s="14">
        <v>11</v>
      </c>
      <c r="H62" s="18">
        <v>4</v>
      </c>
      <c r="I62" s="14">
        <v>1911</v>
      </c>
      <c r="J62">
        <v>9</v>
      </c>
      <c r="K62">
        <v>45997</v>
      </c>
      <c r="L62">
        <v>1725</v>
      </c>
      <c r="M62">
        <v>157</v>
      </c>
      <c r="N62">
        <v>13</v>
      </c>
      <c r="O62">
        <v>38473</v>
      </c>
      <c r="P62">
        <v>465</v>
      </c>
      <c r="Q62">
        <v>238</v>
      </c>
      <c r="R62">
        <v>20</v>
      </c>
      <c r="S62">
        <v>4637</v>
      </c>
      <c r="T62">
        <v>223</v>
      </c>
      <c r="U62">
        <v>281</v>
      </c>
      <c r="V62">
        <v>18</v>
      </c>
      <c r="W62">
        <v>42</v>
      </c>
      <c r="X62">
        <v>5</v>
      </c>
    </row>
    <row r="63" spans="1:24" x14ac:dyDescent="0.2">
      <c r="A63" s="14" t="s">
        <v>69</v>
      </c>
      <c r="B63" s="14">
        <v>2974</v>
      </c>
      <c r="C63" s="14">
        <v>598</v>
      </c>
      <c r="D63" s="14">
        <v>67</v>
      </c>
      <c r="E63" s="14">
        <v>0</v>
      </c>
      <c r="F63" s="14">
        <v>0</v>
      </c>
      <c r="G63" s="14">
        <v>16</v>
      </c>
      <c r="H63" s="18">
        <v>4</v>
      </c>
      <c r="I63" s="14">
        <v>135</v>
      </c>
      <c r="J63">
        <v>3</v>
      </c>
      <c r="K63">
        <v>64612</v>
      </c>
      <c r="L63">
        <v>2083</v>
      </c>
      <c r="M63">
        <v>30621</v>
      </c>
      <c r="N63">
        <v>17</v>
      </c>
      <c r="O63">
        <v>52645</v>
      </c>
      <c r="P63">
        <v>600</v>
      </c>
      <c r="Q63">
        <v>216</v>
      </c>
      <c r="R63">
        <v>8</v>
      </c>
      <c r="S63">
        <v>8501</v>
      </c>
      <c r="T63">
        <v>157</v>
      </c>
      <c r="U63">
        <v>549</v>
      </c>
      <c r="V63">
        <v>30</v>
      </c>
      <c r="W63">
        <v>1</v>
      </c>
      <c r="X63">
        <v>1</v>
      </c>
    </row>
    <row r="64" spans="1:24" x14ac:dyDescent="0.2">
      <c r="A64" s="14" t="s">
        <v>67</v>
      </c>
      <c r="B64" s="14">
        <v>33701</v>
      </c>
      <c r="C64" s="14">
        <v>190124</v>
      </c>
      <c r="D64" s="14">
        <v>8129</v>
      </c>
      <c r="E64" s="14">
        <v>1517</v>
      </c>
      <c r="F64" s="14">
        <v>29</v>
      </c>
      <c r="G64" s="14">
        <v>4607</v>
      </c>
      <c r="H64" s="18">
        <v>491</v>
      </c>
      <c r="I64" s="14">
        <v>597393</v>
      </c>
      <c r="J64">
        <v>2637</v>
      </c>
      <c r="K64">
        <v>1252961</v>
      </c>
      <c r="L64">
        <v>25472</v>
      </c>
      <c r="M64">
        <v>11774425</v>
      </c>
      <c r="N64">
        <v>363</v>
      </c>
      <c r="O64">
        <v>3149305</v>
      </c>
      <c r="P64">
        <v>1266</v>
      </c>
      <c r="Q64">
        <v>181465</v>
      </c>
      <c r="R64">
        <v>335</v>
      </c>
      <c r="S64">
        <v>3367521</v>
      </c>
      <c r="T64">
        <v>2115</v>
      </c>
      <c r="U64">
        <v>43702</v>
      </c>
      <c r="V64">
        <v>1397</v>
      </c>
      <c r="W64">
        <v>5470</v>
      </c>
      <c r="X64">
        <v>145</v>
      </c>
    </row>
    <row r="65" spans="1:24" x14ac:dyDescent="0.2">
      <c r="A65" s="14" t="s">
        <v>74</v>
      </c>
      <c r="B65" s="14">
        <v>16612</v>
      </c>
      <c r="C65" s="14">
        <v>56149</v>
      </c>
      <c r="D65" s="14">
        <v>7248</v>
      </c>
      <c r="E65" s="14">
        <v>11</v>
      </c>
      <c r="F65" s="14">
        <v>1</v>
      </c>
      <c r="G65" s="14">
        <v>763</v>
      </c>
      <c r="H65" s="18">
        <v>138</v>
      </c>
      <c r="I65" s="14">
        <v>90815</v>
      </c>
      <c r="J65">
        <v>716</v>
      </c>
      <c r="K65">
        <v>509209</v>
      </c>
      <c r="L65">
        <v>11935</v>
      </c>
      <c r="M65">
        <v>1839145</v>
      </c>
      <c r="N65">
        <v>175</v>
      </c>
      <c r="O65">
        <v>92803</v>
      </c>
      <c r="P65">
        <v>347</v>
      </c>
      <c r="Q65">
        <v>3523</v>
      </c>
      <c r="R65">
        <v>139</v>
      </c>
      <c r="S65">
        <v>10190</v>
      </c>
      <c r="T65">
        <v>279</v>
      </c>
      <c r="U65">
        <v>32773</v>
      </c>
      <c r="V65">
        <v>1651</v>
      </c>
      <c r="W65">
        <v>216</v>
      </c>
      <c r="X65">
        <v>27</v>
      </c>
    </row>
    <row r="66" spans="1:24" x14ac:dyDescent="0.2">
      <c r="A66" s="14" t="s">
        <v>79</v>
      </c>
      <c r="B66" s="14">
        <v>25961</v>
      </c>
      <c r="C66" s="14">
        <v>49125</v>
      </c>
      <c r="D66" s="14">
        <v>7518</v>
      </c>
      <c r="E66" s="14">
        <v>1245</v>
      </c>
      <c r="F66" s="14">
        <v>33</v>
      </c>
      <c r="G66" s="14">
        <v>623</v>
      </c>
      <c r="H66" s="18">
        <v>128</v>
      </c>
      <c r="I66" s="14">
        <v>117322</v>
      </c>
      <c r="J66">
        <v>2979</v>
      </c>
      <c r="K66">
        <v>756958</v>
      </c>
      <c r="L66">
        <v>21457</v>
      </c>
      <c r="M66">
        <v>594526</v>
      </c>
      <c r="N66">
        <v>151</v>
      </c>
      <c r="O66">
        <v>574436</v>
      </c>
      <c r="P66">
        <v>1199</v>
      </c>
      <c r="Q66">
        <v>4156</v>
      </c>
      <c r="R66">
        <v>124</v>
      </c>
      <c r="S66">
        <v>40485</v>
      </c>
      <c r="T66">
        <v>455</v>
      </c>
      <c r="U66">
        <v>7691</v>
      </c>
      <c r="V66">
        <v>321</v>
      </c>
      <c r="W66">
        <v>118</v>
      </c>
      <c r="X66">
        <v>12</v>
      </c>
    </row>
    <row r="67" spans="1:24" x14ac:dyDescent="0.2">
      <c r="A67" s="14" t="s">
        <v>80</v>
      </c>
      <c r="B67" s="14">
        <v>30324</v>
      </c>
      <c r="C67" s="14">
        <v>94591</v>
      </c>
      <c r="D67" s="14">
        <v>14320</v>
      </c>
      <c r="E67" s="14">
        <v>2</v>
      </c>
      <c r="F67" s="14">
        <v>2</v>
      </c>
      <c r="G67" s="14">
        <v>505</v>
      </c>
      <c r="H67" s="18">
        <v>120</v>
      </c>
      <c r="I67" s="14">
        <v>90404</v>
      </c>
      <c r="J67">
        <v>997</v>
      </c>
      <c r="K67">
        <v>824603</v>
      </c>
      <c r="L67">
        <v>23029</v>
      </c>
      <c r="M67">
        <v>1066783</v>
      </c>
      <c r="N67">
        <v>218</v>
      </c>
      <c r="O67">
        <v>639482</v>
      </c>
      <c r="P67">
        <v>851</v>
      </c>
      <c r="Q67">
        <v>6412</v>
      </c>
      <c r="R67">
        <v>210</v>
      </c>
      <c r="S67">
        <v>67032</v>
      </c>
      <c r="T67">
        <v>490</v>
      </c>
      <c r="U67">
        <v>17971</v>
      </c>
      <c r="V67">
        <v>1315</v>
      </c>
      <c r="W67">
        <v>124</v>
      </c>
      <c r="X67">
        <v>22</v>
      </c>
    </row>
    <row r="68" spans="1:24" x14ac:dyDescent="0.2">
      <c r="A68" s="14" t="s">
        <v>73</v>
      </c>
      <c r="B68" s="14">
        <v>98948</v>
      </c>
      <c r="C68" s="14">
        <v>217940</v>
      </c>
      <c r="D68" s="14">
        <v>40854</v>
      </c>
      <c r="E68" s="14">
        <v>141</v>
      </c>
      <c r="F68" s="14">
        <v>11</v>
      </c>
      <c r="G68" s="14">
        <v>2388</v>
      </c>
      <c r="H68" s="18">
        <v>228</v>
      </c>
      <c r="I68" s="14">
        <v>386338</v>
      </c>
      <c r="J68">
        <v>5976</v>
      </c>
      <c r="K68">
        <v>2819297</v>
      </c>
      <c r="L68">
        <v>73379</v>
      </c>
      <c r="M68">
        <v>2706601</v>
      </c>
      <c r="N68">
        <v>961</v>
      </c>
      <c r="O68">
        <v>862860</v>
      </c>
      <c r="P68">
        <v>6126</v>
      </c>
      <c r="Q68">
        <v>22692</v>
      </c>
      <c r="R68">
        <v>531</v>
      </c>
      <c r="S68">
        <v>383352</v>
      </c>
      <c r="T68">
        <v>3579</v>
      </c>
      <c r="U68">
        <v>49800</v>
      </c>
      <c r="V68">
        <v>2352</v>
      </c>
      <c r="W68">
        <v>812</v>
      </c>
      <c r="X68">
        <v>55</v>
      </c>
    </row>
    <row r="69" spans="1:24" x14ac:dyDescent="0.2">
      <c r="A69" s="14" t="s">
        <v>75</v>
      </c>
      <c r="B69" s="14">
        <v>10067</v>
      </c>
      <c r="C69" s="14">
        <v>9475</v>
      </c>
      <c r="D69" s="14">
        <v>1260</v>
      </c>
      <c r="E69" s="14">
        <v>0</v>
      </c>
      <c r="F69" s="14">
        <v>0</v>
      </c>
      <c r="G69" s="14">
        <v>2854</v>
      </c>
      <c r="H69" s="18">
        <v>250</v>
      </c>
      <c r="I69" s="14">
        <v>45795</v>
      </c>
      <c r="J69">
        <v>296</v>
      </c>
      <c r="K69">
        <v>302238</v>
      </c>
      <c r="L69">
        <v>8840</v>
      </c>
      <c r="M69">
        <v>471525</v>
      </c>
      <c r="N69">
        <v>106</v>
      </c>
      <c r="O69">
        <v>880342</v>
      </c>
      <c r="P69">
        <v>451</v>
      </c>
      <c r="Q69">
        <v>2387</v>
      </c>
      <c r="R69">
        <v>83</v>
      </c>
      <c r="S69">
        <v>12599</v>
      </c>
      <c r="T69">
        <v>208</v>
      </c>
      <c r="U69">
        <v>12861</v>
      </c>
      <c r="V69">
        <v>614</v>
      </c>
      <c r="W69">
        <v>171</v>
      </c>
      <c r="X69">
        <v>21</v>
      </c>
    </row>
    <row r="70" spans="1:24" x14ac:dyDescent="0.2">
      <c r="A70" s="14" t="s">
        <v>81</v>
      </c>
      <c r="B70" s="14">
        <v>60791</v>
      </c>
      <c r="C70" s="14">
        <v>163105</v>
      </c>
      <c r="D70" s="14">
        <v>31525</v>
      </c>
      <c r="E70" s="14">
        <v>4579</v>
      </c>
      <c r="F70" s="14">
        <v>157</v>
      </c>
      <c r="G70" s="14">
        <v>4287</v>
      </c>
      <c r="H70" s="18">
        <v>382</v>
      </c>
      <c r="I70" s="14">
        <v>503304</v>
      </c>
      <c r="J70">
        <v>5683</v>
      </c>
      <c r="K70">
        <v>2220197</v>
      </c>
      <c r="L70">
        <v>47718</v>
      </c>
      <c r="M70">
        <v>6359856</v>
      </c>
      <c r="N70">
        <v>972</v>
      </c>
      <c r="O70">
        <v>1145740</v>
      </c>
      <c r="P70">
        <v>2701</v>
      </c>
      <c r="Q70">
        <v>87929</v>
      </c>
      <c r="R70">
        <v>1240</v>
      </c>
      <c r="S70">
        <v>275163</v>
      </c>
      <c r="T70">
        <v>1925</v>
      </c>
      <c r="U70">
        <v>26063</v>
      </c>
      <c r="V70">
        <v>1763</v>
      </c>
      <c r="W70">
        <v>259</v>
      </c>
      <c r="X70">
        <v>36</v>
      </c>
    </row>
    <row r="71" spans="1:24" x14ac:dyDescent="0.2">
      <c r="A71" s="14" t="s">
        <v>76</v>
      </c>
      <c r="B71" s="14">
        <v>3094</v>
      </c>
      <c r="C71" s="14">
        <v>2368</v>
      </c>
      <c r="D71" s="14">
        <v>292</v>
      </c>
      <c r="E71" s="14">
        <v>0</v>
      </c>
      <c r="F71" s="14">
        <v>0</v>
      </c>
      <c r="G71" s="14">
        <v>761</v>
      </c>
      <c r="H71" s="18">
        <v>96</v>
      </c>
      <c r="I71" s="14">
        <v>8667</v>
      </c>
      <c r="J71">
        <v>50</v>
      </c>
      <c r="K71">
        <v>85758</v>
      </c>
      <c r="L71">
        <v>2588</v>
      </c>
      <c r="M71">
        <v>70063</v>
      </c>
      <c r="N71">
        <v>8</v>
      </c>
      <c r="O71">
        <v>119351</v>
      </c>
      <c r="P71">
        <v>56</v>
      </c>
      <c r="Q71">
        <v>5221</v>
      </c>
      <c r="R71">
        <v>8</v>
      </c>
      <c r="S71">
        <v>4718</v>
      </c>
      <c r="T71">
        <v>31</v>
      </c>
      <c r="U71">
        <v>2575</v>
      </c>
      <c r="V71">
        <v>95</v>
      </c>
      <c r="W71">
        <v>105</v>
      </c>
      <c r="X71">
        <v>8</v>
      </c>
    </row>
    <row r="72" spans="1:24" x14ac:dyDescent="0.2">
      <c r="A72" s="14" t="s">
        <v>78</v>
      </c>
      <c r="B72" s="14">
        <v>7185</v>
      </c>
      <c r="C72" s="14">
        <v>9944</v>
      </c>
      <c r="D72" s="14">
        <v>1197</v>
      </c>
      <c r="E72" s="14">
        <v>0</v>
      </c>
      <c r="F72" s="14">
        <v>0</v>
      </c>
      <c r="G72" s="14">
        <v>1629</v>
      </c>
      <c r="H72" s="18">
        <v>176</v>
      </c>
      <c r="I72" s="14">
        <v>12604</v>
      </c>
      <c r="J72">
        <v>310</v>
      </c>
      <c r="K72">
        <v>174806</v>
      </c>
      <c r="L72">
        <v>6155</v>
      </c>
      <c r="M72">
        <v>12675</v>
      </c>
      <c r="N72">
        <v>19</v>
      </c>
      <c r="O72">
        <v>263468</v>
      </c>
      <c r="P72">
        <v>663</v>
      </c>
      <c r="Q72">
        <v>122</v>
      </c>
      <c r="R72">
        <v>9</v>
      </c>
      <c r="S72">
        <v>7864</v>
      </c>
      <c r="T72">
        <v>97</v>
      </c>
      <c r="U72">
        <v>8206</v>
      </c>
      <c r="V72">
        <v>477</v>
      </c>
      <c r="W72">
        <v>91</v>
      </c>
      <c r="X72">
        <v>9</v>
      </c>
    </row>
    <row r="73" spans="1:24" x14ac:dyDescent="0.2">
      <c r="A73" s="14" t="s">
        <v>77</v>
      </c>
      <c r="B73" s="14">
        <v>56611</v>
      </c>
      <c r="C73" s="14">
        <v>82700</v>
      </c>
      <c r="D73" s="14">
        <v>14317</v>
      </c>
      <c r="E73" s="14">
        <v>0</v>
      </c>
      <c r="F73" s="14">
        <v>0</v>
      </c>
      <c r="G73" s="14">
        <v>3892</v>
      </c>
      <c r="H73" s="18">
        <v>415</v>
      </c>
      <c r="I73" s="14">
        <v>236063</v>
      </c>
      <c r="J73">
        <v>3657</v>
      </c>
      <c r="K73">
        <v>1867213</v>
      </c>
      <c r="L73">
        <v>48257</v>
      </c>
      <c r="M73">
        <v>2198727</v>
      </c>
      <c r="N73">
        <v>480</v>
      </c>
      <c r="O73">
        <v>378370</v>
      </c>
      <c r="P73">
        <v>2493</v>
      </c>
      <c r="Q73">
        <v>11231</v>
      </c>
      <c r="R73">
        <v>213</v>
      </c>
      <c r="S73">
        <v>297117</v>
      </c>
      <c r="T73">
        <v>2125</v>
      </c>
      <c r="U73">
        <v>16349</v>
      </c>
      <c r="V73">
        <v>810</v>
      </c>
      <c r="W73">
        <v>467</v>
      </c>
      <c r="X73">
        <v>33</v>
      </c>
    </row>
    <row r="74" spans="1:24" x14ac:dyDescent="0.2">
      <c r="A74" s="14" t="s">
        <v>86</v>
      </c>
      <c r="B74" s="14">
        <v>53736</v>
      </c>
      <c r="C74" s="14">
        <v>96003</v>
      </c>
      <c r="D74" s="14">
        <v>22163</v>
      </c>
      <c r="E74" s="14">
        <v>8</v>
      </c>
      <c r="F74" s="14">
        <v>3</v>
      </c>
      <c r="G74" s="14">
        <v>2414</v>
      </c>
      <c r="H74" s="18">
        <v>460</v>
      </c>
      <c r="I74" s="14">
        <v>7442</v>
      </c>
      <c r="J74">
        <v>185</v>
      </c>
      <c r="K74">
        <v>969055</v>
      </c>
      <c r="L74">
        <v>44812</v>
      </c>
      <c r="M74">
        <v>121277</v>
      </c>
      <c r="N74">
        <v>172</v>
      </c>
      <c r="O74">
        <v>42991</v>
      </c>
      <c r="P74">
        <v>861</v>
      </c>
      <c r="Q74">
        <v>5519</v>
      </c>
      <c r="R74">
        <v>293</v>
      </c>
      <c r="S74">
        <v>21713</v>
      </c>
      <c r="T74">
        <v>1029</v>
      </c>
      <c r="U74">
        <v>52826</v>
      </c>
      <c r="V74">
        <v>10179</v>
      </c>
      <c r="W74">
        <v>3713</v>
      </c>
      <c r="X74">
        <v>610</v>
      </c>
    </row>
    <row r="75" spans="1:24" x14ac:dyDescent="0.2">
      <c r="A75" s="14" t="s">
        <v>84</v>
      </c>
      <c r="B75" s="14">
        <v>38123</v>
      </c>
      <c r="C75" s="14">
        <v>68186</v>
      </c>
      <c r="D75" s="14">
        <v>18183</v>
      </c>
      <c r="E75" s="14">
        <v>2</v>
      </c>
      <c r="F75" s="14">
        <v>1</v>
      </c>
      <c r="G75" s="14">
        <v>1696</v>
      </c>
      <c r="H75" s="18">
        <v>219</v>
      </c>
      <c r="I75" s="14">
        <v>3553</v>
      </c>
      <c r="J75">
        <v>163</v>
      </c>
      <c r="K75">
        <v>773990</v>
      </c>
      <c r="L75">
        <v>31569</v>
      </c>
      <c r="M75">
        <v>243868</v>
      </c>
      <c r="N75">
        <v>132</v>
      </c>
      <c r="O75">
        <v>28967</v>
      </c>
      <c r="P75">
        <v>707</v>
      </c>
      <c r="Q75">
        <v>14935</v>
      </c>
      <c r="R75">
        <v>438</v>
      </c>
      <c r="S75">
        <v>47725</v>
      </c>
      <c r="T75">
        <v>1323</v>
      </c>
      <c r="U75">
        <v>50235</v>
      </c>
      <c r="V75">
        <v>9877</v>
      </c>
      <c r="W75">
        <v>15743</v>
      </c>
      <c r="X75">
        <v>3463</v>
      </c>
    </row>
    <row r="76" spans="1:24" x14ac:dyDescent="0.2">
      <c r="A76" s="14" t="s">
        <v>85</v>
      </c>
      <c r="B76" s="14">
        <v>46101</v>
      </c>
      <c r="C76" s="14">
        <v>57617</v>
      </c>
      <c r="D76" s="14">
        <v>17601</v>
      </c>
      <c r="E76" s="14">
        <v>15</v>
      </c>
      <c r="F76" s="14">
        <v>1</v>
      </c>
      <c r="G76" s="14">
        <v>1551</v>
      </c>
      <c r="H76" s="18">
        <v>329</v>
      </c>
      <c r="I76" s="14">
        <v>8190</v>
      </c>
      <c r="J76">
        <v>60</v>
      </c>
      <c r="K76">
        <v>839530</v>
      </c>
      <c r="L76">
        <v>38011</v>
      </c>
      <c r="M76">
        <v>78267</v>
      </c>
      <c r="N76">
        <v>716</v>
      </c>
      <c r="O76">
        <v>63747</v>
      </c>
      <c r="P76">
        <v>517</v>
      </c>
      <c r="Q76">
        <v>14968</v>
      </c>
      <c r="R76">
        <v>886</v>
      </c>
      <c r="S76">
        <v>23328</v>
      </c>
      <c r="T76">
        <v>1244</v>
      </c>
      <c r="U76">
        <v>69196</v>
      </c>
      <c r="V76">
        <v>13681</v>
      </c>
      <c r="W76">
        <v>4249</v>
      </c>
      <c r="X76">
        <v>737</v>
      </c>
    </row>
    <row r="77" spans="1:24" x14ac:dyDescent="0.2">
      <c r="A77" s="14" t="s">
        <v>82</v>
      </c>
      <c r="B77" s="14">
        <v>60315</v>
      </c>
      <c r="C77" s="14">
        <v>156524</v>
      </c>
      <c r="D77" s="14">
        <v>26936</v>
      </c>
      <c r="E77" s="14">
        <v>956</v>
      </c>
      <c r="F77" s="14">
        <v>15</v>
      </c>
      <c r="G77" s="14">
        <v>6171</v>
      </c>
      <c r="H77" s="18">
        <v>362</v>
      </c>
      <c r="I77" s="14">
        <v>93669</v>
      </c>
      <c r="J77">
        <v>1153</v>
      </c>
      <c r="K77">
        <v>1678621</v>
      </c>
      <c r="L77">
        <v>45630</v>
      </c>
      <c r="M77">
        <v>2123516</v>
      </c>
      <c r="N77">
        <v>818</v>
      </c>
      <c r="O77">
        <v>1605172</v>
      </c>
      <c r="P77">
        <v>2407</v>
      </c>
      <c r="Q77">
        <v>54439</v>
      </c>
      <c r="R77">
        <v>1023</v>
      </c>
      <c r="S77">
        <v>373223</v>
      </c>
      <c r="T77">
        <v>2033</v>
      </c>
      <c r="U77">
        <v>51499</v>
      </c>
      <c r="V77">
        <v>5840</v>
      </c>
      <c r="W77">
        <v>2027</v>
      </c>
      <c r="X77">
        <v>224</v>
      </c>
    </row>
    <row r="78" spans="1:24" x14ac:dyDescent="0.2">
      <c r="A78" s="14" t="s">
        <v>83</v>
      </c>
      <c r="B78" s="14">
        <v>23341</v>
      </c>
      <c r="C78" s="14">
        <v>37123</v>
      </c>
      <c r="D78" s="14">
        <v>7999</v>
      </c>
      <c r="E78" s="14">
        <v>12</v>
      </c>
      <c r="F78" s="14">
        <v>1</v>
      </c>
      <c r="G78" s="14">
        <v>176</v>
      </c>
      <c r="H78" s="18">
        <v>47</v>
      </c>
      <c r="I78" s="14">
        <v>13521</v>
      </c>
      <c r="J78">
        <v>116</v>
      </c>
      <c r="K78">
        <v>548988</v>
      </c>
      <c r="L78">
        <v>19547</v>
      </c>
      <c r="M78">
        <v>1167087</v>
      </c>
      <c r="N78">
        <v>92</v>
      </c>
      <c r="O78">
        <v>306795</v>
      </c>
      <c r="P78">
        <v>488</v>
      </c>
      <c r="Q78">
        <v>4686</v>
      </c>
      <c r="R78">
        <v>227</v>
      </c>
      <c r="S78">
        <v>20609</v>
      </c>
      <c r="T78">
        <v>824</v>
      </c>
      <c r="U78">
        <v>33158</v>
      </c>
      <c r="V78">
        <v>5137</v>
      </c>
      <c r="W78">
        <v>768</v>
      </c>
      <c r="X78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1.875" style="2" bestFit="1" customWidth="1"/>
    <col min="2" max="2" width="8.625" style="2" bestFit="1" customWidth="1"/>
    <col min="3" max="3" width="8.875" style="2" bestFit="1" customWidth="1"/>
    <col min="4" max="4" width="8.625" style="2" bestFit="1" customWidth="1"/>
    <col min="5" max="5" width="7.625" style="2" bestFit="1" customWidth="1"/>
    <col min="6" max="6" width="6.625" style="2" bestFit="1" customWidth="1"/>
    <col min="7" max="7" width="9.125" style="2" bestFit="1" customWidth="1"/>
    <col min="8" max="8" width="7.5" style="2" bestFit="1" customWidth="1"/>
    <col min="9" max="9" width="9.625" style="2" bestFit="1" customWidth="1"/>
    <col min="10" max="10" width="7.5" style="2" bestFit="1" customWidth="1"/>
    <col min="11" max="11" width="10.5" style="2" bestFit="1" customWidth="1"/>
    <col min="12" max="12" width="9" style="2" bestFit="1" customWidth="1"/>
    <col min="13" max="13" width="10.5" style="2" bestFit="1" customWidth="1"/>
    <col min="14" max="14" width="6.625" style="2" bestFit="1" customWidth="1"/>
    <col min="15" max="15" width="9.875" style="2" bestFit="1" customWidth="1"/>
    <col min="16" max="16" width="7.5" style="2" bestFit="1" customWidth="1"/>
    <col min="17" max="17" width="9.125" style="2" bestFit="1" customWidth="1"/>
    <col min="18" max="18" width="6.625" style="2" bestFit="1" customWidth="1"/>
    <col min="19" max="19" width="9.875" style="2" bestFit="1" customWidth="1"/>
    <col min="20" max="20" width="6.875" style="2" bestFit="1" customWidth="1"/>
    <col min="21" max="21" width="8.875" style="2" bestFit="1" customWidth="1"/>
    <col min="22" max="22" width="6.875" style="2" bestFit="1" customWidth="1"/>
    <col min="23" max="23" width="7.5" style="2" bestFit="1" customWidth="1"/>
    <col min="24" max="24" width="6.875" style="2" customWidth="1"/>
    <col min="25" max="16384" width="9" style="2"/>
  </cols>
  <sheetData>
    <row r="1" spans="1:25" ht="27.75" x14ac:dyDescent="0.2">
      <c r="A1" s="1" t="s">
        <v>105</v>
      </c>
      <c r="B1" s="1"/>
      <c r="C1" s="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4" x14ac:dyDescent="0.2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117</v>
      </c>
      <c r="L3" s="15"/>
      <c r="M3" s="15" t="s">
        <v>101</v>
      </c>
      <c r="N3" s="15"/>
      <c r="O3" s="15" t="s">
        <v>102</v>
      </c>
      <c r="P3" s="15"/>
      <c r="Q3" s="15" t="s">
        <v>104</v>
      </c>
      <c r="R3" s="15"/>
      <c r="S3" s="15" t="s">
        <v>103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 x14ac:dyDescent="0.2">
      <c r="A4" s="16"/>
      <c r="B4" s="17"/>
      <c r="C4" s="13" t="s">
        <v>95</v>
      </c>
      <c r="D4" s="13" t="s">
        <v>96</v>
      </c>
      <c r="E4" s="13" t="s">
        <v>95</v>
      </c>
      <c r="F4" s="13" t="s">
        <v>96</v>
      </c>
      <c r="G4" s="13" t="s">
        <v>95</v>
      </c>
      <c r="H4" s="13" t="s">
        <v>96</v>
      </c>
      <c r="I4" s="13" t="s">
        <v>95</v>
      </c>
      <c r="J4" s="13" t="s">
        <v>96</v>
      </c>
      <c r="K4" s="13" t="s">
        <v>95</v>
      </c>
      <c r="L4" s="13" t="s">
        <v>96</v>
      </c>
      <c r="M4" s="13" t="s">
        <v>95</v>
      </c>
      <c r="N4" s="13" t="s">
        <v>96</v>
      </c>
      <c r="O4" s="13" t="s">
        <v>95</v>
      </c>
      <c r="P4" s="13" t="s">
        <v>96</v>
      </c>
      <c r="Q4" s="13" t="s">
        <v>95</v>
      </c>
      <c r="R4" s="13" t="s">
        <v>96</v>
      </c>
      <c r="S4" s="13" t="s">
        <v>95</v>
      </c>
      <c r="T4" s="13" t="s">
        <v>96</v>
      </c>
      <c r="U4" s="13" t="s">
        <v>95</v>
      </c>
      <c r="V4" s="13" t="s">
        <v>96</v>
      </c>
      <c r="W4" s="13" t="s">
        <v>95</v>
      </c>
      <c r="X4" s="13" t="s">
        <v>96</v>
      </c>
    </row>
    <row r="5" spans="1:25" ht="21.75" x14ac:dyDescent="0.2">
      <c r="A5" s="5" t="s">
        <v>0</v>
      </c>
      <c r="B5" s="6">
        <f>SUM(B6,B16,B26,B35,B48,B57,B67,B76,B86)</f>
        <v>3530029</v>
      </c>
      <c r="C5" s="6">
        <f t="shared" ref="C5:X5" si="0">SUM(C6,C16,C26,C35,C48,C57,C67,C76,C86)</f>
        <v>8804879</v>
      </c>
      <c r="D5" s="6">
        <f t="shared" si="0"/>
        <v>1345198</v>
      </c>
      <c r="E5" s="6">
        <f t="shared" si="0"/>
        <v>801091</v>
      </c>
      <c r="F5" s="6">
        <f t="shared" si="0"/>
        <v>24161</v>
      </c>
      <c r="G5" s="6">
        <f t="shared" si="0"/>
        <v>1668228</v>
      </c>
      <c r="H5" s="6">
        <f t="shared" si="0"/>
        <v>299464</v>
      </c>
      <c r="I5" s="6">
        <f t="shared" si="0"/>
        <v>13610901</v>
      </c>
      <c r="J5" s="6">
        <f t="shared" si="0"/>
        <v>204360</v>
      </c>
      <c r="K5" s="6">
        <f t="shared" ref="K5:L5" si="1">SUM(K6,K16,K26,K35,K48,K57,K67,K76,K86)</f>
        <v>115287450</v>
      </c>
      <c r="L5" s="6">
        <f t="shared" si="1"/>
        <v>2766887</v>
      </c>
      <c r="M5" s="6">
        <f t="shared" ref="M5:N5" si="2">SUM(M6,M16,M26,M35,M48,M57,M67,M76,M86)</f>
        <v>302371847</v>
      </c>
      <c r="N5" s="6">
        <f t="shared" si="2"/>
        <v>36967</v>
      </c>
      <c r="O5" s="6">
        <f t="shared" si="0"/>
        <v>60463976</v>
      </c>
      <c r="P5" s="6">
        <f t="shared" si="0"/>
        <v>151387</v>
      </c>
      <c r="Q5" s="6">
        <f t="shared" si="0"/>
        <v>9104438</v>
      </c>
      <c r="R5" s="6">
        <f t="shared" si="0"/>
        <v>33066</v>
      </c>
      <c r="S5" s="6">
        <f t="shared" ref="S5:T5" si="3">SUM(S6,S16,S26,S35,S48,S57,S67,S76,S86)</f>
        <v>17324876</v>
      </c>
      <c r="T5" s="6">
        <f t="shared" si="3"/>
        <v>86141</v>
      </c>
      <c r="U5" s="6">
        <f t="shared" si="0"/>
        <v>1373129</v>
      </c>
      <c r="V5" s="6">
        <f t="shared" si="0"/>
        <v>88981</v>
      </c>
      <c r="W5" s="6">
        <f t="shared" si="0"/>
        <v>118959</v>
      </c>
      <c r="X5" s="6">
        <f t="shared" si="0"/>
        <v>8094</v>
      </c>
    </row>
    <row r="6" spans="1:25" ht="21.75" x14ac:dyDescent="0.2">
      <c r="A6" s="11" t="s">
        <v>1</v>
      </c>
      <c r="B6" s="10">
        <f>SUM(B7:B15)</f>
        <v>123745</v>
      </c>
      <c r="C6" s="10">
        <f t="shared" ref="C6:X6" si="4">SUM(C7:C15)</f>
        <v>195260</v>
      </c>
      <c r="D6" s="10">
        <f t="shared" si="4"/>
        <v>14025</v>
      </c>
      <c r="E6" s="10">
        <f t="shared" si="4"/>
        <v>251713</v>
      </c>
      <c r="F6" s="10">
        <f t="shared" si="4"/>
        <v>7297</v>
      </c>
      <c r="G6" s="10">
        <f t="shared" si="4"/>
        <v>36319</v>
      </c>
      <c r="H6" s="10">
        <f t="shared" si="4"/>
        <v>2634</v>
      </c>
      <c r="I6" s="10">
        <f t="shared" si="4"/>
        <v>989656</v>
      </c>
      <c r="J6" s="10">
        <f t="shared" si="4"/>
        <v>4808</v>
      </c>
      <c r="K6" s="10">
        <f t="shared" ref="K6:L6" si="5">SUM(K7:K15)</f>
        <v>4807223</v>
      </c>
      <c r="L6" s="10">
        <f t="shared" si="5"/>
        <v>97868</v>
      </c>
      <c r="M6" s="10">
        <f t="shared" ref="M6:N6" si="6">SUM(M7:M15)</f>
        <v>92990272</v>
      </c>
      <c r="N6" s="10">
        <f t="shared" si="6"/>
        <v>1682</v>
      </c>
      <c r="O6" s="10">
        <f t="shared" si="4"/>
        <v>6987723</v>
      </c>
      <c r="P6" s="10">
        <f t="shared" si="4"/>
        <v>11017</v>
      </c>
      <c r="Q6" s="10">
        <f t="shared" si="4"/>
        <v>1340176</v>
      </c>
      <c r="R6" s="10">
        <f t="shared" si="4"/>
        <v>1627</v>
      </c>
      <c r="S6" s="10">
        <f t="shared" ref="S6:T6" si="7">SUM(S7:S15)</f>
        <v>4576636</v>
      </c>
      <c r="T6" s="10">
        <f t="shared" si="7"/>
        <v>8628</v>
      </c>
      <c r="U6" s="10">
        <f t="shared" si="4"/>
        <v>176232</v>
      </c>
      <c r="V6" s="10">
        <f t="shared" si="4"/>
        <v>6143</v>
      </c>
      <c r="W6" s="10">
        <f t="shared" si="4"/>
        <v>13055</v>
      </c>
      <c r="X6" s="10">
        <f t="shared" si="4"/>
        <v>436</v>
      </c>
    </row>
    <row r="7" spans="1:25" ht="21.75" x14ac:dyDescent="0.2">
      <c r="A7" s="7" t="s">
        <v>10</v>
      </c>
      <c r="B7" s="8">
        <f>VLOOKUP($A$7:$A$91,data!$A$2:$R$78,2,FALSE)</f>
        <v>4827</v>
      </c>
      <c r="C7" s="8">
        <f>VLOOKUP($A$7:$A$91,data!$A$2:$R$78,3,FALSE)</f>
        <v>4252</v>
      </c>
      <c r="D7" s="8">
        <f>VLOOKUP($A$7:$A$91,data!$A$2:$R$78,4,FALSE)</f>
        <v>586</v>
      </c>
      <c r="E7" s="8">
        <f>VLOOKUP($A$7:$A$91,data!$A$2:$R$78,5,FALSE)</f>
        <v>123</v>
      </c>
      <c r="F7" s="8">
        <f>VLOOKUP($A$7:$A$91,data!$A$2:$R$78,6,FALSE)</f>
        <v>7</v>
      </c>
      <c r="G7" s="8">
        <f>VLOOKUP($A$7:$A$91,data!$A$2:$R$78,7,FALSE)</f>
        <v>270</v>
      </c>
      <c r="H7" s="8">
        <f>VLOOKUP($A$7:$A$91,data!$A$2:$R$78,8,FALSE)</f>
        <v>49</v>
      </c>
      <c r="I7" s="8">
        <f>VLOOKUP($A$7:$A$91,data!$A$2:$R$78,9,FALSE)</f>
        <v>2843</v>
      </c>
      <c r="J7" s="8">
        <f>VLOOKUP($A$7:$A$91,data!$A$2:$R$78,10,FALSE)</f>
        <v>6</v>
      </c>
      <c r="K7" s="8">
        <f>VLOOKUP($A$7:$A$91,data!$A$2:$R$78,11,FALSE)</f>
        <v>101664</v>
      </c>
      <c r="L7" s="8">
        <f>VLOOKUP($A$7:$A$91,data!$A$2:$R$78,12,FALSE)</f>
        <v>3869</v>
      </c>
      <c r="M7" s="8">
        <f>VLOOKUP($A$7:$A$91,data!$A$2:$R$78,13,FALSE)</f>
        <v>36117</v>
      </c>
      <c r="N7" s="8">
        <f>VLOOKUP($A$7:$A$91,data!$A$2:$R$78,14,FALSE)</f>
        <v>452</v>
      </c>
      <c r="O7" s="8">
        <f>VLOOKUP($A$7:$A$91,data!$A$2:$R$78,15,FALSE)</f>
        <v>10386</v>
      </c>
      <c r="P7" s="8">
        <f>VLOOKUP($A$7:$A$91,data!$A$2:$R$78,16,FALSE)</f>
        <v>341</v>
      </c>
      <c r="Q7" s="8">
        <f>VLOOKUP($A$7:$A$91,data!$A$2:$R$78,17,FALSE)</f>
        <v>5562</v>
      </c>
      <c r="R7" s="8">
        <f>VLOOKUP($A$7:$A$91,data!$A$2:$R$78,18,FALSE)</f>
        <v>127</v>
      </c>
      <c r="S7" s="8">
        <f>VLOOKUP($A$7:$A$91,data!$A$2:$X$78,19,FALSE)</f>
        <v>25909</v>
      </c>
      <c r="T7" s="8">
        <f>VLOOKUP($A$7:$A$91,data!$A$2:$X$78,20,FALSE)</f>
        <v>130</v>
      </c>
      <c r="U7" s="8">
        <f>VLOOKUP($A$7:$A$91,data!$A$2:$X$78,21,FALSE)</f>
        <v>9533</v>
      </c>
      <c r="V7" s="8">
        <f>VLOOKUP($A$7:$A$91,data!$A$2:$X$78,22,FALSE)</f>
        <v>472</v>
      </c>
      <c r="W7" s="8">
        <f>VLOOKUP($A$7:$A$91,data!$A$2:$X$78,23,FALSE)</f>
        <v>1186</v>
      </c>
      <c r="X7" s="8">
        <f>VLOOKUP($A$7:$A$91,data!$A$2:$X$78,24,FALSE)</f>
        <v>78</v>
      </c>
    </row>
    <row r="8" spans="1:25" ht="21.75" x14ac:dyDescent="0.2">
      <c r="A8" s="7" t="s">
        <v>11</v>
      </c>
      <c r="B8" s="8">
        <f>VLOOKUP($A$7:$A$91,data!$A$2:$R$78,2,FALSE)</f>
        <v>4143</v>
      </c>
      <c r="C8" s="8">
        <f>VLOOKUP($A$7:$A$91,data!$A$2:$R$78,3,FALSE)</f>
        <v>2116</v>
      </c>
      <c r="D8" s="8">
        <f>VLOOKUP($A$7:$A$91,data!$A$2:$R$78,4,FALSE)</f>
        <v>309</v>
      </c>
      <c r="E8" s="8">
        <f>VLOOKUP($A$7:$A$91,data!$A$2:$R$78,5,FALSE)</f>
        <v>0</v>
      </c>
      <c r="F8" s="8">
        <f>VLOOKUP($A$7:$A$91,data!$A$2:$R$78,6,FALSE)</f>
        <v>0</v>
      </c>
      <c r="G8" s="8">
        <f>VLOOKUP($A$7:$A$91,data!$A$2:$R$78,7,FALSE)</f>
        <v>167</v>
      </c>
      <c r="H8" s="8">
        <f>VLOOKUP($A$7:$A$91,data!$A$2:$R$78,8,FALSE)</f>
        <v>36</v>
      </c>
      <c r="I8" s="8">
        <f>VLOOKUP($A$7:$A$91,data!$A$2:$R$78,9,FALSE)</f>
        <v>0</v>
      </c>
      <c r="J8" s="8">
        <f>VLOOKUP($A$7:$A$91,data!$A$2:$R$78,10,FALSE)</f>
        <v>0</v>
      </c>
      <c r="K8" s="8">
        <f>VLOOKUP($A$7:$A$91,data!$A$2:$R$78,11,FALSE)</f>
        <v>109258</v>
      </c>
      <c r="L8" s="8">
        <f>VLOOKUP($A$7:$A$91,data!$A$2:$R$78,12,FALSE)</f>
        <v>3657</v>
      </c>
      <c r="M8" s="8">
        <f>VLOOKUP($A$7:$A$91,data!$A$2:$R$78,13,FALSE)</f>
        <v>18596</v>
      </c>
      <c r="N8" s="8">
        <f>VLOOKUP($A$7:$A$91,data!$A$2:$R$78,14,FALSE)</f>
        <v>42</v>
      </c>
      <c r="O8" s="8">
        <f>VLOOKUP($A$7:$A$91,data!$A$2:$R$78,15,FALSE)</f>
        <v>6901</v>
      </c>
      <c r="P8" s="8">
        <f>VLOOKUP($A$7:$A$91,data!$A$2:$R$78,16,FALSE)</f>
        <v>208</v>
      </c>
      <c r="Q8" s="8">
        <f>VLOOKUP($A$7:$A$91,data!$A$2:$R$78,17,FALSE)</f>
        <v>5298</v>
      </c>
      <c r="R8" s="8">
        <f>VLOOKUP($A$7:$A$91,data!$A$2:$R$78,18,FALSE)</f>
        <v>77</v>
      </c>
      <c r="S8" s="8">
        <f>VLOOKUP($A$7:$A$91,data!$A$2:$X$78,19,FALSE)</f>
        <v>155268</v>
      </c>
      <c r="T8" s="8">
        <f>VLOOKUP($A$7:$A$91,data!$A$2:$X$78,20,FALSE)</f>
        <v>162</v>
      </c>
      <c r="U8" s="8">
        <f>VLOOKUP($A$7:$A$91,data!$A$2:$X$78,21,FALSE)</f>
        <v>3567</v>
      </c>
      <c r="V8" s="8">
        <f>VLOOKUP($A$7:$A$91,data!$A$2:$X$78,22,FALSE)</f>
        <v>253</v>
      </c>
      <c r="W8" s="8">
        <f>VLOOKUP($A$7:$A$91,data!$A$2:$X$78,23,FALSE)</f>
        <v>352</v>
      </c>
      <c r="X8" s="8">
        <f>VLOOKUP($A$7:$A$91,data!$A$2:$X$78,24,FALSE)</f>
        <v>26</v>
      </c>
    </row>
    <row r="9" spans="1:25" ht="21.75" x14ac:dyDescent="0.2">
      <c r="A9" s="7" t="s">
        <v>12</v>
      </c>
      <c r="B9" s="8">
        <f>VLOOKUP($A$7:$A$91,data!$A$2:$R$78,2,FALSE)</f>
        <v>6672</v>
      </c>
      <c r="C9" s="8">
        <f>VLOOKUP($A$7:$A$91,data!$A$2:$R$78,3,FALSE)</f>
        <v>4855</v>
      </c>
      <c r="D9" s="8">
        <f>VLOOKUP($A$7:$A$91,data!$A$2:$R$78,4,FALSE)</f>
        <v>294</v>
      </c>
      <c r="E9" s="8">
        <f>VLOOKUP($A$7:$A$91,data!$A$2:$R$78,5,FALSE)</f>
        <v>102</v>
      </c>
      <c r="F9" s="8">
        <f>VLOOKUP($A$7:$A$91,data!$A$2:$R$78,6,FALSE)</f>
        <v>3</v>
      </c>
      <c r="G9" s="8">
        <f>VLOOKUP($A$7:$A$91,data!$A$2:$R$78,7,FALSE)</f>
        <v>794</v>
      </c>
      <c r="H9" s="8">
        <f>VLOOKUP($A$7:$A$91,data!$A$2:$R$78,8,FALSE)</f>
        <v>59</v>
      </c>
      <c r="I9" s="8">
        <f>VLOOKUP($A$7:$A$91,data!$A$2:$R$78,9,FALSE)</f>
        <v>8154</v>
      </c>
      <c r="J9" s="8">
        <f>VLOOKUP($A$7:$A$91,data!$A$2:$R$78,10,FALSE)</f>
        <v>60</v>
      </c>
      <c r="K9" s="8">
        <f>VLOOKUP($A$7:$A$91,data!$A$2:$R$78,11,FALSE)</f>
        <v>258541</v>
      </c>
      <c r="L9" s="8">
        <f>VLOOKUP($A$7:$A$91,data!$A$2:$R$78,12,FALSE)</f>
        <v>5299</v>
      </c>
      <c r="M9" s="8">
        <f>VLOOKUP($A$7:$A$91,data!$A$2:$R$78,13,FALSE)</f>
        <v>220064</v>
      </c>
      <c r="N9" s="8">
        <f>VLOOKUP($A$7:$A$91,data!$A$2:$R$78,14,FALSE)</f>
        <v>81</v>
      </c>
      <c r="O9" s="8">
        <f>VLOOKUP($A$7:$A$91,data!$A$2:$R$78,15,FALSE)</f>
        <v>107247</v>
      </c>
      <c r="P9" s="8">
        <f>VLOOKUP($A$7:$A$91,data!$A$2:$R$78,16,FALSE)</f>
        <v>1942</v>
      </c>
      <c r="Q9" s="8">
        <f>VLOOKUP($A$7:$A$91,data!$A$2:$R$78,17,FALSE)</f>
        <v>60565</v>
      </c>
      <c r="R9" s="8">
        <f>VLOOKUP($A$7:$A$91,data!$A$2:$R$78,18,FALSE)</f>
        <v>134</v>
      </c>
      <c r="S9" s="8">
        <f>VLOOKUP($A$7:$A$91,data!$A$2:$X$78,19,FALSE)</f>
        <v>342398</v>
      </c>
      <c r="T9" s="8">
        <f>VLOOKUP($A$7:$A$91,data!$A$2:$X$78,20,FALSE)</f>
        <v>566</v>
      </c>
      <c r="U9" s="8">
        <f>VLOOKUP($A$7:$A$91,data!$A$2:$X$78,21,FALSE)</f>
        <v>3068</v>
      </c>
      <c r="V9" s="8">
        <f>VLOOKUP($A$7:$A$91,data!$A$2:$X$78,22,FALSE)</f>
        <v>120</v>
      </c>
      <c r="W9" s="8">
        <f>VLOOKUP($A$7:$A$91,data!$A$2:$X$78,23,FALSE)</f>
        <v>414</v>
      </c>
      <c r="X9" s="8">
        <f>VLOOKUP($A$7:$A$91,data!$A$2:$X$78,24,FALSE)</f>
        <v>18</v>
      </c>
    </row>
    <row r="10" spans="1:25" ht="21.75" x14ac:dyDescent="0.2">
      <c r="A10" s="7" t="s">
        <v>13</v>
      </c>
      <c r="B10" s="8">
        <f>VLOOKUP($A$7:$A$91,data!$A$2:$R$78,2,FALSE)</f>
        <v>15162</v>
      </c>
      <c r="C10" s="8">
        <f>VLOOKUP($A$7:$A$91,data!$A$2:$R$78,3,FALSE)</f>
        <v>10907</v>
      </c>
      <c r="D10" s="8">
        <f>VLOOKUP($A$7:$A$91,data!$A$2:$R$78,4,FALSE)</f>
        <v>1132</v>
      </c>
      <c r="E10" s="8">
        <f>VLOOKUP($A$7:$A$91,data!$A$2:$R$78,5,FALSE)</f>
        <v>29</v>
      </c>
      <c r="F10" s="8">
        <f>VLOOKUP($A$7:$A$91,data!$A$2:$R$78,6,FALSE)</f>
        <v>5</v>
      </c>
      <c r="G10" s="8">
        <f>VLOOKUP($A$7:$A$91,data!$A$2:$R$78,7,FALSE)</f>
        <v>1496</v>
      </c>
      <c r="H10" s="8">
        <f>VLOOKUP($A$7:$A$91,data!$A$2:$R$78,8,FALSE)</f>
        <v>188</v>
      </c>
      <c r="I10" s="8">
        <f>VLOOKUP($A$7:$A$91,data!$A$2:$R$78,9,FALSE)</f>
        <v>3141</v>
      </c>
      <c r="J10" s="8">
        <f>VLOOKUP($A$7:$A$91,data!$A$2:$R$78,10,FALSE)</f>
        <v>65</v>
      </c>
      <c r="K10" s="8">
        <f>VLOOKUP($A$7:$A$91,data!$A$2:$R$78,11,FALSE)</f>
        <v>606526</v>
      </c>
      <c r="L10" s="8">
        <f>VLOOKUP($A$7:$A$91,data!$A$2:$R$78,12,FALSE)</f>
        <v>12759</v>
      </c>
      <c r="M10" s="8">
        <f>VLOOKUP($A$7:$A$91,data!$A$2:$R$78,13,FALSE)</f>
        <v>2747002</v>
      </c>
      <c r="N10" s="8">
        <f>VLOOKUP($A$7:$A$91,data!$A$2:$R$78,14,FALSE)</f>
        <v>140</v>
      </c>
      <c r="O10" s="8">
        <f>VLOOKUP($A$7:$A$91,data!$A$2:$R$78,15,FALSE)</f>
        <v>3541875</v>
      </c>
      <c r="P10" s="8">
        <f>VLOOKUP($A$7:$A$91,data!$A$2:$R$78,16,FALSE)</f>
        <v>1924</v>
      </c>
      <c r="Q10" s="8">
        <f>VLOOKUP($A$7:$A$91,data!$A$2:$R$78,17,FALSE)</f>
        <v>118356</v>
      </c>
      <c r="R10" s="8">
        <f>VLOOKUP($A$7:$A$91,data!$A$2:$R$78,18,FALSE)</f>
        <v>228</v>
      </c>
      <c r="S10" s="8">
        <f>VLOOKUP($A$7:$A$91,data!$A$2:$X$78,19,FALSE)</f>
        <v>422326</v>
      </c>
      <c r="T10" s="8">
        <f>VLOOKUP($A$7:$A$91,data!$A$2:$X$78,20,FALSE)</f>
        <v>1404</v>
      </c>
      <c r="U10" s="8">
        <f>VLOOKUP($A$7:$A$91,data!$A$2:$X$78,21,FALSE)</f>
        <v>7169</v>
      </c>
      <c r="V10" s="8">
        <f>VLOOKUP($A$7:$A$91,data!$A$2:$X$78,22,FALSE)</f>
        <v>353</v>
      </c>
      <c r="W10" s="8">
        <f>VLOOKUP($A$7:$A$91,data!$A$2:$X$78,23,FALSE)</f>
        <v>499</v>
      </c>
      <c r="X10" s="8">
        <f>VLOOKUP($A$7:$A$91,data!$A$2:$X$78,24,FALSE)</f>
        <v>22</v>
      </c>
    </row>
    <row r="11" spans="1:25" ht="21.75" x14ac:dyDescent="0.2">
      <c r="A11" s="7" t="s">
        <v>14</v>
      </c>
      <c r="B11" s="8">
        <f>VLOOKUP($A$7:$A$91,data!$A$2:$R$78,2,FALSE)</f>
        <v>18242</v>
      </c>
      <c r="C11" s="8">
        <f>VLOOKUP($A$7:$A$91,data!$A$2:$R$78,3,FALSE)</f>
        <v>13862</v>
      </c>
      <c r="D11" s="8">
        <f>VLOOKUP($A$7:$A$91,data!$A$2:$R$78,4,FALSE)</f>
        <v>1607</v>
      </c>
      <c r="E11" s="8">
        <f>VLOOKUP($A$7:$A$91,data!$A$2:$R$78,5,FALSE)</f>
        <v>0</v>
      </c>
      <c r="F11" s="8">
        <f>VLOOKUP($A$7:$A$91,data!$A$2:$R$78,6,FALSE)</f>
        <v>0</v>
      </c>
      <c r="G11" s="8">
        <f>VLOOKUP($A$7:$A$91,data!$A$2:$R$78,7,FALSE)</f>
        <v>758</v>
      </c>
      <c r="H11" s="8">
        <f>VLOOKUP($A$7:$A$91,data!$A$2:$R$78,8,FALSE)</f>
        <v>79</v>
      </c>
      <c r="I11" s="8">
        <f>VLOOKUP($A$7:$A$91,data!$A$2:$R$78,9,FALSE)</f>
        <v>70803</v>
      </c>
      <c r="J11" s="8">
        <f>VLOOKUP($A$7:$A$91,data!$A$2:$R$78,10,FALSE)</f>
        <v>870</v>
      </c>
      <c r="K11" s="8">
        <f>VLOOKUP($A$7:$A$91,data!$A$2:$R$78,11,FALSE)</f>
        <v>820980</v>
      </c>
      <c r="L11" s="8">
        <f>VLOOKUP($A$7:$A$91,data!$A$2:$R$78,12,FALSE)</f>
        <v>15052</v>
      </c>
      <c r="M11" s="8">
        <f>VLOOKUP($A$7:$A$91,data!$A$2:$R$78,13,FALSE)</f>
        <v>1293323</v>
      </c>
      <c r="N11" s="8">
        <f>VLOOKUP($A$7:$A$91,data!$A$2:$R$78,14,FALSE)</f>
        <v>33</v>
      </c>
      <c r="O11" s="8">
        <f>VLOOKUP($A$7:$A$91,data!$A$2:$R$78,15,FALSE)</f>
        <v>938462</v>
      </c>
      <c r="P11" s="8">
        <f>VLOOKUP($A$7:$A$91,data!$A$2:$R$78,16,FALSE)</f>
        <v>976</v>
      </c>
      <c r="Q11" s="8">
        <f>VLOOKUP($A$7:$A$91,data!$A$2:$R$78,17,FALSE)</f>
        <v>7657</v>
      </c>
      <c r="R11" s="8">
        <f>VLOOKUP($A$7:$A$91,data!$A$2:$R$78,18,FALSE)</f>
        <v>53</v>
      </c>
      <c r="S11" s="8">
        <f>VLOOKUP($A$7:$A$91,data!$A$2:$X$78,19,FALSE)</f>
        <v>1703893</v>
      </c>
      <c r="T11" s="8">
        <f>VLOOKUP($A$7:$A$91,data!$A$2:$X$78,20,FALSE)</f>
        <v>2389</v>
      </c>
      <c r="U11" s="8">
        <f>VLOOKUP($A$7:$A$91,data!$A$2:$X$78,21,FALSE)</f>
        <v>9671</v>
      </c>
      <c r="V11" s="8">
        <f>VLOOKUP($A$7:$A$91,data!$A$2:$X$78,22,FALSE)</f>
        <v>389</v>
      </c>
      <c r="W11" s="8">
        <f>VLOOKUP($A$7:$A$91,data!$A$2:$X$78,23,FALSE)</f>
        <v>529</v>
      </c>
      <c r="X11" s="8">
        <f>VLOOKUP($A$7:$A$91,data!$A$2:$X$78,24,FALSE)</f>
        <v>15</v>
      </c>
    </row>
    <row r="12" spans="1:25" ht="21.75" x14ac:dyDescent="0.2">
      <c r="A12" s="7" t="s">
        <v>15</v>
      </c>
      <c r="B12" s="8">
        <f>VLOOKUP($A$7:$A$91,data!$A$2:$R$78,2,FALSE)</f>
        <v>29933</v>
      </c>
      <c r="C12" s="8">
        <f>VLOOKUP($A$7:$A$91,data!$A$2:$R$78,3,FALSE)</f>
        <v>65956</v>
      </c>
      <c r="D12" s="8">
        <f>VLOOKUP($A$7:$A$91,data!$A$2:$R$78,4,FALSE)</f>
        <v>4034</v>
      </c>
      <c r="E12" s="8">
        <f>VLOOKUP($A$7:$A$91,data!$A$2:$R$78,5,FALSE)</f>
        <v>89801</v>
      </c>
      <c r="F12" s="8">
        <f>VLOOKUP($A$7:$A$91,data!$A$2:$R$78,6,FALSE)</f>
        <v>2490</v>
      </c>
      <c r="G12" s="8">
        <f>VLOOKUP($A$7:$A$91,data!$A$2:$R$78,7,FALSE)</f>
        <v>3752</v>
      </c>
      <c r="H12" s="8">
        <f>VLOOKUP($A$7:$A$91,data!$A$2:$R$78,8,FALSE)</f>
        <v>246</v>
      </c>
      <c r="I12" s="8">
        <f>VLOOKUP($A$7:$A$91,data!$A$2:$R$78,9,FALSE)</f>
        <v>517840</v>
      </c>
      <c r="J12" s="8">
        <f>VLOOKUP($A$7:$A$91,data!$A$2:$R$78,10,FALSE)</f>
        <v>1961</v>
      </c>
      <c r="K12" s="8">
        <f>VLOOKUP($A$7:$A$91,data!$A$2:$R$78,11,FALSE)</f>
        <v>993722</v>
      </c>
      <c r="L12" s="8">
        <f>VLOOKUP($A$7:$A$91,data!$A$2:$R$78,12,FALSE)</f>
        <v>23233</v>
      </c>
      <c r="M12" s="8">
        <f>VLOOKUP($A$7:$A$91,data!$A$2:$R$78,13,FALSE)</f>
        <v>62719854</v>
      </c>
      <c r="N12" s="8">
        <f>VLOOKUP($A$7:$A$91,data!$A$2:$R$78,14,FALSE)</f>
        <v>441</v>
      </c>
      <c r="O12" s="8">
        <f>VLOOKUP($A$7:$A$91,data!$A$2:$R$78,15,FALSE)</f>
        <v>802718</v>
      </c>
      <c r="P12" s="8">
        <f>VLOOKUP($A$7:$A$91,data!$A$2:$R$78,16,FALSE)</f>
        <v>1465</v>
      </c>
      <c r="Q12" s="8">
        <f>VLOOKUP($A$7:$A$91,data!$A$2:$R$78,17,FALSE)</f>
        <v>436607</v>
      </c>
      <c r="R12" s="8">
        <f>VLOOKUP($A$7:$A$91,data!$A$2:$R$78,18,FALSE)</f>
        <v>277</v>
      </c>
      <c r="S12" s="8">
        <f>VLOOKUP($A$7:$A$91,data!$A$2:$X$78,19,FALSE)</f>
        <v>515920</v>
      </c>
      <c r="T12" s="8">
        <f>VLOOKUP($A$7:$A$91,data!$A$2:$X$78,20,FALSE)</f>
        <v>1132</v>
      </c>
      <c r="U12" s="8">
        <f>VLOOKUP($A$7:$A$91,data!$A$2:$X$78,21,FALSE)</f>
        <v>64464</v>
      </c>
      <c r="V12" s="8">
        <f>VLOOKUP($A$7:$A$91,data!$A$2:$X$78,22,FALSE)</f>
        <v>2204</v>
      </c>
      <c r="W12" s="8">
        <f>VLOOKUP($A$7:$A$91,data!$A$2:$X$78,23,FALSE)</f>
        <v>3515</v>
      </c>
      <c r="X12" s="8">
        <f>VLOOKUP($A$7:$A$91,data!$A$2:$X$78,24,FALSE)</f>
        <v>91</v>
      </c>
    </row>
    <row r="13" spans="1:25" ht="21.75" x14ac:dyDescent="0.2">
      <c r="A13" s="7" t="s">
        <v>16</v>
      </c>
      <c r="B13" s="8">
        <f>VLOOKUP($A$7:$A$91,data!$A$2:$R$78,2,FALSE)</f>
        <v>5463</v>
      </c>
      <c r="C13" s="8">
        <f>VLOOKUP($A$7:$A$91,data!$A$2:$R$78,3,FALSE)</f>
        <v>3126</v>
      </c>
      <c r="D13" s="8">
        <f>VLOOKUP($A$7:$A$91,data!$A$2:$R$78,4,FALSE)</f>
        <v>454</v>
      </c>
      <c r="E13" s="8">
        <f>VLOOKUP($A$7:$A$91,data!$A$2:$R$78,5,FALSE)</f>
        <v>151</v>
      </c>
      <c r="F13" s="8">
        <f>VLOOKUP($A$7:$A$91,data!$A$2:$R$78,6,FALSE)</f>
        <v>9</v>
      </c>
      <c r="G13" s="8">
        <f>VLOOKUP($A$7:$A$91,data!$A$2:$R$78,7,FALSE)</f>
        <v>197</v>
      </c>
      <c r="H13" s="8">
        <f>VLOOKUP($A$7:$A$91,data!$A$2:$R$78,8,FALSE)</f>
        <v>29</v>
      </c>
      <c r="I13" s="8">
        <f>VLOOKUP($A$7:$A$91,data!$A$2:$R$78,9,FALSE)</f>
        <v>43432</v>
      </c>
      <c r="J13" s="8">
        <f>VLOOKUP($A$7:$A$91,data!$A$2:$R$78,10,FALSE)</f>
        <v>322</v>
      </c>
      <c r="K13" s="8">
        <f>VLOOKUP($A$7:$A$91,data!$A$2:$R$78,11,FALSE)</f>
        <v>240766</v>
      </c>
      <c r="L13" s="8">
        <f>VLOOKUP($A$7:$A$91,data!$A$2:$R$78,12,FALSE)</f>
        <v>4389</v>
      </c>
      <c r="M13" s="8">
        <f>VLOOKUP($A$7:$A$91,data!$A$2:$R$78,13,FALSE)</f>
        <v>1826174</v>
      </c>
      <c r="N13" s="8">
        <f>VLOOKUP($A$7:$A$91,data!$A$2:$R$78,14,FALSE)</f>
        <v>62</v>
      </c>
      <c r="O13" s="8">
        <f>VLOOKUP($A$7:$A$91,data!$A$2:$R$78,15,FALSE)</f>
        <v>51657</v>
      </c>
      <c r="P13" s="8">
        <f>VLOOKUP($A$7:$A$91,data!$A$2:$R$78,16,FALSE)</f>
        <v>412</v>
      </c>
      <c r="Q13" s="8">
        <f>VLOOKUP($A$7:$A$91,data!$A$2:$R$78,17,FALSE)</f>
        <v>2771</v>
      </c>
      <c r="R13" s="8">
        <f>VLOOKUP($A$7:$A$91,data!$A$2:$R$78,18,FALSE)</f>
        <v>75</v>
      </c>
      <c r="S13" s="8">
        <f>VLOOKUP($A$7:$A$91,data!$A$2:$X$78,19,FALSE)</f>
        <v>174210</v>
      </c>
      <c r="T13" s="8">
        <f>VLOOKUP($A$7:$A$91,data!$A$2:$X$78,20,FALSE)</f>
        <v>416</v>
      </c>
      <c r="U13" s="8">
        <f>VLOOKUP($A$7:$A$91,data!$A$2:$X$78,21,FALSE)</f>
        <v>15707</v>
      </c>
      <c r="V13" s="8">
        <f>VLOOKUP($A$7:$A$91,data!$A$2:$X$78,22,FALSE)</f>
        <v>502</v>
      </c>
      <c r="W13" s="8">
        <f>VLOOKUP($A$7:$A$91,data!$A$2:$X$78,23,FALSE)</f>
        <v>157</v>
      </c>
      <c r="X13" s="8">
        <f>VLOOKUP($A$7:$A$91,data!$A$2:$X$78,24,FALSE)</f>
        <v>16</v>
      </c>
    </row>
    <row r="14" spans="1:25" ht="21.75" x14ac:dyDescent="0.2">
      <c r="A14" s="7" t="s">
        <v>17</v>
      </c>
      <c r="B14" s="8">
        <f>VLOOKUP($A$7:$A$91,data!$A$2:$R$78,2,FALSE)</f>
        <v>20692</v>
      </c>
      <c r="C14" s="8">
        <f>VLOOKUP($A$7:$A$91,data!$A$2:$R$78,3,FALSE)</f>
        <v>58878</v>
      </c>
      <c r="D14" s="8">
        <f>VLOOKUP($A$7:$A$91,data!$A$2:$R$78,4,FALSE)</f>
        <v>3459</v>
      </c>
      <c r="E14" s="8">
        <f>VLOOKUP($A$7:$A$91,data!$A$2:$R$78,5,FALSE)</f>
        <v>1254</v>
      </c>
      <c r="F14" s="8">
        <f>VLOOKUP($A$7:$A$91,data!$A$2:$R$78,6,FALSE)</f>
        <v>67</v>
      </c>
      <c r="G14" s="8">
        <f>VLOOKUP($A$7:$A$91,data!$A$2:$R$78,7,FALSE)</f>
        <v>17729</v>
      </c>
      <c r="H14" s="8">
        <f>VLOOKUP($A$7:$A$91,data!$A$2:$R$78,8,FALSE)</f>
        <v>1272</v>
      </c>
      <c r="I14" s="8">
        <f>VLOOKUP($A$7:$A$91,data!$A$2:$R$78,9,FALSE)</f>
        <v>177842</v>
      </c>
      <c r="J14" s="8">
        <f>VLOOKUP($A$7:$A$91,data!$A$2:$R$78,10,FALSE)</f>
        <v>1259</v>
      </c>
      <c r="K14" s="8">
        <f>VLOOKUP($A$7:$A$91,data!$A$2:$R$78,11,FALSE)</f>
        <v>1050867</v>
      </c>
      <c r="L14" s="8">
        <f>VLOOKUP($A$7:$A$91,data!$A$2:$R$78,12,FALSE)</f>
        <v>16885</v>
      </c>
      <c r="M14" s="8">
        <f>VLOOKUP($A$7:$A$91,data!$A$2:$R$78,13,FALSE)</f>
        <v>5803562</v>
      </c>
      <c r="N14" s="8">
        <f>VLOOKUP($A$7:$A$91,data!$A$2:$R$78,14,FALSE)</f>
        <v>158</v>
      </c>
      <c r="O14" s="8">
        <f>VLOOKUP($A$7:$A$91,data!$A$2:$R$78,15,FALSE)</f>
        <v>70955</v>
      </c>
      <c r="P14" s="8">
        <f>VLOOKUP($A$7:$A$91,data!$A$2:$R$78,16,FALSE)</f>
        <v>2240</v>
      </c>
      <c r="Q14" s="8">
        <f>VLOOKUP($A$7:$A$91,data!$A$2:$R$78,17,FALSE)</f>
        <v>96128</v>
      </c>
      <c r="R14" s="8">
        <f>VLOOKUP($A$7:$A$91,data!$A$2:$R$78,18,FALSE)</f>
        <v>481</v>
      </c>
      <c r="S14" s="8">
        <f>VLOOKUP($A$7:$A$91,data!$A$2:$X$78,19,FALSE)</f>
        <v>983287</v>
      </c>
      <c r="T14" s="8">
        <f>VLOOKUP($A$7:$A$91,data!$A$2:$X$78,20,FALSE)</f>
        <v>1780</v>
      </c>
      <c r="U14" s="8">
        <f>VLOOKUP($A$7:$A$91,data!$A$2:$X$78,21,FALSE)</f>
        <v>38157</v>
      </c>
      <c r="V14" s="8">
        <f>VLOOKUP($A$7:$A$91,data!$A$2:$X$78,22,FALSE)</f>
        <v>1042</v>
      </c>
      <c r="W14" s="8">
        <f>VLOOKUP($A$7:$A$91,data!$A$2:$X$78,23,FALSE)</f>
        <v>3810</v>
      </c>
      <c r="X14" s="8">
        <f>VLOOKUP($A$7:$A$91,data!$A$2:$X$78,24,FALSE)</f>
        <v>113</v>
      </c>
    </row>
    <row r="15" spans="1:25" ht="21.75" x14ac:dyDescent="0.2">
      <c r="A15" s="7" t="s">
        <v>18</v>
      </c>
      <c r="B15" s="8">
        <f>VLOOKUP($A$7:$A$91,data!$A$2:$R$78,2,FALSE)</f>
        <v>18611</v>
      </c>
      <c r="C15" s="8">
        <f>VLOOKUP($A$7:$A$91,data!$A$2:$R$78,3,FALSE)</f>
        <v>31308</v>
      </c>
      <c r="D15" s="8">
        <f>VLOOKUP($A$7:$A$91,data!$A$2:$R$78,4,FALSE)</f>
        <v>2150</v>
      </c>
      <c r="E15" s="8">
        <f>VLOOKUP($A$7:$A$91,data!$A$2:$R$78,5,FALSE)</f>
        <v>160253</v>
      </c>
      <c r="F15" s="8">
        <f>VLOOKUP($A$7:$A$91,data!$A$2:$R$78,6,FALSE)</f>
        <v>4716</v>
      </c>
      <c r="G15" s="8">
        <f>VLOOKUP($A$7:$A$91,data!$A$2:$R$78,7,FALSE)</f>
        <v>11156</v>
      </c>
      <c r="H15" s="8">
        <f>VLOOKUP($A$7:$A$91,data!$A$2:$R$78,8,FALSE)</f>
        <v>676</v>
      </c>
      <c r="I15" s="8">
        <f>VLOOKUP($A$7:$A$91,data!$A$2:$R$78,9,FALSE)</f>
        <v>165601</v>
      </c>
      <c r="J15" s="8">
        <f>VLOOKUP($A$7:$A$91,data!$A$2:$R$78,10,FALSE)</f>
        <v>265</v>
      </c>
      <c r="K15" s="8">
        <f>VLOOKUP($A$7:$A$91,data!$A$2:$R$78,11,FALSE)</f>
        <v>624899</v>
      </c>
      <c r="L15" s="8">
        <f>VLOOKUP($A$7:$A$91,data!$A$2:$R$78,12,FALSE)</f>
        <v>12725</v>
      </c>
      <c r="M15" s="8">
        <f>VLOOKUP($A$7:$A$91,data!$A$2:$R$78,13,FALSE)</f>
        <v>18325580</v>
      </c>
      <c r="N15" s="8">
        <f>VLOOKUP($A$7:$A$91,data!$A$2:$R$78,14,FALSE)</f>
        <v>273</v>
      </c>
      <c r="O15" s="8">
        <f>VLOOKUP($A$7:$A$91,data!$A$2:$R$78,15,FALSE)</f>
        <v>1457522</v>
      </c>
      <c r="P15" s="8">
        <f>VLOOKUP($A$7:$A$91,data!$A$2:$R$78,16,FALSE)</f>
        <v>1509</v>
      </c>
      <c r="Q15" s="8">
        <f>VLOOKUP($A$7:$A$91,data!$A$2:$R$78,17,FALSE)</f>
        <v>607232</v>
      </c>
      <c r="R15" s="8">
        <f>VLOOKUP($A$7:$A$91,data!$A$2:$R$78,18,FALSE)</f>
        <v>175</v>
      </c>
      <c r="S15" s="8">
        <f>VLOOKUP($A$7:$A$91,data!$A$2:$X$78,19,FALSE)</f>
        <v>253425</v>
      </c>
      <c r="T15" s="8">
        <f>VLOOKUP($A$7:$A$91,data!$A$2:$X$78,20,FALSE)</f>
        <v>649</v>
      </c>
      <c r="U15" s="8">
        <f>VLOOKUP($A$7:$A$91,data!$A$2:$X$78,21,FALSE)</f>
        <v>24896</v>
      </c>
      <c r="V15" s="8">
        <f>VLOOKUP($A$7:$A$91,data!$A$2:$X$78,22,FALSE)</f>
        <v>808</v>
      </c>
      <c r="W15" s="8">
        <f>VLOOKUP($A$7:$A$91,data!$A$2:$X$78,23,FALSE)</f>
        <v>2593</v>
      </c>
      <c r="X15" s="8">
        <f>VLOOKUP($A$7:$A$91,data!$A$2:$X$78,24,FALSE)</f>
        <v>57</v>
      </c>
    </row>
    <row r="16" spans="1:25" ht="21.75" x14ac:dyDescent="0.2">
      <c r="A16" s="11" t="s">
        <v>2</v>
      </c>
      <c r="B16" s="10">
        <f t="shared" ref="B16:X16" si="8">SUM(B17:B25)</f>
        <v>120519</v>
      </c>
      <c r="C16" s="10">
        <f t="shared" si="8"/>
        <v>202495</v>
      </c>
      <c r="D16" s="10">
        <f t="shared" si="8"/>
        <v>18543</v>
      </c>
      <c r="E16" s="10">
        <f t="shared" si="8"/>
        <v>42494</v>
      </c>
      <c r="F16" s="10">
        <f t="shared" si="8"/>
        <v>1060</v>
      </c>
      <c r="G16" s="10">
        <f t="shared" si="8"/>
        <v>53421</v>
      </c>
      <c r="H16" s="10">
        <f t="shared" si="8"/>
        <v>4562</v>
      </c>
      <c r="I16" s="10">
        <f t="shared" si="8"/>
        <v>2135302</v>
      </c>
      <c r="J16" s="10">
        <f t="shared" si="8"/>
        <v>3133</v>
      </c>
      <c r="K16" s="10">
        <f t="shared" ref="K16:L16" si="9">SUM(K17:K25)</f>
        <v>4298829</v>
      </c>
      <c r="L16" s="10">
        <f t="shared" si="9"/>
        <v>102122</v>
      </c>
      <c r="M16" s="10">
        <f t="shared" ref="M16:N16" si="10">SUM(M17:M25)</f>
        <v>63177250</v>
      </c>
      <c r="N16" s="10">
        <f t="shared" si="10"/>
        <v>3152</v>
      </c>
      <c r="O16" s="10">
        <f t="shared" si="8"/>
        <v>19394926</v>
      </c>
      <c r="P16" s="10">
        <f t="shared" si="8"/>
        <v>8023</v>
      </c>
      <c r="Q16" s="10">
        <f t="shared" si="8"/>
        <v>2683204</v>
      </c>
      <c r="R16" s="10">
        <f t="shared" si="8"/>
        <v>1984</v>
      </c>
      <c r="S16" s="10">
        <f t="shared" ref="S16:T16" si="11">SUM(S17:S25)</f>
        <v>619949</v>
      </c>
      <c r="T16" s="10">
        <f t="shared" si="11"/>
        <v>4153</v>
      </c>
      <c r="U16" s="10">
        <f t="shared" si="8"/>
        <v>34170</v>
      </c>
      <c r="V16" s="10">
        <f t="shared" si="8"/>
        <v>1627</v>
      </c>
      <c r="W16" s="10">
        <f t="shared" si="8"/>
        <v>5381</v>
      </c>
      <c r="X16" s="10">
        <f t="shared" si="8"/>
        <v>291</v>
      </c>
    </row>
    <row r="17" spans="1:24" ht="21.75" x14ac:dyDescent="0.2">
      <c r="A17" s="7" t="s">
        <v>19</v>
      </c>
      <c r="B17" s="8">
        <f>VLOOKUP($A$7:$A$91,data!$A$2:$R$78,2,FALSE)</f>
        <v>2181</v>
      </c>
      <c r="C17" s="8">
        <f>VLOOKUP($A$7:$A$91,data!$A$2:$R$78,3,FALSE)</f>
        <v>462</v>
      </c>
      <c r="D17" s="8">
        <f>VLOOKUP($A$7:$A$91,data!$A$2:$R$78,4,FALSE)</f>
        <v>46</v>
      </c>
      <c r="E17" s="8">
        <f>VLOOKUP($A$7:$A$91,data!$A$2:$R$78,5,FALSE)</f>
        <v>0</v>
      </c>
      <c r="F17" s="8">
        <f>VLOOKUP($A$7:$A$91,data!$A$2:$R$78,6,FALSE)</f>
        <v>0</v>
      </c>
      <c r="G17" s="8">
        <f>VLOOKUP($A$7:$A$91,data!$A$2:$R$78,7,FALSE)</f>
        <v>49</v>
      </c>
      <c r="H17" s="8">
        <f>VLOOKUP($A$7:$A$91,data!$A$2:$R$78,8,FALSE)</f>
        <v>10</v>
      </c>
      <c r="I17" s="8">
        <f>VLOOKUP($A$7:$A$91,data!$A$2:$R$78,9,FALSE)</f>
        <v>95</v>
      </c>
      <c r="J17" s="8">
        <f>VLOOKUP($A$7:$A$91,data!$A$2:$R$78,10,FALSE)</f>
        <v>5</v>
      </c>
      <c r="K17" s="8">
        <f>VLOOKUP($A$7:$A$91,data!$A$2:$R$78,11,FALSE)</f>
        <v>48388</v>
      </c>
      <c r="L17" s="8">
        <f>VLOOKUP($A$7:$A$91,data!$A$2:$R$78,12,FALSE)</f>
        <v>1892</v>
      </c>
      <c r="M17" s="8">
        <f>VLOOKUP($A$7:$A$91,data!$A$2:$R$78,13,FALSE)</f>
        <v>1479</v>
      </c>
      <c r="N17" s="8">
        <f>VLOOKUP($A$7:$A$91,data!$A$2:$R$78,14,FALSE)</f>
        <v>11</v>
      </c>
      <c r="O17" s="8">
        <f>VLOOKUP($A$7:$A$91,data!$A$2:$R$78,15,FALSE)</f>
        <v>2292</v>
      </c>
      <c r="P17" s="8">
        <f>VLOOKUP($A$7:$A$91,data!$A$2:$R$78,16,FALSE)</f>
        <v>63</v>
      </c>
      <c r="Q17" s="8">
        <f>VLOOKUP($A$7:$A$91,data!$A$2:$R$78,17,FALSE)</f>
        <v>1401</v>
      </c>
      <c r="R17" s="8">
        <f>VLOOKUP($A$7:$A$91,data!$A$2:$R$78,18,FALSE)</f>
        <v>104</v>
      </c>
      <c r="S17" s="8">
        <f>VLOOKUP($A$7:$A$91,data!$A$2:$X$78,19,FALSE)</f>
        <v>7488</v>
      </c>
      <c r="T17" s="8">
        <f>VLOOKUP($A$7:$A$91,data!$A$2:$X$78,20,FALSE)</f>
        <v>215</v>
      </c>
      <c r="U17" s="8">
        <f>VLOOKUP($A$7:$A$91,data!$A$2:$X$78,21,FALSE)</f>
        <v>889</v>
      </c>
      <c r="V17" s="8">
        <f>VLOOKUP($A$7:$A$91,data!$A$2:$X$78,22,FALSE)</f>
        <v>35</v>
      </c>
      <c r="W17" s="8">
        <f>VLOOKUP($A$7:$A$91,data!$A$2:$X$78,23,FALSE)</f>
        <v>80</v>
      </c>
      <c r="X17" s="8">
        <f>VLOOKUP($A$7:$A$91,data!$A$2:$X$78,24,FALSE)</f>
        <v>9</v>
      </c>
    </row>
    <row r="18" spans="1:24" ht="21.75" x14ac:dyDescent="0.2">
      <c r="A18" s="7" t="s">
        <v>20</v>
      </c>
      <c r="B18" s="8">
        <f>VLOOKUP($A$7:$A$91,data!$A$2:$R$78,2,FALSE)</f>
        <v>13083</v>
      </c>
      <c r="C18" s="8">
        <f>VLOOKUP($A$7:$A$91,data!$A$2:$R$78,3,FALSE)</f>
        <v>20998</v>
      </c>
      <c r="D18" s="8">
        <f>VLOOKUP($A$7:$A$91,data!$A$2:$R$78,4,FALSE)</f>
        <v>1525</v>
      </c>
      <c r="E18" s="8">
        <f>VLOOKUP($A$7:$A$91,data!$A$2:$R$78,5,FALSE)</f>
        <v>1720</v>
      </c>
      <c r="F18" s="8">
        <f>VLOOKUP($A$7:$A$91,data!$A$2:$R$78,6,FALSE)</f>
        <v>31</v>
      </c>
      <c r="G18" s="8">
        <f>VLOOKUP($A$7:$A$91,data!$A$2:$R$78,7,FALSE)</f>
        <v>8522</v>
      </c>
      <c r="H18" s="8">
        <f>VLOOKUP($A$7:$A$91,data!$A$2:$R$78,8,FALSE)</f>
        <v>840</v>
      </c>
      <c r="I18" s="8">
        <f>VLOOKUP($A$7:$A$91,data!$A$2:$R$78,9,FALSE)</f>
        <v>812536</v>
      </c>
      <c r="J18" s="8">
        <f>VLOOKUP($A$7:$A$91,data!$A$2:$R$78,10,FALSE)</f>
        <v>290</v>
      </c>
      <c r="K18" s="8">
        <f>VLOOKUP($A$7:$A$91,data!$A$2:$R$78,11,FALSE)</f>
        <v>438902</v>
      </c>
      <c r="L18" s="8">
        <f>VLOOKUP($A$7:$A$91,data!$A$2:$R$78,12,FALSE)</f>
        <v>11003</v>
      </c>
      <c r="M18" s="8">
        <f>VLOOKUP($A$7:$A$91,data!$A$2:$R$78,13,FALSE)</f>
        <v>27482296</v>
      </c>
      <c r="N18" s="8">
        <f>VLOOKUP($A$7:$A$91,data!$A$2:$R$78,14,FALSE)</f>
        <v>325</v>
      </c>
      <c r="O18" s="8">
        <f>VLOOKUP($A$7:$A$91,data!$A$2:$R$78,15,FALSE)</f>
        <v>3406487</v>
      </c>
      <c r="P18" s="8">
        <f>VLOOKUP($A$7:$A$91,data!$A$2:$R$78,16,FALSE)</f>
        <v>473</v>
      </c>
      <c r="Q18" s="8">
        <f>VLOOKUP($A$7:$A$91,data!$A$2:$R$78,17,FALSE)</f>
        <v>150056</v>
      </c>
      <c r="R18" s="8">
        <f>VLOOKUP($A$7:$A$91,data!$A$2:$R$78,18,FALSE)</f>
        <v>75</v>
      </c>
      <c r="S18" s="8">
        <f>VLOOKUP($A$7:$A$91,data!$A$2:$X$78,19,FALSE)</f>
        <v>168874</v>
      </c>
      <c r="T18" s="8">
        <f>VLOOKUP($A$7:$A$91,data!$A$2:$X$78,20,FALSE)</f>
        <v>176</v>
      </c>
      <c r="U18" s="8">
        <f>VLOOKUP($A$7:$A$91,data!$A$2:$X$78,21,FALSE)</f>
        <v>6500</v>
      </c>
      <c r="V18" s="8">
        <f>VLOOKUP($A$7:$A$91,data!$A$2:$X$78,22,FALSE)</f>
        <v>308</v>
      </c>
      <c r="W18" s="8">
        <f>VLOOKUP($A$7:$A$91,data!$A$2:$X$78,23,FALSE)</f>
        <v>2021</v>
      </c>
      <c r="X18" s="8">
        <f>VLOOKUP($A$7:$A$91,data!$A$2:$X$78,24,FALSE)</f>
        <v>85</v>
      </c>
    </row>
    <row r="19" spans="1:24" ht="21.75" x14ac:dyDescent="0.2">
      <c r="A19" s="7" t="s">
        <v>21</v>
      </c>
      <c r="B19" s="8">
        <f>VLOOKUP($A$7:$A$91,data!$A$2:$R$78,2,FALSE)</f>
        <v>10409</v>
      </c>
      <c r="C19" s="8">
        <f>VLOOKUP($A$7:$A$91,data!$A$2:$R$78,3,FALSE)</f>
        <v>21852</v>
      </c>
      <c r="D19" s="8">
        <f>VLOOKUP($A$7:$A$91,data!$A$2:$R$78,4,FALSE)</f>
        <v>1652</v>
      </c>
      <c r="E19" s="8">
        <f>VLOOKUP($A$7:$A$91,data!$A$2:$R$78,5,FALSE)</f>
        <v>0</v>
      </c>
      <c r="F19" s="8">
        <f>VLOOKUP($A$7:$A$91,data!$A$2:$R$78,6,FALSE)</f>
        <v>0</v>
      </c>
      <c r="G19" s="8">
        <f>VLOOKUP($A$7:$A$91,data!$A$2:$R$78,7,FALSE)</f>
        <v>730</v>
      </c>
      <c r="H19" s="8">
        <f>VLOOKUP($A$7:$A$91,data!$A$2:$R$78,8,FALSE)</f>
        <v>78</v>
      </c>
      <c r="I19" s="8">
        <f>VLOOKUP($A$7:$A$91,data!$A$2:$R$78,9,FALSE)</f>
        <v>224243</v>
      </c>
      <c r="J19" s="8">
        <f>VLOOKUP($A$7:$A$91,data!$A$2:$R$78,10,FALSE)</f>
        <v>175</v>
      </c>
      <c r="K19" s="8">
        <f>VLOOKUP($A$7:$A$91,data!$A$2:$R$78,11,FALSE)</f>
        <v>445696</v>
      </c>
      <c r="L19" s="8">
        <f>VLOOKUP($A$7:$A$91,data!$A$2:$R$78,12,FALSE)</f>
        <v>9055</v>
      </c>
      <c r="M19" s="8">
        <f>VLOOKUP($A$7:$A$91,data!$A$2:$R$78,13,FALSE)</f>
        <v>4069202</v>
      </c>
      <c r="N19" s="8">
        <f>VLOOKUP($A$7:$A$91,data!$A$2:$R$78,14,FALSE)</f>
        <v>196</v>
      </c>
      <c r="O19" s="8">
        <f>VLOOKUP($A$7:$A$91,data!$A$2:$R$78,15,FALSE)</f>
        <v>315995</v>
      </c>
      <c r="P19" s="8">
        <f>VLOOKUP($A$7:$A$91,data!$A$2:$R$78,16,FALSE)</f>
        <v>292</v>
      </c>
      <c r="Q19" s="8">
        <f>VLOOKUP($A$7:$A$91,data!$A$2:$R$78,17,FALSE)</f>
        <v>554935</v>
      </c>
      <c r="R19" s="8">
        <f>VLOOKUP($A$7:$A$91,data!$A$2:$R$78,18,FALSE)</f>
        <v>58</v>
      </c>
      <c r="S19" s="8">
        <f>VLOOKUP($A$7:$A$91,data!$A$2:$X$78,19,FALSE)</f>
        <v>40944</v>
      </c>
      <c r="T19" s="8">
        <f>VLOOKUP($A$7:$A$91,data!$A$2:$X$78,20,FALSE)</f>
        <v>117</v>
      </c>
      <c r="U19" s="8">
        <f>VLOOKUP($A$7:$A$91,data!$A$2:$X$78,21,FALSE)</f>
        <v>890</v>
      </c>
      <c r="V19" s="8">
        <f>VLOOKUP($A$7:$A$91,data!$A$2:$X$78,22,FALSE)</f>
        <v>36</v>
      </c>
      <c r="W19" s="8">
        <f>VLOOKUP($A$7:$A$91,data!$A$2:$X$78,23,FALSE)</f>
        <v>171</v>
      </c>
      <c r="X19" s="8">
        <f>VLOOKUP($A$7:$A$91,data!$A$2:$X$78,24,FALSE)</f>
        <v>9</v>
      </c>
    </row>
    <row r="20" spans="1:24" ht="21.75" x14ac:dyDescent="0.2">
      <c r="A20" s="7" t="s">
        <v>22</v>
      </c>
      <c r="B20" s="8">
        <f>VLOOKUP($A$7:$A$91,data!$A$2:$R$78,2,FALSE)</f>
        <v>9902</v>
      </c>
      <c r="C20" s="8">
        <f>VLOOKUP($A$7:$A$91,data!$A$2:$R$78,3,FALSE)</f>
        <v>2336</v>
      </c>
      <c r="D20" s="8">
        <f>VLOOKUP($A$7:$A$91,data!$A$2:$R$78,4,FALSE)</f>
        <v>331</v>
      </c>
      <c r="E20" s="8">
        <f>VLOOKUP($A$7:$A$91,data!$A$2:$R$78,5,FALSE)</f>
        <v>3092</v>
      </c>
      <c r="F20" s="8">
        <f>VLOOKUP($A$7:$A$91,data!$A$2:$R$78,6,FALSE)</f>
        <v>83</v>
      </c>
      <c r="G20" s="8">
        <f>VLOOKUP($A$7:$A$91,data!$A$2:$R$78,7,FALSE)</f>
        <v>776</v>
      </c>
      <c r="H20" s="8">
        <f>VLOOKUP($A$7:$A$91,data!$A$2:$R$78,8,FALSE)</f>
        <v>28</v>
      </c>
      <c r="I20" s="8">
        <f>VLOOKUP($A$7:$A$91,data!$A$2:$R$78,9,FALSE)</f>
        <v>60834</v>
      </c>
      <c r="J20" s="8">
        <f>VLOOKUP($A$7:$A$91,data!$A$2:$R$78,10,FALSE)</f>
        <v>149</v>
      </c>
      <c r="K20" s="8">
        <f>VLOOKUP($A$7:$A$91,data!$A$2:$R$78,11,FALSE)</f>
        <v>251413</v>
      </c>
      <c r="L20" s="8">
        <f>VLOOKUP($A$7:$A$91,data!$A$2:$R$78,12,FALSE)</f>
        <v>8399</v>
      </c>
      <c r="M20" s="8">
        <f>VLOOKUP($A$7:$A$91,data!$A$2:$R$78,13,FALSE)</f>
        <v>3219758</v>
      </c>
      <c r="N20" s="8">
        <f>VLOOKUP($A$7:$A$91,data!$A$2:$R$78,14,FALSE)</f>
        <v>334</v>
      </c>
      <c r="O20" s="8">
        <f>VLOOKUP($A$7:$A$91,data!$A$2:$R$78,15,FALSE)</f>
        <v>821513</v>
      </c>
      <c r="P20" s="8">
        <f>VLOOKUP($A$7:$A$91,data!$A$2:$R$78,16,FALSE)</f>
        <v>642</v>
      </c>
      <c r="Q20" s="8">
        <f>VLOOKUP($A$7:$A$91,data!$A$2:$R$78,17,FALSE)</f>
        <v>20945</v>
      </c>
      <c r="R20" s="8">
        <f>VLOOKUP($A$7:$A$91,data!$A$2:$R$78,18,FALSE)</f>
        <v>148</v>
      </c>
      <c r="S20" s="8">
        <f>VLOOKUP($A$7:$A$91,data!$A$2:$X$78,19,FALSE)</f>
        <v>10334</v>
      </c>
      <c r="T20" s="8">
        <f>VLOOKUP($A$7:$A$91,data!$A$2:$X$78,20,FALSE)</f>
        <v>128</v>
      </c>
      <c r="U20" s="8">
        <f>VLOOKUP($A$7:$A$91,data!$A$2:$X$78,21,FALSE)</f>
        <v>292</v>
      </c>
      <c r="V20" s="8">
        <f>VLOOKUP($A$7:$A$91,data!$A$2:$X$78,22,FALSE)</f>
        <v>30</v>
      </c>
      <c r="W20" s="8">
        <f>VLOOKUP($A$7:$A$91,data!$A$2:$X$78,23,FALSE)</f>
        <v>75</v>
      </c>
      <c r="X20" s="8">
        <f>VLOOKUP($A$7:$A$91,data!$A$2:$X$78,24,FALSE)</f>
        <v>5</v>
      </c>
    </row>
    <row r="21" spans="1:24" ht="21.75" x14ac:dyDescent="0.2">
      <c r="A21" s="7" t="s">
        <v>23</v>
      </c>
      <c r="B21" s="8">
        <f>VLOOKUP($A$7:$A$91,data!$A$2:$R$78,2,FALSE)</f>
        <v>4563</v>
      </c>
      <c r="C21" s="8">
        <f>VLOOKUP($A$7:$A$91,data!$A$2:$R$78,3,FALSE)</f>
        <v>1752</v>
      </c>
      <c r="D21" s="8">
        <f>VLOOKUP($A$7:$A$91,data!$A$2:$R$78,4,FALSE)</f>
        <v>190</v>
      </c>
      <c r="E21" s="8">
        <f>VLOOKUP($A$7:$A$91,data!$A$2:$R$78,5,FALSE)</f>
        <v>0</v>
      </c>
      <c r="F21" s="8">
        <f>VLOOKUP($A$7:$A$91,data!$A$2:$R$78,6,FALSE)</f>
        <v>0</v>
      </c>
      <c r="G21" s="8">
        <f>VLOOKUP($A$7:$A$91,data!$A$2:$R$78,7,FALSE)</f>
        <v>653</v>
      </c>
      <c r="H21" s="8">
        <f>VLOOKUP($A$7:$A$91,data!$A$2:$R$78,8,FALSE)</f>
        <v>71</v>
      </c>
      <c r="I21" s="8">
        <f>VLOOKUP($A$7:$A$91,data!$A$2:$R$78,9,FALSE)</f>
        <v>78530</v>
      </c>
      <c r="J21" s="8">
        <f>VLOOKUP($A$7:$A$91,data!$A$2:$R$78,10,FALSE)</f>
        <v>72</v>
      </c>
      <c r="K21" s="8">
        <f>VLOOKUP($A$7:$A$91,data!$A$2:$R$78,11,FALSE)</f>
        <v>115858</v>
      </c>
      <c r="L21" s="8">
        <f>VLOOKUP($A$7:$A$91,data!$A$2:$R$78,12,FALSE)</f>
        <v>3906</v>
      </c>
      <c r="M21" s="8">
        <f>VLOOKUP($A$7:$A$91,data!$A$2:$R$78,13,FALSE)</f>
        <v>440223</v>
      </c>
      <c r="N21" s="8">
        <f>VLOOKUP($A$7:$A$91,data!$A$2:$R$78,14,FALSE)</f>
        <v>15</v>
      </c>
      <c r="O21" s="8">
        <f>VLOOKUP($A$7:$A$91,data!$A$2:$R$78,15,FALSE)</f>
        <v>62758</v>
      </c>
      <c r="P21" s="8">
        <f>VLOOKUP($A$7:$A$91,data!$A$2:$R$78,16,FALSE)</f>
        <v>123</v>
      </c>
      <c r="Q21" s="8">
        <f>VLOOKUP($A$7:$A$91,data!$A$2:$R$78,17,FALSE)</f>
        <v>2365</v>
      </c>
      <c r="R21" s="8">
        <f>VLOOKUP($A$7:$A$91,data!$A$2:$R$78,18,FALSE)</f>
        <v>43</v>
      </c>
      <c r="S21" s="8">
        <f>VLOOKUP($A$7:$A$91,data!$A$2:$X$78,19,FALSE)</f>
        <v>14242</v>
      </c>
      <c r="T21" s="8">
        <f>VLOOKUP($A$7:$A$91,data!$A$2:$X$78,20,FALSE)</f>
        <v>67</v>
      </c>
      <c r="U21" s="8">
        <f>VLOOKUP($A$7:$A$91,data!$A$2:$X$78,21,FALSE)</f>
        <v>449</v>
      </c>
      <c r="V21" s="8">
        <f>VLOOKUP($A$7:$A$91,data!$A$2:$X$78,22,FALSE)</f>
        <v>29</v>
      </c>
      <c r="W21" s="8">
        <f>VLOOKUP($A$7:$A$91,data!$A$2:$X$78,23,FALSE)</f>
        <v>160</v>
      </c>
      <c r="X21" s="8">
        <f>VLOOKUP($A$7:$A$91,data!$A$2:$X$78,24,FALSE)</f>
        <v>10</v>
      </c>
    </row>
    <row r="22" spans="1:24" ht="21.75" x14ac:dyDescent="0.2">
      <c r="A22" s="7" t="s">
        <v>24</v>
      </c>
      <c r="B22" s="8">
        <f>VLOOKUP($A$7:$A$91,data!$A$2:$R$78,2,FALSE)</f>
        <v>16530</v>
      </c>
      <c r="C22" s="8">
        <f>VLOOKUP($A$7:$A$91,data!$A$2:$R$78,3,FALSE)</f>
        <v>21378</v>
      </c>
      <c r="D22" s="8">
        <f>VLOOKUP($A$7:$A$91,data!$A$2:$R$78,4,FALSE)</f>
        <v>2784</v>
      </c>
      <c r="E22" s="8">
        <f>VLOOKUP($A$7:$A$91,data!$A$2:$R$78,5,FALSE)</f>
        <v>114</v>
      </c>
      <c r="F22" s="8">
        <f>VLOOKUP($A$7:$A$91,data!$A$2:$R$78,6,FALSE)</f>
        <v>5</v>
      </c>
      <c r="G22" s="8">
        <f>VLOOKUP($A$7:$A$91,data!$A$2:$R$78,7,FALSE)</f>
        <v>2900</v>
      </c>
      <c r="H22" s="8">
        <f>VLOOKUP($A$7:$A$91,data!$A$2:$R$78,8,FALSE)</f>
        <v>285</v>
      </c>
      <c r="I22" s="8">
        <f>VLOOKUP($A$7:$A$91,data!$A$2:$R$78,9,FALSE)</f>
        <v>368497</v>
      </c>
      <c r="J22" s="8">
        <f>VLOOKUP($A$7:$A$91,data!$A$2:$R$78,10,FALSE)</f>
        <v>585</v>
      </c>
      <c r="K22" s="8">
        <f>VLOOKUP($A$7:$A$91,data!$A$2:$R$78,11,FALSE)</f>
        <v>522237</v>
      </c>
      <c r="L22" s="8">
        <f>VLOOKUP($A$7:$A$91,data!$A$2:$R$78,12,FALSE)</f>
        <v>12751</v>
      </c>
      <c r="M22" s="8">
        <f>VLOOKUP($A$7:$A$91,data!$A$2:$R$78,13,FALSE)</f>
        <v>4574093</v>
      </c>
      <c r="N22" s="8">
        <f>VLOOKUP($A$7:$A$91,data!$A$2:$R$78,14,FALSE)</f>
        <v>296</v>
      </c>
      <c r="O22" s="8">
        <f>VLOOKUP($A$7:$A$91,data!$A$2:$R$78,15,FALSE)</f>
        <v>8024400</v>
      </c>
      <c r="P22" s="8">
        <f>VLOOKUP($A$7:$A$91,data!$A$2:$R$78,16,FALSE)</f>
        <v>1125</v>
      </c>
      <c r="Q22" s="8">
        <f>VLOOKUP($A$7:$A$91,data!$A$2:$R$78,17,FALSE)</f>
        <v>761972</v>
      </c>
      <c r="R22" s="8">
        <f>VLOOKUP($A$7:$A$91,data!$A$2:$R$78,18,FALSE)</f>
        <v>625</v>
      </c>
      <c r="S22" s="8">
        <f>VLOOKUP($A$7:$A$91,data!$A$2:$X$78,19,FALSE)</f>
        <v>254478</v>
      </c>
      <c r="T22" s="8">
        <f>VLOOKUP($A$7:$A$91,data!$A$2:$X$78,20,FALSE)</f>
        <v>1698</v>
      </c>
      <c r="U22" s="8">
        <f>VLOOKUP($A$7:$A$91,data!$A$2:$X$78,21,FALSE)</f>
        <v>6786</v>
      </c>
      <c r="V22" s="8">
        <f>VLOOKUP($A$7:$A$91,data!$A$2:$X$78,22,FALSE)</f>
        <v>396</v>
      </c>
      <c r="W22" s="8">
        <f>VLOOKUP($A$7:$A$91,data!$A$2:$X$78,23,FALSE)</f>
        <v>1455</v>
      </c>
      <c r="X22" s="8">
        <f>VLOOKUP($A$7:$A$91,data!$A$2:$X$78,24,FALSE)</f>
        <v>98</v>
      </c>
    </row>
    <row r="23" spans="1:24" ht="21.75" x14ac:dyDescent="0.2">
      <c r="A23" s="7" t="s">
        <v>25</v>
      </c>
      <c r="B23" s="8">
        <f>VLOOKUP($A$7:$A$91,data!$A$2:$R$78,2,FALSE)</f>
        <v>19862</v>
      </c>
      <c r="C23" s="8">
        <f>VLOOKUP($A$7:$A$91,data!$A$2:$R$78,3,FALSE)</f>
        <v>18085</v>
      </c>
      <c r="D23" s="8">
        <f>VLOOKUP($A$7:$A$91,data!$A$2:$R$78,4,FALSE)</f>
        <v>1925</v>
      </c>
      <c r="E23" s="8">
        <f>VLOOKUP($A$7:$A$91,data!$A$2:$R$78,5,FALSE)</f>
        <v>197</v>
      </c>
      <c r="F23" s="8">
        <f>VLOOKUP($A$7:$A$91,data!$A$2:$R$78,6,FALSE)</f>
        <v>12</v>
      </c>
      <c r="G23" s="8">
        <f>VLOOKUP($A$7:$A$91,data!$A$2:$R$78,7,FALSE)</f>
        <v>12413</v>
      </c>
      <c r="H23" s="8">
        <f>VLOOKUP($A$7:$A$91,data!$A$2:$R$78,8,FALSE)</f>
        <v>1017</v>
      </c>
      <c r="I23" s="8">
        <f>VLOOKUP($A$7:$A$91,data!$A$2:$R$78,9,FALSE)</f>
        <v>275247</v>
      </c>
      <c r="J23" s="8">
        <f>VLOOKUP($A$7:$A$91,data!$A$2:$R$78,10,FALSE)</f>
        <v>563</v>
      </c>
      <c r="K23" s="8">
        <f>VLOOKUP($A$7:$A$91,data!$A$2:$R$78,11,FALSE)</f>
        <v>808304</v>
      </c>
      <c r="L23" s="8">
        <f>VLOOKUP($A$7:$A$91,data!$A$2:$R$78,12,FALSE)</f>
        <v>17401</v>
      </c>
      <c r="M23" s="8">
        <f>VLOOKUP($A$7:$A$91,data!$A$2:$R$78,13,FALSE)</f>
        <v>20553116</v>
      </c>
      <c r="N23" s="8">
        <f>VLOOKUP($A$7:$A$91,data!$A$2:$R$78,14,FALSE)</f>
        <v>736</v>
      </c>
      <c r="O23" s="8">
        <f>VLOOKUP($A$7:$A$91,data!$A$2:$R$78,15,FALSE)</f>
        <v>1865680</v>
      </c>
      <c r="P23" s="8">
        <f>VLOOKUP($A$7:$A$91,data!$A$2:$R$78,16,FALSE)</f>
        <v>697</v>
      </c>
      <c r="Q23" s="8">
        <f>VLOOKUP($A$7:$A$91,data!$A$2:$R$78,17,FALSE)</f>
        <v>485058</v>
      </c>
      <c r="R23" s="8">
        <f>VLOOKUP($A$7:$A$91,data!$A$2:$R$78,18,FALSE)</f>
        <v>146</v>
      </c>
      <c r="S23" s="8">
        <f>VLOOKUP($A$7:$A$91,data!$A$2:$X$78,19,FALSE)</f>
        <v>36701</v>
      </c>
      <c r="T23" s="8">
        <f>VLOOKUP($A$7:$A$91,data!$A$2:$X$78,20,FALSE)</f>
        <v>401</v>
      </c>
      <c r="U23" s="8">
        <f>VLOOKUP($A$7:$A$91,data!$A$2:$X$78,21,FALSE)</f>
        <v>1595</v>
      </c>
      <c r="V23" s="8">
        <f>VLOOKUP($A$7:$A$91,data!$A$2:$X$78,22,FALSE)</f>
        <v>89</v>
      </c>
      <c r="W23" s="8">
        <f>VLOOKUP($A$7:$A$91,data!$A$2:$X$78,23,FALSE)</f>
        <v>430</v>
      </c>
      <c r="X23" s="8">
        <f>VLOOKUP($A$7:$A$91,data!$A$2:$X$78,24,FALSE)</f>
        <v>27</v>
      </c>
    </row>
    <row r="24" spans="1:24" ht="21.75" x14ac:dyDescent="0.2">
      <c r="A24" s="7" t="s">
        <v>26</v>
      </c>
      <c r="B24" s="8">
        <f>VLOOKUP($A$7:$A$91,data!$A$2:$R$78,2,FALSE)</f>
        <v>10698</v>
      </c>
      <c r="C24" s="8">
        <f>VLOOKUP($A$7:$A$91,data!$A$2:$R$78,3,FALSE)</f>
        <v>11164</v>
      </c>
      <c r="D24" s="8">
        <f>VLOOKUP($A$7:$A$91,data!$A$2:$R$78,4,FALSE)</f>
        <v>985</v>
      </c>
      <c r="E24" s="8">
        <f>VLOOKUP($A$7:$A$91,data!$A$2:$R$78,5,FALSE)</f>
        <v>114</v>
      </c>
      <c r="F24" s="8">
        <f>VLOOKUP($A$7:$A$91,data!$A$2:$R$78,6,FALSE)</f>
        <v>3</v>
      </c>
      <c r="G24" s="8">
        <f>VLOOKUP($A$7:$A$91,data!$A$2:$R$78,7,FALSE)</f>
        <v>13613</v>
      </c>
      <c r="H24" s="8">
        <f>VLOOKUP($A$7:$A$91,data!$A$2:$R$78,8,FALSE)</f>
        <v>1082</v>
      </c>
      <c r="I24" s="8">
        <f>VLOOKUP($A$7:$A$91,data!$A$2:$R$78,9,FALSE)</f>
        <v>276760</v>
      </c>
      <c r="J24" s="8">
        <f>VLOOKUP($A$7:$A$91,data!$A$2:$R$78,10,FALSE)</f>
        <v>183</v>
      </c>
      <c r="K24" s="8">
        <f>VLOOKUP($A$7:$A$91,data!$A$2:$R$78,11,FALSE)</f>
        <v>268049</v>
      </c>
      <c r="L24" s="8">
        <f>VLOOKUP($A$7:$A$91,data!$A$2:$R$78,12,FALSE)</f>
        <v>8690</v>
      </c>
      <c r="M24" s="8">
        <f>VLOOKUP($A$7:$A$91,data!$A$2:$R$78,13,FALSE)</f>
        <v>2482120</v>
      </c>
      <c r="N24" s="8">
        <f>VLOOKUP($A$7:$A$91,data!$A$2:$R$78,14,FALSE)</f>
        <v>301</v>
      </c>
      <c r="O24" s="8">
        <f>VLOOKUP($A$7:$A$91,data!$A$2:$R$78,15,FALSE)</f>
        <v>4426856</v>
      </c>
      <c r="P24" s="8">
        <f>VLOOKUP($A$7:$A$91,data!$A$2:$R$78,16,FALSE)</f>
        <v>941</v>
      </c>
      <c r="Q24" s="8">
        <f>VLOOKUP($A$7:$A$91,data!$A$2:$R$78,17,FALSE)</f>
        <v>575548</v>
      </c>
      <c r="R24" s="8">
        <f>VLOOKUP($A$7:$A$91,data!$A$2:$R$78,18,FALSE)</f>
        <v>297</v>
      </c>
      <c r="S24" s="8">
        <f>VLOOKUP($A$7:$A$91,data!$A$2:$X$78,19,FALSE)</f>
        <v>63389</v>
      </c>
      <c r="T24" s="8">
        <f>VLOOKUP($A$7:$A$91,data!$A$2:$X$78,20,FALSE)</f>
        <v>387</v>
      </c>
      <c r="U24" s="8">
        <f>VLOOKUP($A$7:$A$91,data!$A$2:$X$78,21,FALSE)</f>
        <v>2103</v>
      </c>
      <c r="V24" s="8">
        <f>VLOOKUP($A$7:$A$91,data!$A$2:$X$78,22,FALSE)</f>
        <v>96</v>
      </c>
      <c r="W24" s="8">
        <f>VLOOKUP($A$7:$A$91,data!$A$2:$X$78,23,FALSE)</f>
        <v>328</v>
      </c>
      <c r="X24" s="8">
        <f>VLOOKUP($A$7:$A$91,data!$A$2:$X$78,24,FALSE)</f>
        <v>18</v>
      </c>
    </row>
    <row r="25" spans="1:24" ht="21.75" x14ac:dyDescent="0.2">
      <c r="A25" s="7" t="s">
        <v>27</v>
      </c>
      <c r="B25" s="8">
        <f>VLOOKUP($A$7:$A$91,data!$A$2:$R$78,2,FALSE)</f>
        <v>33291</v>
      </c>
      <c r="C25" s="8">
        <f>VLOOKUP($A$7:$A$91,data!$A$2:$R$78,3,FALSE)</f>
        <v>104468</v>
      </c>
      <c r="D25" s="8">
        <f>VLOOKUP($A$7:$A$91,data!$A$2:$R$78,4,FALSE)</f>
        <v>9105</v>
      </c>
      <c r="E25" s="8">
        <f>VLOOKUP($A$7:$A$91,data!$A$2:$R$78,5,FALSE)</f>
        <v>37257</v>
      </c>
      <c r="F25" s="8">
        <f>VLOOKUP($A$7:$A$91,data!$A$2:$R$78,6,FALSE)</f>
        <v>926</v>
      </c>
      <c r="G25" s="8">
        <f>VLOOKUP($A$7:$A$91,data!$A$2:$R$78,7,FALSE)</f>
        <v>13765</v>
      </c>
      <c r="H25" s="8">
        <f>VLOOKUP($A$7:$A$91,data!$A$2:$R$78,8,FALSE)</f>
        <v>1151</v>
      </c>
      <c r="I25" s="8">
        <f>VLOOKUP($A$7:$A$91,data!$A$2:$R$78,9,FALSE)</f>
        <v>38560</v>
      </c>
      <c r="J25" s="8">
        <f>VLOOKUP($A$7:$A$91,data!$A$2:$R$78,10,FALSE)</f>
        <v>1111</v>
      </c>
      <c r="K25" s="8">
        <f>VLOOKUP($A$7:$A$91,data!$A$2:$R$78,11,FALSE)</f>
        <v>1399982</v>
      </c>
      <c r="L25" s="8">
        <f>VLOOKUP($A$7:$A$91,data!$A$2:$R$78,12,FALSE)</f>
        <v>29025</v>
      </c>
      <c r="M25" s="8">
        <f>VLOOKUP($A$7:$A$91,data!$A$2:$R$78,13,FALSE)</f>
        <v>354963</v>
      </c>
      <c r="N25" s="8">
        <f>VLOOKUP($A$7:$A$91,data!$A$2:$R$78,14,FALSE)</f>
        <v>938</v>
      </c>
      <c r="O25" s="8">
        <f>VLOOKUP($A$7:$A$91,data!$A$2:$R$78,15,FALSE)</f>
        <v>468945</v>
      </c>
      <c r="P25" s="8">
        <f>VLOOKUP($A$7:$A$91,data!$A$2:$R$78,16,FALSE)</f>
        <v>3667</v>
      </c>
      <c r="Q25" s="8">
        <f>VLOOKUP($A$7:$A$91,data!$A$2:$R$78,17,FALSE)</f>
        <v>130924</v>
      </c>
      <c r="R25" s="8">
        <f>VLOOKUP($A$7:$A$91,data!$A$2:$R$78,18,FALSE)</f>
        <v>488</v>
      </c>
      <c r="S25" s="8">
        <f>VLOOKUP($A$7:$A$91,data!$A$2:$X$78,19,FALSE)</f>
        <v>23499</v>
      </c>
      <c r="T25" s="8">
        <f>VLOOKUP($A$7:$A$91,data!$A$2:$X$78,20,FALSE)</f>
        <v>964</v>
      </c>
      <c r="U25" s="8">
        <f>VLOOKUP($A$7:$A$91,data!$A$2:$X$78,21,FALSE)</f>
        <v>14666</v>
      </c>
      <c r="V25" s="8">
        <f>VLOOKUP($A$7:$A$91,data!$A$2:$X$78,22,FALSE)</f>
        <v>608</v>
      </c>
      <c r="W25" s="8">
        <f>VLOOKUP($A$7:$A$91,data!$A$2:$X$78,23,FALSE)</f>
        <v>661</v>
      </c>
      <c r="X25" s="8">
        <f>VLOOKUP($A$7:$A$91,data!$A$2:$X$78,24,FALSE)</f>
        <v>30</v>
      </c>
    </row>
    <row r="26" spans="1:24" ht="21.75" x14ac:dyDescent="0.2">
      <c r="A26" s="11" t="s">
        <v>3</v>
      </c>
      <c r="B26" s="10">
        <f>SUM(B27:B34)</f>
        <v>1004993</v>
      </c>
      <c r="C26" s="10">
        <f t="shared" ref="C26:X26" si="12">SUM(C27:C34)</f>
        <v>2888949</v>
      </c>
      <c r="D26" s="10">
        <f t="shared" si="12"/>
        <v>537931</v>
      </c>
      <c r="E26" s="10">
        <f t="shared" si="12"/>
        <v>166539</v>
      </c>
      <c r="F26" s="10">
        <f t="shared" si="12"/>
        <v>5466</v>
      </c>
      <c r="G26" s="10">
        <f t="shared" si="12"/>
        <v>683112</v>
      </c>
      <c r="H26" s="10">
        <f t="shared" si="12"/>
        <v>147672</v>
      </c>
      <c r="I26" s="10">
        <f t="shared" si="12"/>
        <v>1348832</v>
      </c>
      <c r="J26" s="10">
        <f t="shared" si="12"/>
        <v>49512</v>
      </c>
      <c r="K26" s="10">
        <f t="shared" ref="K26:L26" si="13">SUM(K27:K34)</f>
        <v>28062815</v>
      </c>
      <c r="L26" s="10">
        <f t="shared" si="13"/>
        <v>721636</v>
      </c>
      <c r="M26" s="10">
        <f t="shared" ref="M26:N26" si="14">SUM(M27:M34)</f>
        <v>34340901</v>
      </c>
      <c r="N26" s="10">
        <f t="shared" si="14"/>
        <v>11278</v>
      </c>
      <c r="O26" s="10">
        <f t="shared" si="12"/>
        <v>3519711</v>
      </c>
      <c r="P26" s="10">
        <f t="shared" si="12"/>
        <v>39585</v>
      </c>
      <c r="Q26" s="10">
        <f t="shared" si="12"/>
        <v>1114072</v>
      </c>
      <c r="R26" s="10">
        <f t="shared" si="12"/>
        <v>8875</v>
      </c>
      <c r="S26" s="10">
        <f t="shared" ref="S26:T26" si="15">SUM(S27:S34)</f>
        <v>1260940</v>
      </c>
      <c r="T26" s="10">
        <f t="shared" si="15"/>
        <v>25474</v>
      </c>
      <c r="U26" s="10">
        <f t="shared" si="12"/>
        <v>186911</v>
      </c>
      <c r="V26" s="10">
        <f t="shared" si="12"/>
        <v>8220</v>
      </c>
      <c r="W26" s="10">
        <f t="shared" si="12"/>
        <v>7956</v>
      </c>
      <c r="X26" s="10">
        <f t="shared" si="12"/>
        <v>428</v>
      </c>
    </row>
    <row r="27" spans="1:24" ht="21.75" x14ac:dyDescent="0.2">
      <c r="A27" s="7" t="s">
        <v>28</v>
      </c>
      <c r="B27" s="8">
        <f>VLOOKUP($A$7:$A$91,data!$A$2:$R$78,2,FALSE)</f>
        <v>173436</v>
      </c>
      <c r="C27" s="8">
        <f>VLOOKUP($A$7:$A$91,data!$A$2:$R$78,3,FALSE)</f>
        <v>483361</v>
      </c>
      <c r="D27" s="8">
        <f>VLOOKUP($A$7:$A$91,data!$A$2:$R$78,4,FALSE)</f>
        <v>62079</v>
      </c>
      <c r="E27" s="8">
        <f>VLOOKUP($A$7:$A$91,data!$A$2:$R$78,5,FALSE)</f>
        <v>145955</v>
      </c>
      <c r="F27" s="8">
        <f>VLOOKUP($A$7:$A$91,data!$A$2:$R$78,6,FALSE)</f>
        <v>4753</v>
      </c>
      <c r="G27" s="8">
        <f>VLOOKUP($A$7:$A$91,data!$A$2:$R$78,7,FALSE)</f>
        <v>72076</v>
      </c>
      <c r="H27" s="8">
        <f>VLOOKUP($A$7:$A$91,data!$A$2:$R$78,8,FALSE)</f>
        <v>11186</v>
      </c>
      <c r="I27" s="8">
        <f>VLOOKUP($A$7:$A$91,data!$A$2:$R$78,9,FALSE)</f>
        <v>333564</v>
      </c>
      <c r="J27" s="8">
        <f>VLOOKUP($A$7:$A$91,data!$A$2:$R$78,10,FALSE)</f>
        <v>7252</v>
      </c>
      <c r="K27" s="8">
        <f>VLOOKUP($A$7:$A$91,data!$A$2:$R$78,11,FALSE)</f>
        <v>5099072</v>
      </c>
      <c r="L27" s="8">
        <f>VLOOKUP($A$7:$A$91,data!$A$2:$R$78,12,FALSE)</f>
        <v>141916</v>
      </c>
      <c r="M27" s="8">
        <f>VLOOKUP($A$7:$A$91,data!$A$2:$R$78,13,FALSE)</f>
        <v>18682714</v>
      </c>
      <c r="N27" s="8">
        <f>VLOOKUP($A$7:$A$91,data!$A$2:$R$78,14,FALSE)</f>
        <v>3454</v>
      </c>
      <c r="O27" s="8">
        <f>VLOOKUP($A$7:$A$91,data!$A$2:$R$78,15,FALSE)</f>
        <v>1003318</v>
      </c>
      <c r="P27" s="8">
        <f>VLOOKUP($A$7:$A$91,data!$A$2:$R$78,16,FALSE)</f>
        <v>9387</v>
      </c>
      <c r="Q27" s="8">
        <f>VLOOKUP($A$7:$A$91,data!$A$2:$R$78,17,FALSE)</f>
        <v>359707</v>
      </c>
      <c r="R27" s="8">
        <f>VLOOKUP($A$7:$A$91,data!$A$2:$R$78,18,FALSE)</f>
        <v>2284</v>
      </c>
      <c r="S27" s="8">
        <f>VLOOKUP($A$7:$A$91,data!$A$2:$X$78,19,FALSE)</f>
        <v>428214</v>
      </c>
      <c r="T27" s="8">
        <f>VLOOKUP($A$7:$A$91,data!$A$2:$X$78,20,FALSE)</f>
        <v>5534</v>
      </c>
      <c r="U27" s="8">
        <f>VLOOKUP($A$7:$A$91,data!$A$2:$X$78,21,FALSE)</f>
        <v>109952</v>
      </c>
      <c r="V27" s="8">
        <f>VLOOKUP($A$7:$A$91,data!$A$2:$X$78,22,FALSE)</f>
        <v>4150</v>
      </c>
      <c r="W27" s="8">
        <f>VLOOKUP($A$7:$A$91,data!$A$2:$X$78,23,FALSE)</f>
        <v>3755</v>
      </c>
      <c r="X27" s="8">
        <f>VLOOKUP($A$7:$A$91,data!$A$2:$X$78,24,FALSE)</f>
        <v>158</v>
      </c>
    </row>
    <row r="28" spans="1:24" ht="21.75" x14ac:dyDescent="0.2">
      <c r="A28" s="7" t="s">
        <v>29</v>
      </c>
      <c r="B28" s="8">
        <f>VLOOKUP($A$7:$A$91,data!$A$2:$R$78,2,FALSE)</f>
        <v>154470</v>
      </c>
      <c r="C28" s="8">
        <f>VLOOKUP($A$7:$A$91,data!$A$2:$R$78,3,FALSE)</f>
        <v>477074</v>
      </c>
      <c r="D28" s="8">
        <f>VLOOKUP($A$7:$A$91,data!$A$2:$R$78,4,FALSE)</f>
        <v>80434</v>
      </c>
      <c r="E28" s="8">
        <f>VLOOKUP($A$7:$A$91,data!$A$2:$R$78,5,FALSE)</f>
        <v>6609</v>
      </c>
      <c r="F28" s="8">
        <f>VLOOKUP($A$7:$A$91,data!$A$2:$R$78,6,FALSE)</f>
        <v>187</v>
      </c>
      <c r="G28" s="8">
        <f>VLOOKUP($A$7:$A$91,data!$A$2:$R$78,7,FALSE)</f>
        <v>147280</v>
      </c>
      <c r="H28" s="8">
        <f>VLOOKUP($A$7:$A$91,data!$A$2:$R$78,8,FALSE)</f>
        <v>26226</v>
      </c>
      <c r="I28" s="8">
        <f>VLOOKUP($A$7:$A$91,data!$A$2:$R$78,9,FALSE)</f>
        <v>196491</v>
      </c>
      <c r="J28" s="8">
        <f>VLOOKUP($A$7:$A$91,data!$A$2:$R$78,10,FALSE)</f>
        <v>9739</v>
      </c>
      <c r="K28" s="8">
        <f>VLOOKUP($A$7:$A$91,data!$A$2:$R$78,11,FALSE)</f>
        <v>4555445</v>
      </c>
      <c r="L28" s="8">
        <f>VLOOKUP($A$7:$A$91,data!$A$2:$R$78,12,FALSE)</f>
        <v>110100</v>
      </c>
      <c r="M28" s="8">
        <f>VLOOKUP($A$7:$A$91,data!$A$2:$R$78,13,FALSE)</f>
        <v>6167567</v>
      </c>
      <c r="N28" s="8">
        <f>VLOOKUP($A$7:$A$91,data!$A$2:$R$78,14,FALSE)</f>
        <v>1235</v>
      </c>
      <c r="O28" s="8">
        <f>VLOOKUP($A$7:$A$91,data!$A$2:$R$78,15,FALSE)</f>
        <v>268830</v>
      </c>
      <c r="P28" s="8">
        <f>VLOOKUP($A$7:$A$91,data!$A$2:$R$78,16,FALSE)</f>
        <v>5702</v>
      </c>
      <c r="Q28" s="8">
        <f>VLOOKUP($A$7:$A$91,data!$A$2:$R$78,17,FALSE)</f>
        <v>49726</v>
      </c>
      <c r="R28" s="8">
        <f>VLOOKUP($A$7:$A$91,data!$A$2:$R$78,18,FALSE)</f>
        <v>915</v>
      </c>
      <c r="S28" s="8">
        <f>VLOOKUP($A$7:$A$91,data!$A$2:$X$78,19,FALSE)</f>
        <v>200475</v>
      </c>
      <c r="T28" s="8">
        <f>VLOOKUP($A$7:$A$91,data!$A$2:$X$78,20,FALSE)</f>
        <v>6735</v>
      </c>
      <c r="U28" s="8">
        <f>VLOOKUP($A$7:$A$91,data!$A$2:$X$78,21,FALSE)</f>
        <v>17860</v>
      </c>
      <c r="V28" s="8">
        <f>VLOOKUP($A$7:$A$91,data!$A$2:$X$78,22,FALSE)</f>
        <v>1030</v>
      </c>
      <c r="W28" s="8">
        <f>VLOOKUP($A$7:$A$91,data!$A$2:$X$78,23,FALSE)</f>
        <v>1365</v>
      </c>
      <c r="X28" s="8">
        <f>VLOOKUP($A$7:$A$91,data!$A$2:$X$78,24,FALSE)</f>
        <v>100</v>
      </c>
    </row>
    <row r="29" spans="1:24" ht="21.75" x14ac:dyDescent="0.2">
      <c r="A29" s="7" t="s">
        <v>30</v>
      </c>
      <c r="B29" s="8">
        <f>VLOOKUP($A$7:$A$91,data!$A$2:$R$78,2,FALSE)</f>
        <v>166480</v>
      </c>
      <c r="C29" s="8">
        <f>VLOOKUP($A$7:$A$91,data!$A$2:$R$78,3,FALSE)</f>
        <v>540376</v>
      </c>
      <c r="D29" s="8">
        <f>VLOOKUP($A$7:$A$91,data!$A$2:$R$78,4,FALSE)</f>
        <v>100145</v>
      </c>
      <c r="E29" s="8">
        <f>VLOOKUP($A$7:$A$91,data!$A$2:$R$78,5,FALSE)</f>
        <v>901</v>
      </c>
      <c r="F29" s="8">
        <f>VLOOKUP($A$7:$A$91,data!$A$2:$R$78,6,FALSE)</f>
        <v>76</v>
      </c>
      <c r="G29" s="8">
        <f>VLOOKUP($A$7:$A$91,data!$A$2:$R$78,7,FALSE)</f>
        <v>150075</v>
      </c>
      <c r="H29" s="8">
        <f>VLOOKUP($A$7:$A$91,data!$A$2:$R$78,8,FALSE)</f>
        <v>32714</v>
      </c>
      <c r="I29" s="8">
        <f>VLOOKUP($A$7:$A$91,data!$A$2:$R$78,9,FALSE)</f>
        <v>148743</v>
      </c>
      <c r="J29" s="8">
        <f>VLOOKUP($A$7:$A$91,data!$A$2:$R$78,10,FALSE)</f>
        <v>7468</v>
      </c>
      <c r="K29" s="8">
        <f>VLOOKUP($A$7:$A$91,data!$A$2:$R$78,11,FALSE)</f>
        <v>4536795</v>
      </c>
      <c r="L29" s="8">
        <f>VLOOKUP($A$7:$A$91,data!$A$2:$R$78,12,FALSE)</f>
        <v>120506</v>
      </c>
      <c r="M29" s="8">
        <f>VLOOKUP($A$7:$A$91,data!$A$2:$R$78,13,FALSE)</f>
        <v>624598</v>
      </c>
      <c r="N29" s="8">
        <f>VLOOKUP($A$7:$A$91,data!$A$2:$R$78,14,FALSE)</f>
        <v>1953</v>
      </c>
      <c r="O29" s="8">
        <f>VLOOKUP($A$7:$A$91,data!$A$2:$R$78,15,FALSE)</f>
        <v>184686</v>
      </c>
      <c r="P29" s="8">
        <f>VLOOKUP($A$7:$A$91,data!$A$2:$R$78,16,FALSE)</f>
        <v>8076</v>
      </c>
      <c r="Q29" s="8">
        <f>VLOOKUP($A$7:$A$91,data!$A$2:$R$78,17,FALSE)</f>
        <v>40297</v>
      </c>
      <c r="R29" s="8">
        <f>VLOOKUP($A$7:$A$91,data!$A$2:$R$78,18,FALSE)</f>
        <v>1018</v>
      </c>
      <c r="S29" s="8">
        <f>VLOOKUP($A$7:$A$91,data!$A$2:$X$78,19,FALSE)</f>
        <v>172006</v>
      </c>
      <c r="T29" s="8">
        <f>VLOOKUP($A$7:$A$91,data!$A$2:$X$78,20,FALSE)</f>
        <v>6689</v>
      </c>
      <c r="U29" s="8">
        <f>VLOOKUP($A$7:$A$91,data!$A$2:$X$78,21,FALSE)</f>
        <v>5775</v>
      </c>
      <c r="V29" s="8">
        <f>VLOOKUP($A$7:$A$91,data!$A$2:$X$78,22,FALSE)</f>
        <v>406</v>
      </c>
      <c r="W29" s="8">
        <f>VLOOKUP($A$7:$A$91,data!$A$2:$X$78,23,FALSE)</f>
        <v>676</v>
      </c>
      <c r="X29" s="8">
        <f>VLOOKUP($A$7:$A$91,data!$A$2:$X$78,24,FALSE)</f>
        <v>36</v>
      </c>
    </row>
    <row r="30" spans="1:24" ht="21.75" x14ac:dyDescent="0.2">
      <c r="A30" s="7" t="s">
        <v>31</v>
      </c>
      <c r="B30" s="8">
        <f>VLOOKUP($A$7:$A$91,data!$A$2:$R$78,2,FALSE)</f>
        <v>146031</v>
      </c>
      <c r="C30" s="8">
        <f>VLOOKUP($A$7:$A$91,data!$A$2:$R$78,3,FALSE)</f>
        <v>471595</v>
      </c>
      <c r="D30" s="8">
        <f>VLOOKUP($A$7:$A$91,data!$A$2:$R$78,4,FALSE)</f>
        <v>96433</v>
      </c>
      <c r="E30" s="8">
        <f>VLOOKUP($A$7:$A$91,data!$A$2:$R$78,5,FALSE)</f>
        <v>4395</v>
      </c>
      <c r="F30" s="8">
        <f>VLOOKUP($A$7:$A$91,data!$A$2:$R$78,6,FALSE)</f>
        <v>185</v>
      </c>
      <c r="G30" s="8">
        <f>VLOOKUP($A$7:$A$91,data!$A$2:$R$78,7,FALSE)</f>
        <v>104007</v>
      </c>
      <c r="H30" s="8">
        <f>VLOOKUP($A$7:$A$91,data!$A$2:$R$78,8,FALSE)</f>
        <v>24741</v>
      </c>
      <c r="I30" s="8">
        <f>VLOOKUP($A$7:$A$91,data!$A$2:$R$78,9,FALSE)</f>
        <v>120104</v>
      </c>
      <c r="J30" s="8">
        <f>VLOOKUP($A$7:$A$91,data!$A$2:$R$78,10,FALSE)</f>
        <v>7145</v>
      </c>
      <c r="K30" s="8">
        <f>VLOOKUP($A$7:$A$91,data!$A$2:$R$78,11,FALSE)</f>
        <v>3554048</v>
      </c>
      <c r="L30" s="8">
        <f>VLOOKUP($A$7:$A$91,data!$A$2:$R$78,12,FALSE)</f>
        <v>96017</v>
      </c>
      <c r="M30" s="8">
        <f>VLOOKUP($A$7:$A$91,data!$A$2:$R$78,13,FALSE)</f>
        <v>1080644</v>
      </c>
      <c r="N30" s="8">
        <f>VLOOKUP($A$7:$A$91,data!$A$2:$R$78,14,FALSE)</f>
        <v>2156</v>
      </c>
      <c r="O30" s="8">
        <f>VLOOKUP($A$7:$A$91,data!$A$2:$R$78,15,FALSE)</f>
        <v>68934</v>
      </c>
      <c r="P30" s="8">
        <f>VLOOKUP($A$7:$A$91,data!$A$2:$R$78,16,FALSE)</f>
        <v>2785</v>
      </c>
      <c r="Q30" s="8">
        <f>VLOOKUP($A$7:$A$91,data!$A$2:$R$78,17,FALSE)</f>
        <v>32773</v>
      </c>
      <c r="R30" s="8">
        <f>VLOOKUP($A$7:$A$91,data!$A$2:$R$78,18,FALSE)</f>
        <v>2276</v>
      </c>
      <c r="S30" s="8">
        <f>VLOOKUP($A$7:$A$91,data!$A$2:$X$78,19,FALSE)</f>
        <v>65976</v>
      </c>
      <c r="T30" s="8">
        <f>VLOOKUP($A$7:$A$91,data!$A$2:$X$78,20,FALSE)</f>
        <v>2120</v>
      </c>
      <c r="U30" s="8">
        <f>VLOOKUP($A$7:$A$91,data!$A$2:$X$78,21,FALSE)</f>
        <v>4822</v>
      </c>
      <c r="V30" s="8">
        <f>VLOOKUP($A$7:$A$91,data!$A$2:$X$78,22,FALSE)</f>
        <v>302</v>
      </c>
      <c r="W30" s="8">
        <f>VLOOKUP($A$7:$A$91,data!$A$2:$X$78,23,FALSE)</f>
        <v>484</v>
      </c>
      <c r="X30" s="8">
        <f>VLOOKUP($A$7:$A$91,data!$A$2:$X$78,24,FALSE)</f>
        <v>25</v>
      </c>
    </row>
    <row r="31" spans="1:24" ht="21.75" x14ac:dyDescent="0.2">
      <c r="A31" s="7" t="s">
        <v>32</v>
      </c>
      <c r="B31" s="8">
        <f>VLOOKUP($A$7:$A$91,data!$A$2:$R$78,2,FALSE)</f>
        <v>183767</v>
      </c>
      <c r="C31" s="8">
        <f>VLOOKUP($A$7:$A$91,data!$A$2:$R$78,3,FALSE)</f>
        <v>516182</v>
      </c>
      <c r="D31" s="8">
        <f>VLOOKUP($A$7:$A$91,data!$A$2:$R$78,4,FALSE)</f>
        <v>119018</v>
      </c>
      <c r="E31" s="8">
        <f>VLOOKUP($A$7:$A$91,data!$A$2:$R$78,5,FALSE)</f>
        <v>196</v>
      </c>
      <c r="F31" s="8">
        <f>VLOOKUP($A$7:$A$91,data!$A$2:$R$78,6,FALSE)</f>
        <v>14</v>
      </c>
      <c r="G31" s="8">
        <f>VLOOKUP($A$7:$A$91,data!$A$2:$R$78,7,FALSE)</f>
        <v>139676</v>
      </c>
      <c r="H31" s="8">
        <f>VLOOKUP($A$7:$A$91,data!$A$2:$R$78,8,FALSE)</f>
        <v>37148</v>
      </c>
      <c r="I31" s="8">
        <f>VLOOKUP($A$7:$A$91,data!$A$2:$R$78,9,FALSE)</f>
        <v>168755</v>
      </c>
      <c r="J31" s="8">
        <f>VLOOKUP($A$7:$A$91,data!$A$2:$R$78,10,FALSE)</f>
        <v>7955</v>
      </c>
      <c r="K31" s="8">
        <f>VLOOKUP($A$7:$A$91,data!$A$2:$R$78,11,FALSE)</f>
        <v>4613809</v>
      </c>
      <c r="L31" s="8">
        <f>VLOOKUP($A$7:$A$91,data!$A$2:$R$78,12,FALSE)</f>
        <v>107531</v>
      </c>
      <c r="M31" s="8">
        <f>VLOOKUP($A$7:$A$91,data!$A$2:$R$78,13,FALSE)</f>
        <v>2218669</v>
      </c>
      <c r="N31" s="8">
        <f>VLOOKUP($A$7:$A$91,data!$A$2:$R$78,14,FALSE)</f>
        <v>1718</v>
      </c>
      <c r="O31" s="8">
        <f>VLOOKUP($A$7:$A$91,data!$A$2:$R$78,15,FALSE)</f>
        <v>613849</v>
      </c>
      <c r="P31" s="8">
        <f>VLOOKUP($A$7:$A$91,data!$A$2:$R$78,16,FALSE)</f>
        <v>6243</v>
      </c>
      <c r="Q31" s="8">
        <f>VLOOKUP($A$7:$A$91,data!$A$2:$R$78,17,FALSE)</f>
        <v>35211</v>
      </c>
      <c r="R31" s="8">
        <f>VLOOKUP($A$7:$A$91,data!$A$2:$R$78,18,FALSE)</f>
        <v>1289</v>
      </c>
      <c r="S31" s="8">
        <f>VLOOKUP($A$7:$A$91,data!$A$2:$X$78,19,FALSE)</f>
        <v>48678</v>
      </c>
      <c r="T31" s="8">
        <f>VLOOKUP($A$7:$A$91,data!$A$2:$X$78,20,FALSE)</f>
        <v>1386</v>
      </c>
      <c r="U31" s="8">
        <f>VLOOKUP($A$7:$A$91,data!$A$2:$X$78,21,FALSE)</f>
        <v>9426</v>
      </c>
      <c r="V31" s="8">
        <f>VLOOKUP($A$7:$A$91,data!$A$2:$X$78,22,FALSE)</f>
        <v>683</v>
      </c>
      <c r="W31" s="8">
        <f>VLOOKUP($A$7:$A$91,data!$A$2:$X$78,23,FALSE)</f>
        <v>550</v>
      </c>
      <c r="X31" s="8">
        <f>VLOOKUP($A$7:$A$91,data!$A$2:$X$78,24,FALSE)</f>
        <v>42</v>
      </c>
    </row>
    <row r="32" spans="1:24" ht="21.75" x14ac:dyDescent="0.2">
      <c r="A32" s="7" t="s">
        <v>33</v>
      </c>
      <c r="B32" s="8">
        <f>VLOOKUP($A$7:$A$91,data!$A$2:$R$78,2,FALSE)</f>
        <v>57422</v>
      </c>
      <c r="C32" s="8">
        <f>VLOOKUP($A$7:$A$91,data!$A$2:$R$78,3,FALSE)</f>
        <v>183678</v>
      </c>
      <c r="D32" s="8">
        <f>VLOOKUP($A$7:$A$91,data!$A$2:$R$78,4,FALSE)</f>
        <v>38856</v>
      </c>
      <c r="E32" s="8">
        <f>VLOOKUP($A$7:$A$91,data!$A$2:$R$78,5,FALSE)</f>
        <v>44</v>
      </c>
      <c r="F32" s="8">
        <f>VLOOKUP($A$7:$A$91,data!$A$2:$R$78,6,FALSE)</f>
        <v>14</v>
      </c>
      <c r="G32" s="8">
        <f>VLOOKUP($A$7:$A$91,data!$A$2:$R$78,7,FALSE)</f>
        <v>34683</v>
      </c>
      <c r="H32" s="8">
        <f>VLOOKUP($A$7:$A$91,data!$A$2:$R$78,8,FALSE)</f>
        <v>8243</v>
      </c>
      <c r="I32" s="8">
        <f>VLOOKUP($A$7:$A$91,data!$A$2:$R$78,9,FALSE)</f>
        <v>80816</v>
      </c>
      <c r="J32" s="8">
        <f>VLOOKUP($A$7:$A$91,data!$A$2:$R$78,10,FALSE)</f>
        <v>2632</v>
      </c>
      <c r="K32" s="8">
        <f>VLOOKUP($A$7:$A$91,data!$A$2:$R$78,11,FALSE)</f>
        <v>1795277</v>
      </c>
      <c r="L32" s="8">
        <f>VLOOKUP($A$7:$A$91,data!$A$2:$R$78,12,FALSE)</f>
        <v>42013</v>
      </c>
      <c r="M32" s="8">
        <f>VLOOKUP($A$7:$A$91,data!$A$2:$R$78,13,FALSE)</f>
        <v>289487</v>
      </c>
      <c r="N32" s="8">
        <f>VLOOKUP($A$7:$A$91,data!$A$2:$R$78,14,FALSE)</f>
        <v>356</v>
      </c>
      <c r="O32" s="8">
        <f>VLOOKUP($A$7:$A$91,data!$A$2:$R$78,15,FALSE)</f>
        <v>54073</v>
      </c>
      <c r="P32" s="8">
        <f>VLOOKUP($A$7:$A$91,data!$A$2:$R$78,16,FALSE)</f>
        <v>3085</v>
      </c>
      <c r="Q32" s="8">
        <f>VLOOKUP($A$7:$A$91,data!$A$2:$R$78,17,FALSE)</f>
        <v>7188</v>
      </c>
      <c r="R32" s="8">
        <f>VLOOKUP($A$7:$A$91,data!$A$2:$R$78,18,FALSE)</f>
        <v>177</v>
      </c>
      <c r="S32" s="8">
        <f>VLOOKUP($A$7:$A$91,data!$A$2:$X$78,19,FALSE)</f>
        <v>30083</v>
      </c>
      <c r="T32" s="8">
        <f>VLOOKUP($A$7:$A$91,data!$A$2:$X$78,20,FALSE)</f>
        <v>930</v>
      </c>
      <c r="U32" s="8">
        <f>VLOOKUP($A$7:$A$91,data!$A$2:$X$78,21,FALSE)</f>
        <v>1553</v>
      </c>
      <c r="V32" s="8">
        <f>VLOOKUP($A$7:$A$91,data!$A$2:$X$78,22,FALSE)</f>
        <v>114</v>
      </c>
      <c r="W32" s="8">
        <f>VLOOKUP($A$7:$A$91,data!$A$2:$X$78,23,FALSE)</f>
        <v>107</v>
      </c>
      <c r="X32" s="8">
        <f>VLOOKUP($A$7:$A$91,data!$A$2:$X$78,24,FALSE)</f>
        <v>7</v>
      </c>
    </row>
    <row r="33" spans="1:24" ht="21.75" x14ac:dyDescent="0.2">
      <c r="A33" s="7" t="s">
        <v>34</v>
      </c>
      <c r="B33" s="8">
        <f>VLOOKUP($A$7:$A$91,data!$A$2:$R$78,2,FALSE)</f>
        <v>84363</v>
      </c>
      <c r="C33" s="8">
        <f>VLOOKUP($A$7:$A$91,data!$A$2:$R$78,3,FALSE)</f>
        <v>112982</v>
      </c>
      <c r="D33" s="8">
        <f>VLOOKUP($A$7:$A$91,data!$A$2:$R$78,4,FALSE)</f>
        <v>16289</v>
      </c>
      <c r="E33" s="8">
        <f>VLOOKUP($A$7:$A$91,data!$A$2:$R$78,5,FALSE)</f>
        <v>8427</v>
      </c>
      <c r="F33" s="8">
        <f>VLOOKUP($A$7:$A$91,data!$A$2:$R$78,6,FALSE)</f>
        <v>233</v>
      </c>
      <c r="G33" s="8">
        <f>VLOOKUP($A$7:$A$91,data!$A$2:$R$78,7,FALSE)</f>
        <v>16904</v>
      </c>
      <c r="H33" s="8">
        <f>VLOOKUP($A$7:$A$91,data!$A$2:$R$78,8,FALSE)</f>
        <v>2729</v>
      </c>
      <c r="I33" s="8">
        <f>VLOOKUP($A$7:$A$91,data!$A$2:$R$78,9,FALSE)</f>
        <v>254529</v>
      </c>
      <c r="J33" s="8">
        <f>VLOOKUP($A$7:$A$91,data!$A$2:$R$78,10,FALSE)</f>
        <v>5948</v>
      </c>
      <c r="K33" s="8">
        <f>VLOOKUP($A$7:$A$91,data!$A$2:$R$78,11,FALSE)</f>
        <v>2808475</v>
      </c>
      <c r="L33" s="8">
        <f>VLOOKUP($A$7:$A$91,data!$A$2:$R$78,12,FALSE)</f>
        <v>77236</v>
      </c>
      <c r="M33" s="8">
        <f>VLOOKUP($A$7:$A$91,data!$A$2:$R$78,13,FALSE)</f>
        <v>4788024</v>
      </c>
      <c r="N33" s="8">
        <f>VLOOKUP($A$7:$A$91,data!$A$2:$R$78,14,FALSE)</f>
        <v>296</v>
      </c>
      <c r="O33" s="8">
        <f>VLOOKUP($A$7:$A$91,data!$A$2:$R$78,15,FALSE)</f>
        <v>1252435</v>
      </c>
      <c r="P33" s="8">
        <f>VLOOKUP($A$7:$A$91,data!$A$2:$R$78,16,FALSE)</f>
        <v>2235</v>
      </c>
      <c r="Q33" s="8">
        <f>VLOOKUP($A$7:$A$91,data!$A$2:$R$78,17,FALSE)</f>
        <v>582535</v>
      </c>
      <c r="R33" s="8">
        <f>VLOOKUP($A$7:$A$91,data!$A$2:$R$78,18,FALSE)</f>
        <v>637</v>
      </c>
      <c r="S33" s="8">
        <f>VLOOKUP($A$7:$A$91,data!$A$2:$X$78,19,FALSE)</f>
        <v>278133</v>
      </c>
      <c r="T33" s="8">
        <f>VLOOKUP($A$7:$A$91,data!$A$2:$X$78,20,FALSE)</f>
        <v>1881</v>
      </c>
      <c r="U33" s="8">
        <f>VLOOKUP($A$7:$A$91,data!$A$2:$X$78,21,FALSE)</f>
        <v>34234</v>
      </c>
      <c r="V33" s="8">
        <f>VLOOKUP($A$7:$A$91,data!$A$2:$X$78,22,FALSE)</f>
        <v>1421</v>
      </c>
      <c r="W33" s="8">
        <f>VLOOKUP($A$7:$A$91,data!$A$2:$X$78,23,FALSE)</f>
        <v>988</v>
      </c>
      <c r="X33" s="8">
        <f>VLOOKUP($A$7:$A$91,data!$A$2:$X$78,24,FALSE)</f>
        <v>56</v>
      </c>
    </row>
    <row r="34" spans="1:24" ht="21.75" x14ac:dyDescent="0.2">
      <c r="A34" s="7" t="s">
        <v>35</v>
      </c>
      <c r="B34" s="8">
        <f>VLOOKUP($A$7:$A$91,data!$A$2:$R$78,2,FALSE)</f>
        <v>39024</v>
      </c>
      <c r="C34" s="8">
        <f>VLOOKUP($A$7:$A$91,data!$A$2:$R$78,3,FALSE)</f>
        <v>103701</v>
      </c>
      <c r="D34" s="8">
        <f>VLOOKUP($A$7:$A$91,data!$A$2:$R$78,4,FALSE)</f>
        <v>24677</v>
      </c>
      <c r="E34" s="8">
        <f>VLOOKUP($A$7:$A$91,data!$A$2:$R$78,5,FALSE)</f>
        <v>12</v>
      </c>
      <c r="F34" s="8">
        <f>VLOOKUP($A$7:$A$91,data!$A$2:$R$78,6,FALSE)</f>
        <v>4</v>
      </c>
      <c r="G34" s="8">
        <f>VLOOKUP($A$7:$A$91,data!$A$2:$R$78,7,FALSE)</f>
        <v>18411</v>
      </c>
      <c r="H34" s="8">
        <f>VLOOKUP($A$7:$A$91,data!$A$2:$R$78,8,FALSE)</f>
        <v>4685</v>
      </c>
      <c r="I34" s="8">
        <f>VLOOKUP($A$7:$A$91,data!$A$2:$R$78,9,FALSE)</f>
        <v>45830</v>
      </c>
      <c r="J34" s="8">
        <f>VLOOKUP($A$7:$A$91,data!$A$2:$R$78,10,FALSE)</f>
        <v>1373</v>
      </c>
      <c r="K34" s="8">
        <f>VLOOKUP($A$7:$A$91,data!$A$2:$R$78,11,FALSE)</f>
        <v>1099894</v>
      </c>
      <c r="L34" s="8">
        <f>VLOOKUP($A$7:$A$91,data!$A$2:$R$78,12,FALSE)</f>
        <v>26317</v>
      </c>
      <c r="M34" s="8">
        <f>VLOOKUP($A$7:$A$91,data!$A$2:$R$78,13,FALSE)</f>
        <v>489198</v>
      </c>
      <c r="N34" s="8">
        <f>VLOOKUP($A$7:$A$91,data!$A$2:$R$78,14,FALSE)</f>
        <v>110</v>
      </c>
      <c r="O34" s="8">
        <f>VLOOKUP($A$7:$A$91,data!$A$2:$R$78,15,FALSE)</f>
        <v>73586</v>
      </c>
      <c r="P34" s="8">
        <f>VLOOKUP($A$7:$A$91,data!$A$2:$R$78,16,FALSE)</f>
        <v>2072</v>
      </c>
      <c r="Q34" s="8">
        <f>VLOOKUP($A$7:$A$91,data!$A$2:$R$78,17,FALSE)</f>
        <v>6635</v>
      </c>
      <c r="R34" s="8">
        <f>VLOOKUP($A$7:$A$91,data!$A$2:$R$78,18,FALSE)</f>
        <v>279</v>
      </c>
      <c r="S34" s="8">
        <f>VLOOKUP($A$7:$A$91,data!$A$2:$X$78,19,FALSE)</f>
        <v>37375</v>
      </c>
      <c r="T34" s="8">
        <f>VLOOKUP($A$7:$A$91,data!$A$2:$X$78,20,FALSE)</f>
        <v>199</v>
      </c>
      <c r="U34" s="8">
        <f>VLOOKUP($A$7:$A$91,data!$A$2:$X$78,21,FALSE)</f>
        <v>3289</v>
      </c>
      <c r="V34" s="8">
        <f>VLOOKUP($A$7:$A$91,data!$A$2:$X$78,22,FALSE)</f>
        <v>114</v>
      </c>
      <c r="W34" s="8">
        <f>VLOOKUP($A$7:$A$91,data!$A$2:$X$78,23,FALSE)</f>
        <v>31</v>
      </c>
      <c r="X34" s="8">
        <f>VLOOKUP($A$7:$A$91,data!$A$2:$X$78,24,FALSE)</f>
        <v>4</v>
      </c>
    </row>
    <row r="35" spans="1:24" ht="21.75" x14ac:dyDescent="0.2">
      <c r="A35" s="11" t="s">
        <v>4</v>
      </c>
      <c r="B35" s="10">
        <f>SUM(B36:B47)</f>
        <v>864705</v>
      </c>
      <c r="C35" s="10">
        <f t="shared" ref="C35:X35" si="16">SUM(C36:C47)</f>
        <v>1994317</v>
      </c>
      <c r="D35" s="10">
        <f t="shared" si="16"/>
        <v>380744</v>
      </c>
      <c r="E35" s="10">
        <f t="shared" si="16"/>
        <v>73775</v>
      </c>
      <c r="F35" s="10">
        <f t="shared" si="16"/>
        <v>2219</v>
      </c>
      <c r="G35" s="10">
        <f t="shared" si="16"/>
        <v>537646</v>
      </c>
      <c r="H35" s="10">
        <f t="shared" si="16"/>
        <v>107365</v>
      </c>
      <c r="I35" s="10">
        <f t="shared" si="16"/>
        <v>1283238</v>
      </c>
      <c r="J35" s="10">
        <f t="shared" si="16"/>
        <v>40655</v>
      </c>
      <c r="K35" s="10">
        <f t="shared" ref="K35:L35" si="17">SUM(K36:K47)</f>
        <v>28669647</v>
      </c>
      <c r="L35" s="10">
        <f t="shared" si="17"/>
        <v>669892</v>
      </c>
      <c r="M35" s="10">
        <f t="shared" ref="M35:N35" si="18">SUM(M36:M47)</f>
        <v>4381553</v>
      </c>
      <c r="N35" s="10">
        <f t="shared" si="18"/>
        <v>10287</v>
      </c>
      <c r="O35" s="10">
        <f t="shared" si="16"/>
        <v>4451898</v>
      </c>
      <c r="P35" s="10">
        <f t="shared" si="16"/>
        <v>39002</v>
      </c>
      <c r="Q35" s="10">
        <f t="shared" si="16"/>
        <v>483086</v>
      </c>
      <c r="R35" s="10">
        <f t="shared" si="16"/>
        <v>11795</v>
      </c>
      <c r="S35" s="10">
        <f t="shared" ref="S35:T35" si="19">SUM(S36:S47)</f>
        <v>929103</v>
      </c>
      <c r="T35" s="10">
        <f t="shared" si="19"/>
        <v>14420</v>
      </c>
      <c r="U35" s="10">
        <f t="shared" si="16"/>
        <v>104279</v>
      </c>
      <c r="V35" s="10">
        <f t="shared" si="16"/>
        <v>5247</v>
      </c>
      <c r="W35" s="10">
        <f t="shared" si="16"/>
        <v>2328</v>
      </c>
      <c r="X35" s="10">
        <f t="shared" si="16"/>
        <v>199</v>
      </c>
    </row>
    <row r="36" spans="1:24" ht="21.75" x14ac:dyDescent="0.2">
      <c r="A36" s="7" t="s">
        <v>36</v>
      </c>
      <c r="B36" s="8">
        <f>VLOOKUP($A$7:$A$91,data!$A$2:$R$78,2,FALSE)</f>
        <v>25617</v>
      </c>
      <c r="C36" s="8">
        <f>VLOOKUP($A$7:$A$91,data!$A$2:$R$78,3,FALSE)</f>
        <v>43046</v>
      </c>
      <c r="D36" s="8">
        <f>VLOOKUP($A$7:$A$91,data!$A$2:$R$78,4,FALSE)</f>
        <v>6244</v>
      </c>
      <c r="E36" s="8">
        <f>VLOOKUP($A$7:$A$91,data!$A$2:$R$78,5,FALSE)</f>
        <v>1041</v>
      </c>
      <c r="F36" s="8">
        <f>VLOOKUP($A$7:$A$91,data!$A$2:$R$78,6,FALSE)</f>
        <v>7</v>
      </c>
      <c r="G36" s="8">
        <f>VLOOKUP($A$7:$A$91,data!$A$2:$R$78,7,FALSE)</f>
        <v>20606</v>
      </c>
      <c r="H36" s="8">
        <f>VLOOKUP($A$7:$A$91,data!$A$2:$R$78,8,FALSE)</f>
        <v>2715</v>
      </c>
      <c r="I36" s="8">
        <f>VLOOKUP($A$7:$A$91,data!$A$2:$R$78,9,FALSE)</f>
        <v>50277</v>
      </c>
      <c r="J36" s="8">
        <f>VLOOKUP($A$7:$A$91,data!$A$2:$R$78,10,FALSE)</f>
        <v>1523</v>
      </c>
      <c r="K36" s="8">
        <f>VLOOKUP($A$7:$A$91,data!$A$2:$R$78,11,FALSE)</f>
        <v>1367889</v>
      </c>
      <c r="L36" s="8">
        <f>VLOOKUP($A$7:$A$91,data!$A$2:$R$78,12,FALSE)</f>
        <v>21324</v>
      </c>
      <c r="M36" s="8">
        <f>VLOOKUP($A$7:$A$91,data!$A$2:$R$78,13,FALSE)</f>
        <v>23141</v>
      </c>
      <c r="N36" s="8">
        <f>VLOOKUP($A$7:$A$91,data!$A$2:$R$78,14,FALSE)</f>
        <v>156</v>
      </c>
      <c r="O36" s="8">
        <f>VLOOKUP($A$7:$A$91,data!$A$2:$R$78,15,FALSE)</f>
        <v>49167</v>
      </c>
      <c r="P36" s="8">
        <f>VLOOKUP($A$7:$A$91,data!$A$2:$R$78,16,FALSE)</f>
        <v>855</v>
      </c>
      <c r="Q36" s="8">
        <f>VLOOKUP($A$7:$A$91,data!$A$2:$R$78,17,FALSE)</f>
        <v>19076</v>
      </c>
      <c r="R36" s="8">
        <f>VLOOKUP($A$7:$A$91,data!$A$2:$R$78,18,FALSE)</f>
        <v>174</v>
      </c>
      <c r="S36" s="8">
        <f>VLOOKUP($A$7:$A$91,data!$A$2:$X$78,19,FALSE)</f>
        <v>21854</v>
      </c>
      <c r="T36" s="8">
        <f>VLOOKUP($A$7:$A$91,data!$A$2:$X$78,20,FALSE)</f>
        <v>198</v>
      </c>
      <c r="U36" s="8">
        <f>VLOOKUP($A$7:$A$91,data!$A$2:$X$78,21,FALSE)</f>
        <v>3881</v>
      </c>
      <c r="V36" s="8">
        <f>VLOOKUP($A$7:$A$91,data!$A$2:$X$78,22,FALSE)</f>
        <v>192</v>
      </c>
      <c r="W36" s="8">
        <f>VLOOKUP($A$7:$A$91,data!$A$2:$X$78,23,FALSE)</f>
        <v>43</v>
      </c>
      <c r="X36" s="8">
        <f>VLOOKUP($A$7:$A$91,data!$A$2:$X$78,24,FALSE)</f>
        <v>2</v>
      </c>
    </row>
    <row r="37" spans="1:24" ht="21.75" x14ac:dyDescent="0.2">
      <c r="A37" s="7" t="s">
        <v>37</v>
      </c>
      <c r="B37" s="8">
        <f>VLOOKUP($A$7:$A$91,data!$A$2:$R$78,2,FALSE)</f>
        <v>27650</v>
      </c>
      <c r="C37" s="8">
        <f>VLOOKUP($A$7:$A$91,data!$A$2:$R$78,3,FALSE)</f>
        <v>48955</v>
      </c>
      <c r="D37" s="8">
        <f>VLOOKUP($A$7:$A$91,data!$A$2:$R$78,4,FALSE)</f>
        <v>7092</v>
      </c>
      <c r="E37" s="8">
        <f>VLOOKUP($A$7:$A$91,data!$A$2:$R$78,5,FALSE)</f>
        <v>1295</v>
      </c>
      <c r="F37" s="8">
        <f>VLOOKUP($A$7:$A$91,data!$A$2:$R$78,6,FALSE)</f>
        <v>36</v>
      </c>
      <c r="G37" s="8">
        <f>VLOOKUP($A$7:$A$91,data!$A$2:$R$78,7,FALSE)</f>
        <v>14331</v>
      </c>
      <c r="H37" s="8">
        <f>VLOOKUP($A$7:$A$91,data!$A$2:$R$78,8,FALSE)</f>
        <v>2477</v>
      </c>
      <c r="I37" s="8">
        <f>VLOOKUP($A$7:$A$91,data!$A$2:$R$78,9,FALSE)</f>
        <v>38479</v>
      </c>
      <c r="J37" s="8">
        <f>VLOOKUP($A$7:$A$91,data!$A$2:$R$78,10,FALSE)</f>
        <v>1271</v>
      </c>
      <c r="K37" s="8">
        <f>VLOOKUP($A$7:$A$91,data!$A$2:$R$78,11,FALSE)</f>
        <v>1288996</v>
      </c>
      <c r="L37" s="8">
        <f>VLOOKUP($A$7:$A$91,data!$A$2:$R$78,12,FALSE)</f>
        <v>23991</v>
      </c>
      <c r="M37" s="8">
        <f>VLOOKUP($A$7:$A$91,data!$A$2:$R$78,13,FALSE)</f>
        <v>348784</v>
      </c>
      <c r="N37" s="8">
        <f>VLOOKUP($A$7:$A$91,data!$A$2:$R$78,14,FALSE)</f>
        <v>180</v>
      </c>
      <c r="O37" s="8">
        <f>VLOOKUP($A$7:$A$91,data!$A$2:$R$78,15,FALSE)</f>
        <v>55653</v>
      </c>
      <c r="P37" s="8">
        <f>VLOOKUP($A$7:$A$91,data!$A$2:$R$78,16,FALSE)</f>
        <v>394</v>
      </c>
      <c r="Q37" s="8">
        <f>VLOOKUP($A$7:$A$91,data!$A$2:$R$78,17,FALSE)</f>
        <v>3389</v>
      </c>
      <c r="R37" s="8">
        <f>VLOOKUP($A$7:$A$91,data!$A$2:$R$78,18,FALSE)</f>
        <v>67</v>
      </c>
      <c r="S37" s="8">
        <f>VLOOKUP($A$7:$A$91,data!$A$2:$X$78,19,FALSE)</f>
        <v>24606</v>
      </c>
      <c r="T37" s="8">
        <f>VLOOKUP($A$7:$A$91,data!$A$2:$X$78,20,FALSE)</f>
        <v>240</v>
      </c>
      <c r="U37" s="8">
        <f>VLOOKUP($A$7:$A$91,data!$A$2:$X$78,21,FALSE)</f>
        <v>8607</v>
      </c>
      <c r="V37" s="8">
        <f>VLOOKUP($A$7:$A$91,data!$A$2:$X$78,22,FALSE)</f>
        <v>384</v>
      </c>
      <c r="W37" s="8">
        <f>VLOOKUP($A$7:$A$91,data!$A$2:$X$78,23,FALSE)</f>
        <v>117</v>
      </c>
      <c r="X37" s="8">
        <f>VLOOKUP($A$7:$A$91,data!$A$2:$X$78,24,FALSE)</f>
        <v>6</v>
      </c>
    </row>
    <row r="38" spans="1:24" ht="21.75" x14ac:dyDescent="0.2">
      <c r="A38" s="7" t="s">
        <v>38</v>
      </c>
      <c r="B38" s="8">
        <f>VLOOKUP($A$7:$A$91,data!$A$2:$R$78,2,FALSE)</f>
        <v>102524</v>
      </c>
      <c r="C38" s="8">
        <f>VLOOKUP($A$7:$A$91,data!$A$2:$R$78,3,FALSE)</f>
        <v>297312</v>
      </c>
      <c r="D38" s="8">
        <f>VLOOKUP($A$7:$A$91,data!$A$2:$R$78,4,FALSE)</f>
        <v>50594</v>
      </c>
      <c r="E38" s="8">
        <f>VLOOKUP($A$7:$A$91,data!$A$2:$R$78,5,FALSE)</f>
        <v>40570</v>
      </c>
      <c r="F38" s="8">
        <f>VLOOKUP($A$7:$A$91,data!$A$2:$R$78,6,FALSE)</f>
        <v>1209</v>
      </c>
      <c r="G38" s="8">
        <f>VLOOKUP($A$7:$A$91,data!$A$2:$R$78,7,FALSE)</f>
        <v>47117</v>
      </c>
      <c r="H38" s="8">
        <f>VLOOKUP($A$7:$A$91,data!$A$2:$R$78,8,FALSE)</f>
        <v>7731</v>
      </c>
      <c r="I38" s="8">
        <f>VLOOKUP($A$7:$A$91,data!$A$2:$R$78,9,FALSE)</f>
        <v>221795</v>
      </c>
      <c r="J38" s="8">
        <f>VLOOKUP($A$7:$A$91,data!$A$2:$R$78,10,FALSE)</f>
        <v>5405</v>
      </c>
      <c r="K38" s="8">
        <f>VLOOKUP($A$7:$A$91,data!$A$2:$R$78,11,FALSE)</f>
        <v>3808510</v>
      </c>
      <c r="L38" s="8">
        <f>VLOOKUP($A$7:$A$91,data!$A$2:$R$78,12,FALSE)</f>
        <v>76599</v>
      </c>
      <c r="M38" s="8">
        <f>VLOOKUP($A$7:$A$91,data!$A$2:$R$78,13,FALSE)</f>
        <v>2034951</v>
      </c>
      <c r="N38" s="8">
        <f>VLOOKUP($A$7:$A$91,data!$A$2:$R$78,14,FALSE)</f>
        <v>2235</v>
      </c>
      <c r="O38" s="8">
        <f>VLOOKUP($A$7:$A$91,data!$A$2:$R$78,15,FALSE)</f>
        <v>1189549</v>
      </c>
      <c r="P38" s="8">
        <f>VLOOKUP($A$7:$A$91,data!$A$2:$R$78,16,FALSE)</f>
        <v>4739</v>
      </c>
      <c r="Q38" s="8">
        <f>VLOOKUP($A$7:$A$91,data!$A$2:$R$78,17,FALSE)</f>
        <v>176220</v>
      </c>
      <c r="R38" s="8">
        <f>VLOOKUP($A$7:$A$91,data!$A$2:$R$78,18,FALSE)</f>
        <v>2759</v>
      </c>
      <c r="S38" s="8">
        <f>VLOOKUP($A$7:$A$91,data!$A$2:$X$78,19,FALSE)</f>
        <v>283424</v>
      </c>
      <c r="T38" s="8">
        <f>VLOOKUP($A$7:$A$91,data!$A$2:$X$78,20,FALSE)</f>
        <v>2512</v>
      </c>
      <c r="U38" s="8">
        <f>VLOOKUP($A$7:$A$91,data!$A$2:$X$78,21,FALSE)</f>
        <v>22929</v>
      </c>
      <c r="V38" s="8">
        <f>VLOOKUP($A$7:$A$91,data!$A$2:$X$78,22,FALSE)</f>
        <v>1089</v>
      </c>
      <c r="W38" s="8">
        <f>VLOOKUP($A$7:$A$91,data!$A$2:$X$78,23,FALSE)</f>
        <v>210</v>
      </c>
      <c r="X38" s="8">
        <f>VLOOKUP($A$7:$A$91,data!$A$2:$X$78,24,FALSE)</f>
        <v>38</v>
      </c>
    </row>
    <row r="39" spans="1:24" ht="21.75" x14ac:dyDescent="0.2">
      <c r="A39" s="7" t="s">
        <v>39</v>
      </c>
      <c r="B39" s="8">
        <f>VLOOKUP($A$7:$A$91,data!$A$2:$R$78,2,FALSE)</f>
        <v>107123</v>
      </c>
      <c r="C39" s="8">
        <f>VLOOKUP($A$7:$A$91,data!$A$2:$R$78,3,FALSE)</f>
        <v>170183</v>
      </c>
      <c r="D39" s="8">
        <f>VLOOKUP($A$7:$A$91,data!$A$2:$R$78,4,FALSE)</f>
        <v>27926</v>
      </c>
      <c r="E39" s="8">
        <f>VLOOKUP($A$7:$A$91,data!$A$2:$R$78,5,FALSE)</f>
        <v>9193</v>
      </c>
      <c r="F39" s="8">
        <f>VLOOKUP($A$7:$A$91,data!$A$2:$R$78,6,FALSE)</f>
        <v>268</v>
      </c>
      <c r="G39" s="8">
        <f>VLOOKUP($A$7:$A$91,data!$A$2:$R$78,7,FALSE)</f>
        <v>64135</v>
      </c>
      <c r="H39" s="8">
        <f>VLOOKUP($A$7:$A$91,data!$A$2:$R$78,8,FALSE)</f>
        <v>12764</v>
      </c>
      <c r="I39" s="8">
        <f>VLOOKUP($A$7:$A$91,data!$A$2:$R$78,9,FALSE)</f>
        <v>211748</v>
      </c>
      <c r="J39" s="8">
        <f>VLOOKUP($A$7:$A$91,data!$A$2:$R$78,10,FALSE)</f>
        <v>4128</v>
      </c>
      <c r="K39" s="8">
        <f>VLOOKUP($A$7:$A$91,data!$A$2:$R$78,11,FALSE)</f>
        <v>4229015</v>
      </c>
      <c r="L39" s="8">
        <f>VLOOKUP($A$7:$A$91,data!$A$2:$R$78,12,FALSE)</f>
        <v>90954</v>
      </c>
      <c r="M39" s="8">
        <f>VLOOKUP($A$7:$A$91,data!$A$2:$R$78,13,FALSE)</f>
        <v>326373</v>
      </c>
      <c r="N39" s="8">
        <f>VLOOKUP($A$7:$A$91,data!$A$2:$R$78,14,FALSE)</f>
        <v>1222</v>
      </c>
      <c r="O39" s="8">
        <f>VLOOKUP($A$7:$A$91,data!$A$2:$R$78,15,FALSE)</f>
        <v>275120</v>
      </c>
      <c r="P39" s="8">
        <f>VLOOKUP($A$7:$A$91,data!$A$2:$R$78,16,FALSE)</f>
        <v>3913</v>
      </c>
      <c r="Q39" s="8">
        <f>VLOOKUP($A$7:$A$91,data!$A$2:$R$78,17,FALSE)</f>
        <v>21111</v>
      </c>
      <c r="R39" s="8">
        <f>VLOOKUP($A$7:$A$91,data!$A$2:$R$78,18,FALSE)</f>
        <v>570</v>
      </c>
      <c r="S39" s="8">
        <f>VLOOKUP($A$7:$A$91,data!$A$2:$X$78,19,FALSE)</f>
        <v>61986</v>
      </c>
      <c r="T39" s="8">
        <f>VLOOKUP($A$7:$A$91,data!$A$2:$X$78,20,FALSE)</f>
        <v>1312</v>
      </c>
      <c r="U39" s="8">
        <f>VLOOKUP($A$7:$A$91,data!$A$2:$X$78,21,FALSE)</f>
        <v>18145</v>
      </c>
      <c r="V39" s="8">
        <f>VLOOKUP($A$7:$A$91,data!$A$2:$X$78,22,FALSE)</f>
        <v>865</v>
      </c>
      <c r="W39" s="8">
        <f>VLOOKUP($A$7:$A$91,data!$A$2:$X$78,23,FALSE)</f>
        <v>312</v>
      </c>
      <c r="X39" s="8">
        <f>VLOOKUP($A$7:$A$91,data!$A$2:$X$78,24,FALSE)</f>
        <v>29</v>
      </c>
    </row>
    <row r="40" spans="1:24" ht="21.75" x14ac:dyDescent="0.2">
      <c r="A40" s="7" t="s">
        <v>40</v>
      </c>
      <c r="B40" s="8">
        <f>VLOOKUP($A$7:$A$91,data!$A$2:$R$78,2,FALSE)</f>
        <v>42175</v>
      </c>
      <c r="C40" s="8">
        <f>VLOOKUP($A$7:$A$91,data!$A$2:$R$78,3,FALSE)</f>
        <v>48985</v>
      </c>
      <c r="D40" s="8">
        <f>VLOOKUP($A$7:$A$91,data!$A$2:$R$78,4,FALSE)</f>
        <v>5748</v>
      </c>
      <c r="E40" s="8">
        <f>VLOOKUP($A$7:$A$91,data!$A$2:$R$78,5,FALSE)</f>
        <v>6592</v>
      </c>
      <c r="F40" s="8">
        <f>VLOOKUP($A$7:$A$91,data!$A$2:$R$78,6,FALSE)</f>
        <v>86</v>
      </c>
      <c r="G40" s="8">
        <f>VLOOKUP($A$7:$A$91,data!$A$2:$R$78,7,FALSE)</f>
        <v>13911</v>
      </c>
      <c r="H40" s="8">
        <f>VLOOKUP($A$7:$A$91,data!$A$2:$R$78,8,FALSE)</f>
        <v>1715</v>
      </c>
      <c r="I40" s="8">
        <f>VLOOKUP($A$7:$A$91,data!$A$2:$R$78,9,FALSE)</f>
        <v>68315</v>
      </c>
      <c r="J40" s="8">
        <f>VLOOKUP($A$7:$A$91,data!$A$2:$R$78,10,FALSE)</f>
        <v>1402</v>
      </c>
      <c r="K40" s="8">
        <f>VLOOKUP($A$7:$A$91,data!$A$2:$R$78,11,FALSE)</f>
        <v>1355528</v>
      </c>
      <c r="L40" s="8">
        <f>VLOOKUP($A$7:$A$91,data!$A$2:$R$78,12,FALSE)</f>
        <v>37858</v>
      </c>
      <c r="M40" s="8">
        <f>VLOOKUP($A$7:$A$91,data!$A$2:$R$78,13,FALSE)</f>
        <v>200937</v>
      </c>
      <c r="N40" s="8">
        <f>VLOOKUP($A$7:$A$91,data!$A$2:$R$78,14,FALSE)</f>
        <v>110</v>
      </c>
      <c r="O40" s="8">
        <f>VLOOKUP($A$7:$A$91,data!$A$2:$R$78,15,FALSE)</f>
        <v>52693</v>
      </c>
      <c r="P40" s="8">
        <f>VLOOKUP($A$7:$A$91,data!$A$2:$R$78,16,FALSE)</f>
        <v>1269</v>
      </c>
      <c r="Q40" s="8">
        <f>VLOOKUP($A$7:$A$91,data!$A$2:$R$78,17,FALSE)</f>
        <v>2928</v>
      </c>
      <c r="R40" s="8">
        <f>VLOOKUP($A$7:$A$91,data!$A$2:$R$78,18,FALSE)</f>
        <v>69</v>
      </c>
      <c r="S40" s="8">
        <f>VLOOKUP($A$7:$A$91,data!$A$2:$X$78,19,FALSE)</f>
        <v>12620</v>
      </c>
      <c r="T40" s="8">
        <f>VLOOKUP($A$7:$A$91,data!$A$2:$X$78,20,FALSE)</f>
        <v>126</v>
      </c>
      <c r="U40" s="8">
        <f>VLOOKUP($A$7:$A$91,data!$A$2:$X$78,21,FALSE)</f>
        <v>8931</v>
      </c>
      <c r="V40" s="8">
        <f>VLOOKUP($A$7:$A$91,data!$A$2:$X$78,22,FALSE)</f>
        <v>374</v>
      </c>
      <c r="W40" s="8">
        <f>VLOOKUP($A$7:$A$91,data!$A$2:$X$78,23,FALSE)</f>
        <v>333</v>
      </c>
      <c r="X40" s="8">
        <f>VLOOKUP($A$7:$A$91,data!$A$2:$X$78,24,FALSE)</f>
        <v>27</v>
      </c>
    </row>
    <row r="41" spans="1:24" ht="21.75" x14ac:dyDescent="0.2">
      <c r="A41" s="7" t="s">
        <v>41</v>
      </c>
      <c r="B41" s="8">
        <f>VLOOKUP($A$7:$A$91,data!$A$2:$R$78,2,FALSE)</f>
        <v>32601</v>
      </c>
      <c r="C41" s="8">
        <f>VLOOKUP($A$7:$A$91,data!$A$2:$R$78,3,FALSE)</f>
        <v>51348</v>
      </c>
      <c r="D41" s="8">
        <f>VLOOKUP($A$7:$A$91,data!$A$2:$R$78,4,FALSE)</f>
        <v>8798</v>
      </c>
      <c r="E41" s="8">
        <f>VLOOKUP($A$7:$A$91,data!$A$2:$R$78,5,FALSE)</f>
        <v>68</v>
      </c>
      <c r="F41" s="8">
        <f>VLOOKUP($A$7:$A$91,data!$A$2:$R$78,6,FALSE)</f>
        <v>7</v>
      </c>
      <c r="G41" s="8">
        <f>VLOOKUP($A$7:$A$91,data!$A$2:$R$78,7,FALSE)</f>
        <v>13881</v>
      </c>
      <c r="H41" s="8">
        <f>VLOOKUP($A$7:$A$91,data!$A$2:$R$78,8,FALSE)</f>
        <v>2539</v>
      </c>
      <c r="I41" s="8">
        <f>VLOOKUP($A$7:$A$91,data!$A$2:$R$78,9,FALSE)</f>
        <v>61189</v>
      </c>
      <c r="J41" s="8">
        <f>VLOOKUP($A$7:$A$91,data!$A$2:$R$78,10,FALSE)</f>
        <v>1306</v>
      </c>
      <c r="K41" s="8">
        <f>VLOOKUP($A$7:$A$91,data!$A$2:$R$78,11,FALSE)</f>
        <v>1345602</v>
      </c>
      <c r="L41" s="8">
        <f>VLOOKUP($A$7:$A$91,data!$A$2:$R$78,12,FALSE)</f>
        <v>28367</v>
      </c>
      <c r="M41" s="8">
        <f>VLOOKUP($A$7:$A$91,data!$A$2:$R$78,13,FALSE)</f>
        <v>7719</v>
      </c>
      <c r="N41" s="8">
        <f>VLOOKUP($A$7:$A$91,data!$A$2:$R$78,14,FALSE)</f>
        <v>207</v>
      </c>
      <c r="O41" s="8">
        <f>VLOOKUP($A$7:$A$91,data!$A$2:$R$78,15,FALSE)</f>
        <v>661653</v>
      </c>
      <c r="P41" s="8">
        <f>VLOOKUP($A$7:$A$91,data!$A$2:$R$78,16,FALSE)</f>
        <v>877</v>
      </c>
      <c r="Q41" s="8">
        <f>VLOOKUP($A$7:$A$91,data!$A$2:$R$78,17,FALSE)</f>
        <v>7629</v>
      </c>
      <c r="R41" s="8">
        <f>VLOOKUP($A$7:$A$91,data!$A$2:$R$78,18,FALSE)</f>
        <v>135</v>
      </c>
      <c r="S41" s="8">
        <f>VLOOKUP($A$7:$A$91,data!$A$2:$X$78,19,FALSE)</f>
        <v>23503</v>
      </c>
      <c r="T41" s="8">
        <f>VLOOKUP($A$7:$A$91,data!$A$2:$X$78,20,FALSE)</f>
        <v>344</v>
      </c>
      <c r="U41" s="8">
        <f>VLOOKUP($A$7:$A$91,data!$A$2:$X$78,21,FALSE)</f>
        <v>7780</v>
      </c>
      <c r="V41" s="8">
        <f>VLOOKUP($A$7:$A$91,data!$A$2:$X$78,22,FALSE)</f>
        <v>385</v>
      </c>
      <c r="W41" s="8">
        <f>VLOOKUP($A$7:$A$91,data!$A$2:$X$78,23,FALSE)</f>
        <v>231</v>
      </c>
      <c r="X41" s="8">
        <f>VLOOKUP($A$7:$A$91,data!$A$2:$X$78,24,FALSE)</f>
        <v>14</v>
      </c>
    </row>
    <row r="42" spans="1:24" ht="21.75" x14ac:dyDescent="0.2">
      <c r="A42" s="7" t="s">
        <v>42</v>
      </c>
      <c r="B42" s="8">
        <f>VLOOKUP($A$7:$A$91,data!$A$2:$R$78,2,FALSE)</f>
        <v>102045</v>
      </c>
      <c r="C42" s="8">
        <f>VLOOKUP($A$7:$A$91,data!$A$2:$R$78,3,FALSE)</f>
        <v>307536</v>
      </c>
      <c r="D42" s="8">
        <f>VLOOKUP($A$7:$A$91,data!$A$2:$R$78,4,FALSE)</f>
        <v>62099</v>
      </c>
      <c r="E42" s="8">
        <f>VLOOKUP($A$7:$A$91,data!$A$2:$R$78,5,FALSE)</f>
        <v>8442</v>
      </c>
      <c r="F42" s="8">
        <f>VLOOKUP($A$7:$A$91,data!$A$2:$R$78,6,FALSE)</f>
        <v>270</v>
      </c>
      <c r="G42" s="8">
        <f>VLOOKUP($A$7:$A$91,data!$A$2:$R$78,7,FALSE)</f>
        <v>64878</v>
      </c>
      <c r="H42" s="8">
        <f>VLOOKUP($A$7:$A$91,data!$A$2:$R$78,8,FALSE)</f>
        <v>14108</v>
      </c>
      <c r="I42" s="8">
        <f>VLOOKUP($A$7:$A$91,data!$A$2:$R$78,9,FALSE)</f>
        <v>146472</v>
      </c>
      <c r="J42" s="8">
        <f>VLOOKUP($A$7:$A$91,data!$A$2:$R$78,10,FALSE)</f>
        <v>4831</v>
      </c>
      <c r="K42" s="8">
        <f>VLOOKUP($A$7:$A$91,data!$A$2:$R$78,11,FALSE)</f>
        <v>3177631</v>
      </c>
      <c r="L42" s="8">
        <f>VLOOKUP($A$7:$A$91,data!$A$2:$R$78,12,FALSE)</f>
        <v>69513</v>
      </c>
      <c r="M42" s="8">
        <f>VLOOKUP($A$7:$A$91,data!$A$2:$R$78,13,FALSE)</f>
        <v>664363</v>
      </c>
      <c r="N42" s="8">
        <f>VLOOKUP($A$7:$A$91,data!$A$2:$R$78,14,FALSE)</f>
        <v>2121</v>
      </c>
      <c r="O42" s="8">
        <f>VLOOKUP($A$7:$A$91,data!$A$2:$R$78,15,FALSE)</f>
        <v>467291</v>
      </c>
      <c r="P42" s="8">
        <f>VLOOKUP($A$7:$A$91,data!$A$2:$R$78,16,FALSE)</f>
        <v>4291</v>
      </c>
      <c r="Q42" s="8">
        <f>VLOOKUP($A$7:$A$91,data!$A$2:$R$78,17,FALSE)</f>
        <v>90572</v>
      </c>
      <c r="R42" s="8">
        <f>VLOOKUP($A$7:$A$91,data!$A$2:$R$78,18,FALSE)</f>
        <v>3722</v>
      </c>
      <c r="S42" s="8">
        <f>VLOOKUP($A$7:$A$91,data!$A$2:$X$78,19,FALSE)</f>
        <v>118137</v>
      </c>
      <c r="T42" s="8">
        <f>VLOOKUP($A$7:$A$91,data!$A$2:$X$78,20,FALSE)</f>
        <v>2634</v>
      </c>
      <c r="U42" s="8">
        <f>VLOOKUP($A$7:$A$91,data!$A$2:$X$78,21,FALSE)</f>
        <v>9954</v>
      </c>
      <c r="V42" s="8">
        <f>VLOOKUP($A$7:$A$91,data!$A$2:$X$78,22,FALSE)</f>
        <v>441</v>
      </c>
      <c r="W42" s="8">
        <f>VLOOKUP($A$7:$A$91,data!$A$2:$X$78,23,FALSE)</f>
        <v>428</v>
      </c>
      <c r="X42" s="8">
        <f>VLOOKUP($A$7:$A$91,data!$A$2:$X$78,24,FALSE)</f>
        <v>17</v>
      </c>
    </row>
    <row r="43" spans="1:24" ht="21.75" x14ac:dyDescent="0.2">
      <c r="A43" s="7" t="s">
        <v>43</v>
      </c>
      <c r="B43" s="8">
        <f>VLOOKUP($A$7:$A$91,data!$A$2:$R$78,2,FALSE)</f>
        <v>129355</v>
      </c>
      <c r="C43" s="8">
        <f>VLOOKUP($A$7:$A$91,data!$A$2:$R$78,3,FALSE)</f>
        <v>388706</v>
      </c>
      <c r="D43" s="8">
        <f>VLOOKUP($A$7:$A$91,data!$A$2:$R$78,4,FALSE)</f>
        <v>82030</v>
      </c>
      <c r="E43" s="8">
        <f>VLOOKUP($A$7:$A$91,data!$A$2:$R$78,5,FALSE)</f>
        <v>800</v>
      </c>
      <c r="F43" s="8">
        <f>VLOOKUP($A$7:$A$91,data!$A$2:$R$78,6,FALSE)</f>
        <v>43</v>
      </c>
      <c r="G43" s="8">
        <f>VLOOKUP($A$7:$A$91,data!$A$2:$R$78,7,FALSE)</f>
        <v>79777</v>
      </c>
      <c r="H43" s="8">
        <f>VLOOKUP($A$7:$A$91,data!$A$2:$R$78,8,FALSE)</f>
        <v>19816</v>
      </c>
      <c r="I43" s="8">
        <f>VLOOKUP($A$7:$A$91,data!$A$2:$R$78,9,FALSE)</f>
        <v>140890</v>
      </c>
      <c r="J43" s="8">
        <f>VLOOKUP($A$7:$A$91,data!$A$2:$R$78,10,FALSE)</f>
        <v>5124</v>
      </c>
      <c r="K43" s="8">
        <f>VLOOKUP($A$7:$A$91,data!$A$2:$R$78,11,FALSE)</f>
        <v>3356088</v>
      </c>
      <c r="L43" s="8">
        <f>VLOOKUP($A$7:$A$91,data!$A$2:$R$78,12,FALSE)</f>
        <v>89911</v>
      </c>
      <c r="M43" s="8">
        <f>VLOOKUP($A$7:$A$91,data!$A$2:$R$78,13,FALSE)</f>
        <v>264705</v>
      </c>
      <c r="N43" s="8">
        <f>VLOOKUP($A$7:$A$91,data!$A$2:$R$78,14,FALSE)</f>
        <v>1424</v>
      </c>
      <c r="O43" s="8">
        <f>VLOOKUP($A$7:$A$91,data!$A$2:$R$78,15,FALSE)</f>
        <v>1131631</v>
      </c>
      <c r="P43" s="8">
        <f>VLOOKUP($A$7:$A$91,data!$A$2:$R$78,16,FALSE)</f>
        <v>11575</v>
      </c>
      <c r="Q43" s="8">
        <f>VLOOKUP($A$7:$A$91,data!$A$2:$R$78,17,FALSE)</f>
        <v>109864</v>
      </c>
      <c r="R43" s="8">
        <f>VLOOKUP($A$7:$A$91,data!$A$2:$R$78,18,FALSE)</f>
        <v>2229</v>
      </c>
      <c r="S43" s="8">
        <f>VLOOKUP($A$7:$A$91,data!$A$2:$X$78,19,FALSE)</f>
        <v>222216</v>
      </c>
      <c r="T43" s="8">
        <f>VLOOKUP($A$7:$A$91,data!$A$2:$X$78,20,FALSE)</f>
        <v>4127</v>
      </c>
      <c r="U43" s="8">
        <f>VLOOKUP($A$7:$A$91,data!$A$2:$X$78,21,FALSE)</f>
        <v>5420</v>
      </c>
      <c r="V43" s="8">
        <f>VLOOKUP($A$7:$A$91,data!$A$2:$X$78,22,FALSE)</f>
        <v>307</v>
      </c>
      <c r="W43" s="8">
        <f>VLOOKUP($A$7:$A$91,data!$A$2:$X$78,23,FALSE)</f>
        <v>172</v>
      </c>
      <c r="X43" s="8">
        <f>VLOOKUP($A$7:$A$91,data!$A$2:$X$78,24,FALSE)</f>
        <v>26</v>
      </c>
    </row>
    <row r="44" spans="1:24" ht="21.75" x14ac:dyDescent="0.2">
      <c r="A44" s="7" t="s">
        <v>44</v>
      </c>
      <c r="B44" s="8">
        <f>VLOOKUP($A$7:$A$91,data!$A$2:$R$78,2,FALSE)</f>
        <v>86404</v>
      </c>
      <c r="C44" s="8">
        <f>VLOOKUP($A$7:$A$91,data!$A$2:$R$78,3,FALSE)</f>
        <v>127481</v>
      </c>
      <c r="D44" s="8">
        <f>VLOOKUP($A$7:$A$91,data!$A$2:$R$78,4,FALSE)</f>
        <v>27674</v>
      </c>
      <c r="E44" s="8">
        <f>VLOOKUP($A$7:$A$91,data!$A$2:$R$78,5,FALSE)</f>
        <v>781</v>
      </c>
      <c r="F44" s="8">
        <f>VLOOKUP($A$7:$A$91,data!$A$2:$R$78,6,FALSE)</f>
        <v>69</v>
      </c>
      <c r="G44" s="8">
        <f>VLOOKUP($A$7:$A$91,data!$A$2:$R$78,7,FALSE)</f>
        <v>29439</v>
      </c>
      <c r="H44" s="8">
        <f>VLOOKUP($A$7:$A$91,data!$A$2:$R$78,8,FALSE)</f>
        <v>6174</v>
      </c>
      <c r="I44" s="8">
        <f>VLOOKUP($A$7:$A$91,data!$A$2:$R$78,9,FALSE)</f>
        <v>74268</v>
      </c>
      <c r="J44" s="8">
        <f>VLOOKUP($A$7:$A$91,data!$A$2:$R$78,10,FALSE)</f>
        <v>3767</v>
      </c>
      <c r="K44" s="8">
        <f>VLOOKUP($A$7:$A$91,data!$A$2:$R$78,11,FALSE)</f>
        <v>3042665</v>
      </c>
      <c r="L44" s="8">
        <f>VLOOKUP($A$7:$A$91,data!$A$2:$R$78,12,FALSE)</f>
        <v>75429</v>
      </c>
      <c r="M44" s="8">
        <f>VLOOKUP($A$7:$A$91,data!$A$2:$R$78,13,FALSE)</f>
        <v>167429</v>
      </c>
      <c r="N44" s="8">
        <f>VLOOKUP($A$7:$A$91,data!$A$2:$R$78,14,FALSE)</f>
        <v>1360</v>
      </c>
      <c r="O44" s="8">
        <f>VLOOKUP($A$7:$A$91,data!$A$2:$R$78,15,FALSE)</f>
        <v>91446</v>
      </c>
      <c r="P44" s="8">
        <f>VLOOKUP($A$7:$A$91,data!$A$2:$R$78,16,FALSE)</f>
        <v>4904</v>
      </c>
      <c r="Q44" s="8">
        <f>VLOOKUP($A$7:$A$91,data!$A$2:$R$78,17,FALSE)</f>
        <v>26835</v>
      </c>
      <c r="R44" s="8">
        <f>VLOOKUP($A$7:$A$91,data!$A$2:$R$78,18,FALSE)</f>
        <v>1134</v>
      </c>
      <c r="S44" s="8">
        <f>VLOOKUP($A$7:$A$91,data!$A$2:$X$78,19,FALSE)</f>
        <v>113597</v>
      </c>
      <c r="T44" s="8">
        <f>VLOOKUP($A$7:$A$91,data!$A$2:$X$78,20,FALSE)</f>
        <v>1749</v>
      </c>
      <c r="U44" s="8">
        <f>VLOOKUP($A$7:$A$91,data!$A$2:$X$78,21,FALSE)</f>
        <v>5164</v>
      </c>
      <c r="V44" s="8">
        <f>VLOOKUP($A$7:$A$91,data!$A$2:$X$78,22,FALSE)</f>
        <v>328</v>
      </c>
      <c r="W44" s="8">
        <f>VLOOKUP($A$7:$A$91,data!$A$2:$X$78,23,FALSE)</f>
        <v>149</v>
      </c>
      <c r="X44" s="8">
        <f>VLOOKUP($A$7:$A$91,data!$A$2:$X$78,24,FALSE)</f>
        <v>14</v>
      </c>
    </row>
    <row r="45" spans="1:24" ht="21.75" x14ac:dyDescent="0.2">
      <c r="A45" s="7" t="s">
        <v>45</v>
      </c>
      <c r="B45" s="8">
        <f>VLOOKUP($A$7:$A$91,data!$A$2:$R$78,2,FALSE)</f>
        <v>110079</v>
      </c>
      <c r="C45" s="8">
        <f>VLOOKUP($A$7:$A$91,data!$A$2:$R$78,3,FALSE)</f>
        <v>276066</v>
      </c>
      <c r="D45" s="8">
        <f>VLOOKUP($A$7:$A$91,data!$A$2:$R$78,4,FALSE)</f>
        <v>53896</v>
      </c>
      <c r="E45" s="8">
        <f>VLOOKUP($A$7:$A$91,data!$A$2:$R$78,5,FALSE)</f>
        <v>4885</v>
      </c>
      <c r="F45" s="8">
        <f>VLOOKUP($A$7:$A$91,data!$A$2:$R$78,6,FALSE)</f>
        <v>216</v>
      </c>
      <c r="G45" s="8">
        <f>VLOOKUP($A$7:$A$91,data!$A$2:$R$78,7,FALSE)</f>
        <v>95203</v>
      </c>
      <c r="H45" s="8">
        <f>VLOOKUP($A$7:$A$91,data!$A$2:$R$78,8,FALSE)</f>
        <v>18311</v>
      </c>
      <c r="I45" s="8">
        <f>VLOOKUP($A$7:$A$91,data!$A$2:$R$78,9,FALSE)</f>
        <v>92482</v>
      </c>
      <c r="J45" s="8">
        <f>VLOOKUP($A$7:$A$91,data!$A$2:$R$78,10,FALSE)</f>
        <v>5125</v>
      </c>
      <c r="K45" s="8">
        <f>VLOOKUP($A$7:$A$91,data!$A$2:$R$78,11,FALSE)</f>
        <v>2880301</v>
      </c>
      <c r="L45" s="8">
        <f>VLOOKUP($A$7:$A$91,data!$A$2:$R$78,12,FALSE)</f>
        <v>81933</v>
      </c>
      <c r="M45" s="8">
        <f>VLOOKUP($A$7:$A$91,data!$A$2:$R$78,13,FALSE)</f>
        <v>184034</v>
      </c>
      <c r="N45" s="8">
        <f>VLOOKUP($A$7:$A$91,data!$A$2:$R$78,14,FALSE)</f>
        <v>615</v>
      </c>
      <c r="O45" s="8">
        <f>VLOOKUP($A$7:$A$91,data!$A$2:$R$78,15,FALSE)</f>
        <v>149402</v>
      </c>
      <c r="P45" s="8">
        <f>VLOOKUP($A$7:$A$91,data!$A$2:$R$78,16,FALSE)</f>
        <v>2280</v>
      </c>
      <c r="Q45" s="8">
        <f>VLOOKUP($A$7:$A$91,data!$A$2:$R$78,17,FALSE)</f>
        <v>11326</v>
      </c>
      <c r="R45" s="8">
        <f>VLOOKUP($A$7:$A$91,data!$A$2:$R$78,18,FALSE)</f>
        <v>365</v>
      </c>
      <c r="S45" s="8">
        <f>VLOOKUP($A$7:$A$91,data!$A$2:$X$78,19,FALSE)</f>
        <v>32548</v>
      </c>
      <c r="T45" s="8">
        <f>VLOOKUP($A$7:$A$91,data!$A$2:$X$78,20,FALSE)</f>
        <v>730</v>
      </c>
      <c r="U45" s="8">
        <f>VLOOKUP($A$7:$A$91,data!$A$2:$X$78,21,FALSE)</f>
        <v>6905</v>
      </c>
      <c r="V45" s="8">
        <f>VLOOKUP($A$7:$A$91,data!$A$2:$X$78,22,FALSE)</f>
        <v>427</v>
      </c>
      <c r="W45" s="8">
        <f>VLOOKUP($A$7:$A$91,data!$A$2:$X$78,23,FALSE)</f>
        <v>152</v>
      </c>
      <c r="X45" s="8">
        <f>VLOOKUP($A$7:$A$91,data!$A$2:$X$78,24,FALSE)</f>
        <v>16</v>
      </c>
    </row>
    <row r="46" spans="1:24" ht="21.75" x14ac:dyDescent="0.2">
      <c r="A46" s="7" t="s">
        <v>46</v>
      </c>
      <c r="B46" s="8">
        <f>VLOOKUP($A$7:$A$91,data!$A$2:$R$78,2,FALSE)</f>
        <v>69878</v>
      </c>
      <c r="C46" s="8">
        <f>VLOOKUP($A$7:$A$91,data!$A$2:$R$78,3,FALSE)</f>
        <v>147560</v>
      </c>
      <c r="D46" s="8">
        <f>VLOOKUP($A$7:$A$91,data!$A$2:$R$78,4,FALSE)</f>
        <v>28918</v>
      </c>
      <c r="E46" s="8">
        <f>VLOOKUP($A$7:$A$91,data!$A$2:$R$78,5,FALSE)</f>
        <v>107</v>
      </c>
      <c r="F46" s="8">
        <f>VLOOKUP($A$7:$A$91,data!$A$2:$R$78,6,FALSE)</f>
        <v>7</v>
      </c>
      <c r="G46" s="8">
        <f>VLOOKUP($A$7:$A$91,data!$A$2:$R$78,7,FALSE)</f>
        <v>76662</v>
      </c>
      <c r="H46" s="8">
        <f>VLOOKUP($A$7:$A$91,data!$A$2:$R$78,8,FALSE)</f>
        <v>14605</v>
      </c>
      <c r="I46" s="8">
        <f>VLOOKUP($A$7:$A$91,data!$A$2:$R$78,9,FALSE)</f>
        <v>141257</v>
      </c>
      <c r="J46" s="8">
        <f>VLOOKUP($A$7:$A$91,data!$A$2:$R$78,10,FALSE)</f>
        <v>4834</v>
      </c>
      <c r="K46" s="8">
        <f>VLOOKUP($A$7:$A$91,data!$A$2:$R$78,11,FALSE)</f>
        <v>1926632</v>
      </c>
      <c r="L46" s="8">
        <f>VLOOKUP($A$7:$A$91,data!$A$2:$R$78,12,FALSE)</f>
        <v>52368</v>
      </c>
      <c r="M46" s="8">
        <f>VLOOKUP($A$7:$A$91,data!$A$2:$R$78,13,FALSE)</f>
        <v>18523</v>
      </c>
      <c r="N46" s="8">
        <f>VLOOKUP($A$7:$A$91,data!$A$2:$R$78,14,FALSE)</f>
        <v>522</v>
      </c>
      <c r="O46" s="8">
        <f>VLOOKUP($A$7:$A$91,data!$A$2:$R$78,15,FALSE)</f>
        <v>311964</v>
      </c>
      <c r="P46" s="8">
        <f>VLOOKUP($A$7:$A$91,data!$A$2:$R$78,16,FALSE)</f>
        <v>3190</v>
      </c>
      <c r="Q46" s="8">
        <f>VLOOKUP($A$7:$A$91,data!$A$2:$R$78,17,FALSE)</f>
        <v>11100</v>
      </c>
      <c r="R46" s="8">
        <f>VLOOKUP($A$7:$A$91,data!$A$2:$R$78,18,FALSE)</f>
        <v>446</v>
      </c>
      <c r="S46" s="8">
        <f>VLOOKUP($A$7:$A$91,data!$A$2:$X$78,19,FALSE)</f>
        <v>10801</v>
      </c>
      <c r="T46" s="8">
        <f>VLOOKUP($A$7:$A$91,data!$A$2:$X$78,20,FALSE)</f>
        <v>289</v>
      </c>
      <c r="U46" s="8">
        <f>VLOOKUP($A$7:$A$91,data!$A$2:$X$78,21,FALSE)</f>
        <v>4615</v>
      </c>
      <c r="V46" s="8">
        <f>VLOOKUP($A$7:$A$91,data!$A$2:$X$78,22,FALSE)</f>
        <v>313</v>
      </c>
      <c r="W46" s="8">
        <f>VLOOKUP($A$7:$A$91,data!$A$2:$X$78,23,FALSE)</f>
        <v>147</v>
      </c>
      <c r="X46" s="8">
        <f>VLOOKUP($A$7:$A$91,data!$A$2:$X$78,24,FALSE)</f>
        <v>8</v>
      </c>
    </row>
    <row r="47" spans="1:24" ht="21.75" x14ac:dyDescent="0.2">
      <c r="A47" s="7" t="s">
        <v>47</v>
      </c>
      <c r="B47" s="8">
        <f>VLOOKUP($A$7:$A$91,data!$A$2:$R$78,2,FALSE)</f>
        <v>29254</v>
      </c>
      <c r="C47" s="8">
        <f>VLOOKUP($A$7:$A$91,data!$A$2:$R$78,3,FALSE)</f>
        <v>87139</v>
      </c>
      <c r="D47" s="8">
        <f>VLOOKUP($A$7:$A$91,data!$A$2:$R$78,4,FALSE)</f>
        <v>19725</v>
      </c>
      <c r="E47" s="8">
        <f>VLOOKUP($A$7:$A$91,data!$A$2:$R$78,5,FALSE)</f>
        <v>1</v>
      </c>
      <c r="F47" s="8">
        <f>VLOOKUP($A$7:$A$91,data!$A$2:$R$78,6,FALSE)</f>
        <v>1</v>
      </c>
      <c r="G47" s="8">
        <f>VLOOKUP($A$7:$A$91,data!$A$2:$R$78,7,FALSE)</f>
        <v>17706</v>
      </c>
      <c r="H47" s="8">
        <f>VLOOKUP($A$7:$A$91,data!$A$2:$R$78,8,FALSE)</f>
        <v>4410</v>
      </c>
      <c r="I47" s="8">
        <f>VLOOKUP($A$7:$A$91,data!$A$2:$R$78,9,FALSE)</f>
        <v>36066</v>
      </c>
      <c r="J47" s="8">
        <f>VLOOKUP($A$7:$A$91,data!$A$2:$R$78,10,FALSE)</f>
        <v>1939</v>
      </c>
      <c r="K47" s="8">
        <f>VLOOKUP($A$7:$A$91,data!$A$2:$R$78,11,FALSE)</f>
        <v>890790</v>
      </c>
      <c r="L47" s="8">
        <f>VLOOKUP($A$7:$A$91,data!$A$2:$R$78,12,FALSE)</f>
        <v>21645</v>
      </c>
      <c r="M47" s="8">
        <f>VLOOKUP($A$7:$A$91,data!$A$2:$R$78,13,FALSE)</f>
        <v>140594</v>
      </c>
      <c r="N47" s="8">
        <f>VLOOKUP($A$7:$A$91,data!$A$2:$R$78,14,FALSE)</f>
        <v>135</v>
      </c>
      <c r="O47" s="8">
        <f>VLOOKUP($A$7:$A$91,data!$A$2:$R$78,15,FALSE)</f>
        <v>16329</v>
      </c>
      <c r="P47" s="8">
        <f>VLOOKUP($A$7:$A$91,data!$A$2:$R$78,16,FALSE)</f>
        <v>715</v>
      </c>
      <c r="Q47" s="8">
        <f>VLOOKUP($A$7:$A$91,data!$A$2:$R$78,17,FALSE)</f>
        <v>3036</v>
      </c>
      <c r="R47" s="8">
        <f>VLOOKUP($A$7:$A$91,data!$A$2:$R$78,18,FALSE)</f>
        <v>125</v>
      </c>
      <c r="S47" s="8">
        <f>VLOOKUP($A$7:$A$91,data!$A$2:$X$78,19,FALSE)</f>
        <v>3811</v>
      </c>
      <c r="T47" s="8">
        <f>VLOOKUP($A$7:$A$91,data!$A$2:$X$78,20,FALSE)</f>
        <v>159</v>
      </c>
      <c r="U47" s="8">
        <f>VLOOKUP($A$7:$A$91,data!$A$2:$X$78,21,FALSE)</f>
        <v>1948</v>
      </c>
      <c r="V47" s="8">
        <f>VLOOKUP($A$7:$A$91,data!$A$2:$X$78,22,FALSE)</f>
        <v>142</v>
      </c>
      <c r="W47" s="8">
        <f>VLOOKUP($A$7:$A$91,data!$A$2:$X$78,23,FALSE)</f>
        <v>34</v>
      </c>
      <c r="X47" s="8">
        <f>VLOOKUP($A$7:$A$91,data!$A$2:$X$78,24,FALSE)</f>
        <v>2</v>
      </c>
    </row>
    <row r="48" spans="1:24" ht="21.75" x14ac:dyDescent="0.2">
      <c r="A48" s="11" t="s">
        <v>5</v>
      </c>
      <c r="B48" s="10">
        <f>SUM(B49:B56)</f>
        <v>391212</v>
      </c>
      <c r="C48" s="10">
        <f t="shared" ref="C48:X48" si="20">SUM(C49:C56)</f>
        <v>649092</v>
      </c>
      <c r="D48" s="10">
        <f t="shared" si="20"/>
        <v>68853</v>
      </c>
      <c r="E48" s="10">
        <f t="shared" si="20"/>
        <v>89514</v>
      </c>
      <c r="F48" s="10">
        <f t="shared" si="20"/>
        <v>1943</v>
      </c>
      <c r="G48" s="10">
        <f t="shared" si="20"/>
        <v>159280</v>
      </c>
      <c r="H48" s="10">
        <f t="shared" si="20"/>
        <v>18328</v>
      </c>
      <c r="I48" s="10">
        <f t="shared" si="20"/>
        <v>1069464</v>
      </c>
      <c r="J48" s="10">
        <f t="shared" si="20"/>
        <v>45628</v>
      </c>
      <c r="K48" s="10">
        <f t="shared" ref="K48:L48" si="21">SUM(K49:K56)</f>
        <v>16490539</v>
      </c>
      <c r="L48" s="10">
        <f t="shared" si="21"/>
        <v>353424</v>
      </c>
      <c r="M48" s="10">
        <f t="shared" ref="M48:N48" si="22">SUM(M49:M56)</f>
        <v>5939817</v>
      </c>
      <c r="N48" s="10">
        <f t="shared" si="22"/>
        <v>2304</v>
      </c>
      <c r="O48" s="10">
        <f t="shared" si="20"/>
        <v>6203795</v>
      </c>
      <c r="P48" s="10">
        <f t="shared" si="20"/>
        <v>11359</v>
      </c>
      <c r="Q48" s="10">
        <f t="shared" si="20"/>
        <v>24952</v>
      </c>
      <c r="R48" s="10">
        <f t="shared" si="20"/>
        <v>780</v>
      </c>
      <c r="S48" s="10">
        <f t="shared" ref="S48:T48" si="23">SUM(S49:S56)</f>
        <v>213253</v>
      </c>
      <c r="T48" s="10">
        <f t="shared" si="23"/>
        <v>3117</v>
      </c>
      <c r="U48" s="10">
        <f t="shared" si="20"/>
        <v>24798</v>
      </c>
      <c r="V48" s="10">
        <f t="shared" si="20"/>
        <v>1455</v>
      </c>
      <c r="W48" s="10">
        <f t="shared" si="20"/>
        <v>2246</v>
      </c>
      <c r="X48" s="10">
        <f t="shared" si="20"/>
        <v>126</v>
      </c>
    </row>
    <row r="49" spans="1:24" ht="21.75" x14ac:dyDescent="0.2">
      <c r="A49" s="7" t="s">
        <v>48</v>
      </c>
      <c r="B49" s="8">
        <f>VLOOKUP($A$7:$A$91,data!$A$2:$R$78,2,FALSE)</f>
        <v>73268</v>
      </c>
      <c r="C49" s="8">
        <f>VLOOKUP($A$7:$A$91,data!$A$2:$R$78,3,FALSE)</f>
        <v>173601</v>
      </c>
      <c r="D49" s="8">
        <f>VLOOKUP($A$7:$A$91,data!$A$2:$R$78,4,FALSE)</f>
        <v>16108</v>
      </c>
      <c r="E49" s="8">
        <f>VLOOKUP($A$7:$A$91,data!$A$2:$R$78,5,FALSE)</f>
        <v>55140</v>
      </c>
      <c r="F49" s="8">
        <f>VLOOKUP($A$7:$A$91,data!$A$2:$R$78,6,FALSE)</f>
        <v>1215</v>
      </c>
      <c r="G49" s="8">
        <f>VLOOKUP($A$7:$A$91,data!$A$2:$R$78,7,FALSE)</f>
        <v>52365</v>
      </c>
      <c r="H49" s="8">
        <f>VLOOKUP($A$7:$A$91,data!$A$2:$R$78,8,FALSE)</f>
        <v>5728</v>
      </c>
      <c r="I49" s="8">
        <f>VLOOKUP($A$7:$A$91,data!$A$2:$R$78,9,FALSE)</f>
        <v>376522</v>
      </c>
      <c r="J49" s="8">
        <f>VLOOKUP($A$7:$A$91,data!$A$2:$R$78,10,FALSE)</f>
        <v>15123</v>
      </c>
      <c r="K49" s="8">
        <f>VLOOKUP($A$7:$A$91,data!$A$2:$R$78,11,FALSE)</f>
        <v>2685256</v>
      </c>
      <c r="L49" s="8">
        <f>VLOOKUP($A$7:$A$91,data!$A$2:$R$78,12,FALSE)</f>
        <v>60660</v>
      </c>
      <c r="M49" s="8">
        <f>VLOOKUP($A$7:$A$91,data!$A$2:$R$78,13,FALSE)</f>
        <v>1432779</v>
      </c>
      <c r="N49" s="8">
        <f>VLOOKUP($A$7:$A$91,data!$A$2:$R$78,14,FALSE)</f>
        <v>756</v>
      </c>
      <c r="O49" s="8">
        <f>VLOOKUP($A$7:$A$91,data!$A$2:$R$78,15,FALSE)</f>
        <v>3210798</v>
      </c>
      <c r="P49" s="8">
        <f>VLOOKUP($A$7:$A$91,data!$A$2:$R$78,16,FALSE)</f>
        <v>2003</v>
      </c>
      <c r="Q49" s="8">
        <f>VLOOKUP($A$7:$A$91,data!$A$2:$R$78,17,FALSE)</f>
        <v>5846</v>
      </c>
      <c r="R49" s="8">
        <f>VLOOKUP($A$7:$A$91,data!$A$2:$R$78,18,FALSE)</f>
        <v>177</v>
      </c>
      <c r="S49" s="8">
        <f>VLOOKUP($A$7:$A$91,data!$A$2:$X$78,19,FALSE)</f>
        <v>38138</v>
      </c>
      <c r="T49" s="8">
        <f>VLOOKUP($A$7:$A$91,data!$A$2:$X$78,20,FALSE)</f>
        <v>648</v>
      </c>
      <c r="U49" s="8">
        <f>VLOOKUP($A$7:$A$91,data!$A$2:$X$78,21,FALSE)</f>
        <v>5031</v>
      </c>
      <c r="V49" s="8">
        <f>VLOOKUP($A$7:$A$91,data!$A$2:$X$78,22,FALSE)</f>
        <v>241</v>
      </c>
      <c r="W49" s="8">
        <f>VLOOKUP($A$7:$A$91,data!$A$2:$X$78,23,FALSE)</f>
        <v>368</v>
      </c>
      <c r="X49" s="8">
        <f>VLOOKUP($A$7:$A$91,data!$A$2:$X$78,24,FALSE)</f>
        <v>27</v>
      </c>
    </row>
    <row r="50" spans="1:24" ht="21.75" x14ac:dyDescent="0.2">
      <c r="A50" s="7" t="s">
        <v>49</v>
      </c>
      <c r="B50" s="8">
        <f>VLOOKUP($A$7:$A$91,data!$A$2:$R$78,2,FALSE)</f>
        <v>37090</v>
      </c>
      <c r="C50" s="8">
        <f>VLOOKUP($A$7:$A$91,data!$A$2:$R$78,3,FALSE)</f>
        <v>32486</v>
      </c>
      <c r="D50" s="8">
        <f>VLOOKUP($A$7:$A$91,data!$A$2:$R$78,4,FALSE)</f>
        <v>3206</v>
      </c>
      <c r="E50" s="8">
        <f>VLOOKUP($A$7:$A$91,data!$A$2:$R$78,5,FALSE)</f>
        <v>25468</v>
      </c>
      <c r="F50" s="8">
        <f>VLOOKUP($A$7:$A$91,data!$A$2:$R$78,6,FALSE)</f>
        <v>464</v>
      </c>
      <c r="G50" s="8">
        <f>VLOOKUP($A$7:$A$91,data!$A$2:$R$78,7,FALSE)</f>
        <v>5459</v>
      </c>
      <c r="H50" s="8">
        <f>VLOOKUP($A$7:$A$91,data!$A$2:$R$78,8,FALSE)</f>
        <v>504</v>
      </c>
      <c r="I50" s="8">
        <f>VLOOKUP($A$7:$A$91,data!$A$2:$R$78,9,FALSE)</f>
        <v>151847</v>
      </c>
      <c r="J50" s="8">
        <f>VLOOKUP($A$7:$A$91,data!$A$2:$R$78,10,FALSE)</f>
        <v>2464</v>
      </c>
      <c r="K50" s="8">
        <f>VLOOKUP($A$7:$A$91,data!$A$2:$R$78,11,FALSE)</f>
        <v>1907018</v>
      </c>
      <c r="L50" s="8">
        <f>VLOOKUP($A$7:$A$91,data!$A$2:$R$78,12,FALSE)</f>
        <v>35042</v>
      </c>
      <c r="M50" s="8">
        <f>VLOOKUP($A$7:$A$91,data!$A$2:$R$78,13,FALSE)</f>
        <v>1928753</v>
      </c>
      <c r="N50" s="8">
        <f>VLOOKUP($A$7:$A$91,data!$A$2:$R$78,14,FALSE)</f>
        <v>171</v>
      </c>
      <c r="O50" s="8">
        <f>VLOOKUP($A$7:$A$91,data!$A$2:$R$78,15,FALSE)</f>
        <v>497190</v>
      </c>
      <c r="P50" s="8">
        <f>VLOOKUP($A$7:$A$91,data!$A$2:$R$78,16,FALSE)</f>
        <v>790</v>
      </c>
      <c r="Q50" s="8">
        <f>VLOOKUP($A$7:$A$91,data!$A$2:$R$78,17,FALSE)</f>
        <v>1248</v>
      </c>
      <c r="R50" s="8">
        <f>VLOOKUP($A$7:$A$91,data!$A$2:$R$78,18,FALSE)</f>
        <v>40</v>
      </c>
      <c r="S50" s="8">
        <f>VLOOKUP($A$7:$A$91,data!$A$2:$X$78,19,FALSE)</f>
        <v>13908</v>
      </c>
      <c r="T50" s="8">
        <f>VLOOKUP($A$7:$A$91,data!$A$2:$X$78,20,FALSE)</f>
        <v>236</v>
      </c>
      <c r="U50" s="8">
        <f>VLOOKUP($A$7:$A$91,data!$A$2:$X$78,21,FALSE)</f>
        <v>972</v>
      </c>
      <c r="V50" s="8">
        <f>VLOOKUP($A$7:$A$91,data!$A$2:$X$78,22,FALSE)</f>
        <v>47</v>
      </c>
      <c r="W50" s="8">
        <f>VLOOKUP($A$7:$A$91,data!$A$2:$X$78,23,FALSE)</f>
        <v>44</v>
      </c>
      <c r="X50" s="8">
        <f>VLOOKUP($A$7:$A$91,data!$A$2:$X$78,24,FALSE)</f>
        <v>4</v>
      </c>
    </row>
    <row r="51" spans="1:24" ht="21.75" x14ac:dyDescent="0.2">
      <c r="A51" s="7" t="s">
        <v>50</v>
      </c>
      <c r="B51" s="8">
        <f>VLOOKUP($A$7:$A$91,data!$A$2:$R$78,2,FALSE)</f>
        <v>52352</v>
      </c>
      <c r="C51" s="8">
        <f>VLOOKUP($A$7:$A$91,data!$A$2:$R$78,3,FALSE)</f>
        <v>150125</v>
      </c>
      <c r="D51" s="8">
        <f>VLOOKUP($A$7:$A$91,data!$A$2:$R$78,4,FALSE)</f>
        <v>15295</v>
      </c>
      <c r="E51" s="8">
        <f>VLOOKUP($A$7:$A$91,data!$A$2:$R$78,5,FALSE)</f>
        <v>3130</v>
      </c>
      <c r="F51" s="8">
        <f>VLOOKUP($A$7:$A$91,data!$A$2:$R$78,6,FALSE)</f>
        <v>54</v>
      </c>
      <c r="G51" s="8">
        <f>VLOOKUP($A$7:$A$91,data!$A$2:$R$78,7,FALSE)</f>
        <v>16254</v>
      </c>
      <c r="H51" s="8">
        <f>VLOOKUP($A$7:$A$91,data!$A$2:$R$78,8,FALSE)</f>
        <v>1677</v>
      </c>
      <c r="I51" s="8">
        <f>VLOOKUP($A$7:$A$91,data!$A$2:$R$78,9,FALSE)</f>
        <v>204524</v>
      </c>
      <c r="J51" s="8">
        <f>VLOOKUP($A$7:$A$91,data!$A$2:$R$78,10,FALSE)</f>
        <v>3471</v>
      </c>
      <c r="K51" s="8">
        <f>VLOOKUP($A$7:$A$91,data!$A$2:$R$78,11,FALSE)</f>
        <v>1691127</v>
      </c>
      <c r="L51" s="8">
        <f>VLOOKUP($A$7:$A$91,data!$A$2:$R$78,12,FALSE)</f>
        <v>44064</v>
      </c>
      <c r="M51" s="8">
        <f>VLOOKUP($A$7:$A$91,data!$A$2:$R$78,13,FALSE)</f>
        <v>1891323</v>
      </c>
      <c r="N51" s="8">
        <f>VLOOKUP($A$7:$A$91,data!$A$2:$R$78,14,FALSE)</f>
        <v>271</v>
      </c>
      <c r="O51" s="8">
        <f>VLOOKUP($A$7:$A$91,data!$A$2:$R$78,15,FALSE)</f>
        <v>889141</v>
      </c>
      <c r="P51" s="8">
        <f>VLOOKUP($A$7:$A$91,data!$A$2:$R$78,16,FALSE)</f>
        <v>1460</v>
      </c>
      <c r="Q51" s="8">
        <f>VLOOKUP($A$7:$A$91,data!$A$2:$R$78,17,FALSE)</f>
        <v>1639</v>
      </c>
      <c r="R51" s="8">
        <f>VLOOKUP($A$7:$A$91,data!$A$2:$R$78,18,FALSE)</f>
        <v>73</v>
      </c>
      <c r="S51" s="8">
        <f>VLOOKUP($A$7:$A$91,data!$A$2:$X$78,19,FALSE)</f>
        <v>24353</v>
      </c>
      <c r="T51" s="8">
        <f>VLOOKUP($A$7:$A$91,data!$A$2:$X$78,20,FALSE)</f>
        <v>304</v>
      </c>
      <c r="U51" s="8">
        <f>VLOOKUP($A$7:$A$91,data!$A$2:$X$78,21,FALSE)</f>
        <v>5752</v>
      </c>
      <c r="V51" s="8">
        <f>VLOOKUP($A$7:$A$91,data!$A$2:$X$78,22,FALSE)</f>
        <v>226</v>
      </c>
      <c r="W51" s="8">
        <f>VLOOKUP($A$7:$A$91,data!$A$2:$X$78,23,FALSE)</f>
        <v>613</v>
      </c>
      <c r="X51" s="8">
        <f>VLOOKUP($A$7:$A$91,data!$A$2:$X$78,24,FALSE)</f>
        <v>21</v>
      </c>
    </row>
    <row r="52" spans="1:24" ht="21.75" x14ac:dyDescent="0.2">
      <c r="A52" s="7" t="s">
        <v>51</v>
      </c>
      <c r="B52" s="8">
        <f>VLOOKUP($A$7:$A$91,data!$A$2:$R$78,2,FALSE)</f>
        <v>28324</v>
      </c>
      <c r="C52" s="8">
        <f>VLOOKUP($A$7:$A$91,data!$A$2:$R$78,3,FALSE)</f>
        <v>46381</v>
      </c>
      <c r="D52" s="8">
        <f>VLOOKUP($A$7:$A$91,data!$A$2:$R$78,4,FALSE)</f>
        <v>4161</v>
      </c>
      <c r="E52" s="8">
        <f>VLOOKUP($A$7:$A$91,data!$A$2:$R$78,5,FALSE)</f>
        <v>441</v>
      </c>
      <c r="F52" s="8">
        <f>VLOOKUP($A$7:$A$91,data!$A$2:$R$78,6,FALSE)</f>
        <v>24</v>
      </c>
      <c r="G52" s="8">
        <f>VLOOKUP($A$7:$A$91,data!$A$2:$R$78,7,FALSE)</f>
        <v>10748</v>
      </c>
      <c r="H52" s="8">
        <f>VLOOKUP($A$7:$A$91,data!$A$2:$R$78,8,FALSE)</f>
        <v>1040</v>
      </c>
      <c r="I52" s="8">
        <f>VLOOKUP($A$7:$A$91,data!$A$2:$R$78,9,FALSE)</f>
        <v>54150</v>
      </c>
      <c r="J52" s="8">
        <f>VLOOKUP($A$7:$A$91,data!$A$2:$R$78,10,FALSE)</f>
        <v>1399</v>
      </c>
      <c r="K52" s="8">
        <f>VLOOKUP($A$7:$A$91,data!$A$2:$R$78,11,FALSE)</f>
        <v>1302714</v>
      </c>
      <c r="L52" s="8">
        <f>VLOOKUP($A$7:$A$91,data!$A$2:$R$78,12,FALSE)</f>
        <v>25387</v>
      </c>
      <c r="M52" s="8">
        <f>VLOOKUP($A$7:$A$91,data!$A$2:$R$78,13,FALSE)</f>
        <v>87585</v>
      </c>
      <c r="N52" s="8">
        <f>VLOOKUP($A$7:$A$91,data!$A$2:$R$78,14,FALSE)</f>
        <v>190</v>
      </c>
      <c r="O52" s="8">
        <f>VLOOKUP($A$7:$A$91,data!$A$2:$R$78,15,FALSE)</f>
        <v>174564</v>
      </c>
      <c r="P52" s="8">
        <f>VLOOKUP($A$7:$A$91,data!$A$2:$R$78,16,FALSE)</f>
        <v>763</v>
      </c>
      <c r="Q52" s="8">
        <f>VLOOKUP($A$7:$A$91,data!$A$2:$R$78,17,FALSE)</f>
        <v>2201</v>
      </c>
      <c r="R52" s="8">
        <f>VLOOKUP($A$7:$A$91,data!$A$2:$R$78,18,FALSE)</f>
        <v>66</v>
      </c>
      <c r="S52" s="8">
        <f>VLOOKUP($A$7:$A$91,data!$A$2:$X$78,19,FALSE)</f>
        <v>5129</v>
      </c>
      <c r="T52" s="8">
        <f>VLOOKUP($A$7:$A$91,data!$A$2:$X$78,20,FALSE)</f>
        <v>74</v>
      </c>
      <c r="U52" s="8">
        <f>VLOOKUP($A$7:$A$91,data!$A$2:$X$78,21,FALSE)</f>
        <v>1668</v>
      </c>
      <c r="V52" s="8">
        <f>VLOOKUP($A$7:$A$91,data!$A$2:$X$78,22,FALSE)</f>
        <v>69</v>
      </c>
      <c r="W52" s="8">
        <f>VLOOKUP($A$7:$A$91,data!$A$2:$X$78,23,FALSE)</f>
        <v>173</v>
      </c>
      <c r="X52" s="8">
        <f>VLOOKUP($A$7:$A$91,data!$A$2:$X$78,24,FALSE)</f>
        <v>4</v>
      </c>
    </row>
    <row r="53" spans="1:24" ht="21.75" x14ac:dyDescent="0.2">
      <c r="A53" s="7" t="s">
        <v>52</v>
      </c>
      <c r="B53" s="8">
        <f>VLOOKUP($A$7:$A$91,data!$A$2:$R$78,2,FALSE)</f>
        <v>51074</v>
      </c>
      <c r="C53" s="8">
        <f>VLOOKUP($A$7:$A$91,data!$A$2:$R$78,3,FALSE)</f>
        <v>61197</v>
      </c>
      <c r="D53" s="8">
        <f>VLOOKUP($A$7:$A$91,data!$A$2:$R$78,4,FALSE)</f>
        <v>9762</v>
      </c>
      <c r="E53" s="8">
        <f>VLOOKUP($A$7:$A$91,data!$A$2:$R$78,5,FALSE)</f>
        <v>68</v>
      </c>
      <c r="F53" s="8">
        <f>VLOOKUP($A$7:$A$91,data!$A$2:$R$78,6,FALSE)</f>
        <v>7</v>
      </c>
      <c r="G53" s="8">
        <f>VLOOKUP($A$7:$A$91,data!$A$2:$R$78,7,FALSE)</f>
        <v>10329</v>
      </c>
      <c r="H53" s="8">
        <f>VLOOKUP($A$7:$A$91,data!$A$2:$R$78,8,FALSE)</f>
        <v>1735</v>
      </c>
      <c r="I53" s="8">
        <f>VLOOKUP($A$7:$A$91,data!$A$2:$R$78,9,FALSE)</f>
        <v>97275</v>
      </c>
      <c r="J53" s="8">
        <f>VLOOKUP($A$7:$A$91,data!$A$2:$R$78,10,FALSE)</f>
        <v>6973</v>
      </c>
      <c r="K53" s="8">
        <f>VLOOKUP($A$7:$A$91,data!$A$2:$R$78,11,FALSE)</f>
        <v>2134771</v>
      </c>
      <c r="L53" s="8">
        <f>VLOOKUP($A$7:$A$91,data!$A$2:$R$78,12,FALSE)</f>
        <v>47848</v>
      </c>
      <c r="M53" s="8">
        <f>VLOOKUP($A$7:$A$91,data!$A$2:$R$78,13,FALSE)</f>
        <v>55194</v>
      </c>
      <c r="N53" s="8">
        <f>VLOOKUP($A$7:$A$91,data!$A$2:$R$78,14,FALSE)</f>
        <v>242</v>
      </c>
      <c r="O53" s="8">
        <f>VLOOKUP($A$7:$A$91,data!$A$2:$R$78,15,FALSE)</f>
        <v>100169</v>
      </c>
      <c r="P53" s="8">
        <f>VLOOKUP($A$7:$A$91,data!$A$2:$R$78,16,FALSE)</f>
        <v>1349</v>
      </c>
      <c r="Q53" s="8">
        <f>VLOOKUP($A$7:$A$91,data!$A$2:$R$78,17,FALSE)</f>
        <v>2626</v>
      </c>
      <c r="R53" s="8">
        <f>VLOOKUP($A$7:$A$91,data!$A$2:$R$78,18,FALSE)</f>
        <v>117</v>
      </c>
      <c r="S53" s="8">
        <f>VLOOKUP($A$7:$A$91,data!$A$2:$X$78,19,FALSE)</f>
        <v>37242</v>
      </c>
      <c r="T53" s="8">
        <f>VLOOKUP($A$7:$A$91,data!$A$2:$X$78,20,FALSE)</f>
        <v>355</v>
      </c>
      <c r="U53" s="8">
        <f>VLOOKUP($A$7:$A$91,data!$A$2:$X$78,21,FALSE)</f>
        <v>3057</v>
      </c>
      <c r="V53" s="8">
        <f>VLOOKUP($A$7:$A$91,data!$A$2:$X$78,22,FALSE)</f>
        <v>302</v>
      </c>
      <c r="W53" s="8">
        <f>VLOOKUP($A$7:$A$91,data!$A$2:$X$78,23,FALSE)</f>
        <v>146</v>
      </c>
      <c r="X53" s="8">
        <f>VLOOKUP($A$7:$A$91,data!$A$2:$X$78,24,FALSE)</f>
        <v>17</v>
      </c>
    </row>
    <row r="54" spans="1:24" ht="21.75" x14ac:dyDescent="0.2">
      <c r="A54" s="7" t="s">
        <v>53</v>
      </c>
      <c r="B54" s="8">
        <f>VLOOKUP($A$7:$A$91,data!$A$2:$R$78,2,FALSE)</f>
        <v>45166</v>
      </c>
      <c r="C54" s="8">
        <f>VLOOKUP($A$7:$A$91,data!$A$2:$R$78,3,FALSE)</f>
        <v>55104</v>
      </c>
      <c r="D54" s="8">
        <f>VLOOKUP($A$7:$A$91,data!$A$2:$R$78,4,FALSE)</f>
        <v>6006</v>
      </c>
      <c r="E54" s="8">
        <f>VLOOKUP($A$7:$A$91,data!$A$2:$R$78,5,FALSE)</f>
        <v>279</v>
      </c>
      <c r="F54" s="8">
        <f>VLOOKUP($A$7:$A$91,data!$A$2:$R$78,6,FALSE)</f>
        <v>19</v>
      </c>
      <c r="G54" s="8">
        <f>VLOOKUP($A$7:$A$91,data!$A$2:$R$78,7,FALSE)</f>
        <v>7106</v>
      </c>
      <c r="H54" s="8">
        <f>VLOOKUP($A$7:$A$91,data!$A$2:$R$78,8,FALSE)</f>
        <v>798</v>
      </c>
      <c r="I54" s="8">
        <f>VLOOKUP($A$7:$A$91,data!$A$2:$R$78,9,FALSE)</f>
        <v>19003</v>
      </c>
      <c r="J54" s="8">
        <f>VLOOKUP($A$7:$A$91,data!$A$2:$R$78,10,FALSE)</f>
        <v>1080</v>
      </c>
      <c r="K54" s="8">
        <f>VLOOKUP($A$7:$A$91,data!$A$2:$R$78,11,FALSE)</f>
        <v>2055200</v>
      </c>
      <c r="L54" s="8">
        <f>VLOOKUP($A$7:$A$91,data!$A$2:$R$78,12,FALSE)</f>
        <v>43314</v>
      </c>
      <c r="M54" s="8">
        <f>VLOOKUP($A$7:$A$91,data!$A$2:$R$78,13,FALSE)</f>
        <v>123859</v>
      </c>
      <c r="N54" s="8">
        <f>VLOOKUP($A$7:$A$91,data!$A$2:$R$78,14,FALSE)</f>
        <v>218</v>
      </c>
      <c r="O54" s="8">
        <f>VLOOKUP($A$7:$A$91,data!$A$2:$R$78,15,FALSE)</f>
        <v>152635</v>
      </c>
      <c r="P54" s="8">
        <f>VLOOKUP($A$7:$A$91,data!$A$2:$R$78,16,FALSE)</f>
        <v>899</v>
      </c>
      <c r="Q54" s="8">
        <f>VLOOKUP($A$7:$A$91,data!$A$2:$R$78,17,FALSE)</f>
        <v>2007</v>
      </c>
      <c r="R54" s="8">
        <f>VLOOKUP($A$7:$A$91,data!$A$2:$R$78,18,FALSE)</f>
        <v>70</v>
      </c>
      <c r="S54" s="8">
        <f>VLOOKUP($A$7:$A$91,data!$A$2:$X$78,19,FALSE)</f>
        <v>38298</v>
      </c>
      <c r="T54" s="8">
        <f>VLOOKUP($A$7:$A$91,data!$A$2:$X$78,20,FALSE)</f>
        <v>282</v>
      </c>
      <c r="U54" s="8">
        <f>VLOOKUP($A$7:$A$91,data!$A$2:$X$78,21,FALSE)</f>
        <v>1338</v>
      </c>
      <c r="V54" s="8">
        <f>VLOOKUP($A$7:$A$91,data!$A$2:$X$78,22,FALSE)</f>
        <v>77</v>
      </c>
      <c r="W54" s="8">
        <f>VLOOKUP($A$7:$A$91,data!$A$2:$X$78,23,FALSE)</f>
        <v>410</v>
      </c>
      <c r="X54" s="8">
        <f>VLOOKUP($A$7:$A$91,data!$A$2:$X$78,24,FALSE)</f>
        <v>13</v>
      </c>
    </row>
    <row r="55" spans="1:24" ht="21.75" x14ac:dyDescent="0.2">
      <c r="A55" s="7" t="s">
        <v>54</v>
      </c>
      <c r="B55" s="8">
        <f>VLOOKUP($A$7:$A$91,data!$A$2:$R$78,2,FALSE)</f>
        <v>82198</v>
      </c>
      <c r="C55" s="8">
        <f>VLOOKUP($A$7:$A$91,data!$A$2:$R$78,3,FALSE)</f>
        <v>49363</v>
      </c>
      <c r="D55" s="8">
        <f>VLOOKUP($A$7:$A$91,data!$A$2:$R$78,4,FALSE)</f>
        <v>6391</v>
      </c>
      <c r="E55" s="8">
        <f>VLOOKUP($A$7:$A$91,data!$A$2:$R$78,5,FALSE)</f>
        <v>4984</v>
      </c>
      <c r="F55" s="8">
        <f>VLOOKUP($A$7:$A$91,data!$A$2:$R$78,6,FALSE)</f>
        <v>159</v>
      </c>
      <c r="G55" s="8">
        <f>VLOOKUP($A$7:$A$91,data!$A$2:$R$78,7,FALSE)</f>
        <v>16351</v>
      </c>
      <c r="H55" s="8">
        <f>VLOOKUP($A$7:$A$91,data!$A$2:$R$78,8,FALSE)</f>
        <v>1980</v>
      </c>
      <c r="I55" s="8">
        <f>VLOOKUP($A$7:$A$91,data!$A$2:$R$78,9,FALSE)</f>
        <v>99825</v>
      </c>
      <c r="J55" s="8">
        <f>VLOOKUP($A$7:$A$91,data!$A$2:$R$78,10,FALSE)</f>
        <v>3942</v>
      </c>
      <c r="K55" s="8">
        <f>VLOOKUP($A$7:$A$91,data!$A$2:$R$78,11,FALSE)</f>
        <v>3923708</v>
      </c>
      <c r="L55" s="8">
        <f>VLOOKUP($A$7:$A$91,data!$A$2:$R$78,12,FALSE)</f>
        <v>78032</v>
      </c>
      <c r="M55" s="8">
        <f>VLOOKUP($A$7:$A$91,data!$A$2:$R$78,13,FALSE)</f>
        <v>417414</v>
      </c>
      <c r="N55" s="8">
        <f>VLOOKUP($A$7:$A$91,data!$A$2:$R$78,14,FALSE)</f>
        <v>330</v>
      </c>
      <c r="O55" s="8">
        <f>VLOOKUP($A$7:$A$91,data!$A$2:$R$78,15,FALSE)</f>
        <v>1143528</v>
      </c>
      <c r="P55" s="8">
        <f>VLOOKUP($A$7:$A$91,data!$A$2:$R$78,16,FALSE)</f>
        <v>3766</v>
      </c>
      <c r="Q55" s="8">
        <f>VLOOKUP($A$7:$A$91,data!$A$2:$R$78,17,FALSE)</f>
        <v>8494</v>
      </c>
      <c r="R55" s="8">
        <f>VLOOKUP($A$7:$A$91,data!$A$2:$R$78,18,FALSE)</f>
        <v>218</v>
      </c>
      <c r="S55" s="8">
        <f>VLOOKUP($A$7:$A$91,data!$A$2:$X$78,19,FALSE)</f>
        <v>52334</v>
      </c>
      <c r="T55" s="8">
        <f>VLOOKUP($A$7:$A$91,data!$A$2:$X$78,20,FALSE)</f>
        <v>1132</v>
      </c>
      <c r="U55" s="8">
        <f>VLOOKUP($A$7:$A$91,data!$A$2:$X$78,21,FALSE)</f>
        <v>4267</v>
      </c>
      <c r="V55" s="8">
        <f>VLOOKUP($A$7:$A$91,data!$A$2:$X$78,22,FALSE)</f>
        <v>239</v>
      </c>
      <c r="W55" s="8">
        <f>VLOOKUP($A$7:$A$91,data!$A$2:$X$78,23,FALSE)</f>
        <v>325</v>
      </c>
      <c r="X55" s="8">
        <f>VLOOKUP($A$7:$A$91,data!$A$2:$X$78,24,FALSE)</f>
        <v>25</v>
      </c>
    </row>
    <row r="56" spans="1:24" ht="21.75" x14ac:dyDescent="0.2">
      <c r="A56" s="7" t="s">
        <v>55</v>
      </c>
      <c r="B56" s="8">
        <f>VLOOKUP($A$7:$A$91,data!$A$2:$R$78,2,FALSE)</f>
        <v>21740</v>
      </c>
      <c r="C56" s="8">
        <f>VLOOKUP($A$7:$A$91,data!$A$2:$R$78,3,FALSE)</f>
        <v>80835</v>
      </c>
      <c r="D56" s="8">
        <f>VLOOKUP($A$7:$A$91,data!$A$2:$R$78,4,FALSE)</f>
        <v>7924</v>
      </c>
      <c r="E56" s="8">
        <f>VLOOKUP($A$7:$A$91,data!$A$2:$R$78,5,FALSE)</f>
        <v>4</v>
      </c>
      <c r="F56" s="8">
        <f>VLOOKUP($A$7:$A$91,data!$A$2:$R$78,6,FALSE)</f>
        <v>1</v>
      </c>
      <c r="G56" s="8">
        <f>VLOOKUP($A$7:$A$91,data!$A$2:$R$78,7,FALSE)</f>
        <v>40668</v>
      </c>
      <c r="H56" s="8">
        <f>VLOOKUP($A$7:$A$91,data!$A$2:$R$78,8,FALSE)</f>
        <v>4866</v>
      </c>
      <c r="I56" s="8">
        <f>VLOOKUP($A$7:$A$91,data!$A$2:$R$78,9,FALSE)</f>
        <v>66318</v>
      </c>
      <c r="J56" s="8">
        <f>VLOOKUP($A$7:$A$91,data!$A$2:$R$78,10,FALSE)</f>
        <v>11176</v>
      </c>
      <c r="K56" s="8">
        <f>VLOOKUP($A$7:$A$91,data!$A$2:$R$78,11,FALSE)</f>
        <v>790745</v>
      </c>
      <c r="L56" s="8">
        <f>VLOOKUP($A$7:$A$91,data!$A$2:$R$78,12,FALSE)</f>
        <v>19077</v>
      </c>
      <c r="M56" s="8">
        <f>VLOOKUP($A$7:$A$91,data!$A$2:$R$78,13,FALSE)</f>
        <v>2910</v>
      </c>
      <c r="N56" s="8">
        <f>VLOOKUP($A$7:$A$91,data!$A$2:$R$78,14,FALSE)</f>
        <v>126</v>
      </c>
      <c r="O56" s="8">
        <f>VLOOKUP($A$7:$A$91,data!$A$2:$R$78,15,FALSE)</f>
        <v>35770</v>
      </c>
      <c r="P56" s="8">
        <f>VLOOKUP($A$7:$A$91,data!$A$2:$R$78,16,FALSE)</f>
        <v>329</v>
      </c>
      <c r="Q56" s="8">
        <f>VLOOKUP($A$7:$A$91,data!$A$2:$R$78,17,FALSE)</f>
        <v>891</v>
      </c>
      <c r="R56" s="8">
        <f>VLOOKUP($A$7:$A$91,data!$A$2:$R$78,18,FALSE)</f>
        <v>19</v>
      </c>
      <c r="S56" s="8">
        <f>VLOOKUP($A$7:$A$91,data!$A$2:$X$78,19,FALSE)</f>
        <v>3851</v>
      </c>
      <c r="T56" s="8">
        <f>VLOOKUP($A$7:$A$91,data!$A$2:$X$78,20,FALSE)</f>
        <v>86</v>
      </c>
      <c r="U56" s="8">
        <f>VLOOKUP($A$7:$A$91,data!$A$2:$X$78,21,FALSE)</f>
        <v>2713</v>
      </c>
      <c r="V56" s="8">
        <f>VLOOKUP($A$7:$A$91,data!$A$2:$X$78,22,FALSE)</f>
        <v>254</v>
      </c>
      <c r="W56" s="8">
        <f>VLOOKUP($A$7:$A$91,data!$A$2:$X$78,23,FALSE)</f>
        <v>167</v>
      </c>
      <c r="X56" s="8">
        <f>VLOOKUP($A$7:$A$91,data!$A$2:$X$78,24,FALSE)</f>
        <v>15</v>
      </c>
    </row>
    <row r="57" spans="1:24" ht="21.75" x14ac:dyDescent="0.2">
      <c r="A57" s="11" t="s">
        <v>6</v>
      </c>
      <c r="B57" s="10">
        <f>SUM(B58:B66)</f>
        <v>335793</v>
      </c>
      <c r="C57" s="10">
        <f t="shared" ref="C57:X57" si="24">SUM(C58:C66)</f>
        <v>702950</v>
      </c>
      <c r="D57" s="10">
        <f t="shared" si="24"/>
        <v>51841</v>
      </c>
      <c r="E57" s="10">
        <f t="shared" si="24"/>
        <v>7652</v>
      </c>
      <c r="F57" s="10">
        <f t="shared" si="24"/>
        <v>277</v>
      </c>
      <c r="G57" s="10">
        <f t="shared" si="24"/>
        <v>150146</v>
      </c>
      <c r="H57" s="10">
        <f t="shared" si="24"/>
        <v>13816</v>
      </c>
      <c r="I57" s="10">
        <f t="shared" si="24"/>
        <v>1302529</v>
      </c>
      <c r="J57" s="10">
        <f t="shared" si="24"/>
        <v>27420</v>
      </c>
      <c r="K57" s="10">
        <f t="shared" ref="K57:L57" si="25">SUM(K58:K66)</f>
        <v>14002872</v>
      </c>
      <c r="L57" s="10">
        <f t="shared" si="25"/>
        <v>292661</v>
      </c>
      <c r="M57" s="10">
        <f t="shared" ref="M57:N57" si="26">SUM(M58:M66)</f>
        <v>19134295</v>
      </c>
      <c r="N57" s="10">
        <f t="shared" si="26"/>
        <v>1466</v>
      </c>
      <c r="O57" s="10">
        <f t="shared" si="24"/>
        <v>5718527</v>
      </c>
      <c r="P57" s="10">
        <f t="shared" si="24"/>
        <v>16354</v>
      </c>
      <c r="Q57" s="10">
        <f t="shared" si="24"/>
        <v>902228</v>
      </c>
      <c r="R57" s="10">
        <f t="shared" si="24"/>
        <v>1313</v>
      </c>
      <c r="S57" s="10">
        <f t="shared" ref="S57:T57" si="27">SUM(S58:S66)</f>
        <v>3006030</v>
      </c>
      <c r="T57" s="10">
        <f t="shared" si="27"/>
        <v>9317</v>
      </c>
      <c r="U57" s="10">
        <f t="shared" si="24"/>
        <v>149272</v>
      </c>
      <c r="V57" s="10">
        <f t="shared" si="24"/>
        <v>4780</v>
      </c>
      <c r="W57" s="10">
        <f t="shared" si="24"/>
        <v>17469</v>
      </c>
      <c r="X57" s="10">
        <f t="shared" si="24"/>
        <v>516</v>
      </c>
    </row>
    <row r="58" spans="1:24" ht="21.75" x14ac:dyDescent="0.2">
      <c r="A58" s="7" t="s">
        <v>56</v>
      </c>
      <c r="B58" s="8">
        <f>VLOOKUP($A$7:$A$91,data!$A$2:$R$78,2,FALSE)</f>
        <v>32660</v>
      </c>
      <c r="C58" s="8">
        <f>VLOOKUP($A$7:$A$91,data!$A$2:$R$78,3,FALSE)</f>
        <v>50567</v>
      </c>
      <c r="D58" s="8">
        <f>VLOOKUP($A$7:$A$91,data!$A$2:$R$78,4,FALSE)</f>
        <v>4091</v>
      </c>
      <c r="E58" s="8">
        <f>VLOOKUP($A$7:$A$91,data!$A$2:$R$78,5,FALSE)</f>
        <v>0</v>
      </c>
      <c r="F58" s="8">
        <f>VLOOKUP($A$7:$A$91,data!$A$2:$R$78,6,FALSE)</f>
        <v>0</v>
      </c>
      <c r="G58" s="8">
        <f>VLOOKUP($A$7:$A$91,data!$A$2:$R$78,7,FALSE)</f>
        <v>25505</v>
      </c>
      <c r="H58" s="8">
        <f>VLOOKUP($A$7:$A$91,data!$A$2:$R$78,8,FALSE)</f>
        <v>2118</v>
      </c>
      <c r="I58" s="8">
        <f>VLOOKUP($A$7:$A$91,data!$A$2:$R$78,9,FALSE)</f>
        <v>72498</v>
      </c>
      <c r="J58" s="8">
        <f>VLOOKUP($A$7:$A$91,data!$A$2:$R$78,10,FALSE)</f>
        <v>1724</v>
      </c>
      <c r="K58" s="8">
        <f>VLOOKUP($A$7:$A$91,data!$A$2:$R$78,11,FALSE)</f>
        <v>1224443</v>
      </c>
      <c r="L58" s="8">
        <f>VLOOKUP($A$7:$A$91,data!$A$2:$R$78,12,FALSE)</f>
        <v>30516</v>
      </c>
      <c r="M58" s="8">
        <f>VLOOKUP($A$7:$A$91,data!$A$2:$R$78,13,FALSE)</f>
        <v>1269694</v>
      </c>
      <c r="N58" s="8">
        <f>VLOOKUP($A$7:$A$91,data!$A$2:$R$78,14,FALSE)</f>
        <v>120</v>
      </c>
      <c r="O58" s="8">
        <f>VLOOKUP($A$7:$A$91,data!$A$2:$R$78,15,FALSE)</f>
        <v>1878059</v>
      </c>
      <c r="P58" s="8">
        <f>VLOOKUP($A$7:$A$91,data!$A$2:$R$78,16,FALSE)</f>
        <v>356</v>
      </c>
      <c r="Q58" s="8">
        <f>VLOOKUP($A$7:$A$91,data!$A$2:$R$78,17,FALSE)</f>
        <v>9593</v>
      </c>
      <c r="R58" s="8">
        <f>VLOOKUP($A$7:$A$91,data!$A$2:$R$78,18,FALSE)</f>
        <v>78</v>
      </c>
      <c r="S58" s="8">
        <f>VLOOKUP($A$7:$A$91,data!$A$2:$X$78,19,FALSE)</f>
        <v>119924</v>
      </c>
      <c r="T58" s="8">
        <f>VLOOKUP($A$7:$A$91,data!$A$2:$X$78,20,FALSE)</f>
        <v>144</v>
      </c>
      <c r="U58" s="8">
        <f>VLOOKUP($A$7:$A$91,data!$A$2:$X$78,21,FALSE)</f>
        <v>2437</v>
      </c>
      <c r="V58" s="8">
        <f>VLOOKUP($A$7:$A$91,data!$A$2:$X$78,22,FALSE)</f>
        <v>74</v>
      </c>
      <c r="W58" s="8">
        <f>VLOOKUP($A$7:$A$91,data!$A$2:$X$78,23,FALSE)</f>
        <v>175</v>
      </c>
      <c r="X58" s="8">
        <f>VLOOKUP($A$7:$A$91,data!$A$2:$X$78,24,FALSE)</f>
        <v>8</v>
      </c>
    </row>
    <row r="59" spans="1:24" ht="21.75" x14ac:dyDescent="0.2">
      <c r="A59" s="7" t="s">
        <v>57</v>
      </c>
      <c r="B59" s="8">
        <f>VLOOKUP($A$7:$A$91,data!$A$2:$R$78,2,FALSE)</f>
        <v>39479</v>
      </c>
      <c r="C59" s="8">
        <f>VLOOKUP($A$7:$A$91,data!$A$2:$R$78,3,FALSE)</f>
        <v>78112</v>
      </c>
      <c r="D59" s="8">
        <f>VLOOKUP($A$7:$A$91,data!$A$2:$R$78,4,FALSE)</f>
        <v>4416</v>
      </c>
      <c r="E59" s="8">
        <f>VLOOKUP($A$7:$A$91,data!$A$2:$R$78,5,FALSE)</f>
        <v>1523</v>
      </c>
      <c r="F59" s="8">
        <f>VLOOKUP($A$7:$A$91,data!$A$2:$R$78,6,FALSE)</f>
        <v>50</v>
      </c>
      <c r="G59" s="8">
        <f>VLOOKUP($A$7:$A$91,data!$A$2:$R$78,7,FALSE)</f>
        <v>8996</v>
      </c>
      <c r="H59" s="8">
        <f>VLOOKUP($A$7:$A$91,data!$A$2:$R$78,8,FALSE)</f>
        <v>752</v>
      </c>
      <c r="I59" s="8">
        <f>VLOOKUP($A$7:$A$91,data!$A$2:$R$78,9,FALSE)</f>
        <v>183755</v>
      </c>
      <c r="J59" s="8">
        <f>VLOOKUP($A$7:$A$91,data!$A$2:$R$78,10,FALSE)</f>
        <v>1908</v>
      </c>
      <c r="K59" s="8">
        <f>VLOOKUP($A$7:$A$91,data!$A$2:$R$78,11,FALSE)</f>
        <v>1862431</v>
      </c>
      <c r="L59" s="8">
        <f>VLOOKUP($A$7:$A$91,data!$A$2:$R$78,12,FALSE)</f>
        <v>34541</v>
      </c>
      <c r="M59" s="8">
        <f>VLOOKUP($A$7:$A$91,data!$A$2:$R$78,13,FALSE)</f>
        <v>5731475</v>
      </c>
      <c r="N59" s="8">
        <f>VLOOKUP($A$7:$A$91,data!$A$2:$R$78,14,FALSE)</f>
        <v>211</v>
      </c>
      <c r="O59" s="8">
        <f>VLOOKUP($A$7:$A$91,data!$A$2:$R$78,15,FALSE)</f>
        <v>1323731</v>
      </c>
      <c r="P59" s="8">
        <f>VLOOKUP($A$7:$A$91,data!$A$2:$R$78,16,FALSE)</f>
        <v>3086</v>
      </c>
      <c r="Q59" s="8">
        <f>VLOOKUP($A$7:$A$91,data!$A$2:$R$78,17,FALSE)</f>
        <v>34930</v>
      </c>
      <c r="R59" s="8">
        <f>VLOOKUP($A$7:$A$91,data!$A$2:$R$78,18,FALSE)</f>
        <v>196</v>
      </c>
      <c r="S59" s="8">
        <f>VLOOKUP($A$7:$A$91,data!$A$2:$X$78,19,FALSE)</f>
        <v>605578</v>
      </c>
      <c r="T59" s="8">
        <f>VLOOKUP($A$7:$A$91,data!$A$2:$X$78,20,FALSE)</f>
        <v>2050</v>
      </c>
      <c r="U59" s="8">
        <f>VLOOKUP($A$7:$A$91,data!$A$2:$X$78,21,FALSE)</f>
        <v>31355</v>
      </c>
      <c r="V59" s="8">
        <f>VLOOKUP($A$7:$A$91,data!$A$2:$X$78,22,FALSE)</f>
        <v>980</v>
      </c>
      <c r="W59" s="8">
        <f>VLOOKUP($A$7:$A$91,data!$A$2:$X$78,23,FALSE)</f>
        <v>5435</v>
      </c>
      <c r="X59" s="8">
        <f>VLOOKUP($A$7:$A$91,data!$A$2:$X$78,24,FALSE)</f>
        <v>148</v>
      </c>
    </row>
    <row r="60" spans="1:24" ht="21.75" x14ac:dyDescent="0.2">
      <c r="A60" s="7" t="s">
        <v>58</v>
      </c>
      <c r="B60" s="8">
        <f>VLOOKUP($A$7:$A$91,data!$A$2:$R$78,2,FALSE)</f>
        <v>24608</v>
      </c>
      <c r="C60" s="8">
        <f>VLOOKUP($A$7:$A$91,data!$A$2:$R$78,3,FALSE)</f>
        <v>13848</v>
      </c>
      <c r="D60" s="8">
        <f>VLOOKUP($A$7:$A$91,data!$A$2:$R$78,4,FALSE)</f>
        <v>1047</v>
      </c>
      <c r="E60" s="8">
        <f>VLOOKUP($A$7:$A$91,data!$A$2:$R$78,5,FALSE)</f>
        <v>27</v>
      </c>
      <c r="F60" s="8">
        <f>VLOOKUP($A$7:$A$91,data!$A$2:$R$78,6,FALSE)</f>
        <v>2</v>
      </c>
      <c r="G60" s="8">
        <f>VLOOKUP($A$7:$A$91,data!$A$2:$R$78,7,FALSE)</f>
        <v>28286</v>
      </c>
      <c r="H60" s="8">
        <f>VLOOKUP($A$7:$A$91,data!$A$2:$R$78,8,FALSE)</f>
        <v>2618</v>
      </c>
      <c r="I60" s="8">
        <f>VLOOKUP($A$7:$A$91,data!$A$2:$R$78,9,FALSE)</f>
        <v>83677</v>
      </c>
      <c r="J60" s="8">
        <f>VLOOKUP($A$7:$A$91,data!$A$2:$R$78,10,FALSE)</f>
        <v>1445</v>
      </c>
      <c r="K60" s="8">
        <f>VLOOKUP($A$7:$A$91,data!$A$2:$R$78,11,FALSE)</f>
        <v>1006965</v>
      </c>
      <c r="L60" s="8">
        <f>VLOOKUP($A$7:$A$91,data!$A$2:$R$78,12,FALSE)</f>
        <v>21550</v>
      </c>
      <c r="M60" s="8">
        <f>VLOOKUP($A$7:$A$91,data!$A$2:$R$78,13,FALSE)</f>
        <v>1525328</v>
      </c>
      <c r="N60" s="8">
        <f>VLOOKUP($A$7:$A$91,data!$A$2:$R$78,14,FALSE)</f>
        <v>117</v>
      </c>
      <c r="O60" s="8">
        <f>VLOOKUP($A$7:$A$91,data!$A$2:$R$78,15,FALSE)</f>
        <v>91990</v>
      </c>
      <c r="P60" s="8">
        <f>VLOOKUP($A$7:$A$91,data!$A$2:$R$78,16,FALSE)</f>
        <v>2269</v>
      </c>
      <c r="Q60" s="8">
        <f>VLOOKUP($A$7:$A$91,data!$A$2:$R$78,17,FALSE)</f>
        <v>15107</v>
      </c>
      <c r="R60" s="8">
        <f>VLOOKUP($A$7:$A$91,data!$A$2:$R$78,18,FALSE)</f>
        <v>132</v>
      </c>
      <c r="S60" s="8">
        <f>VLOOKUP($A$7:$A$91,data!$A$2:$X$78,19,FALSE)</f>
        <v>276660</v>
      </c>
      <c r="T60" s="8">
        <f>VLOOKUP($A$7:$A$91,data!$A$2:$X$78,20,FALSE)</f>
        <v>2400</v>
      </c>
      <c r="U60" s="8">
        <f>VLOOKUP($A$7:$A$91,data!$A$2:$X$78,21,FALSE)</f>
        <v>14060</v>
      </c>
      <c r="V60" s="8">
        <f>VLOOKUP($A$7:$A$91,data!$A$2:$X$78,22,FALSE)</f>
        <v>481</v>
      </c>
      <c r="W60" s="8">
        <f>VLOOKUP($A$7:$A$91,data!$A$2:$X$78,23,FALSE)</f>
        <v>1398</v>
      </c>
      <c r="X60" s="8">
        <f>VLOOKUP($A$7:$A$91,data!$A$2:$X$78,24,FALSE)</f>
        <v>44</v>
      </c>
    </row>
    <row r="61" spans="1:24" ht="21.75" x14ac:dyDescent="0.2">
      <c r="A61" s="7" t="s">
        <v>59</v>
      </c>
      <c r="B61" s="8">
        <f>VLOOKUP($A$7:$A$91,data!$A$2:$R$78,2,FALSE)</f>
        <v>38858</v>
      </c>
      <c r="C61" s="8">
        <f>VLOOKUP($A$7:$A$91,data!$A$2:$R$78,3,FALSE)</f>
        <v>28734</v>
      </c>
      <c r="D61" s="8">
        <f>VLOOKUP($A$7:$A$91,data!$A$2:$R$78,4,FALSE)</f>
        <v>2085</v>
      </c>
      <c r="E61" s="8">
        <f>VLOOKUP($A$7:$A$91,data!$A$2:$R$78,5,FALSE)</f>
        <v>153</v>
      </c>
      <c r="F61" s="8">
        <f>VLOOKUP($A$7:$A$91,data!$A$2:$R$78,6,FALSE)</f>
        <v>7</v>
      </c>
      <c r="G61" s="8">
        <f>VLOOKUP($A$7:$A$91,data!$A$2:$R$78,7,FALSE)</f>
        <v>9534</v>
      </c>
      <c r="H61" s="8">
        <f>VLOOKUP($A$7:$A$91,data!$A$2:$R$78,8,FALSE)</f>
        <v>793</v>
      </c>
      <c r="I61" s="8">
        <f>VLOOKUP($A$7:$A$91,data!$A$2:$R$78,9,FALSE)</f>
        <v>234274</v>
      </c>
      <c r="J61" s="8">
        <f>VLOOKUP($A$7:$A$91,data!$A$2:$R$78,10,FALSE)</f>
        <v>4155</v>
      </c>
      <c r="K61" s="8">
        <f>VLOOKUP($A$7:$A$91,data!$A$2:$R$78,11,FALSE)</f>
        <v>1594146</v>
      </c>
      <c r="L61" s="8">
        <f>VLOOKUP($A$7:$A$91,data!$A$2:$R$78,12,FALSE)</f>
        <v>35040</v>
      </c>
      <c r="M61" s="8">
        <f>VLOOKUP($A$7:$A$91,data!$A$2:$R$78,13,FALSE)</f>
        <v>1281735</v>
      </c>
      <c r="N61" s="8">
        <f>VLOOKUP($A$7:$A$91,data!$A$2:$R$78,14,FALSE)</f>
        <v>214</v>
      </c>
      <c r="O61" s="8">
        <f>VLOOKUP($A$7:$A$91,data!$A$2:$R$78,15,FALSE)</f>
        <v>182559</v>
      </c>
      <c r="P61" s="8">
        <f>VLOOKUP($A$7:$A$91,data!$A$2:$R$78,16,FALSE)</f>
        <v>1916</v>
      </c>
      <c r="Q61" s="8">
        <f>VLOOKUP($A$7:$A$91,data!$A$2:$R$78,17,FALSE)</f>
        <v>7533</v>
      </c>
      <c r="R61" s="8">
        <f>VLOOKUP($A$7:$A$91,data!$A$2:$R$78,18,FALSE)</f>
        <v>211</v>
      </c>
      <c r="S61" s="8">
        <f>VLOOKUP($A$7:$A$91,data!$A$2:$X$78,19,FALSE)</f>
        <v>215296</v>
      </c>
      <c r="T61" s="8">
        <f>VLOOKUP($A$7:$A$91,data!$A$2:$X$78,20,FALSE)</f>
        <v>965</v>
      </c>
      <c r="U61" s="8">
        <f>VLOOKUP($A$7:$A$91,data!$A$2:$X$78,21,FALSE)</f>
        <v>9719</v>
      </c>
      <c r="V61" s="8">
        <f>VLOOKUP($A$7:$A$91,data!$A$2:$X$78,22,FALSE)</f>
        <v>348</v>
      </c>
      <c r="W61" s="8">
        <f>VLOOKUP($A$7:$A$91,data!$A$2:$X$78,23,FALSE)</f>
        <v>1097</v>
      </c>
      <c r="X61" s="8">
        <f>VLOOKUP($A$7:$A$91,data!$A$2:$X$78,24,FALSE)</f>
        <v>21</v>
      </c>
    </row>
    <row r="62" spans="1:24" ht="21.75" x14ac:dyDescent="0.2">
      <c r="A62" s="7" t="s">
        <v>60</v>
      </c>
      <c r="B62" s="8">
        <f>VLOOKUP($A$7:$A$91,data!$A$2:$R$78,2,FALSE)</f>
        <v>34727</v>
      </c>
      <c r="C62" s="8">
        <f>VLOOKUP($A$7:$A$91,data!$A$2:$R$78,3,FALSE)</f>
        <v>250371</v>
      </c>
      <c r="D62" s="8">
        <f>VLOOKUP($A$7:$A$91,data!$A$2:$R$78,4,FALSE)</f>
        <v>16794</v>
      </c>
      <c r="E62" s="8">
        <f>VLOOKUP($A$7:$A$91,data!$A$2:$R$78,5,FALSE)</f>
        <v>8</v>
      </c>
      <c r="F62" s="8">
        <f>VLOOKUP($A$7:$A$91,data!$A$2:$R$78,6,FALSE)</f>
        <v>2</v>
      </c>
      <c r="G62" s="8">
        <f>VLOOKUP($A$7:$A$91,data!$A$2:$R$78,7,FALSE)</f>
        <v>25812</v>
      </c>
      <c r="H62" s="8">
        <f>VLOOKUP($A$7:$A$91,data!$A$2:$R$78,8,FALSE)</f>
        <v>2352</v>
      </c>
      <c r="I62" s="8">
        <f>VLOOKUP($A$7:$A$91,data!$A$2:$R$78,9,FALSE)</f>
        <v>163273</v>
      </c>
      <c r="J62" s="8">
        <f>VLOOKUP($A$7:$A$91,data!$A$2:$R$78,10,FALSE)</f>
        <v>7512</v>
      </c>
      <c r="K62" s="8">
        <f>VLOOKUP($A$7:$A$91,data!$A$2:$R$78,11,FALSE)</f>
        <v>1011180</v>
      </c>
      <c r="L62" s="8">
        <f>VLOOKUP($A$7:$A$91,data!$A$2:$R$78,12,FALSE)</f>
        <v>24155</v>
      </c>
      <c r="M62" s="8">
        <f>VLOOKUP($A$7:$A$91,data!$A$2:$R$78,13,FALSE)</f>
        <v>392011</v>
      </c>
      <c r="N62" s="8">
        <f>VLOOKUP($A$7:$A$91,data!$A$2:$R$78,14,FALSE)</f>
        <v>125</v>
      </c>
      <c r="O62" s="8">
        <f>VLOOKUP($A$7:$A$91,data!$A$2:$R$78,15,FALSE)</f>
        <v>18142</v>
      </c>
      <c r="P62" s="8">
        <f>VLOOKUP($A$7:$A$91,data!$A$2:$R$78,16,FALSE)</f>
        <v>493</v>
      </c>
      <c r="Q62" s="8">
        <f>VLOOKUP($A$7:$A$91,data!$A$2:$R$78,17,FALSE)</f>
        <v>1300</v>
      </c>
      <c r="R62" s="8">
        <f>VLOOKUP($A$7:$A$91,data!$A$2:$R$78,18,FALSE)</f>
        <v>116</v>
      </c>
      <c r="S62" s="8">
        <f>VLOOKUP($A$7:$A$91,data!$A$2:$X$78,19,FALSE)</f>
        <v>12290</v>
      </c>
      <c r="T62" s="8">
        <f>VLOOKUP($A$7:$A$91,data!$A$2:$X$78,20,FALSE)</f>
        <v>258</v>
      </c>
      <c r="U62" s="8">
        <f>VLOOKUP($A$7:$A$91,data!$A$2:$X$78,21,FALSE)</f>
        <v>15643</v>
      </c>
      <c r="V62" s="8">
        <f>VLOOKUP($A$7:$A$91,data!$A$2:$X$78,22,FALSE)</f>
        <v>559</v>
      </c>
      <c r="W62" s="8">
        <f>VLOOKUP($A$7:$A$91,data!$A$2:$X$78,23,FALSE)</f>
        <v>706</v>
      </c>
      <c r="X62" s="8">
        <f>VLOOKUP($A$7:$A$91,data!$A$2:$X$78,24,FALSE)</f>
        <v>11</v>
      </c>
    </row>
    <row r="63" spans="1:24" ht="21.75" x14ac:dyDescent="0.2">
      <c r="A63" s="7" t="s">
        <v>61</v>
      </c>
      <c r="B63" s="8">
        <f>VLOOKUP($A$7:$A$91,data!$A$2:$R$78,2,FALSE)</f>
        <v>37828</v>
      </c>
      <c r="C63" s="8">
        <f>VLOOKUP($A$7:$A$91,data!$A$2:$R$78,3,FALSE)</f>
        <v>131335</v>
      </c>
      <c r="D63" s="8">
        <f>VLOOKUP($A$7:$A$91,data!$A$2:$R$78,4,FALSE)</f>
        <v>10620</v>
      </c>
      <c r="E63" s="8">
        <f>VLOOKUP($A$7:$A$91,data!$A$2:$R$78,5,FALSE)</f>
        <v>2925</v>
      </c>
      <c r="F63" s="8">
        <f>VLOOKUP($A$7:$A$91,data!$A$2:$R$78,6,FALSE)</f>
        <v>113</v>
      </c>
      <c r="G63" s="8">
        <f>VLOOKUP($A$7:$A$91,data!$A$2:$R$78,7,FALSE)</f>
        <v>9220</v>
      </c>
      <c r="H63" s="8">
        <f>VLOOKUP($A$7:$A$91,data!$A$2:$R$78,8,FALSE)</f>
        <v>950</v>
      </c>
      <c r="I63" s="8">
        <f>VLOOKUP($A$7:$A$91,data!$A$2:$R$78,9,FALSE)</f>
        <v>80080</v>
      </c>
      <c r="J63" s="8">
        <f>VLOOKUP($A$7:$A$91,data!$A$2:$R$78,10,FALSE)</f>
        <v>3030</v>
      </c>
      <c r="K63" s="8">
        <f>VLOOKUP($A$7:$A$91,data!$A$2:$R$78,11,FALSE)</f>
        <v>1317062</v>
      </c>
      <c r="L63" s="8">
        <f>VLOOKUP($A$7:$A$91,data!$A$2:$R$78,12,FALSE)</f>
        <v>31376</v>
      </c>
      <c r="M63" s="8">
        <f>VLOOKUP($A$7:$A$91,data!$A$2:$R$78,13,FALSE)</f>
        <v>99629</v>
      </c>
      <c r="N63" s="8">
        <f>VLOOKUP($A$7:$A$91,data!$A$2:$R$78,14,FALSE)</f>
        <v>191</v>
      </c>
      <c r="O63" s="8">
        <f>VLOOKUP($A$7:$A$91,data!$A$2:$R$78,15,FALSE)</f>
        <v>54573</v>
      </c>
      <c r="P63" s="8">
        <f>VLOOKUP($A$7:$A$91,data!$A$2:$R$78,16,FALSE)</f>
        <v>1825</v>
      </c>
      <c r="Q63" s="8">
        <f>VLOOKUP($A$7:$A$91,data!$A$2:$R$78,17,FALSE)</f>
        <v>11223</v>
      </c>
      <c r="R63" s="8">
        <f>VLOOKUP($A$7:$A$91,data!$A$2:$R$78,18,FALSE)</f>
        <v>69</v>
      </c>
      <c r="S63" s="8">
        <f>VLOOKUP($A$7:$A$91,data!$A$2:$X$78,19,FALSE)</f>
        <v>217952</v>
      </c>
      <c r="T63" s="8">
        <f>VLOOKUP($A$7:$A$91,data!$A$2:$X$78,20,FALSE)</f>
        <v>736</v>
      </c>
      <c r="U63" s="8">
        <f>VLOOKUP($A$7:$A$91,data!$A$2:$X$78,21,FALSE)</f>
        <v>9415</v>
      </c>
      <c r="V63" s="8">
        <f>VLOOKUP($A$7:$A$91,data!$A$2:$X$78,22,FALSE)</f>
        <v>292</v>
      </c>
      <c r="W63" s="8">
        <f>VLOOKUP($A$7:$A$91,data!$A$2:$X$78,23,FALSE)</f>
        <v>873</v>
      </c>
      <c r="X63" s="8">
        <f>VLOOKUP($A$7:$A$91,data!$A$2:$X$78,24,FALSE)</f>
        <v>32</v>
      </c>
    </row>
    <row r="64" spans="1:24" ht="21.75" x14ac:dyDescent="0.2">
      <c r="A64" s="7" t="s">
        <v>62</v>
      </c>
      <c r="B64" s="8">
        <f>VLOOKUP($A$7:$A$91,data!$A$2:$R$78,2,FALSE)</f>
        <v>45947</v>
      </c>
      <c r="C64" s="8">
        <f>VLOOKUP($A$7:$A$91,data!$A$2:$R$78,3,FALSE)</f>
        <v>57690</v>
      </c>
      <c r="D64" s="8">
        <f>VLOOKUP($A$7:$A$91,data!$A$2:$R$78,4,FALSE)</f>
        <v>5687</v>
      </c>
      <c r="E64" s="8">
        <f>VLOOKUP($A$7:$A$91,data!$A$2:$R$78,5,FALSE)</f>
        <v>152</v>
      </c>
      <c r="F64" s="8">
        <f>VLOOKUP($A$7:$A$91,data!$A$2:$R$78,6,FALSE)</f>
        <v>8</v>
      </c>
      <c r="G64" s="8">
        <f>VLOOKUP($A$7:$A$91,data!$A$2:$R$78,7,FALSE)</f>
        <v>26214</v>
      </c>
      <c r="H64" s="8">
        <f>VLOOKUP($A$7:$A$91,data!$A$2:$R$78,8,FALSE)</f>
        <v>2812</v>
      </c>
      <c r="I64" s="8">
        <f>VLOOKUP($A$7:$A$91,data!$A$2:$R$78,9,FALSE)</f>
        <v>152525</v>
      </c>
      <c r="J64" s="8">
        <f>VLOOKUP($A$7:$A$91,data!$A$2:$R$78,10,FALSE)</f>
        <v>3942</v>
      </c>
      <c r="K64" s="8">
        <f>VLOOKUP($A$7:$A$91,data!$A$2:$R$78,11,FALSE)</f>
        <v>2153961</v>
      </c>
      <c r="L64" s="8">
        <f>VLOOKUP($A$7:$A$91,data!$A$2:$R$78,12,FALSE)</f>
        <v>40055</v>
      </c>
      <c r="M64" s="8">
        <f>VLOOKUP($A$7:$A$91,data!$A$2:$R$78,13,FALSE)</f>
        <v>1077037</v>
      </c>
      <c r="N64" s="8">
        <f>VLOOKUP($A$7:$A$91,data!$A$2:$R$78,14,FALSE)</f>
        <v>158</v>
      </c>
      <c r="O64" s="8">
        <f>VLOOKUP($A$7:$A$91,data!$A$2:$R$78,15,FALSE)</f>
        <v>370442</v>
      </c>
      <c r="P64" s="8">
        <f>VLOOKUP($A$7:$A$91,data!$A$2:$R$78,16,FALSE)</f>
        <v>2920</v>
      </c>
      <c r="Q64" s="8">
        <f>VLOOKUP($A$7:$A$91,data!$A$2:$R$78,17,FALSE)</f>
        <v>19288</v>
      </c>
      <c r="R64" s="8">
        <f>VLOOKUP($A$7:$A$91,data!$A$2:$R$78,18,FALSE)</f>
        <v>179</v>
      </c>
      <c r="S64" s="8">
        <f>VLOOKUP($A$7:$A$91,data!$A$2:$X$78,19,FALSE)</f>
        <v>678493</v>
      </c>
      <c r="T64" s="8">
        <f>VLOOKUP($A$7:$A$91,data!$A$2:$X$78,20,FALSE)</f>
        <v>1055</v>
      </c>
      <c r="U64" s="8">
        <f>VLOOKUP($A$7:$A$91,data!$A$2:$X$78,21,FALSE)</f>
        <v>14411</v>
      </c>
      <c r="V64" s="8">
        <f>VLOOKUP($A$7:$A$91,data!$A$2:$X$78,22,FALSE)</f>
        <v>444</v>
      </c>
      <c r="W64" s="8">
        <f>VLOOKUP($A$7:$A$91,data!$A$2:$X$78,23,FALSE)</f>
        <v>1258</v>
      </c>
      <c r="X64" s="8">
        <f>VLOOKUP($A$7:$A$91,data!$A$2:$X$78,24,FALSE)</f>
        <v>44</v>
      </c>
    </row>
    <row r="65" spans="1:24" ht="21.75" x14ac:dyDescent="0.2">
      <c r="A65" s="7" t="s">
        <v>63</v>
      </c>
      <c r="B65" s="8">
        <f>VLOOKUP($A$7:$A$91,data!$A$2:$R$78,2,FALSE)</f>
        <v>28621</v>
      </c>
      <c r="C65" s="8">
        <f>VLOOKUP($A$7:$A$91,data!$A$2:$R$78,3,FALSE)</f>
        <v>13612</v>
      </c>
      <c r="D65" s="8">
        <f>VLOOKUP($A$7:$A$91,data!$A$2:$R$78,4,FALSE)</f>
        <v>1038</v>
      </c>
      <c r="E65" s="8">
        <f>VLOOKUP($A$7:$A$91,data!$A$2:$R$78,5,FALSE)</f>
        <v>476</v>
      </c>
      <c r="F65" s="8">
        <f>VLOOKUP($A$7:$A$91,data!$A$2:$R$78,6,FALSE)</f>
        <v>18</v>
      </c>
      <c r="G65" s="8">
        <f>VLOOKUP($A$7:$A$91,data!$A$2:$R$78,7,FALSE)</f>
        <v>8473</v>
      </c>
      <c r="H65" s="8">
        <f>VLOOKUP($A$7:$A$91,data!$A$2:$R$78,8,FALSE)</f>
        <v>585</v>
      </c>
      <c r="I65" s="8">
        <f>VLOOKUP($A$7:$A$91,data!$A$2:$R$78,9,FALSE)</f>
        <v>63807</v>
      </c>
      <c r="J65" s="8">
        <f>VLOOKUP($A$7:$A$91,data!$A$2:$R$78,10,FALSE)</f>
        <v>1363</v>
      </c>
      <c r="K65" s="8">
        <f>VLOOKUP($A$7:$A$91,data!$A$2:$R$78,11,FALSE)</f>
        <v>1438010</v>
      </c>
      <c r="L65" s="8">
        <f>VLOOKUP($A$7:$A$91,data!$A$2:$R$78,12,FALSE)</f>
        <v>26384</v>
      </c>
      <c r="M65" s="8">
        <f>VLOOKUP($A$7:$A$91,data!$A$2:$R$78,13,FALSE)</f>
        <v>1436952</v>
      </c>
      <c r="N65" s="8">
        <f>VLOOKUP($A$7:$A$91,data!$A$2:$R$78,14,FALSE)</f>
        <v>81</v>
      </c>
      <c r="O65" s="8">
        <f>VLOOKUP($A$7:$A$91,data!$A$2:$R$78,15,FALSE)</f>
        <v>1457950</v>
      </c>
      <c r="P65" s="8">
        <f>VLOOKUP($A$7:$A$91,data!$A$2:$R$78,16,FALSE)</f>
        <v>1997</v>
      </c>
      <c r="Q65" s="8">
        <f>VLOOKUP($A$7:$A$91,data!$A$2:$R$78,17,FALSE)</f>
        <v>52511</v>
      </c>
      <c r="R65" s="8">
        <f>VLOOKUP($A$7:$A$91,data!$A$2:$R$78,18,FALSE)</f>
        <v>71</v>
      </c>
      <c r="S65" s="8">
        <f>VLOOKUP($A$7:$A$91,data!$A$2:$X$78,19,FALSE)</f>
        <v>770066</v>
      </c>
      <c r="T65" s="8">
        <f>VLOOKUP($A$7:$A$91,data!$A$2:$X$78,20,FALSE)</f>
        <v>1252</v>
      </c>
      <c r="U65" s="8">
        <f>VLOOKUP($A$7:$A$91,data!$A$2:$X$78,21,FALSE)</f>
        <v>7391</v>
      </c>
      <c r="V65" s="8">
        <f>VLOOKUP($A$7:$A$91,data!$A$2:$X$78,22,FALSE)</f>
        <v>283</v>
      </c>
      <c r="W65" s="8">
        <f>VLOOKUP($A$7:$A$91,data!$A$2:$X$78,23,FALSE)</f>
        <v>1134</v>
      </c>
      <c r="X65" s="8">
        <f>VLOOKUP($A$7:$A$91,data!$A$2:$X$78,24,FALSE)</f>
        <v>32</v>
      </c>
    </row>
    <row r="66" spans="1:24" ht="21.75" x14ac:dyDescent="0.2">
      <c r="A66" s="7" t="s">
        <v>64</v>
      </c>
      <c r="B66" s="8">
        <f>VLOOKUP($A$7:$A$91,data!$A$2:$R$78,2,FALSE)</f>
        <v>53065</v>
      </c>
      <c r="C66" s="8">
        <f>VLOOKUP($A$7:$A$91,data!$A$2:$R$78,3,FALSE)</f>
        <v>78681</v>
      </c>
      <c r="D66" s="8">
        <f>VLOOKUP($A$7:$A$91,data!$A$2:$R$78,4,FALSE)</f>
        <v>6063</v>
      </c>
      <c r="E66" s="8">
        <f>VLOOKUP($A$7:$A$91,data!$A$2:$R$78,5,FALSE)</f>
        <v>2388</v>
      </c>
      <c r="F66" s="8">
        <f>VLOOKUP($A$7:$A$91,data!$A$2:$R$78,6,FALSE)</f>
        <v>77</v>
      </c>
      <c r="G66" s="8">
        <f>VLOOKUP($A$7:$A$91,data!$A$2:$R$78,7,FALSE)</f>
        <v>8106</v>
      </c>
      <c r="H66" s="8">
        <f>VLOOKUP($A$7:$A$91,data!$A$2:$R$78,8,FALSE)</f>
        <v>836</v>
      </c>
      <c r="I66" s="8">
        <f>VLOOKUP($A$7:$A$91,data!$A$2:$R$78,9,FALSE)</f>
        <v>268640</v>
      </c>
      <c r="J66" s="8">
        <f>VLOOKUP($A$7:$A$91,data!$A$2:$R$78,10,FALSE)</f>
        <v>2341</v>
      </c>
      <c r="K66" s="8">
        <f>VLOOKUP($A$7:$A$91,data!$A$2:$R$78,11,FALSE)</f>
        <v>2394674</v>
      </c>
      <c r="L66" s="8">
        <f>VLOOKUP($A$7:$A$91,data!$A$2:$R$78,12,FALSE)</f>
        <v>49044</v>
      </c>
      <c r="M66" s="8">
        <f>VLOOKUP($A$7:$A$91,data!$A$2:$R$78,13,FALSE)</f>
        <v>6320434</v>
      </c>
      <c r="N66" s="8">
        <f>VLOOKUP($A$7:$A$91,data!$A$2:$R$78,14,FALSE)</f>
        <v>249</v>
      </c>
      <c r="O66" s="8">
        <f>VLOOKUP($A$7:$A$91,data!$A$2:$R$78,15,FALSE)</f>
        <v>341081</v>
      </c>
      <c r="P66" s="8">
        <f>VLOOKUP($A$7:$A$91,data!$A$2:$R$78,16,FALSE)</f>
        <v>1492</v>
      </c>
      <c r="Q66" s="8">
        <f>VLOOKUP($A$7:$A$91,data!$A$2:$R$78,17,FALSE)</f>
        <v>750743</v>
      </c>
      <c r="R66" s="8">
        <f>VLOOKUP($A$7:$A$91,data!$A$2:$R$78,18,FALSE)</f>
        <v>261</v>
      </c>
      <c r="S66" s="8">
        <f>VLOOKUP($A$7:$A$91,data!$A$2:$X$78,19,FALSE)</f>
        <v>109771</v>
      </c>
      <c r="T66" s="8">
        <f>VLOOKUP($A$7:$A$91,data!$A$2:$X$78,20,FALSE)</f>
        <v>457</v>
      </c>
      <c r="U66" s="8">
        <f>VLOOKUP($A$7:$A$91,data!$A$2:$X$78,21,FALSE)</f>
        <v>44841</v>
      </c>
      <c r="V66" s="8">
        <f>VLOOKUP($A$7:$A$91,data!$A$2:$X$78,22,FALSE)</f>
        <v>1319</v>
      </c>
      <c r="W66" s="8">
        <f>VLOOKUP($A$7:$A$91,data!$A$2:$X$78,23,FALSE)</f>
        <v>5393</v>
      </c>
      <c r="X66" s="8">
        <f>VLOOKUP($A$7:$A$91,data!$A$2:$X$78,24,FALSE)</f>
        <v>176</v>
      </c>
    </row>
    <row r="67" spans="1:24" ht="21.75" x14ac:dyDescent="0.2">
      <c r="A67" s="11" t="s">
        <v>7</v>
      </c>
      <c r="B67" s="10">
        <f>SUM(B68:B75)</f>
        <v>157853</v>
      </c>
      <c r="C67" s="10">
        <f t="shared" ref="C67:X67" si="28">SUM(C68:C75)</f>
        <v>1070966</v>
      </c>
      <c r="D67" s="10">
        <f t="shared" si="28"/>
        <v>61848</v>
      </c>
      <c r="E67" s="10">
        <f t="shared" si="28"/>
        <v>162433</v>
      </c>
      <c r="F67" s="10">
        <f t="shared" si="28"/>
        <v>5674</v>
      </c>
      <c r="G67" s="10">
        <f t="shared" si="28"/>
        <v>18594</v>
      </c>
      <c r="H67" s="10">
        <f t="shared" si="28"/>
        <v>1737</v>
      </c>
      <c r="I67" s="10">
        <f t="shared" si="28"/>
        <v>3864193</v>
      </c>
      <c r="J67" s="10">
        <f t="shared" si="28"/>
        <v>10863</v>
      </c>
      <c r="K67" s="10">
        <f t="shared" ref="K67:L67" si="29">SUM(K68:K75)</f>
        <v>4585062</v>
      </c>
      <c r="L67" s="10">
        <f t="shared" si="29"/>
        <v>106357</v>
      </c>
      <c r="M67" s="10">
        <f t="shared" ref="M67:N67" si="30">SUM(M68:M75)</f>
        <v>63353843</v>
      </c>
      <c r="N67" s="10">
        <f t="shared" si="30"/>
        <v>1778</v>
      </c>
      <c r="O67" s="10">
        <f t="shared" si="28"/>
        <v>7182872</v>
      </c>
      <c r="P67" s="10">
        <f t="shared" si="28"/>
        <v>6180</v>
      </c>
      <c r="Q67" s="10">
        <f t="shared" si="28"/>
        <v>2318500</v>
      </c>
      <c r="R67" s="10">
        <f t="shared" si="28"/>
        <v>1268</v>
      </c>
      <c r="S67" s="10">
        <f t="shared" ref="S67:T67" si="31">SUM(S68:S75)</f>
        <v>5133847</v>
      </c>
      <c r="T67" s="10">
        <f t="shared" si="31"/>
        <v>5390</v>
      </c>
      <c r="U67" s="10">
        <f t="shared" si="28"/>
        <v>266264</v>
      </c>
      <c r="V67" s="10">
        <f t="shared" si="28"/>
        <v>7397</v>
      </c>
      <c r="W67" s="10">
        <f t="shared" si="28"/>
        <v>41661</v>
      </c>
      <c r="X67" s="10">
        <f t="shared" si="28"/>
        <v>745</v>
      </c>
    </row>
    <row r="68" spans="1:24" ht="21.75" x14ac:dyDescent="0.2">
      <c r="A68" s="7" t="s">
        <v>65</v>
      </c>
      <c r="B68" s="8">
        <f>VLOOKUP($A$7:$A$91,data!$A$2:$R$78,2,FALSE)</f>
        <v>24597</v>
      </c>
      <c r="C68" s="8">
        <f>VLOOKUP($A$7:$A$91,data!$A$2:$R$78,3,FALSE)</f>
        <v>110375</v>
      </c>
      <c r="D68" s="8">
        <f>VLOOKUP($A$7:$A$91,data!$A$2:$R$78,4,FALSE)</f>
        <v>9243</v>
      </c>
      <c r="E68" s="8">
        <f>VLOOKUP($A$7:$A$91,data!$A$2:$R$78,5,FALSE)</f>
        <v>46392</v>
      </c>
      <c r="F68" s="8">
        <f>VLOOKUP($A$7:$A$91,data!$A$2:$R$78,6,FALSE)</f>
        <v>2235</v>
      </c>
      <c r="G68" s="8">
        <f>VLOOKUP($A$7:$A$91,data!$A$2:$R$78,7,FALSE)</f>
        <v>1103</v>
      </c>
      <c r="H68" s="8">
        <f>VLOOKUP($A$7:$A$91,data!$A$2:$R$78,8,FALSE)</f>
        <v>110</v>
      </c>
      <c r="I68" s="8">
        <f>VLOOKUP($A$7:$A$91,data!$A$2:$R$78,9,FALSE)</f>
        <v>2131004</v>
      </c>
      <c r="J68" s="8">
        <f>VLOOKUP($A$7:$A$91,data!$A$2:$R$78,10,FALSE)</f>
        <v>1458</v>
      </c>
      <c r="K68" s="8">
        <f>VLOOKUP($A$7:$A$91,data!$A$2:$R$78,11,FALSE)</f>
        <v>681750</v>
      </c>
      <c r="L68" s="8">
        <f>VLOOKUP($A$7:$A$91,data!$A$2:$R$78,12,FALSE)</f>
        <v>16754</v>
      </c>
      <c r="M68" s="8">
        <f>VLOOKUP($A$7:$A$91,data!$A$2:$R$78,13,FALSE)</f>
        <v>10771494</v>
      </c>
      <c r="N68" s="8">
        <f>VLOOKUP($A$7:$A$91,data!$A$2:$R$78,14,FALSE)</f>
        <v>366</v>
      </c>
      <c r="O68" s="8">
        <f>VLOOKUP($A$7:$A$91,data!$A$2:$R$78,15,FALSE)</f>
        <v>870307</v>
      </c>
      <c r="P68" s="8">
        <f>VLOOKUP($A$7:$A$91,data!$A$2:$R$78,16,FALSE)</f>
        <v>705</v>
      </c>
      <c r="Q68" s="8">
        <f>VLOOKUP($A$7:$A$91,data!$A$2:$R$78,17,FALSE)</f>
        <v>559964</v>
      </c>
      <c r="R68" s="8">
        <f>VLOOKUP($A$7:$A$91,data!$A$2:$R$78,18,FALSE)</f>
        <v>125</v>
      </c>
      <c r="S68" s="8">
        <f>VLOOKUP($A$7:$A$91,data!$A$2:$X$78,19,FALSE)</f>
        <v>113143</v>
      </c>
      <c r="T68" s="8">
        <f>VLOOKUP($A$7:$A$91,data!$A$2:$X$78,20,FALSE)</f>
        <v>532</v>
      </c>
      <c r="U68" s="8">
        <f>VLOOKUP($A$7:$A$91,data!$A$2:$X$78,21,FALSE)</f>
        <v>22740</v>
      </c>
      <c r="V68" s="8">
        <f>VLOOKUP($A$7:$A$91,data!$A$2:$X$78,22,FALSE)</f>
        <v>798</v>
      </c>
      <c r="W68" s="8">
        <f>VLOOKUP($A$7:$A$91,data!$A$2:$X$78,23,FALSE)</f>
        <v>1386</v>
      </c>
      <c r="X68" s="8">
        <f>VLOOKUP($A$7:$A$91,data!$A$2:$X$78,24,FALSE)</f>
        <v>57</v>
      </c>
    </row>
    <row r="69" spans="1:24" ht="21.75" x14ac:dyDescent="0.2">
      <c r="A69" s="7" t="s">
        <v>66</v>
      </c>
      <c r="B69" s="8">
        <f>VLOOKUP($A$7:$A$91,data!$A$2:$R$78,2,FALSE)</f>
        <v>35689</v>
      </c>
      <c r="C69" s="8">
        <f>VLOOKUP($A$7:$A$91,data!$A$2:$R$78,3,FALSE)</f>
        <v>303293</v>
      </c>
      <c r="D69" s="8">
        <f>VLOOKUP($A$7:$A$91,data!$A$2:$R$78,4,FALSE)</f>
        <v>13536</v>
      </c>
      <c r="E69" s="8">
        <f>VLOOKUP($A$7:$A$91,data!$A$2:$R$78,5,FALSE)</f>
        <v>34255</v>
      </c>
      <c r="F69" s="8">
        <f>VLOOKUP($A$7:$A$91,data!$A$2:$R$78,6,FALSE)</f>
        <v>1201</v>
      </c>
      <c r="G69" s="8">
        <f>VLOOKUP($A$7:$A$91,data!$A$2:$R$78,7,FALSE)</f>
        <v>10942</v>
      </c>
      <c r="H69" s="8">
        <f>VLOOKUP($A$7:$A$91,data!$A$2:$R$78,8,FALSE)</f>
        <v>834</v>
      </c>
      <c r="I69" s="8">
        <f>VLOOKUP($A$7:$A$91,data!$A$2:$R$78,9,FALSE)</f>
        <v>487720</v>
      </c>
      <c r="J69" s="8">
        <f>VLOOKUP($A$7:$A$91,data!$A$2:$R$78,10,FALSE)</f>
        <v>2557</v>
      </c>
      <c r="K69" s="8">
        <f>VLOOKUP($A$7:$A$91,data!$A$2:$R$78,11,FALSE)</f>
        <v>996004</v>
      </c>
      <c r="L69" s="8">
        <f>VLOOKUP($A$7:$A$91,data!$A$2:$R$78,12,FALSE)</f>
        <v>25079</v>
      </c>
      <c r="M69" s="8">
        <f>VLOOKUP($A$7:$A$91,data!$A$2:$R$78,13,FALSE)</f>
        <v>33287431</v>
      </c>
      <c r="N69" s="8">
        <f>VLOOKUP($A$7:$A$91,data!$A$2:$R$78,14,FALSE)</f>
        <v>581</v>
      </c>
      <c r="O69" s="8">
        <f>VLOOKUP($A$7:$A$91,data!$A$2:$R$78,15,FALSE)</f>
        <v>483489</v>
      </c>
      <c r="P69" s="8">
        <f>VLOOKUP($A$7:$A$91,data!$A$2:$R$78,16,FALSE)</f>
        <v>1011</v>
      </c>
      <c r="Q69" s="8">
        <f>VLOOKUP($A$7:$A$91,data!$A$2:$R$78,17,FALSE)</f>
        <v>449931</v>
      </c>
      <c r="R69" s="8">
        <f>VLOOKUP($A$7:$A$91,data!$A$2:$R$78,18,FALSE)</f>
        <v>268</v>
      </c>
      <c r="S69" s="8">
        <f>VLOOKUP($A$7:$A$91,data!$A$2:$X$78,19,FALSE)</f>
        <v>256087</v>
      </c>
      <c r="T69" s="8">
        <f>VLOOKUP($A$7:$A$91,data!$A$2:$X$78,20,FALSE)</f>
        <v>669</v>
      </c>
      <c r="U69" s="8">
        <f>VLOOKUP($A$7:$A$91,data!$A$2:$X$78,21,FALSE)</f>
        <v>102815</v>
      </c>
      <c r="V69" s="8">
        <f>VLOOKUP($A$7:$A$91,data!$A$2:$X$78,22,FALSE)</f>
        <v>2904</v>
      </c>
      <c r="W69" s="8">
        <f>VLOOKUP($A$7:$A$91,data!$A$2:$X$78,23,FALSE)</f>
        <v>29561</v>
      </c>
      <c r="X69" s="8">
        <f>VLOOKUP($A$7:$A$91,data!$A$2:$X$78,24,FALSE)</f>
        <v>401</v>
      </c>
    </row>
    <row r="70" spans="1:24" ht="21.75" x14ac:dyDescent="0.2">
      <c r="A70" s="7" t="s">
        <v>67</v>
      </c>
      <c r="B70" s="8">
        <f>VLOOKUP($A$7:$A$91,data!$A$2:$R$78,2,FALSE)</f>
        <v>33701</v>
      </c>
      <c r="C70" s="8">
        <f>VLOOKUP($A$7:$A$91,data!$A$2:$R$78,3,FALSE)</f>
        <v>190124</v>
      </c>
      <c r="D70" s="8">
        <f>VLOOKUP($A$7:$A$91,data!$A$2:$R$78,4,FALSE)</f>
        <v>8129</v>
      </c>
      <c r="E70" s="8">
        <f>VLOOKUP($A$7:$A$91,data!$A$2:$R$78,5,FALSE)</f>
        <v>1517</v>
      </c>
      <c r="F70" s="8">
        <f>VLOOKUP($A$7:$A$91,data!$A$2:$R$78,6,FALSE)</f>
        <v>29</v>
      </c>
      <c r="G70" s="8">
        <f>VLOOKUP($A$7:$A$91,data!$A$2:$R$78,7,FALSE)</f>
        <v>4607</v>
      </c>
      <c r="H70" s="8">
        <f>VLOOKUP($A$7:$A$91,data!$A$2:$R$78,8,FALSE)</f>
        <v>491</v>
      </c>
      <c r="I70" s="8">
        <f>VLOOKUP($A$7:$A$91,data!$A$2:$R$78,9,FALSE)</f>
        <v>597393</v>
      </c>
      <c r="J70" s="8">
        <f>VLOOKUP($A$7:$A$91,data!$A$2:$R$78,10,FALSE)</f>
        <v>2637</v>
      </c>
      <c r="K70" s="8">
        <f>VLOOKUP($A$7:$A$91,data!$A$2:$R$78,11,FALSE)</f>
        <v>1252961</v>
      </c>
      <c r="L70" s="8">
        <f>VLOOKUP($A$7:$A$91,data!$A$2:$R$78,12,FALSE)</f>
        <v>25472</v>
      </c>
      <c r="M70" s="8">
        <f>VLOOKUP($A$7:$A$91,data!$A$2:$R$78,13,FALSE)</f>
        <v>11774425</v>
      </c>
      <c r="N70" s="8">
        <f>VLOOKUP($A$7:$A$91,data!$A$2:$R$78,14,FALSE)</f>
        <v>363</v>
      </c>
      <c r="O70" s="8">
        <f>VLOOKUP($A$7:$A$91,data!$A$2:$R$78,15,FALSE)</f>
        <v>3149305</v>
      </c>
      <c r="P70" s="8">
        <f>VLOOKUP($A$7:$A$91,data!$A$2:$R$78,16,FALSE)</f>
        <v>1266</v>
      </c>
      <c r="Q70" s="8">
        <f>VLOOKUP($A$7:$A$91,data!$A$2:$R$78,17,FALSE)</f>
        <v>181465</v>
      </c>
      <c r="R70" s="8">
        <f>VLOOKUP($A$7:$A$91,data!$A$2:$R$78,18,FALSE)</f>
        <v>335</v>
      </c>
      <c r="S70" s="8">
        <f>VLOOKUP($A$7:$A$91,data!$A$2:$X$78,19,FALSE)</f>
        <v>3367521</v>
      </c>
      <c r="T70" s="8">
        <f>VLOOKUP($A$7:$A$91,data!$A$2:$X$78,20,FALSE)</f>
        <v>2115</v>
      </c>
      <c r="U70" s="8">
        <f>VLOOKUP($A$7:$A$91,data!$A$2:$X$78,21,FALSE)</f>
        <v>43702</v>
      </c>
      <c r="V70" s="8">
        <f>VLOOKUP($A$7:$A$91,data!$A$2:$X$78,22,FALSE)</f>
        <v>1397</v>
      </c>
      <c r="W70" s="8">
        <f>VLOOKUP($A$7:$A$91,data!$A$2:$X$78,23,FALSE)</f>
        <v>5470</v>
      </c>
      <c r="X70" s="8">
        <f>VLOOKUP($A$7:$A$91,data!$A$2:$X$78,24,FALSE)</f>
        <v>145</v>
      </c>
    </row>
    <row r="71" spans="1:24" ht="21.75" x14ac:dyDescent="0.2">
      <c r="A71" s="7" t="s">
        <v>68</v>
      </c>
      <c r="B71" s="8">
        <f>VLOOKUP($A$7:$A$91,data!$A$2:$R$78,2,FALSE)</f>
        <v>14724</v>
      </c>
      <c r="C71" s="8">
        <f>VLOOKUP($A$7:$A$91,data!$A$2:$R$78,3,FALSE)</f>
        <v>44675</v>
      </c>
      <c r="D71" s="8">
        <f>VLOOKUP($A$7:$A$91,data!$A$2:$R$78,4,FALSE)</f>
        <v>2283</v>
      </c>
      <c r="E71" s="8">
        <f>VLOOKUP($A$7:$A$91,data!$A$2:$R$78,5,FALSE)</f>
        <v>29365</v>
      </c>
      <c r="F71" s="8">
        <f>VLOOKUP($A$7:$A$91,data!$A$2:$R$78,6,FALSE)</f>
        <v>859</v>
      </c>
      <c r="G71" s="8">
        <f>VLOOKUP($A$7:$A$91,data!$A$2:$R$78,7,FALSE)</f>
        <v>382</v>
      </c>
      <c r="H71" s="8">
        <f>VLOOKUP($A$7:$A$91,data!$A$2:$R$78,8,FALSE)</f>
        <v>48</v>
      </c>
      <c r="I71" s="8">
        <f>VLOOKUP($A$7:$A$91,data!$A$2:$R$78,9,FALSE)</f>
        <v>350630</v>
      </c>
      <c r="J71" s="8">
        <f>VLOOKUP($A$7:$A$91,data!$A$2:$R$78,10,FALSE)</f>
        <v>639</v>
      </c>
      <c r="K71" s="8">
        <f>VLOOKUP($A$7:$A$91,data!$A$2:$R$78,11,FALSE)</f>
        <v>639533</v>
      </c>
      <c r="L71" s="8">
        <f>VLOOKUP($A$7:$A$91,data!$A$2:$R$78,12,FALSE)</f>
        <v>11388</v>
      </c>
      <c r="M71" s="8">
        <f>VLOOKUP($A$7:$A$91,data!$A$2:$R$78,13,FALSE)</f>
        <v>4597589</v>
      </c>
      <c r="N71" s="8">
        <f>VLOOKUP($A$7:$A$91,data!$A$2:$R$78,14,FALSE)</f>
        <v>195</v>
      </c>
      <c r="O71" s="8">
        <f>VLOOKUP($A$7:$A$91,data!$A$2:$R$78,15,FALSE)</f>
        <v>2201265</v>
      </c>
      <c r="P71" s="8">
        <f>VLOOKUP($A$7:$A$91,data!$A$2:$R$78,16,FALSE)</f>
        <v>609</v>
      </c>
      <c r="Q71" s="8">
        <f>VLOOKUP($A$7:$A$91,data!$A$2:$R$78,17,FALSE)</f>
        <v>1053279</v>
      </c>
      <c r="R71" s="8">
        <f>VLOOKUP($A$7:$A$91,data!$A$2:$R$78,18,FALSE)</f>
        <v>237</v>
      </c>
      <c r="S71" s="8">
        <f>VLOOKUP($A$7:$A$91,data!$A$2:$X$78,19,FALSE)</f>
        <v>891372</v>
      </c>
      <c r="T71" s="8">
        <f>VLOOKUP($A$7:$A$91,data!$A$2:$X$78,20,FALSE)</f>
        <v>704</v>
      </c>
      <c r="U71" s="8">
        <f>VLOOKUP($A$7:$A$91,data!$A$2:$X$78,21,FALSE)</f>
        <v>14219</v>
      </c>
      <c r="V71" s="8">
        <f>VLOOKUP($A$7:$A$91,data!$A$2:$X$78,22,FALSE)</f>
        <v>303</v>
      </c>
      <c r="W71" s="8">
        <f>VLOOKUP($A$7:$A$91,data!$A$2:$X$78,23,FALSE)</f>
        <v>2865</v>
      </c>
      <c r="X71" s="8">
        <f>VLOOKUP($A$7:$A$91,data!$A$2:$X$78,24,FALSE)</f>
        <v>70</v>
      </c>
    </row>
    <row r="72" spans="1:24" ht="21.75" x14ac:dyDescent="0.2">
      <c r="A72" s="7" t="s">
        <v>69</v>
      </c>
      <c r="B72" s="8">
        <f>VLOOKUP($A$7:$A$91,data!$A$2:$R$78,2,FALSE)</f>
        <v>2974</v>
      </c>
      <c r="C72" s="8">
        <f>VLOOKUP($A$7:$A$91,data!$A$2:$R$78,3,FALSE)</f>
        <v>598</v>
      </c>
      <c r="D72" s="8">
        <f>VLOOKUP($A$7:$A$91,data!$A$2:$R$78,4,FALSE)</f>
        <v>67</v>
      </c>
      <c r="E72" s="8">
        <f>VLOOKUP($A$7:$A$91,data!$A$2:$R$78,5,FALSE)</f>
        <v>0</v>
      </c>
      <c r="F72" s="8">
        <f>VLOOKUP($A$7:$A$91,data!$A$2:$R$78,6,FALSE)</f>
        <v>0</v>
      </c>
      <c r="G72" s="8">
        <f>VLOOKUP($A$7:$A$91,data!$A$2:$R$78,7,FALSE)</f>
        <v>16</v>
      </c>
      <c r="H72" s="8">
        <f>VLOOKUP($A$7:$A$91,data!$A$2:$R$78,8,FALSE)</f>
        <v>4</v>
      </c>
      <c r="I72" s="8">
        <f>VLOOKUP($A$7:$A$91,data!$A$2:$R$78,9,FALSE)</f>
        <v>135</v>
      </c>
      <c r="J72" s="8">
        <f>VLOOKUP($A$7:$A$91,data!$A$2:$R$78,10,FALSE)</f>
        <v>3</v>
      </c>
      <c r="K72" s="8">
        <f>VLOOKUP($A$7:$A$91,data!$A$2:$R$78,11,FALSE)</f>
        <v>64612</v>
      </c>
      <c r="L72" s="8">
        <f>VLOOKUP($A$7:$A$91,data!$A$2:$R$78,12,FALSE)</f>
        <v>2083</v>
      </c>
      <c r="M72" s="8">
        <f>VLOOKUP($A$7:$A$91,data!$A$2:$R$78,13,FALSE)</f>
        <v>30621</v>
      </c>
      <c r="N72" s="8">
        <f>VLOOKUP($A$7:$A$91,data!$A$2:$R$78,14,FALSE)</f>
        <v>17</v>
      </c>
      <c r="O72" s="8">
        <f>VLOOKUP($A$7:$A$91,data!$A$2:$R$78,15,FALSE)</f>
        <v>52645</v>
      </c>
      <c r="P72" s="8">
        <f>VLOOKUP($A$7:$A$91,data!$A$2:$R$78,16,FALSE)</f>
        <v>600</v>
      </c>
      <c r="Q72" s="8">
        <f>VLOOKUP($A$7:$A$91,data!$A$2:$R$78,17,FALSE)</f>
        <v>216</v>
      </c>
      <c r="R72" s="8">
        <f>VLOOKUP($A$7:$A$91,data!$A$2:$R$78,18,FALSE)</f>
        <v>8</v>
      </c>
      <c r="S72" s="8">
        <f>VLOOKUP($A$7:$A$91,data!$A$2:$X$78,19,FALSE)</f>
        <v>8501</v>
      </c>
      <c r="T72" s="8">
        <f>VLOOKUP($A$7:$A$91,data!$A$2:$X$78,20,FALSE)</f>
        <v>157</v>
      </c>
      <c r="U72" s="8">
        <f>VLOOKUP($A$7:$A$91,data!$A$2:$X$78,21,FALSE)</f>
        <v>549</v>
      </c>
      <c r="V72" s="8">
        <f>VLOOKUP($A$7:$A$91,data!$A$2:$X$78,22,FALSE)</f>
        <v>30</v>
      </c>
      <c r="W72" s="8">
        <f>VLOOKUP($A$7:$A$91,data!$A$2:$X$78,23,FALSE)</f>
        <v>1</v>
      </c>
      <c r="X72" s="8">
        <f>VLOOKUP($A$7:$A$91,data!$A$2:$X$78,24,FALSE)</f>
        <v>1</v>
      </c>
    </row>
    <row r="73" spans="1:24" ht="21.75" x14ac:dyDescent="0.2">
      <c r="A73" s="7" t="s">
        <v>70</v>
      </c>
      <c r="B73" s="8">
        <f>VLOOKUP($A$7:$A$91,data!$A$2:$R$78,2,FALSE)</f>
        <v>2554</v>
      </c>
      <c r="C73" s="8">
        <f>VLOOKUP($A$7:$A$91,data!$A$2:$R$78,3,FALSE)</f>
        <v>1083</v>
      </c>
      <c r="D73" s="8">
        <f>VLOOKUP($A$7:$A$91,data!$A$2:$R$78,4,FALSE)</f>
        <v>85</v>
      </c>
      <c r="E73" s="8">
        <f>VLOOKUP($A$7:$A$91,data!$A$2:$R$78,5,FALSE)</f>
        <v>0</v>
      </c>
      <c r="F73" s="8">
        <f>VLOOKUP($A$7:$A$91,data!$A$2:$R$78,6,FALSE)</f>
        <v>0</v>
      </c>
      <c r="G73" s="8">
        <f>VLOOKUP($A$7:$A$91,data!$A$2:$R$78,7,FALSE)</f>
        <v>11</v>
      </c>
      <c r="H73" s="8">
        <f>VLOOKUP($A$7:$A$91,data!$A$2:$R$78,8,FALSE)</f>
        <v>4</v>
      </c>
      <c r="I73" s="8">
        <f>VLOOKUP($A$7:$A$91,data!$A$2:$R$78,9,FALSE)</f>
        <v>1911</v>
      </c>
      <c r="J73" s="8">
        <f>VLOOKUP($A$7:$A$91,data!$A$2:$R$78,10,FALSE)</f>
        <v>9</v>
      </c>
      <c r="K73" s="8">
        <f>VLOOKUP($A$7:$A$91,data!$A$2:$R$78,11,FALSE)</f>
        <v>45997</v>
      </c>
      <c r="L73" s="8">
        <f>VLOOKUP($A$7:$A$91,data!$A$2:$R$78,12,FALSE)</f>
        <v>1725</v>
      </c>
      <c r="M73" s="8">
        <f>VLOOKUP($A$7:$A$91,data!$A$2:$R$78,13,FALSE)</f>
        <v>157</v>
      </c>
      <c r="N73" s="8">
        <f>VLOOKUP($A$7:$A$91,data!$A$2:$R$78,14,FALSE)</f>
        <v>13</v>
      </c>
      <c r="O73" s="8">
        <f>VLOOKUP($A$7:$A$91,data!$A$2:$R$78,15,FALSE)</f>
        <v>38473</v>
      </c>
      <c r="P73" s="8">
        <f>VLOOKUP($A$7:$A$91,data!$A$2:$R$78,16,FALSE)</f>
        <v>465</v>
      </c>
      <c r="Q73" s="8">
        <f>VLOOKUP($A$7:$A$91,data!$A$2:$R$78,17,FALSE)</f>
        <v>238</v>
      </c>
      <c r="R73" s="8">
        <f>VLOOKUP($A$7:$A$91,data!$A$2:$R$78,18,FALSE)</f>
        <v>20</v>
      </c>
      <c r="S73" s="8">
        <f>VLOOKUP($A$7:$A$91,data!$A$2:$X$78,19,FALSE)</f>
        <v>4637</v>
      </c>
      <c r="T73" s="8">
        <f>VLOOKUP($A$7:$A$91,data!$A$2:$X$78,20,FALSE)</f>
        <v>223</v>
      </c>
      <c r="U73" s="8">
        <f>VLOOKUP($A$7:$A$91,data!$A$2:$X$78,21,FALSE)</f>
        <v>281</v>
      </c>
      <c r="V73" s="8">
        <f>VLOOKUP($A$7:$A$91,data!$A$2:$X$78,22,FALSE)</f>
        <v>18</v>
      </c>
      <c r="W73" s="8">
        <f>VLOOKUP($A$7:$A$91,data!$A$2:$X$78,23,FALSE)</f>
        <v>42</v>
      </c>
      <c r="X73" s="8">
        <f>VLOOKUP($A$7:$A$91,data!$A$2:$X$78,24,FALSE)</f>
        <v>5</v>
      </c>
    </row>
    <row r="74" spans="1:24" ht="21.75" x14ac:dyDescent="0.2">
      <c r="A74" s="7" t="s">
        <v>71</v>
      </c>
      <c r="B74" s="8">
        <f>VLOOKUP($A$7:$A$91,data!$A$2:$R$78,2,FALSE)</f>
        <v>20026</v>
      </c>
      <c r="C74" s="8">
        <f>VLOOKUP($A$7:$A$91,data!$A$2:$R$78,3,FALSE)</f>
        <v>251145</v>
      </c>
      <c r="D74" s="8">
        <f>VLOOKUP($A$7:$A$91,data!$A$2:$R$78,4,FALSE)</f>
        <v>14055</v>
      </c>
      <c r="E74" s="8">
        <f>VLOOKUP($A$7:$A$91,data!$A$2:$R$78,5,FALSE)</f>
        <v>13977</v>
      </c>
      <c r="F74" s="8">
        <f>VLOOKUP($A$7:$A$91,data!$A$2:$R$78,6,FALSE)</f>
        <v>378</v>
      </c>
      <c r="G74" s="8">
        <f>VLOOKUP($A$7:$A$91,data!$A$2:$R$78,7,FALSE)</f>
        <v>966</v>
      </c>
      <c r="H74" s="8">
        <f>VLOOKUP($A$7:$A$91,data!$A$2:$R$78,8,FALSE)</f>
        <v>122</v>
      </c>
      <c r="I74" s="8">
        <f>VLOOKUP($A$7:$A$91,data!$A$2:$R$78,9,FALSE)</f>
        <v>140159</v>
      </c>
      <c r="J74" s="8">
        <f>VLOOKUP($A$7:$A$91,data!$A$2:$R$78,10,FALSE)</f>
        <v>1453</v>
      </c>
      <c r="K74" s="8">
        <f>VLOOKUP($A$7:$A$91,data!$A$2:$R$78,11,FALSE)</f>
        <v>412776</v>
      </c>
      <c r="L74" s="8">
        <f>VLOOKUP($A$7:$A$91,data!$A$2:$R$78,12,FALSE)</f>
        <v>10446</v>
      </c>
      <c r="M74" s="8">
        <f>VLOOKUP($A$7:$A$91,data!$A$2:$R$78,13,FALSE)</f>
        <v>1491719</v>
      </c>
      <c r="N74" s="8">
        <f>VLOOKUP($A$7:$A$91,data!$A$2:$R$78,14,FALSE)</f>
        <v>100</v>
      </c>
      <c r="O74" s="8">
        <f>VLOOKUP($A$7:$A$91,data!$A$2:$R$78,15,FALSE)</f>
        <v>265457</v>
      </c>
      <c r="P74" s="8">
        <f>VLOOKUP($A$7:$A$91,data!$A$2:$R$78,16,FALSE)</f>
        <v>627</v>
      </c>
      <c r="Q74" s="8">
        <f>VLOOKUP($A$7:$A$91,data!$A$2:$R$78,17,FALSE)</f>
        <v>69778</v>
      </c>
      <c r="R74" s="8">
        <f>VLOOKUP($A$7:$A$91,data!$A$2:$R$78,18,FALSE)</f>
        <v>170</v>
      </c>
      <c r="S74" s="8">
        <f>VLOOKUP($A$7:$A$91,data!$A$2:$X$78,19,FALSE)</f>
        <v>443151</v>
      </c>
      <c r="T74" s="8">
        <f>VLOOKUP($A$7:$A$91,data!$A$2:$X$78,20,FALSE)</f>
        <v>600</v>
      </c>
      <c r="U74" s="8">
        <f>VLOOKUP($A$7:$A$91,data!$A$2:$X$78,21,FALSE)</f>
        <v>36065</v>
      </c>
      <c r="V74" s="8">
        <f>VLOOKUP($A$7:$A$91,data!$A$2:$X$78,22,FALSE)</f>
        <v>806</v>
      </c>
      <c r="W74" s="8">
        <f>VLOOKUP($A$7:$A$91,data!$A$2:$X$78,23,FALSE)</f>
        <v>1234</v>
      </c>
      <c r="X74" s="8">
        <f>VLOOKUP($A$7:$A$91,data!$A$2:$X$78,24,FALSE)</f>
        <v>35</v>
      </c>
    </row>
    <row r="75" spans="1:24" ht="21.75" x14ac:dyDescent="0.2">
      <c r="A75" s="7" t="s">
        <v>72</v>
      </c>
      <c r="B75" s="8">
        <f>VLOOKUP($A$7:$A$91,data!$A$2:$R$78,2,FALSE)</f>
        <v>23588</v>
      </c>
      <c r="C75" s="8">
        <f>VLOOKUP($A$7:$A$91,data!$A$2:$R$78,3,FALSE)</f>
        <v>169673</v>
      </c>
      <c r="D75" s="8">
        <f>VLOOKUP($A$7:$A$91,data!$A$2:$R$78,4,FALSE)</f>
        <v>14450</v>
      </c>
      <c r="E75" s="8">
        <f>VLOOKUP($A$7:$A$91,data!$A$2:$R$78,5,FALSE)</f>
        <v>36927</v>
      </c>
      <c r="F75" s="8">
        <f>VLOOKUP($A$7:$A$91,data!$A$2:$R$78,6,FALSE)</f>
        <v>972</v>
      </c>
      <c r="G75" s="8">
        <f>VLOOKUP($A$7:$A$91,data!$A$2:$R$78,7,FALSE)</f>
        <v>567</v>
      </c>
      <c r="H75" s="8">
        <f>VLOOKUP($A$7:$A$91,data!$A$2:$R$78,8,FALSE)</f>
        <v>124</v>
      </c>
      <c r="I75" s="8">
        <f>VLOOKUP($A$7:$A$91,data!$A$2:$R$78,9,FALSE)</f>
        <v>155241</v>
      </c>
      <c r="J75" s="8">
        <f>VLOOKUP($A$7:$A$91,data!$A$2:$R$78,10,FALSE)</f>
        <v>2107</v>
      </c>
      <c r="K75" s="8">
        <f>VLOOKUP($A$7:$A$91,data!$A$2:$R$78,11,FALSE)</f>
        <v>491429</v>
      </c>
      <c r="L75" s="8">
        <f>VLOOKUP($A$7:$A$91,data!$A$2:$R$78,12,FALSE)</f>
        <v>13410</v>
      </c>
      <c r="M75" s="8">
        <f>VLOOKUP($A$7:$A$91,data!$A$2:$R$78,13,FALSE)</f>
        <v>1400407</v>
      </c>
      <c r="N75" s="8">
        <f>VLOOKUP($A$7:$A$91,data!$A$2:$R$78,14,FALSE)</f>
        <v>143</v>
      </c>
      <c r="O75" s="8">
        <f>VLOOKUP($A$7:$A$91,data!$A$2:$R$78,15,FALSE)</f>
        <v>121931</v>
      </c>
      <c r="P75" s="8">
        <f>VLOOKUP($A$7:$A$91,data!$A$2:$R$78,16,FALSE)</f>
        <v>897</v>
      </c>
      <c r="Q75" s="8">
        <f>VLOOKUP($A$7:$A$91,data!$A$2:$R$78,17,FALSE)</f>
        <v>3629</v>
      </c>
      <c r="R75" s="8">
        <f>VLOOKUP($A$7:$A$91,data!$A$2:$R$78,18,FALSE)</f>
        <v>105</v>
      </c>
      <c r="S75" s="8">
        <f>VLOOKUP($A$7:$A$91,data!$A$2:$X$78,19,FALSE)</f>
        <v>49435</v>
      </c>
      <c r="T75" s="8">
        <f>VLOOKUP($A$7:$A$91,data!$A$2:$X$78,20,FALSE)</f>
        <v>390</v>
      </c>
      <c r="U75" s="8">
        <f>VLOOKUP($A$7:$A$91,data!$A$2:$X$78,21,FALSE)</f>
        <v>45893</v>
      </c>
      <c r="V75" s="8">
        <f>VLOOKUP($A$7:$A$91,data!$A$2:$X$78,22,FALSE)</f>
        <v>1141</v>
      </c>
      <c r="W75" s="8">
        <f>VLOOKUP($A$7:$A$91,data!$A$2:$X$78,23,FALSE)</f>
        <v>1102</v>
      </c>
      <c r="X75" s="8">
        <f>VLOOKUP($A$7:$A$91,data!$A$2:$X$78,24,FALSE)</f>
        <v>31</v>
      </c>
    </row>
    <row r="76" spans="1:24" ht="21.75" x14ac:dyDescent="0.2">
      <c r="A76" s="11" t="s">
        <v>8</v>
      </c>
      <c r="B76" s="10">
        <f>SUM(B77:B85)</f>
        <v>309593</v>
      </c>
      <c r="C76" s="10">
        <f t="shared" ref="C76:X76" si="32">SUM(C77:C85)</f>
        <v>685397</v>
      </c>
      <c r="D76" s="10">
        <f t="shared" si="32"/>
        <v>118531</v>
      </c>
      <c r="E76" s="10">
        <f t="shared" si="32"/>
        <v>5978</v>
      </c>
      <c r="F76" s="10">
        <f t="shared" si="32"/>
        <v>204</v>
      </c>
      <c r="G76" s="10">
        <f t="shared" si="32"/>
        <v>17702</v>
      </c>
      <c r="H76" s="10">
        <f t="shared" si="32"/>
        <v>1933</v>
      </c>
      <c r="I76" s="10">
        <f t="shared" si="32"/>
        <v>1491312</v>
      </c>
      <c r="J76" s="10">
        <f t="shared" si="32"/>
        <v>20664</v>
      </c>
      <c r="K76" s="10">
        <f t="shared" ref="K76:L76" si="33">SUM(K77:K85)</f>
        <v>9560279</v>
      </c>
      <c r="L76" s="10">
        <f t="shared" si="33"/>
        <v>243358</v>
      </c>
      <c r="M76" s="10">
        <f t="shared" ref="M76:N76" si="34">SUM(M77:M85)</f>
        <v>15319901</v>
      </c>
      <c r="N76" s="10">
        <f t="shared" si="34"/>
        <v>3090</v>
      </c>
      <c r="O76" s="10">
        <f t="shared" si="32"/>
        <v>4956852</v>
      </c>
      <c r="P76" s="10">
        <f t="shared" si="32"/>
        <v>14887</v>
      </c>
      <c r="Q76" s="10">
        <f t="shared" si="32"/>
        <v>143673</v>
      </c>
      <c r="R76" s="10">
        <f t="shared" si="32"/>
        <v>2557</v>
      </c>
      <c r="S76" s="10">
        <f t="shared" ref="S76:T76" si="35">SUM(S77:S85)</f>
        <v>1098520</v>
      </c>
      <c r="T76" s="10">
        <f t="shared" si="35"/>
        <v>9189</v>
      </c>
      <c r="U76" s="10">
        <f t="shared" si="32"/>
        <v>174289</v>
      </c>
      <c r="V76" s="10">
        <f t="shared" si="32"/>
        <v>9398</v>
      </c>
      <c r="W76" s="10">
        <f t="shared" si="32"/>
        <v>2363</v>
      </c>
      <c r="X76" s="10">
        <f t="shared" si="32"/>
        <v>223</v>
      </c>
    </row>
    <row r="77" spans="1:24" ht="21.75" x14ac:dyDescent="0.2">
      <c r="A77" s="7" t="s">
        <v>73</v>
      </c>
      <c r="B77" s="8">
        <f>VLOOKUP($A$7:$A$91,data!$A$2:$R$78,2,FALSE)</f>
        <v>98948</v>
      </c>
      <c r="C77" s="8">
        <f>VLOOKUP($A$7:$A$91,data!$A$2:$R$78,3,FALSE)</f>
        <v>217940</v>
      </c>
      <c r="D77" s="8">
        <f>VLOOKUP($A$7:$A$91,data!$A$2:$R$78,4,FALSE)</f>
        <v>40854</v>
      </c>
      <c r="E77" s="8">
        <f>VLOOKUP($A$7:$A$91,data!$A$2:$R$78,5,FALSE)</f>
        <v>141</v>
      </c>
      <c r="F77" s="8">
        <f>VLOOKUP($A$7:$A$91,data!$A$2:$R$78,6,FALSE)</f>
        <v>11</v>
      </c>
      <c r="G77" s="8">
        <f>VLOOKUP($A$7:$A$91,data!$A$2:$R$78,7,FALSE)</f>
        <v>2388</v>
      </c>
      <c r="H77" s="8">
        <f>VLOOKUP($A$7:$A$91,data!$A$2:$R$78,8,FALSE)</f>
        <v>228</v>
      </c>
      <c r="I77" s="8">
        <f>VLOOKUP($A$7:$A$91,data!$A$2:$R$78,9,FALSE)</f>
        <v>386338</v>
      </c>
      <c r="J77" s="8">
        <f>VLOOKUP($A$7:$A$91,data!$A$2:$R$78,10,FALSE)</f>
        <v>5976</v>
      </c>
      <c r="K77" s="8">
        <f>VLOOKUP($A$7:$A$91,data!$A$2:$R$78,11,FALSE)</f>
        <v>2819297</v>
      </c>
      <c r="L77" s="8">
        <f>VLOOKUP($A$7:$A$91,data!$A$2:$R$78,12,FALSE)</f>
        <v>73379</v>
      </c>
      <c r="M77" s="8">
        <f>VLOOKUP($A$7:$A$91,data!$A$2:$R$78,13,FALSE)</f>
        <v>2706601</v>
      </c>
      <c r="N77" s="8">
        <f>VLOOKUP($A$7:$A$91,data!$A$2:$R$78,14,FALSE)</f>
        <v>961</v>
      </c>
      <c r="O77" s="8">
        <f>VLOOKUP($A$7:$A$91,data!$A$2:$R$78,15,FALSE)</f>
        <v>862860</v>
      </c>
      <c r="P77" s="8">
        <f>VLOOKUP($A$7:$A$91,data!$A$2:$R$78,16,FALSE)</f>
        <v>6126</v>
      </c>
      <c r="Q77" s="8">
        <f>VLOOKUP($A$7:$A$91,data!$A$2:$R$78,17,FALSE)</f>
        <v>22692</v>
      </c>
      <c r="R77" s="8">
        <f>VLOOKUP($A$7:$A$91,data!$A$2:$R$78,18,FALSE)</f>
        <v>531</v>
      </c>
      <c r="S77" s="8">
        <f>VLOOKUP($A$7:$A$91,data!$A$2:$X$78,19,FALSE)</f>
        <v>383352</v>
      </c>
      <c r="T77" s="8">
        <f>VLOOKUP($A$7:$A$91,data!$A$2:$X$78,20,FALSE)</f>
        <v>3579</v>
      </c>
      <c r="U77" s="8">
        <f>VLOOKUP($A$7:$A$91,data!$A$2:$X$78,21,FALSE)</f>
        <v>49800</v>
      </c>
      <c r="V77" s="8">
        <f>VLOOKUP($A$7:$A$91,data!$A$2:$X$78,22,FALSE)</f>
        <v>2352</v>
      </c>
      <c r="W77" s="8">
        <f>VLOOKUP($A$7:$A$91,data!$A$2:$X$78,23,FALSE)</f>
        <v>812</v>
      </c>
      <c r="X77" s="8">
        <f>VLOOKUP($A$7:$A$91,data!$A$2:$X$78,24,FALSE)</f>
        <v>55</v>
      </c>
    </row>
    <row r="78" spans="1:24" ht="21.75" x14ac:dyDescent="0.2">
      <c r="A78" s="7" t="s">
        <v>74</v>
      </c>
      <c r="B78" s="8">
        <f>VLOOKUP($A$7:$A$91,data!$A$2:$R$78,2,FALSE)</f>
        <v>16612</v>
      </c>
      <c r="C78" s="8">
        <f>VLOOKUP($A$7:$A$91,data!$A$2:$R$78,3,FALSE)</f>
        <v>56149</v>
      </c>
      <c r="D78" s="8">
        <f>VLOOKUP($A$7:$A$91,data!$A$2:$R$78,4,FALSE)</f>
        <v>7248</v>
      </c>
      <c r="E78" s="8">
        <f>VLOOKUP($A$7:$A$91,data!$A$2:$R$78,5,FALSE)</f>
        <v>11</v>
      </c>
      <c r="F78" s="8">
        <f>VLOOKUP($A$7:$A$91,data!$A$2:$R$78,6,FALSE)</f>
        <v>1</v>
      </c>
      <c r="G78" s="8">
        <f>VLOOKUP($A$7:$A$91,data!$A$2:$R$78,7,FALSE)</f>
        <v>763</v>
      </c>
      <c r="H78" s="8">
        <f>VLOOKUP($A$7:$A$91,data!$A$2:$R$78,8,FALSE)</f>
        <v>138</v>
      </c>
      <c r="I78" s="8">
        <f>VLOOKUP($A$7:$A$91,data!$A$2:$R$78,9,FALSE)</f>
        <v>90815</v>
      </c>
      <c r="J78" s="8">
        <f>VLOOKUP($A$7:$A$91,data!$A$2:$R$78,10,FALSE)</f>
        <v>716</v>
      </c>
      <c r="K78" s="8">
        <f>VLOOKUP($A$7:$A$91,data!$A$2:$R$78,11,FALSE)</f>
        <v>509209</v>
      </c>
      <c r="L78" s="8">
        <f>VLOOKUP($A$7:$A$91,data!$A$2:$R$78,12,FALSE)</f>
        <v>11935</v>
      </c>
      <c r="M78" s="8">
        <f>VLOOKUP($A$7:$A$91,data!$A$2:$R$78,13,FALSE)</f>
        <v>1839145</v>
      </c>
      <c r="N78" s="8">
        <f>VLOOKUP($A$7:$A$91,data!$A$2:$R$78,14,FALSE)</f>
        <v>175</v>
      </c>
      <c r="O78" s="8">
        <f>VLOOKUP($A$7:$A$91,data!$A$2:$R$78,15,FALSE)</f>
        <v>92803</v>
      </c>
      <c r="P78" s="8">
        <f>VLOOKUP($A$7:$A$91,data!$A$2:$R$78,16,FALSE)</f>
        <v>347</v>
      </c>
      <c r="Q78" s="8">
        <f>VLOOKUP($A$7:$A$91,data!$A$2:$R$78,17,FALSE)</f>
        <v>3523</v>
      </c>
      <c r="R78" s="8">
        <f>VLOOKUP($A$7:$A$91,data!$A$2:$R$78,18,FALSE)</f>
        <v>139</v>
      </c>
      <c r="S78" s="8">
        <f>VLOOKUP($A$7:$A$91,data!$A$2:$X$78,19,FALSE)</f>
        <v>10190</v>
      </c>
      <c r="T78" s="8">
        <f>VLOOKUP($A$7:$A$91,data!$A$2:$X$78,20,FALSE)</f>
        <v>279</v>
      </c>
      <c r="U78" s="8">
        <f>VLOOKUP($A$7:$A$91,data!$A$2:$X$78,21,FALSE)</f>
        <v>32773</v>
      </c>
      <c r="V78" s="8">
        <f>VLOOKUP($A$7:$A$91,data!$A$2:$X$78,22,FALSE)</f>
        <v>1651</v>
      </c>
      <c r="W78" s="8">
        <f>VLOOKUP($A$7:$A$91,data!$A$2:$X$78,23,FALSE)</f>
        <v>216</v>
      </c>
      <c r="X78" s="8">
        <f>VLOOKUP($A$7:$A$91,data!$A$2:$X$78,24,FALSE)</f>
        <v>27</v>
      </c>
    </row>
    <row r="79" spans="1:24" ht="21.75" x14ac:dyDescent="0.2">
      <c r="A79" s="7" t="s">
        <v>75</v>
      </c>
      <c r="B79" s="8">
        <f>VLOOKUP($A$7:$A$91,data!$A$2:$R$78,2,FALSE)</f>
        <v>10067</v>
      </c>
      <c r="C79" s="8">
        <f>VLOOKUP($A$7:$A$91,data!$A$2:$R$78,3,FALSE)</f>
        <v>9475</v>
      </c>
      <c r="D79" s="8">
        <f>VLOOKUP($A$7:$A$91,data!$A$2:$R$78,4,FALSE)</f>
        <v>1260</v>
      </c>
      <c r="E79" s="8">
        <f>VLOOKUP($A$7:$A$91,data!$A$2:$R$78,5,FALSE)</f>
        <v>0</v>
      </c>
      <c r="F79" s="8">
        <f>VLOOKUP($A$7:$A$91,data!$A$2:$R$78,6,FALSE)</f>
        <v>0</v>
      </c>
      <c r="G79" s="8">
        <f>VLOOKUP($A$7:$A$91,data!$A$2:$R$78,7,FALSE)</f>
        <v>2854</v>
      </c>
      <c r="H79" s="8">
        <f>VLOOKUP($A$7:$A$91,data!$A$2:$R$78,8,FALSE)</f>
        <v>250</v>
      </c>
      <c r="I79" s="8">
        <f>VLOOKUP($A$7:$A$91,data!$A$2:$R$78,9,FALSE)</f>
        <v>45795</v>
      </c>
      <c r="J79" s="8">
        <f>VLOOKUP($A$7:$A$91,data!$A$2:$R$78,10,FALSE)</f>
        <v>296</v>
      </c>
      <c r="K79" s="8">
        <f>VLOOKUP($A$7:$A$91,data!$A$2:$R$78,11,FALSE)</f>
        <v>302238</v>
      </c>
      <c r="L79" s="8">
        <f>VLOOKUP($A$7:$A$91,data!$A$2:$R$78,12,FALSE)</f>
        <v>8840</v>
      </c>
      <c r="M79" s="8">
        <f>VLOOKUP($A$7:$A$91,data!$A$2:$R$78,13,FALSE)</f>
        <v>471525</v>
      </c>
      <c r="N79" s="8">
        <f>VLOOKUP($A$7:$A$91,data!$A$2:$R$78,14,FALSE)</f>
        <v>106</v>
      </c>
      <c r="O79" s="8">
        <f>VLOOKUP($A$7:$A$91,data!$A$2:$R$78,15,FALSE)</f>
        <v>880342</v>
      </c>
      <c r="P79" s="8">
        <f>VLOOKUP($A$7:$A$91,data!$A$2:$R$78,16,FALSE)</f>
        <v>451</v>
      </c>
      <c r="Q79" s="8">
        <f>VLOOKUP($A$7:$A$91,data!$A$2:$R$78,17,FALSE)</f>
        <v>2387</v>
      </c>
      <c r="R79" s="8">
        <f>VLOOKUP($A$7:$A$91,data!$A$2:$R$78,18,FALSE)</f>
        <v>83</v>
      </c>
      <c r="S79" s="8">
        <f>VLOOKUP($A$7:$A$91,data!$A$2:$X$78,19,FALSE)</f>
        <v>12599</v>
      </c>
      <c r="T79" s="8">
        <f>VLOOKUP($A$7:$A$91,data!$A$2:$X$78,20,FALSE)</f>
        <v>208</v>
      </c>
      <c r="U79" s="8">
        <f>VLOOKUP($A$7:$A$91,data!$A$2:$X$78,21,FALSE)</f>
        <v>12861</v>
      </c>
      <c r="V79" s="8">
        <f>VLOOKUP($A$7:$A$91,data!$A$2:$X$78,22,FALSE)</f>
        <v>614</v>
      </c>
      <c r="W79" s="8">
        <f>VLOOKUP($A$7:$A$91,data!$A$2:$X$78,23,FALSE)</f>
        <v>171</v>
      </c>
      <c r="X79" s="8">
        <f>VLOOKUP($A$7:$A$91,data!$A$2:$X$78,24,FALSE)</f>
        <v>21</v>
      </c>
    </row>
    <row r="80" spans="1:24" ht="21.75" x14ac:dyDescent="0.2">
      <c r="A80" s="7" t="s">
        <v>76</v>
      </c>
      <c r="B80" s="8">
        <f>VLOOKUP($A$7:$A$91,data!$A$2:$R$78,2,FALSE)</f>
        <v>3094</v>
      </c>
      <c r="C80" s="8">
        <f>VLOOKUP($A$7:$A$91,data!$A$2:$R$78,3,FALSE)</f>
        <v>2368</v>
      </c>
      <c r="D80" s="8">
        <f>VLOOKUP($A$7:$A$91,data!$A$2:$R$78,4,FALSE)</f>
        <v>292</v>
      </c>
      <c r="E80" s="8">
        <f>VLOOKUP($A$7:$A$91,data!$A$2:$R$78,5,FALSE)</f>
        <v>0</v>
      </c>
      <c r="F80" s="8">
        <f>VLOOKUP($A$7:$A$91,data!$A$2:$R$78,6,FALSE)</f>
        <v>0</v>
      </c>
      <c r="G80" s="8">
        <f>VLOOKUP($A$7:$A$91,data!$A$2:$R$78,7,FALSE)</f>
        <v>761</v>
      </c>
      <c r="H80" s="8">
        <f>VLOOKUP($A$7:$A$91,data!$A$2:$R$78,8,FALSE)</f>
        <v>96</v>
      </c>
      <c r="I80" s="8">
        <f>VLOOKUP($A$7:$A$91,data!$A$2:$R$78,9,FALSE)</f>
        <v>8667</v>
      </c>
      <c r="J80" s="8">
        <f>VLOOKUP($A$7:$A$91,data!$A$2:$R$78,10,FALSE)</f>
        <v>50</v>
      </c>
      <c r="K80" s="8">
        <f>VLOOKUP($A$7:$A$91,data!$A$2:$R$78,11,FALSE)</f>
        <v>85758</v>
      </c>
      <c r="L80" s="8">
        <f>VLOOKUP($A$7:$A$91,data!$A$2:$R$78,12,FALSE)</f>
        <v>2588</v>
      </c>
      <c r="M80" s="8">
        <f>VLOOKUP($A$7:$A$91,data!$A$2:$R$78,13,FALSE)</f>
        <v>70063</v>
      </c>
      <c r="N80" s="8">
        <f>VLOOKUP($A$7:$A$91,data!$A$2:$R$78,14,FALSE)</f>
        <v>8</v>
      </c>
      <c r="O80" s="8">
        <f>VLOOKUP($A$7:$A$91,data!$A$2:$R$78,15,FALSE)</f>
        <v>119351</v>
      </c>
      <c r="P80" s="8">
        <f>VLOOKUP($A$7:$A$91,data!$A$2:$R$78,16,FALSE)</f>
        <v>56</v>
      </c>
      <c r="Q80" s="8">
        <f>VLOOKUP($A$7:$A$91,data!$A$2:$R$78,17,FALSE)</f>
        <v>5221</v>
      </c>
      <c r="R80" s="8">
        <f>VLOOKUP($A$7:$A$91,data!$A$2:$R$78,18,FALSE)</f>
        <v>8</v>
      </c>
      <c r="S80" s="8">
        <f>VLOOKUP($A$7:$A$91,data!$A$2:$X$78,19,FALSE)</f>
        <v>4718</v>
      </c>
      <c r="T80" s="8">
        <f>VLOOKUP($A$7:$A$91,data!$A$2:$X$78,20,FALSE)</f>
        <v>31</v>
      </c>
      <c r="U80" s="8">
        <f>VLOOKUP($A$7:$A$91,data!$A$2:$X$78,21,FALSE)</f>
        <v>2575</v>
      </c>
      <c r="V80" s="8">
        <f>VLOOKUP($A$7:$A$91,data!$A$2:$X$78,22,FALSE)</f>
        <v>95</v>
      </c>
      <c r="W80" s="8">
        <f>VLOOKUP($A$7:$A$91,data!$A$2:$X$78,23,FALSE)</f>
        <v>105</v>
      </c>
      <c r="X80" s="8">
        <f>VLOOKUP($A$7:$A$91,data!$A$2:$X$78,24,FALSE)</f>
        <v>8</v>
      </c>
    </row>
    <row r="81" spans="1:24" ht="21.75" x14ac:dyDescent="0.2">
      <c r="A81" s="7" t="s">
        <v>77</v>
      </c>
      <c r="B81" s="8">
        <f>VLOOKUP($A$7:$A$91,data!$A$2:$R$78,2,FALSE)</f>
        <v>56611</v>
      </c>
      <c r="C81" s="8">
        <f>VLOOKUP($A$7:$A$91,data!$A$2:$R$78,3,FALSE)</f>
        <v>82700</v>
      </c>
      <c r="D81" s="8">
        <f>VLOOKUP($A$7:$A$91,data!$A$2:$R$78,4,FALSE)</f>
        <v>14317</v>
      </c>
      <c r="E81" s="8">
        <f>VLOOKUP($A$7:$A$91,data!$A$2:$R$78,5,FALSE)</f>
        <v>0</v>
      </c>
      <c r="F81" s="8">
        <f>VLOOKUP($A$7:$A$91,data!$A$2:$R$78,6,FALSE)</f>
        <v>0</v>
      </c>
      <c r="G81" s="8">
        <f>VLOOKUP($A$7:$A$91,data!$A$2:$R$78,7,FALSE)</f>
        <v>3892</v>
      </c>
      <c r="H81" s="8">
        <f>VLOOKUP($A$7:$A$91,data!$A$2:$R$78,8,FALSE)</f>
        <v>415</v>
      </c>
      <c r="I81" s="8">
        <f>VLOOKUP($A$7:$A$91,data!$A$2:$R$78,9,FALSE)</f>
        <v>236063</v>
      </c>
      <c r="J81" s="8">
        <f>VLOOKUP($A$7:$A$91,data!$A$2:$R$78,10,FALSE)</f>
        <v>3657</v>
      </c>
      <c r="K81" s="8">
        <f>VLOOKUP($A$7:$A$91,data!$A$2:$R$78,11,FALSE)</f>
        <v>1867213</v>
      </c>
      <c r="L81" s="8">
        <f>VLOOKUP($A$7:$A$91,data!$A$2:$R$78,12,FALSE)</f>
        <v>48257</v>
      </c>
      <c r="M81" s="8">
        <f>VLOOKUP($A$7:$A$91,data!$A$2:$R$78,13,FALSE)</f>
        <v>2198727</v>
      </c>
      <c r="N81" s="8">
        <f>VLOOKUP($A$7:$A$91,data!$A$2:$R$78,14,FALSE)</f>
        <v>480</v>
      </c>
      <c r="O81" s="8">
        <f>VLOOKUP($A$7:$A$91,data!$A$2:$R$78,15,FALSE)</f>
        <v>378370</v>
      </c>
      <c r="P81" s="8">
        <f>VLOOKUP($A$7:$A$91,data!$A$2:$R$78,16,FALSE)</f>
        <v>2493</v>
      </c>
      <c r="Q81" s="8">
        <f>VLOOKUP($A$7:$A$91,data!$A$2:$R$78,17,FALSE)</f>
        <v>11231</v>
      </c>
      <c r="R81" s="8">
        <f>VLOOKUP($A$7:$A$91,data!$A$2:$R$78,18,FALSE)</f>
        <v>213</v>
      </c>
      <c r="S81" s="8">
        <f>VLOOKUP($A$7:$A$91,data!$A$2:$X$78,19,FALSE)</f>
        <v>297117</v>
      </c>
      <c r="T81" s="8">
        <f>VLOOKUP($A$7:$A$91,data!$A$2:$X$78,20,FALSE)</f>
        <v>2125</v>
      </c>
      <c r="U81" s="8">
        <f>VLOOKUP($A$7:$A$91,data!$A$2:$X$78,21,FALSE)</f>
        <v>16349</v>
      </c>
      <c r="V81" s="8">
        <f>VLOOKUP($A$7:$A$91,data!$A$2:$X$78,22,FALSE)</f>
        <v>810</v>
      </c>
      <c r="W81" s="8">
        <f>VLOOKUP($A$7:$A$91,data!$A$2:$X$78,23,FALSE)</f>
        <v>467</v>
      </c>
      <c r="X81" s="8">
        <f>VLOOKUP($A$7:$A$91,data!$A$2:$X$78,24,FALSE)</f>
        <v>33</v>
      </c>
    </row>
    <row r="82" spans="1:24" ht="21.75" x14ac:dyDescent="0.2">
      <c r="A82" s="7" t="s">
        <v>78</v>
      </c>
      <c r="B82" s="8">
        <f>VLOOKUP($A$7:$A$91,data!$A$2:$R$78,2,FALSE)</f>
        <v>7185</v>
      </c>
      <c r="C82" s="8">
        <f>VLOOKUP($A$7:$A$91,data!$A$2:$R$78,3,FALSE)</f>
        <v>9944</v>
      </c>
      <c r="D82" s="8">
        <f>VLOOKUP($A$7:$A$91,data!$A$2:$R$78,4,FALSE)</f>
        <v>1197</v>
      </c>
      <c r="E82" s="8">
        <f>VLOOKUP($A$7:$A$91,data!$A$2:$R$78,5,FALSE)</f>
        <v>0</v>
      </c>
      <c r="F82" s="8">
        <f>VLOOKUP($A$7:$A$91,data!$A$2:$R$78,6,FALSE)</f>
        <v>0</v>
      </c>
      <c r="G82" s="8">
        <f>VLOOKUP($A$7:$A$91,data!$A$2:$R$78,7,FALSE)</f>
        <v>1629</v>
      </c>
      <c r="H82" s="8">
        <f>VLOOKUP($A$7:$A$91,data!$A$2:$R$78,8,FALSE)</f>
        <v>176</v>
      </c>
      <c r="I82" s="8">
        <f>VLOOKUP($A$7:$A$91,data!$A$2:$R$78,9,FALSE)</f>
        <v>12604</v>
      </c>
      <c r="J82" s="8">
        <f>VLOOKUP($A$7:$A$91,data!$A$2:$R$78,10,FALSE)</f>
        <v>310</v>
      </c>
      <c r="K82" s="8">
        <f>VLOOKUP($A$7:$A$91,data!$A$2:$R$78,11,FALSE)</f>
        <v>174806</v>
      </c>
      <c r="L82" s="8">
        <f>VLOOKUP($A$7:$A$91,data!$A$2:$R$78,12,FALSE)</f>
        <v>6155</v>
      </c>
      <c r="M82" s="8">
        <f>VLOOKUP($A$7:$A$91,data!$A$2:$R$78,13,FALSE)</f>
        <v>12675</v>
      </c>
      <c r="N82" s="8">
        <f>VLOOKUP($A$7:$A$91,data!$A$2:$R$78,14,FALSE)</f>
        <v>19</v>
      </c>
      <c r="O82" s="8">
        <f>VLOOKUP($A$7:$A$91,data!$A$2:$R$78,15,FALSE)</f>
        <v>263468</v>
      </c>
      <c r="P82" s="8">
        <f>VLOOKUP($A$7:$A$91,data!$A$2:$R$78,16,FALSE)</f>
        <v>663</v>
      </c>
      <c r="Q82" s="8">
        <f>VLOOKUP($A$7:$A$91,data!$A$2:$R$78,17,FALSE)</f>
        <v>122</v>
      </c>
      <c r="R82" s="8">
        <f>VLOOKUP($A$7:$A$91,data!$A$2:$R$78,18,FALSE)</f>
        <v>9</v>
      </c>
      <c r="S82" s="8">
        <f>VLOOKUP($A$7:$A$91,data!$A$2:$X$78,19,FALSE)</f>
        <v>7864</v>
      </c>
      <c r="T82" s="8">
        <f>VLOOKUP($A$7:$A$91,data!$A$2:$X$78,20,FALSE)</f>
        <v>97</v>
      </c>
      <c r="U82" s="8">
        <f>VLOOKUP($A$7:$A$91,data!$A$2:$X$78,21,FALSE)</f>
        <v>8206</v>
      </c>
      <c r="V82" s="8">
        <f>VLOOKUP($A$7:$A$91,data!$A$2:$X$78,22,FALSE)</f>
        <v>477</v>
      </c>
      <c r="W82" s="8">
        <f>VLOOKUP($A$7:$A$91,data!$A$2:$X$78,23,FALSE)</f>
        <v>91</v>
      </c>
      <c r="X82" s="8">
        <f>VLOOKUP($A$7:$A$91,data!$A$2:$X$78,24,FALSE)</f>
        <v>9</v>
      </c>
    </row>
    <row r="83" spans="1:24" ht="21.75" x14ac:dyDescent="0.2">
      <c r="A83" s="7" t="s">
        <v>79</v>
      </c>
      <c r="B83" s="8">
        <f>VLOOKUP($A$7:$A$91,data!$A$2:$R$78,2,FALSE)</f>
        <v>25961</v>
      </c>
      <c r="C83" s="8">
        <f>VLOOKUP($A$7:$A$91,data!$A$2:$R$78,3,FALSE)</f>
        <v>49125</v>
      </c>
      <c r="D83" s="8">
        <f>VLOOKUP($A$7:$A$91,data!$A$2:$R$78,4,FALSE)</f>
        <v>7518</v>
      </c>
      <c r="E83" s="8">
        <f>VLOOKUP($A$7:$A$91,data!$A$2:$R$78,5,FALSE)</f>
        <v>1245</v>
      </c>
      <c r="F83" s="8">
        <f>VLOOKUP($A$7:$A$91,data!$A$2:$R$78,6,FALSE)</f>
        <v>33</v>
      </c>
      <c r="G83" s="8">
        <f>VLOOKUP($A$7:$A$91,data!$A$2:$R$78,7,FALSE)</f>
        <v>623</v>
      </c>
      <c r="H83" s="8">
        <f>VLOOKUP($A$7:$A$91,data!$A$2:$R$78,8,FALSE)</f>
        <v>128</v>
      </c>
      <c r="I83" s="8">
        <f>VLOOKUP($A$7:$A$91,data!$A$2:$R$78,9,FALSE)</f>
        <v>117322</v>
      </c>
      <c r="J83" s="8">
        <f>VLOOKUP($A$7:$A$91,data!$A$2:$R$78,10,FALSE)</f>
        <v>2979</v>
      </c>
      <c r="K83" s="8">
        <f>VLOOKUP($A$7:$A$91,data!$A$2:$R$78,11,FALSE)</f>
        <v>756958</v>
      </c>
      <c r="L83" s="8">
        <f>VLOOKUP($A$7:$A$91,data!$A$2:$R$78,12,FALSE)</f>
        <v>21457</v>
      </c>
      <c r="M83" s="8">
        <f>VLOOKUP($A$7:$A$91,data!$A$2:$R$78,13,FALSE)</f>
        <v>594526</v>
      </c>
      <c r="N83" s="8">
        <f>VLOOKUP($A$7:$A$91,data!$A$2:$R$78,14,FALSE)</f>
        <v>151</v>
      </c>
      <c r="O83" s="8">
        <f>VLOOKUP($A$7:$A$91,data!$A$2:$R$78,15,FALSE)</f>
        <v>574436</v>
      </c>
      <c r="P83" s="8">
        <f>VLOOKUP($A$7:$A$91,data!$A$2:$R$78,16,FALSE)</f>
        <v>1199</v>
      </c>
      <c r="Q83" s="8">
        <f>VLOOKUP($A$7:$A$91,data!$A$2:$R$78,17,FALSE)</f>
        <v>4156</v>
      </c>
      <c r="R83" s="8">
        <f>VLOOKUP($A$7:$A$91,data!$A$2:$R$78,18,FALSE)</f>
        <v>124</v>
      </c>
      <c r="S83" s="8">
        <f>VLOOKUP($A$7:$A$91,data!$A$2:$X$78,19,FALSE)</f>
        <v>40485</v>
      </c>
      <c r="T83" s="8">
        <f>VLOOKUP($A$7:$A$91,data!$A$2:$X$78,20,FALSE)</f>
        <v>455</v>
      </c>
      <c r="U83" s="8">
        <f>VLOOKUP($A$7:$A$91,data!$A$2:$X$78,21,FALSE)</f>
        <v>7691</v>
      </c>
      <c r="V83" s="8">
        <f>VLOOKUP($A$7:$A$91,data!$A$2:$X$78,22,FALSE)</f>
        <v>321</v>
      </c>
      <c r="W83" s="8">
        <f>VLOOKUP($A$7:$A$91,data!$A$2:$X$78,23,FALSE)</f>
        <v>118</v>
      </c>
      <c r="X83" s="8">
        <f>VLOOKUP($A$7:$A$91,data!$A$2:$X$78,24,FALSE)</f>
        <v>12</v>
      </c>
    </row>
    <row r="84" spans="1:24" ht="21.75" x14ac:dyDescent="0.2">
      <c r="A84" s="7" t="s">
        <v>80</v>
      </c>
      <c r="B84" s="8">
        <f>VLOOKUP($A$7:$A$91,data!$A$2:$R$78,2,FALSE)</f>
        <v>30324</v>
      </c>
      <c r="C84" s="8">
        <f>VLOOKUP($A$7:$A$91,data!$A$2:$R$78,3,FALSE)</f>
        <v>94591</v>
      </c>
      <c r="D84" s="8">
        <f>VLOOKUP($A$7:$A$91,data!$A$2:$R$78,4,FALSE)</f>
        <v>14320</v>
      </c>
      <c r="E84" s="8">
        <f>VLOOKUP($A$7:$A$91,data!$A$2:$R$78,5,FALSE)</f>
        <v>2</v>
      </c>
      <c r="F84" s="8">
        <f>VLOOKUP($A$7:$A$91,data!$A$2:$R$78,6,FALSE)</f>
        <v>2</v>
      </c>
      <c r="G84" s="8">
        <f>VLOOKUP($A$7:$A$91,data!$A$2:$R$78,7,FALSE)</f>
        <v>505</v>
      </c>
      <c r="H84" s="8">
        <f>VLOOKUP($A$7:$A$91,data!$A$2:$R$78,8,FALSE)</f>
        <v>120</v>
      </c>
      <c r="I84" s="8">
        <f>VLOOKUP($A$7:$A$91,data!$A$2:$R$78,9,FALSE)</f>
        <v>90404</v>
      </c>
      <c r="J84" s="8">
        <f>VLOOKUP($A$7:$A$91,data!$A$2:$R$78,10,FALSE)</f>
        <v>997</v>
      </c>
      <c r="K84" s="8">
        <f>VLOOKUP($A$7:$A$91,data!$A$2:$R$78,11,FALSE)</f>
        <v>824603</v>
      </c>
      <c r="L84" s="8">
        <f>VLOOKUP($A$7:$A$91,data!$A$2:$R$78,12,FALSE)</f>
        <v>23029</v>
      </c>
      <c r="M84" s="8">
        <f>VLOOKUP($A$7:$A$91,data!$A$2:$R$78,13,FALSE)</f>
        <v>1066783</v>
      </c>
      <c r="N84" s="8">
        <f>VLOOKUP($A$7:$A$91,data!$A$2:$R$78,14,FALSE)</f>
        <v>218</v>
      </c>
      <c r="O84" s="8">
        <f>VLOOKUP($A$7:$A$91,data!$A$2:$R$78,15,FALSE)</f>
        <v>639482</v>
      </c>
      <c r="P84" s="8">
        <f>VLOOKUP($A$7:$A$91,data!$A$2:$R$78,16,FALSE)</f>
        <v>851</v>
      </c>
      <c r="Q84" s="8">
        <f>VLOOKUP($A$7:$A$91,data!$A$2:$R$78,17,FALSE)</f>
        <v>6412</v>
      </c>
      <c r="R84" s="8">
        <f>VLOOKUP($A$7:$A$91,data!$A$2:$R$78,18,FALSE)</f>
        <v>210</v>
      </c>
      <c r="S84" s="8">
        <f>VLOOKUP($A$7:$A$91,data!$A$2:$X$78,19,FALSE)</f>
        <v>67032</v>
      </c>
      <c r="T84" s="8">
        <f>VLOOKUP($A$7:$A$91,data!$A$2:$X$78,20,FALSE)</f>
        <v>490</v>
      </c>
      <c r="U84" s="8">
        <f>VLOOKUP($A$7:$A$91,data!$A$2:$X$78,21,FALSE)</f>
        <v>17971</v>
      </c>
      <c r="V84" s="8">
        <f>VLOOKUP($A$7:$A$91,data!$A$2:$X$78,22,FALSE)</f>
        <v>1315</v>
      </c>
      <c r="W84" s="8">
        <f>VLOOKUP($A$7:$A$91,data!$A$2:$X$78,23,FALSE)</f>
        <v>124</v>
      </c>
      <c r="X84" s="8">
        <f>VLOOKUP($A$7:$A$91,data!$A$2:$X$78,24,FALSE)</f>
        <v>22</v>
      </c>
    </row>
    <row r="85" spans="1:24" ht="21.75" x14ac:dyDescent="0.2">
      <c r="A85" s="7" t="s">
        <v>81</v>
      </c>
      <c r="B85" s="8">
        <f>VLOOKUP($A$7:$A$91,data!$A$2:$R$78,2,FALSE)</f>
        <v>60791</v>
      </c>
      <c r="C85" s="8">
        <f>VLOOKUP($A$7:$A$91,data!$A$2:$R$78,3,FALSE)</f>
        <v>163105</v>
      </c>
      <c r="D85" s="8">
        <f>VLOOKUP($A$7:$A$91,data!$A$2:$R$78,4,FALSE)</f>
        <v>31525</v>
      </c>
      <c r="E85" s="8">
        <f>VLOOKUP($A$7:$A$91,data!$A$2:$R$78,5,FALSE)</f>
        <v>4579</v>
      </c>
      <c r="F85" s="8">
        <f>VLOOKUP($A$7:$A$91,data!$A$2:$R$78,6,FALSE)</f>
        <v>157</v>
      </c>
      <c r="G85" s="8">
        <f>VLOOKUP($A$7:$A$91,data!$A$2:$R$78,7,FALSE)</f>
        <v>4287</v>
      </c>
      <c r="H85" s="8">
        <f>VLOOKUP($A$7:$A$91,data!$A$2:$R$78,8,FALSE)</f>
        <v>382</v>
      </c>
      <c r="I85" s="8">
        <f>VLOOKUP($A$7:$A$91,data!$A$2:$R$78,9,FALSE)</f>
        <v>503304</v>
      </c>
      <c r="J85" s="8">
        <f>VLOOKUP($A$7:$A$91,data!$A$2:$R$78,10,FALSE)</f>
        <v>5683</v>
      </c>
      <c r="K85" s="8">
        <f>VLOOKUP($A$7:$A$91,data!$A$2:$R$78,11,FALSE)</f>
        <v>2220197</v>
      </c>
      <c r="L85" s="8">
        <f>VLOOKUP($A$7:$A$91,data!$A$2:$R$78,12,FALSE)</f>
        <v>47718</v>
      </c>
      <c r="M85" s="8">
        <f>VLOOKUP($A$7:$A$91,data!$A$2:$R$78,13,FALSE)</f>
        <v>6359856</v>
      </c>
      <c r="N85" s="8">
        <f>VLOOKUP($A$7:$A$91,data!$A$2:$R$78,14,FALSE)</f>
        <v>972</v>
      </c>
      <c r="O85" s="8">
        <f>VLOOKUP($A$7:$A$91,data!$A$2:$R$78,15,FALSE)</f>
        <v>1145740</v>
      </c>
      <c r="P85" s="8">
        <f>VLOOKUP($A$7:$A$91,data!$A$2:$R$78,16,FALSE)</f>
        <v>2701</v>
      </c>
      <c r="Q85" s="8">
        <f>VLOOKUP($A$7:$A$91,data!$A$2:$R$78,17,FALSE)</f>
        <v>87929</v>
      </c>
      <c r="R85" s="8">
        <f>VLOOKUP($A$7:$A$91,data!$A$2:$R$78,18,FALSE)</f>
        <v>1240</v>
      </c>
      <c r="S85" s="8">
        <f>VLOOKUP($A$7:$A$91,data!$A$2:$X$78,19,FALSE)</f>
        <v>275163</v>
      </c>
      <c r="T85" s="8">
        <f>VLOOKUP($A$7:$A$91,data!$A$2:$X$78,20,FALSE)</f>
        <v>1925</v>
      </c>
      <c r="U85" s="8">
        <f>VLOOKUP($A$7:$A$91,data!$A$2:$X$78,21,FALSE)</f>
        <v>26063</v>
      </c>
      <c r="V85" s="8">
        <f>VLOOKUP($A$7:$A$91,data!$A$2:$X$78,22,FALSE)</f>
        <v>1763</v>
      </c>
      <c r="W85" s="8">
        <f>VLOOKUP($A$7:$A$91,data!$A$2:$X$78,23,FALSE)</f>
        <v>259</v>
      </c>
      <c r="X85" s="8">
        <f>VLOOKUP($A$7:$A$91,data!$A$2:$X$78,24,FALSE)</f>
        <v>36</v>
      </c>
    </row>
    <row r="86" spans="1:24" ht="21.75" x14ac:dyDescent="0.2">
      <c r="A86" s="11" t="s">
        <v>9</v>
      </c>
      <c r="B86" s="10">
        <f>SUM(B87:B91)</f>
        <v>221616</v>
      </c>
      <c r="C86" s="10">
        <f t="shared" ref="C86:X86" si="36">SUM(C87:C91)</f>
        <v>415453</v>
      </c>
      <c r="D86" s="10">
        <f t="shared" si="36"/>
        <v>92882</v>
      </c>
      <c r="E86" s="10">
        <f t="shared" si="36"/>
        <v>993</v>
      </c>
      <c r="F86" s="10">
        <f t="shared" si="36"/>
        <v>21</v>
      </c>
      <c r="G86" s="10">
        <f t="shared" si="36"/>
        <v>12008</v>
      </c>
      <c r="H86" s="10">
        <f t="shared" si="36"/>
        <v>1417</v>
      </c>
      <c r="I86" s="10">
        <f t="shared" si="36"/>
        <v>126375</v>
      </c>
      <c r="J86" s="10">
        <f t="shared" si="36"/>
        <v>1677</v>
      </c>
      <c r="K86" s="10">
        <f t="shared" ref="K86:L86" si="37">SUM(K87:K91)</f>
        <v>4810184</v>
      </c>
      <c r="L86" s="10">
        <f t="shared" si="37"/>
        <v>179569</v>
      </c>
      <c r="M86" s="10">
        <f t="shared" ref="M86:N86" si="38">SUM(M87:M91)</f>
        <v>3734015</v>
      </c>
      <c r="N86" s="10">
        <f t="shared" si="38"/>
        <v>1930</v>
      </c>
      <c r="O86" s="10">
        <f t="shared" si="36"/>
        <v>2047672</v>
      </c>
      <c r="P86" s="10">
        <f t="shared" si="36"/>
        <v>4980</v>
      </c>
      <c r="Q86" s="10">
        <f t="shared" si="36"/>
        <v>94547</v>
      </c>
      <c r="R86" s="10">
        <f t="shared" si="36"/>
        <v>2867</v>
      </c>
      <c r="S86" s="10">
        <f t="shared" ref="S86:T86" si="39">SUM(S87:S91)</f>
        <v>486598</v>
      </c>
      <c r="T86" s="10">
        <f t="shared" si="39"/>
        <v>6453</v>
      </c>
      <c r="U86" s="10">
        <f t="shared" si="36"/>
        <v>256914</v>
      </c>
      <c r="V86" s="10">
        <f t="shared" si="36"/>
        <v>44714</v>
      </c>
      <c r="W86" s="10">
        <f t="shared" si="36"/>
        <v>26500</v>
      </c>
      <c r="X86" s="10">
        <f t="shared" si="36"/>
        <v>5130</v>
      </c>
    </row>
    <row r="87" spans="1:24" ht="21.75" x14ac:dyDescent="0.2">
      <c r="A87" s="7" t="s">
        <v>82</v>
      </c>
      <c r="B87" s="8">
        <f>VLOOKUP($A$7:$A$91,data!$A$2:$R$78,2,FALSE)</f>
        <v>60315</v>
      </c>
      <c r="C87" s="8">
        <f>VLOOKUP($A$7:$A$91,data!$A$2:$R$78,3,FALSE)</f>
        <v>156524</v>
      </c>
      <c r="D87" s="8">
        <f>VLOOKUP($A$7:$A$91,data!$A$2:$R$78,4,FALSE)</f>
        <v>26936</v>
      </c>
      <c r="E87" s="8">
        <f>VLOOKUP($A$7:$A$91,data!$A$2:$R$78,5,FALSE)</f>
        <v>956</v>
      </c>
      <c r="F87" s="8">
        <f>VLOOKUP($A$7:$A$91,data!$A$2:$R$78,6,FALSE)</f>
        <v>15</v>
      </c>
      <c r="G87" s="8">
        <f>VLOOKUP($A$7:$A$91,data!$A$2:$R$78,7,FALSE)</f>
        <v>6171</v>
      </c>
      <c r="H87" s="8">
        <f>VLOOKUP($A$7:$A$91,data!$A$2:$R$78,8,FALSE)</f>
        <v>362</v>
      </c>
      <c r="I87" s="8">
        <f>VLOOKUP($A$7:$A$91,data!$A$2:$R$78,9,FALSE)</f>
        <v>93669</v>
      </c>
      <c r="J87" s="8">
        <f>VLOOKUP($A$7:$A$91,data!$A$2:$R$78,10,FALSE)</f>
        <v>1153</v>
      </c>
      <c r="K87" s="8">
        <f>VLOOKUP($A$7:$A$91,data!$A$2:$R$78,11,FALSE)</f>
        <v>1678621</v>
      </c>
      <c r="L87" s="8">
        <f>VLOOKUP($A$7:$A$91,data!$A$2:$R$78,12,FALSE)</f>
        <v>45630</v>
      </c>
      <c r="M87" s="8">
        <f>VLOOKUP($A$7:$A$91,data!$A$2:$R$78,13,FALSE)</f>
        <v>2123516</v>
      </c>
      <c r="N87" s="8">
        <f>VLOOKUP($A$7:$A$91,data!$A$2:$R$78,14,FALSE)</f>
        <v>818</v>
      </c>
      <c r="O87" s="8">
        <f>VLOOKUP($A$7:$A$91,data!$A$2:$R$78,15,FALSE)</f>
        <v>1605172</v>
      </c>
      <c r="P87" s="8">
        <f>VLOOKUP($A$7:$A$91,data!$A$2:$R$78,16,FALSE)</f>
        <v>2407</v>
      </c>
      <c r="Q87" s="8">
        <f>VLOOKUP($A$7:$A$91,data!$A$2:$R$78,17,FALSE)</f>
        <v>54439</v>
      </c>
      <c r="R87" s="8">
        <f>VLOOKUP($A$7:$A$91,data!$A$2:$R$78,18,FALSE)</f>
        <v>1023</v>
      </c>
      <c r="S87" s="8">
        <f>VLOOKUP($A$7:$A$91,data!$A$2:$X$78,19,FALSE)</f>
        <v>373223</v>
      </c>
      <c r="T87" s="8">
        <f>VLOOKUP($A$7:$A$91,data!$A$2:$X$78,20,FALSE)</f>
        <v>2033</v>
      </c>
      <c r="U87" s="8">
        <f>VLOOKUP($A$7:$A$91,data!$A$2:$X$78,21,FALSE)</f>
        <v>51499</v>
      </c>
      <c r="V87" s="8">
        <f>VLOOKUP($A$7:$A$91,data!$A$2:$X$78,22,FALSE)</f>
        <v>5840</v>
      </c>
      <c r="W87" s="8">
        <f>VLOOKUP($A$7:$A$91,data!$A$2:$X$78,23,FALSE)</f>
        <v>2027</v>
      </c>
      <c r="X87" s="8">
        <f>VLOOKUP($A$7:$A$91,data!$A$2:$X$78,24,FALSE)</f>
        <v>224</v>
      </c>
    </row>
    <row r="88" spans="1:24" ht="21.75" x14ac:dyDescent="0.2">
      <c r="A88" s="7" t="s">
        <v>83</v>
      </c>
      <c r="B88" s="8">
        <f>VLOOKUP($A$7:$A$91,data!$A$2:$R$78,2,FALSE)</f>
        <v>23341</v>
      </c>
      <c r="C88" s="8">
        <f>VLOOKUP($A$7:$A$91,data!$A$2:$R$78,3,FALSE)</f>
        <v>37123</v>
      </c>
      <c r="D88" s="8">
        <f>VLOOKUP($A$7:$A$91,data!$A$2:$R$78,4,FALSE)</f>
        <v>7999</v>
      </c>
      <c r="E88" s="8">
        <f>VLOOKUP($A$7:$A$91,data!$A$2:$R$78,5,FALSE)</f>
        <v>12</v>
      </c>
      <c r="F88" s="8">
        <f>VLOOKUP($A$7:$A$91,data!$A$2:$R$78,6,FALSE)</f>
        <v>1</v>
      </c>
      <c r="G88" s="8">
        <f>VLOOKUP($A$7:$A$91,data!$A$2:$R$78,7,FALSE)</f>
        <v>176</v>
      </c>
      <c r="H88" s="8">
        <f>VLOOKUP($A$7:$A$91,data!$A$2:$R$78,8,FALSE)</f>
        <v>47</v>
      </c>
      <c r="I88" s="8">
        <f>VLOOKUP($A$7:$A$91,data!$A$2:$R$78,9,FALSE)</f>
        <v>13521</v>
      </c>
      <c r="J88" s="8">
        <f>VLOOKUP($A$7:$A$91,data!$A$2:$R$78,10,FALSE)</f>
        <v>116</v>
      </c>
      <c r="K88" s="8">
        <f>VLOOKUP($A$7:$A$91,data!$A$2:$R$78,11,FALSE)</f>
        <v>548988</v>
      </c>
      <c r="L88" s="8">
        <f>VLOOKUP($A$7:$A$91,data!$A$2:$R$78,12,FALSE)</f>
        <v>19547</v>
      </c>
      <c r="M88" s="8">
        <f>VLOOKUP($A$7:$A$91,data!$A$2:$R$78,13,FALSE)</f>
        <v>1167087</v>
      </c>
      <c r="N88" s="8">
        <f>VLOOKUP($A$7:$A$91,data!$A$2:$R$78,14,FALSE)</f>
        <v>92</v>
      </c>
      <c r="O88" s="8">
        <f>VLOOKUP($A$7:$A$91,data!$A$2:$R$78,15,FALSE)</f>
        <v>306795</v>
      </c>
      <c r="P88" s="8">
        <f>VLOOKUP($A$7:$A$91,data!$A$2:$R$78,16,FALSE)</f>
        <v>488</v>
      </c>
      <c r="Q88" s="8">
        <f>VLOOKUP($A$7:$A$91,data!$A$2:$R$78,17,FALSE)</f>
        <v>4686</v>
      </c>
      <c r="R88" s="8">
        <f>VLOOKUP($A$7:$A$91,data!$A$2:$R$78,18,FALSE)</f>
        <v>227</v>
      </c>
      <c r="S88" s="8">
        <f>VLOOKUP($A$7:$A$91,data!$A$2:$X$78,19,FALSE)</f>
        <v>20609</v>
      </c>
      <c r="T88" s="8">
        <f>VLOOKUP($A$7:$A$91,data!$A$2:$X$78,20,FALSE)</f>
        <v>824</v>
      </c>
      <c r="U88" s="8">
        <f>VLOOKUP($A$7:$A$91,data!$A$2:$X$78,21,FALSE)</f>
        <v>33158</v>
      </c>
      <c r="V88" s="8">
        <f>VLOOKUP($A$7:$A$91,data!$A$2:$X$78,22,FALSE)</f>
        <v>5137</v>
      </c>
      <c r="W88" s="8">
        <f>VLOOKUP($A$7:$A$91,data!$A$2:$X$78,23,FALSE)</f>
        <v>768</v>
      </c>
      <c r="X88" s="8">
        <f>VLOOKUP($A$7:$A$91,data!$A$2:$X$78,24,FALSE)</f>
        <v>96</v>
      </c>
    </row>
    <row r="89" spans="1:24" ht="21.75" x14ac:dyDescent="0.2">
      <c r="A89" s="7" t="s">
        <v>84</v>
      </c>
      <c r="B89" s="8">
        <f>VLOOKUP($A$7:$A$91,data!$A$2:$R$78,2,FALSE)</f>
        <v>38123</v>
      </c>
      <c r="C89" s="8">
        <f>VLOOKUP($A$7:$A$91,data!$A$2:$R$78,3,FALSE)</f>
        <v>68186</v>
      </c>
      <c r="D89" s="8">
        <f>VLOOKUP($A$7:$A$91,data!$A$2:$R$78,4,FALSE)</f>
        <v>18183</v>
      </c>
      <c r="E89" s="8">
        <f>VLOOKUP($A$7:$A$91,data!$A$2:$R$78,5,FALSE)</f>
        <v>2</v>
      </c>
      <c r="F89" s="8">
        <f>VLOOKUP($A$7:$A$91,data!$A$2:$R$78,6,FALSE)</f>
        <v>1</v>
      </c>
      <c r="G89" s="8">
        <f>VLOOKUP($A$7:$A$91,data!$A$2:$R$78,7,FALSE)</f>
        <v>1696</v>
      </c>
      <c r="H89" s="8">
        <f>VLOOKUP($A$7:$A$91,data!$A$2:$R$78,8,FALSE)</f>
        <v>219</v>
      </c>
      <c r="I89" s="8">
        <f>VLOOKUP($A$7:$A$91,data!$A$2:$R$78,9,FALSE)</f>
        <v>3553</v>
      </c>
      <c r="J89" s="8">
        <f>VLOOKUP($A$7:$A$91,data!$A$2:$R$78,10,FALSE)</f>
        <v>163</v>
      </c>
      <c r="K89" s="8">
        <f>VLOOKUP($A$7:$A$91,data!$A$2:$R$78,11,FALSE)</f>
        <v>773990</v>
      </c>
      <c r="L89" s="8">
        <f>VLOOKUP($A$7:$A$91,data!$A$2:$R$78,12,FALSE)</f>
        <v>31569</v>
      </c>
      <c r="M89" s="8">
        <f>VLOOKUP($A$7:$A$91,data!$A$2:$R$78,13,FALSE)</f>
        <v>243868</v>
      </c>
      <c r="N89" s="8">
        <f>VLOOKUP($A$7:$A$91,data!$A$2:$R$78,14,FALSE)</f>
        <v>132</v>
      </c>
      <c r="O89" s="8">
        <f>VLOOKUP($A$7:$A$91,data!$A$2:$R$78,15,FALSE)</f>
        <v>28967</v>
      </c>
      <c r="P89" s="8">
        <f>VLOOKUP($A$7:$A$91,data!$A$2:$R$78,16,FALSE)</f>
        <v>707</v>
      </c>
      <c r="Q89" s="8">
        <f>VLOOKUP($A$7:$A$91,data!$A$2:$R$78,17,FALSE)</f>
        <v>14935</v>
      </c>
      <c r="R89" s="8">
        <f>VLOOKUP($A$7:$A$91,data!$A$2:$R$78,18,FALSE)</f>
        <v>438</v>
      </c>
      <c r="S89" s="8">
        <f>VLOOKUP($A$7:$A$91,data!$A$2:$X$78,19,FALSE)</f>
        <v>47725</v>
      </c>
      <c r="T89" s="8">
        <f>VLOOKUP($A$7:$A$91,data!$A$2:$X$78,20,FALSE)</f>
        <v>1323</v>
      </c>
      <c r="U89" s="8">
        <f>VLOOKUP($A$7:$A$91,data!$A$2:$X$78,21,FALSE)</f>
        <v>50235</v>
      </c>
      <c r="V89" s="8">
        <f>VLOOKUP($A$7:$A$91,data!$A$2:$X$78,22,FALSE)</f>
        <v>9877</v>
      </c>
      <c r="W89" s="8">
        <f>VLOOKUP($A$7:$A$91,data!$A$2:$X$78,23,FALSE)</f>
        <v>15743</v>
      </c>
      <c r="X89" s="8">
        <f>VLOOKUP($A$7:$A$91,data!$A$2:$X$78,24,FALSE)</f>
        <v>3463</v>
      </c>
    </row>
    <row r="90" spans="1:24" ht="21.75" x14ac:dyDescent="0.2">
      <c r="A90" s="7" t="s">
        <v>85</v>
      </c>
      <c r="B90" s="8">
        <f>VLOOKUP($A$7:$A$91,data!$A$2:$R$78,2,FALSE)</f>
        <v>46101</v>
      </c>
      <c r="C90" s="8">
        <f>VLOOKUP($A$7:$A$91,data!$A$2:$R$78,3,FALSE)</f>
        <v>57617</v>
      </c>
      <c r="D90" s="8">
        <f>VLOOKUP($A$7:$A$91,data!$A$2:$R$78,4,FALSE)</f>
        <v>17601</v>
      </c>
      <c r="E90" s="8">
        <f>VLOOKUP($A$7:$A$91,data!$A$2:$R$78,5,FALSE)</f>
        <v>15</v>
      </c>
      <c r="F90" s="8">
        <f>VLOOKUP($A$7:$A$91,data!$A$2:$R$78,6,FALSE)</f>
        <v>1</v>
      </c>
      <c r="G90" s="8">
        <f>VLOOKUP($A$7:$A$91,data!$A$2:$R$78,7,FALSE)</f>
        <v>1551</v>
      </c>
      <c r="H90" s="8">
        <f>VLOOKUP($A$7:$A$91,data!$A$2:$R$78,8,FALSE)</f>
        <v>329</v>
      </c>
      <c r="I90" s="8">
        <f>VLOOKUP($A$7:$A$91,data!$A$2:$R$78,9,FALSE)</f>
        <v>8190</v>
      </c>
      <c r="J90" s="8">
        <f>VLOOKUP($A$7:$A$91,data!$A$2:$R$78,10,FALSE)</f>
        <v>60</v>
      </c>
      <c r="K90" s="8">
        <f>VLOOKUP($A$7:$A$91,data!$A$2:$R$78,11,FALSE)</f>
        <v>839530</v>
      </c>
      <c r="L90" s="8">
        <f>VLOOKUP($A$7:$A$91,data!$A$2:$R$78,12,FALSE)</f>
        <v>38011</v>
      </c>
      <c r="M90" s="8">
        <f>VLOOKUP($A$7:$A$91,data!$A$2:$R$78,13,FALSE)</f>
        <v>78267</v>
      </c>
      <c r="N90" s="8">
        <f>VLOOKUP($A$7:$A$91,data!$A$2:$R$78,14,FALSE)</f>
        <v>716</v>
      </c>
      <c r="O90" s="8">
        <f>VLOOKUP($A$7:$A$91,data!$A$2:$R$78,15,FALSE)</f>
        <v>63747</v>
      </c>
      <c r="P90" s="8">
        <f>VLOOKUP($A$7:$A$91,data!$A$2:$R$78,16,FALSE)</f>
        <v>517</v>
      </c>
      <c r="Q90" s="8">
        <f>VLOOKUP($A$7:$A$91,data!$A$2:$R$78,17,FALSE)</f>
        <v>14968</v>
      </c>
      <c r="R90" s="8">
        <f>VLOOKUP($A$7:$A$91,data!$A$2:$R$78,18,FALSE)</f>
        <v>886</v>
      </c>
      <c r="S90" s="8">
        <f>VLOOKUP($A$7:$A$91,data!$A$2:$X$78,19,FALSE)</f>
        <v>23328</v>
      </c>
      <c r="T90" s="8">
        <f>VLOOKUP($A$7:$A$91,data!$A$2:$X$78,20,FALSE)</f>
        <v>1244</v>
      </c>
      <c r="U90" s="8">
        <f>VLOOKUP($A$7:$A$91,data!$A$2:$X$78,21,FALSE)</f>
        <v>69196</v>
      </c>
      <c r="V90" s="8">
        <f>VLOOKUP($A$7:$A$91,data!$A$2:$X$78,22,FALSE)</f>
        <v>13681</v>
      </c>
      <c r="W90" s="8">
        <f>VLOOKUP($A$7:$A$91,data!$A$2:$X$78,23,FALSE)</f>
        <v>4249</v>
      </c>
      <c r="X90" s="8">
        <f>VLOOKUP($A$7:$A$91,data!$A$2:$X$78,24,FALSE)</f>
        <v>737</v>
      </c>
    </row>
    <row r="91" spans="1:24" ht="21.75" x14ac:dyDescent="0.2">
      <c r="A91" s="7" t="s">
        <v>86</v>
      </c>
      <c r="B91" s="8">
        <f>VLOOKUP($A$7:$A$91,data!$A$2:$R$78,2,FALSE)</f>
        <v>53736</v>
      </c>
      <c r="C91" s="8">
        <f>VLOOKUP($A$7:$A$91,data!$A$2:$R$78,3,FALSE)</f>
        <v>96003</v>
      </c>
      <c r="D91" s="8">
        <f>VLOOKUP($A$7:$A$91,data!$A$2:$R$78,4,FALSE)</f>
        <v>22163</v>
      </c>
      <c r="E91" s="8">
        <f>VLOOKUP($A$7:$A$91,data!$A$2:$R$78,5,FALSE)</f>
        <v>8</v>
      </c>
      <c r="F91" s="8">
        <f>VLOOKUP($A$7:$A$91,data!$A$2:$R$78,6,FALSE)</f>
        <v>3</v>
      </c>
      <c r="G91" s="8">
        <f>VLOOKUP($A$7:$A$91,data!$A$2:$R$78,7,FALSE)</f>
        <v>2414</v>
      </c>
      <c r="H91" s="8">
        <f>VLOOKUP($A$7:$A$91,data!$A$2:$R$78,8,FALSE)</f>
        <v>460</v>
      </c>
      <c r="I91" s="8">
        <f>VLOOKUP($A$7:$A$91,data!$A$2:$R$78,9,FALSE)</f>
        <v>7442</v>
      </c>
      <c r="J91" s="8">
        <f>VLOOKUP($A$7:$A$91,data!$A$2:$R$78,10,FALSE)</f>
        <v>185</v>
      </c>
      <c r="K91" s="8">
        <f>VLOOKUP($A$7:$A$91,data!$A$2:$R$78,11,FALSE)</f>
        <v>969055</v>
      </c>
      <c r="L91" s="8">
        <f>VLOOKUP($A$7:$A$91,data!$A$2:$R$78,12,FALSE)</f>
        <v>44812</v>
      </c>
      <c r="M91" s="8">
        <f>VLOOKUP($A$7:$A$91,data!$A$2:$R$78,13,FALSE)</f>
        <v>121277</v>
      </c>
      <c r="N91" s="8">
        <f>VLOOKUP($A$7:$A$91,data!$A$2:$R$78,14,FALSE)</f>
        <v>172</v>
      </c>
      <c r="O91" s="8">
        <f>VLOOKUP($A$7:$A$91,data!$A$2:$R$78,15,FALSE)</f>
        <v>42991</v>
      </c>
      <c r="P91" s="8">
        <f>VLOOKUP($A$7:$A$91,data!$A$2:$R$78,16,FALSE)</f>
        <v>861</v>
      </c>
      <c r="Q91" s="8">
        <f>VLOOKUP($A$7:$A$91,data!$A$2:$R$78,17,FALSE)</f>
        <v>5519</v>
      </c>
      <c r="R91" s="8">
        <f>VLOOKUP($A$7:$A$91,data!$A$2:$R$78,18,FALSE)</f>
        <v>293</v>
      </c>
      <c r="S91" s="8">
        <f>VLOOKUP($A$7:$A$91,data!$A$2:$X$78,19,FALSE)</f>
        <v>21713</v>
      </c>
      <c r="T91" s="8">
        <f>VLOOKUP($A$7:$A$91,data!$A$2:$X$78,20,FALSE)</f>
        <v>1029</v>
      </c>
      <c r="U91" s="8">
        <f>VLOOKUP($A$7:$A$91,data!$A$2:$X$78,21,FALSE)</f>
        <v>52826</v>
      </c>
      <c r="V91" s="8">
        <f>VLOOKUP($A$7:$A$91,data!$A$2:$X$78,22,FALSE)</f>
        <v>10179</v>
      </c>
      <c r="W91" s="8">
        <f>VLOOKUP($A$7:$A$91,data!$A$2:$X$78,23,FALSE)</f>
        <v>3713</v>
      </c>
      <c r="X91" s="8">
        <f>VLOOKUP($A$7:$A$91,data!$A$2:$X$78,24,FALSE)</f>
        <v>610</v>
      </c>
    </row>
    <row r="93" spans="1:24" ht="21.75" x14ac:dyDescent="0.2">
      <c r="A93" s="9" t="s">
        <v>97</v>
      </c>
      <c r="B93" s="9" t="s">
        <v>131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20.10.64</vt:lpstr>
      <vt:lpstr>'20.10.64'!Print_Area</vt:lpstr>
      <vt:lpstr>'20.10.64'!Print_Titles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2021-12-09T08:42:40Z</dcterms:modified>
</cp:coreProperties>
</file>