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007FECFF-DEA3-4DE6-8216-19F13994F851}" xr6:coauthVersionLast="47" xr6:coauthVersionMax="47" xr10:uidLastSave="{00000000-0000-0000-0000-000000000000}"/>
  <bookViews>
    <workbookView xWindow="-21720" yWindow="-60" windowWidth="21840" windowHeight="13020" firstSheet="1" activeTab="1" xr2:uid="{7BA0DC24-76C1-4553-8E33-56FABE6A1DA7}"/>
  </bookViews>
  <sheets>
    <sheet name="dt" sheetId="36" state="hidden" r:id="rId1"/>
    <sheet name="20.08.65" sheetId="2" r:id="rId2"/>
  </sheets>
  <definedNames>
    <definedName name="_xlnm.Print_Area" localSheetId="1">'20.08.65'!$A$1:$X$94</definedName>
    <definedName name="_xlnm.Print_Titles" localSheetId="1">'20.08.65'!$1:$4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J8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<sst xmlns="http://schemas.openxmlformats.org/spreadsheetml/2006/main" count="229" uniqueCount="132">
  <si>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</si>
  <si>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</si>
  <si>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</si>
  <si>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</si>
  <si>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</si>
  <si>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</si>
  <si>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</si>
  <si>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</si>
  <si>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</si>
  <si>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</si>
  <si>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</si>
  <si>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</si>
  <si>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</si>
  <si>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</si>
  <si>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</si>
  <si>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</si>
  <si>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</si>
  <si>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</si>
  <si>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</si>
  <si>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</si>
  <si>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</si>
  <si>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</si>
  <si>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</si>
  <si>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</si>
  <si>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</si>
  <si>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</si>
  <si>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</si>
  <si>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</si>
  <si>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</si>
  <si>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</si>
  <si>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</si>
  <si>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</si>
  <si>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</si>
  <si>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</si>
  <si>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</si>
  <si>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</si>
  <si>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</si>
  <si>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</si>
  <si>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</si>
  <si>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</si>
  <si>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</si>
  <si>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</si>
  <si>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</si>
  <si>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</si>
  <si>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</si>
  <si>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</si>
  <si>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</si>
  <si>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</si>
  <si>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</si>
  <si>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</si>
  <si>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</si>
  <si>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</si>
  <si>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</si>
  <si>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</si>
  <si>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</si>
  <si>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</si>
  <si>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</si>
  <si>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</si>
  <si>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</si>
  <si>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</si>
  <si>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</si>
  <si>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</si>
  <si>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</si>
  <si>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</si>
  <si>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</si>
  <si>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</si>
  <si>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</si>
  <si>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</si>
  <si>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</si>
  <si>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</si>
  <si>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</si>
  <si>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</si>
  <si>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</si>
  <si>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</si>
  <si>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</si>
  <si>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</si>
  <si>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</si>
  <si>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</si>
  <si>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</si>
  <si>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</si>
  <si>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</si>
  <si>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</si>
  <si>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</si>
  <si>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</si>
  <si>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</si>
  <si>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</si>
  <si>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</si>
  <si>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</si>
  <si>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</si>
  <si>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</si>
  <si>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</si>
  <si>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</si>
  <si>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</si>
  <si>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</si>
  <si>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</si>
  <si>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</si>
  <si>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</si>
  <si>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</si>
  <si>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</si>
  <si>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</si>
  <si>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</si>
  <si>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</si>
  <si>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</si>
  <si>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</si>
  <si>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</si>
  <si>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</si>
  <si>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</si>
  <si>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</si>
  <si>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</si>
  <si>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</si>
  <si>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</si>
  <si>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</si>
  <si>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</si>
  <si>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</si>
  <si>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</si>
  <si>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</si>
  <si>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</si>
  <si>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</si>
  <si>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</si>
  <si>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</si>
  <si>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</si>
  <si>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</si>
  <si>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</si>
  <si>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</si>
  <si>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</si>
  <si>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</si>
  <si>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</si>
  <si>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</si>
  <si>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</si>
  <si>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</si>
  <si>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สิงหาคม 2565</t>
  </si>
  <si>
    <t>:  ประมวลผลข้อมูล ณ วันที่ 20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</si>
</sst>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Calibri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</cellXfs>
  <cellStyles count="4">
    <cellStyle name="Comma" xfId="1" builtinId="3"/>
    <cellStyle name="Normal" xfId="0" builtinId="0"/>
    <cellStyle name="Normal 2" xfId="3" xr:uid="{48AA3E6C-1BAB-4314-9065-2D62FF177A89}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1D1D-AAB1-4ABC-97CF-FB6A3C16DBC8}">
  <dimension ref="A1:X78"/>
  <sheetViews>
    <sheetView workbookViewId="0"/>
  </sheetViews>
  <sheetFormatPr defaultRowHeight="15"/>
  <cols>
    <col min="1" max="1" width="19.42578125" bestFit="1" customWidth="1"/>
    <col min="2" max="2" width="38.85546875" bestFit="1" customWidth="1"/>
    <col min="3" max="3" width="23.7109375" bestFit="1" customWidth="1"/>
    <col min="4" max="4" width="36.5703125" bestFit="1" customWidth="1"/>
    <col min="5" max="5" width="23.140625" bestFit="1" customWidth="1"/>
    <col min="6" max="6" width="36" bestFit="1" customWidth="1"/>
    <col min="7" max="7" width="23.85546875" bestFit="1" customWidth="1"/>
    <col min="8" max="8" width="36.7109375" bestFit="1" customWidth="1"/>
    <col min="9" max="9" width="21.85546875" bestFit="1" customWidth="1"/>
    <col min="10" max="10" width="34.7109375" bestFit="1" customWidth="1"/>
    <col min="11" max="11" width="41.140625" bestFit="1" customWidth="1"/>
    <col min="12" max="12" width="54" bestFit="1" customWidth="1"/>
    <col min="13" max="13" width="24.42578125" bestFit="1" customWidth="1"/>
    <col min="14" max="14" width="37.42578125" bestFit="1" customWidth="1"/>
    <col min="15" max="15" width="23.7109375" bestFit="1" customWidth="1"/>
    <col min="16" max="16" width="36.5703125" bestFit="1" customWidth="1"/>
    <col min="17" max="17" width="25.42578125" bestFit="1" customWidth="1"/>
    <col min="18" max="18" width="38.28515625" bestFit="1" customWidth="1"/>
    <col min="19" max="19" width="24.42578125" bestFit="1" customWidth="1"/>
    <col min="20" max="20" width="37.42578125" bestFit="1" customWidth="1"/>
    <col min="21" max="21" width="22.28515625" bestFit="1" customWidth="1"/>
    <col min="22" max="22" width="35.140625" bestFit="1" customWidth="1"/>
    <col min="23" max="23" width="22" bestFit="1" customWidth="1"/>
    <col min="24" max="24" width="34.85546875" bestFit="1" customWidth="1"/>
  </cols>
  <sheetData>
    <row r="1" spans="1:24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>
      <c r="A2" t="s">
        <v>10</v>
      </c>
      <c r="B2" s="20">
        <v>4714</v>
      </c>
      <c r="C2" s="20">
        <v>4994</v>
      </c>
      <c r="D2" s="20">
        <v>622</v>
      </c>
      <c r="E2" s="20">
        <v>116</v>
      </c>
      <c r="F2" s="20">
        <v>5</v>
      </c>
      <c r="G2" s="20">
        <v>266</v>
      </c>
      <c r="H2" s="20">
        <v>52</v>
      </c>
      <c r="I2" s="20">
        <v>61</v>
      </c>
      <c r="J2" s="20">
        <v>8</v>
      </c>
      <c r="K2" s="20">
        <v>106140</v>
      </c>
      <c r="L2" s="20">
        <v>3755</v>
      </c>
      <c r="M2" s="20">
        <v>34303</v>
      </c>
      <c r="N2" s="20">
        <v>211</v>
      </c>
      <c r="O2" s="20">
        <v>8648</v>
      </c>
      <c r="P2" s="20">
        <v>200</v>
      </c>
      <c r="Q2" s="20">
        <v>13840</v>
      </c>
      <c r="R2" s="20">
        <v>120</v>
      </c>
      <c r="S2" s="20">
        <v>27392</v>
      </c>
      <c r="T2" s="20">
        <v>132</v>
      </c>
      <c r="U2" s="20">
        <v>10241</v>
      </c>
      <c r="V2" s="20">
        <v>483</v>
      </c>
      <c r="W2" s="20">
        <v>1315</v>
      </c>
      <c r="X2" s="20">
        <v>84</v>
      </c>
    </row>
    <row r="3" spans="1:24">
      <c r="A3" t="s">
        <v>17</v>
      </c>
      <c r="B3" s="20">
        <v>20643</v>
      </c>
      <c r="C3" s="20">
        <v>57243</v>
      </c>
      <c r="D3" s="20">
        <v>3527</v>
      </c>
      <c r="E3" s="20">
        <v>1170</v>
      </c>
      <c r="F3" s="20">
        <v>64</v>
      </c>
      <c r="G3" s="20">
        <v>17760</v>
      </c>
      <c r="H3" s="20">
        <v>1313</v>
      </c>
      <c r="I3" s="20">
        <v>204752</v>
      </c>
      <c r="J3" s="20">
        <v>615</v>
      </c>
      <c r="K3" s="20">
        <v>1065014</v>
      </c>
      <c r="L3" s="20">
        <v>16774</v>
      </c>
      <c r="M3" s="20">
        <v>5887662</v>
      </c>
      <c r="N3" s="20">
        <v>156</v>
      </c>
      <c r="O3" s="20">
        <v>75950</v>
      </c>
      <c r="P3" s="20">
        <v>2199</v>
      </c>
      <c r="Q3" s="20">
        <v>86704</v>
      </c>
      <c r="R3" s="20">
        <v>453</v>
      </c>
      <c r="S3" s="20">
        <v>1044943</v>
      </c>
      <c r="T3" s="20">
        <v>1741</v>
      </c>
      <c r="U3" s="20">
        <v>41890</v>
      </c>
      <c r="V3" s="20">
        <v>1141</v>
      </c>
      <c r="W3" s="20">
        <v>4197</v>
      </c>
      <c r="X3" s="20">
        <v>128</v>
      </c>
    </row>
    <row r="4" spans="1:24">
      <c r="A4" t="s">
        <v>11</v>
      </c>
      <c r="B4" s="20">
        <v>4102</v>
      </c>
      <c r="C4" s="20">
        <v>2245</v>
      </c>
      <c r="D4" s="20">
        <v>321</v>
      </c>
      <c r="E4" s="20">
        <v>0</v>
      </c>
      <c r="F4" s="20">
        <v>0</v>
      </c>
      <c r="G4" s="20">
        <v>188</v>
      </c>
      <c r="H4" s="20">
        <v>37</v>
      </c>
      <c r="I4" s="20">
        <v>0</v>
      </c>
      <c r="J4" s="20">
        <v>0</v>
      </c>
      <c r="K4" s="20">
        <v>104031</v>
      </c>
      <c r="L4" s="20">
        <v>3558</v>
      </c>
      <c r="M4" s="20">
        <v>18442</v>
      </c>
      <c r="N4" s="20">
        <v>39</v>
      </c>
      <c r="O4" s="20">
        <v>7705</v>
      </c>
      <c r="P4" s="20">
        <v>281</v>
      </c>
      <c r="Q4" s="20">
        <v>4314</v>
      </c>
      <c r="R4" s="20">
        <v>76</v>
      </c>
      <c r="S4" s="20">
        <v>140108</v>
      </c>
      <c r="T4" s="20">
        <v>151</v>
      </c>
      <c r="U4" s="20">
        <v>3754</v>
      </c>
      <c r="V4" s="20">
        <v>255</v>
      </c>
      <c r="W4" s="20">
        <v>323</v>
      </c>
      <c r="X4" s="20">
        <v>24</v>
      </c>
    </row>
    <row r="5" spans="1:24">
      <c r="A5" t="s">
        <v>12</v>
      </c>
      <c r="B5" s="20">
        <v>6298</v>
      </c>
      <c r="C5" s="20">
        <v>4868</v>
      </c>
      <c r="D5" s="20">
        <v>284</v>
      </c>
      <c r="E5" s="20">
        <v>39</v>
      </c>
      <c r="F5" s="20">
        <v>2</v>
      </c>
      <c r="G5" s="20">
        <v>900</v>
      </c>
      <c r="H5" s="20">
        <v>70</v>
      </c>
      <c r="I5" s="20">
        <v>2</v>
      </c>
      <c r="J5" s="20">
        <v>1</v>
      </c>
      <c r="K5" s="20">
        <v>276559</v>
      </c>
      <c r="L5" s="20">
        <v>5058</v>
      </c>
      <c r="M5" s="20">
        <v>153085</v>
      </c>
      <c r="N5" s="20">
        <v>78</v>
      </c>
      <c r="O5" s="20">
        <v>114225</v>
      </c>
      <c r="P5" s="20">
        <v>1788</v>
      </c>
      <c r="Q5" s="20">
        <v>61880</v>
      </c>
      <c r="R5" s="20">
        <v>126</v>
      </c>
      <c r="S5" s="20">
        <v>342491</v>
      </c>
      <c r="T5" s="20">
        <v>540</v>
      </c>
      <c r="U5" s="20">
        <v>3274</v>
      </c>
      <c r="V5" s="20">
        <v>122</v>
      </c>
      <c r="W5" s="20">
        <v>444</v>
      </c>
      <c r="X5" s="20">
        <v>19</v>
      </c>
    </row>
    <row r="6" spans="1:24">
      <c r="A6" t="s">
        <v>13</v>
      </c>
      <c r="B6" s="20">
        <v>15006</v>
      </c>
      <c r="C6" s="20">
        <v>11030</v>
      </c>
      <c r="D6" s="20">
        <v>1102</v>
      </c>
      <c r="E6" s="20">
        <v>18</v>
      </c>
      <c r="F6" s="20">
        <v>4</v>
      </c>
      <c r="G6" s="20">
        <v>1729</v>
      </c>
      <c r="H6" s="20">
        <v>209</v>
      </c>
      <c r="I6" s="20">
        <v>25967</v>
      </c>
      <c r="J6" s="20">
        <v>32</v>
      </c>
      <c r="K6" s="20">
        <v>601217</v>
      </c>
      <c r="L6" s="20">
        <v>12678</v>
      </c>
      <c r="M6" s="20">
        <v>2731643</v>
      </c>
      <c r="N6" s="20">
        <v>131</v>
      </c>
      <c r="O6" s="20">
        <v>3034583</v>
      </c>
      <c r="P6" s="20">
        <v>1992</v>
      </c>
      <c r="Q6" s="20">
        <v>110103</v>
      </c>
      <c r="R6" s="20">
        <v>217</v>
      </c>
      <c r="S6" s="20">
        <v>467342</v>
      </c>
      <c r="T6" s="20">
        <v>1312</v>
      </c>
      <c r="U6" s="20">
        <v>7384</v>
      </c>
      <c r="V6" s="20">
        <v>366</v>
      </c>
      <c r="W6" s="20">
        <v>341</v>
      </c>
      <c r="X6" s="20">
        <v>19</v>
      </c>
    </row>
    <row r="7" spans="1:24">
      <c r="A7" t="s">
        <v>15</v>
      </c>
      <c r="B7" s="20">
        <v>27895</v>
      </c>
      <c r="C7" s="20">
        <v>72760</v>
      </c>
      <c r="D7" s="20">
        <v>4178</v>
      </c>
      <c r="E7" s="20">
        <v>87307</v>
      </c>
      <c r="F7" s="20">
        <v>2403</v>
      </c>
      <c r="G7" s="20">
        <v>3838</v>
      </c>
      <c r="H7" s="20">
        <v>273</v>
      </c>
      <c r="I7" s="20">
        <v>488048</v>
      </c>
      <c r="J7" s="20">
        <v>1025</v>
      </c>
      <c r="K7" s="20">
        <v>924242</v>
      </c>
      <c r="L7" s="20">
        <v>21548</v>
      </c>
      <c r="M7" s="20">
        <v>58690577</v>
      </c>
      <c r="N7" s="20">
        <v>420</v>
      </c>
      <c r="O7" s="20">
        <v>786490</v>
      </c>
      <c r="P7" s="20">
        <v>1318</v>
      </c>
      <c r="Q7" s="20">
        <v>414703</v>
      </c>
      <c r="R7" s="20">
        <v>246</v>
      </c>
      <c r="S7" s="20">
        <v>560326</v>
      </c>
      <c r="T7" s="20">
        <v>1026</v>
      </c>
      <c r="U7" s="20">
        <v>74679</v>
      </c>
      <c r="V7" s="20">
        <v>2419</v>
      </c>
      <c r="W7" s="20">
        <v>3909</v>
      </c>
      <c r="X7" s="20">
        <v>105</v>
      </c>
    </row>
    <row r="8" spans="1:24">
      <c r="A8" t="s">
        <v>18</v>
      </c>
      <c r="B8" s="20">
        <v>18284</v>
      </c>
      <c r="C8" s="20">
        <v>30781</v>
      </c>
      <c r="D8" s="20">
        <v>2165</v>
      </c>
      <c r="E8" s="20">
        <v>172474</v>
      </c>
      <c r="F8" s="20">
        <v>4709</v>
      </c>
      <c r="G8" s="20">
        <v>10261</v>
      </c>
      <c r="H8" s="20">
        <v>671</v>
      </c>
      <c r="I8" s="20">
        <v>65513</v>
      </c>
      <c r="J8" s="20">
        <v>126</v>
      </c>
      <c r="K8" s="20">
        <v>597683</v>
      </c>
      <c r="L8" s="20">
        <v>12503</v>
      </c>
      <c r="M8" s="20">
        <v>17733918</v>
      </c>
      <c r="N8" s="20">
        <v>262</v>
      </c>
      <c r="O8" s="20">
        <v>1946565</v>
      </c>
      <c r="P8" s="20">
        <v>1487</v>
      </c>
      <c r="Q8" s="20">
        <v>671945</v>
      </c>
      <c r="R8" s="20">
        <v>176</v>
      </c>
      <c r="S8" s="20">
        <v>265083</v>
      </c>
      <c r="T8" s="20">
        <v>633</v>
      </c>
      <c r="U8" s="20">
        <v>27558</v>
      </c>
      <c r="V8" s="20">
        <v>853</v>
      </c>
      <c r="W8" s="20">
        <v>2567</v>
      </c>
      <c r="X8" s="20">
        <v>58</v>
      </c>
    </row>
    <row r="9" spans="1:24">
      <c r="A9" t="s">
        <v>16</v>
      </c>
      <c r="B9" s="20">
        <v>5249</v>
      </c>
      <c r="C9" s="20">
        <v>3194</v>
      </c>
      <c r="D9" s="20">
        <v>440</v>
      </c>
      <c r="E9" s="20">
        <v>120</v>
      </c>
      <c r="F9" s="20">
        <v>6</v>
      </c>
      <c r="G9" s="20">
        <v>276</v>
      </c>
      <c r="H9" s="20">
        <v>46</v>
      </c>
      <c r="I9" s="20">
        <v>11759</v>
      </c>
      <c r="J9" s="20">
        <v>160</v>
      </c>
      <c r="K9" s="20">
        <v>224479</v>
      </c>
      <c r="L9" s="20">
        <v>4260</v>
      </c>
      <c r="M9" s="20">
        <v>1958394</v>
      </c>
      <c r="N9" s="20">
        <v>73</v>
      </c>
      <c r="O9" s="20">
        <v>51631</v>
      </c>
      <c r="P9" s="20">
        <v>411</v>
      </c>
      <c r="Q9" s="20">
        <v>4319</v>
      </c>
      <c r="R9" s="20">
        <v>62</v>
      </c>
      <c r="S9" s="20">
        <v>130001</v>
      </c>
      <c r="T9" s="20">
        <v>403</v>
      </c>
      <c r="U9" s="20">
        <v>18841</v>
      </c>
      <c r="V9" s="20">
        <v>564</v>
      </c>
      <c r="W9" s="20">
        <v>260</v>
      </c>
      <c r="X9" s="20">
        <v>17</v>
      </c>
    </row>
    <row r="10" spans="1:24">
      <c r="A10" t="s">
        <v>14</v>
      </c>
      <c r="B10" s="20">
        <v>17346</v>
      </c>
      <c r="C10" s="20">
        <v>13098</v>
      </c>
      <c r="D10" s="20">
        <v>1486</v>
      </c>
      <c r="E10" s="20">
        <v>0</v>
      </c>
      <c r="F10" s="20">
        <v>0</v>
      </c>
      <c r="G10" s="20">
        <v>832</v>
      </c>
      <c r="H10" s="20">
        <v>76</v>
      </c>
      <c r="I10" s="20">
        <v>60200</v>
      </c>
      <c r="J10" s="20">
        <v>749</v>
      </c>
      <c r="K10" s="20">
        <v>858379</v>
      </c>
      <c r="L10" s="20">
        <v>14709</v>
      </c>
      <c r="M10" s="20">
        <v>994366</v>
      </c>
      <c r="N10" s="20">
        <v>32</v>
      </c>
      <c r="O10" s="20">
        <v>926219</v>
      </c>
      <c r="P10" s="20">
        <v>779</v>
      </c>
      <c r="Q10" s="20">
        <v>4495</v>
      </c>
      <c r="R10" s="20">
        <v>45</v>
      </c>
      <c r="S10" s="20">
        <v>1592675</v>
      </c>
      <c r="T10" s="20">
        <v>2103</v>
      </c>
      <c r="U10" s="20">
        <v>10646</v>
      </c>
      <c r="V10" s="20">
        <v>399</v>
      </c>
      <c r="W10" s="20">
        <v>539</v>
      </c>
      <c r="X10" s="20">
        <v>18</v>
      </c>
    </row>
    <row r="11" spans="1:24">
      <c r="A11" t="s">
        <v>22</v>
      </c>
      <c r="B11" s="20">
        <v>9843</v>
      </c>
      <c r="C11" s="20">
        <v>2488</v>
      </c>
      <c r="D11" s="20">
        <v>339</v>
      </c>
      <c r="E11" s="20">
        <v>3085</v>
      </c>
      <c r="F11" s="20">
        <v>83</v>
      </c>
      <c r="G11" s="20">
        <v>460</v>
      </c>
      <c r="H11" s="20">
        <v>28</v>
      </c>
      <c r="I11" s="20">
        <v>81789</v>
      </c>
      <c r="J11" s="20">
        <v>144</v>
      </c>
      <c r="K11" s="20">
        <v>264574</v>
      </c>
      <c r="L11" s="20">
        <v>8409</v>
      </c>
      <c r="M11" s="20">
        <v>4006270</v>
      </c>
      <c r="N11" s="20">
        <v>332</v>
      </c>
      <c r="O11" s="20">
        <v>855148</v>
      </c>
      <c r="P11" s="20">
        <v>570</v>
      </c>
      <c r="Q11" s="20">
        <v>20895</v>
      </c>
      <c r="R11" s="20">
        <v>153</v>
      </c>
      <c r="S11" s="20">
        <v>10845</v>
      </c>
      <c r="T11" s="20">
        <v>128</v>
      </c>
      <c r="U11" s="20">
        <v>292</v>
      </c>
      <c r="V11" s="20">
        <v>31</v>
      </c>
      <c r="W11" s="20">
        <v>83</v>
      </c>
      <c r="X11" s="20">
        <v>5</v>
      </c>
    </row>
    <row r="12" spans="1:24">
      <c r="A12" t="s">
        <v>24</v>
      </c>
      <c r="B12" s="20">
        <v>16946</v>
      </c>
      <c r="C12" s="20">
        <v>23978</v>
      </c>
      <c r="D12" s="20">
        <v>2818</v>
      </c>
      <c r="E12" s="20">
        <v>115</v>
      </c>
      <c r="F12" s="20">
        <v>5</v>
      </c>
      <c r="G12" s="20">
        <v>3697</v>
      </c>
      <c r="H12" s="20">
        <v>286</v>
      </c>
      <c r="I12" s="20">
        <v>202805</v>
      </c>
      <c r="J12" s="20">
        <v>307</v>
      </c>
      <c r="K12" s="20">
        <v>603867</v>
      </c>
      <c r="L12" s="20">
        <v>13309</v>
      </c>
      <c r="M12" s="20">
        <v>5527366</v>
      </c>
      <c r="N12" s="20">
        <v>305</v>
      </c>
      <c r="O12" s="20">
        <v>8980754</v>
      </c>
      <c r="P12" s="20">
        <v>1135</v>
      </c>
      <c r="Q12" s="20">
        <v>784768</v>
      </c>
      <c r="R12" s="20">
        <v>607</v>
      </c>
      <c r="S12" s="20">
        <v>272226</v>
      </c>
      <c r="T12" s="20">
        <v>1689</v>
      </c>
      <c r="U12" s="20">
        <v>7310</v>
      </c>
      <c r="V12" s="20">
        <v>397</v>
      </c>
      <c r="W12" s="20">
        <v>1364</v>
      </c>
      <c r="X12" s="20">
        <v>96</v>
      </c>
    </row>
    <row r="13" spans="1:24">
      <c r="A13" t="s">
        <v>20</v>
      </c>
      <c r="B13" s="20">
        <v>12713</v>
      </c>
      <c r="C13" s="20">
        <v>21099</v>
      </c>
      <c r="D13" s="20">
        <v>1548</v>
      </c>
      <c r="E13" s="20">
        <v>1657</v>
      </c>
      <c r="F13" s="20">
        <v>30</v>
      </c>
      <c r="G13" s="20">
        <v>8306</v>
      </c>
      <c r="H13" s="20">
        <v>811</v>
      </c>
      <c r="I13" s="20">
        <v>298542</v>
      </c>
      <c r="J13" s="20">
        <v>165</v>
      </c>
      <c r="K13" s="20">
        <v>435124</v>
      </c>
      <c r="L13" s="20">
        <v>10679</v>
      </c>
      <c r="M13" s="20">
        <v>30729908</v>
      </c>
      <c r="N13" s="20">
        <v>345</v>
      </c>
      <c r="O13" s="20">
        <v>6620211</v>
      </c>
      <c r="P13" s="20">
        <v>557</v>
      </c>
      <c r="Q13" s="20">
        <v>153733</v>
      </c>
      <c r="R13" s="20">
        <v>75</v>
      </c>
      <c r="S13" s="20">
        <v>166870</v>
      </c>
      <c r="T13" s="20">
        <v>170</v>
      </c>
      <c r="U13" s="20">
        <v>7067</v>
      </c>
      <c r="V13" s="20">
        <v>321</v>
      </c>
      <c r="W13" s="20">
        <v>1952</v>
      </c>
      <c r="X13" s="20">
        <v>87</v>
      </c>
    </row>
    <row r="14" spans="1:24">
      <c r="A14" t="s">
        <v>23</v>
      </c>
      <c r="B14" s="20">
        <v>4336</v>
      </c>
      <c r="C14" s="20">
        <v>1714</v>
      </c>
      <c r="D14" s="20">
        <v>182</v>
      </c>
      <c r="E14" s="20">
        <v>1</v>
      </c>
      <c r="F14" s="20">
        <v>1</v>
      </c>
      <c r="G14" s="20">
        <v>610</v>
      </c>
      <c r="H14" s="20">
        <v>72</v>
      </c>
      <c r="I14" s="20">
        <v>68166</v>
      </c>
      <c r="J14" s="20">
        <v>66</v>
      </c>
      <c r="K14" s="20">
        <v>106743</v>
      </c>
      <c r="L14" s="20">
        <v>3745</v>
      </c>
      <c r="M14" s="20">
        <v>496138</v>
      </c>
      <c r="N14" s="20">
        <v>13</v>
      </c>
      <c r="O14" s="20">
        <v>39517</v>
      </c>
      <c r="P14" s="20">
        <v>97</v>
      </c>
      <c r="Q14" s="20">
        <v>1502</v>
      </c>
      <c r="R14" s="20">
        <v>35</v>
      </c>
      <c r="S14" s="20">
        <v>12998</v>
      </c>
      <c r="T14" s="20">
        <v>58</v>
      </c>
      <c r="U14" s="20">
        <v>444</v>
      </c>
      <c r="V14" s="20">
        <v>28</v>
      </c>
      <c r="W14" s="20">
        <v>154</v>
      </c>
      <c r="X14" s="20">
        <v>11</v>
      </c>
    </row>
    <row r="15" spans="1:24">
      <c r="A15" t="s">
        <v>26</v>
      </c>
      <c r="B15" s="20">
        <v>10350</v>
      </c>
      <c r="C15" s="20">
        <v>11034</v>
      </c>
      <c r="D15" s="20">
        <v>970</v>
      </c>
      <c r="E15" s="20">
        <v>114</v>
      </c>
      <c r="F15" s="20">
        <v>3</v>
      </c>
      <c r="G15" s="20">
        <v>13643</v>
      </c>
      <c r="H15" s="20">
        <v>1063</v>
      </c>
      <c r="I15" s="20">
        <v>68258</v>
      </c>
      <c r="J15" s="20">
        <v>40</v>
      </c>
      <c r="K15" s="20">
        <v>278061</v>
      </c>
      <c r="L15" s="20">
        <v>8432</v>
      </c>
      <c r="M15" s="20">
        <v>2391528</v>
      </c>
      <c r="N15" s="20">
        <v>297</v>
      </c>
      <c r="O15" s="20">
        <v>5386967</v>
      </c>
      <c r="P15" s="20">
        <v>921</v>
      </c>
      <c r="Q15" s="20">
        <v>476923</v>
      </c>
      <c r="R15" s="20">
        <v>291</v>
      </c>
      <c r="S15" s="20">
        <v>62646</v>
      </c>
      <c r="T15" s="20">
        <v>370</v>
      </c>
      <c r="U15" s="20">
        <v>2493</v>
      </c>
      <c r="V15" s="20">
        <v>105</v>
      </c>
      <c r="W15" s="20">
        <v>479</v>
      </c>
      <c r="X15" s="20">
        <v>17</v>
      </c>
    </row>
    <row r="16" spans="1:24">
      <c r="A16" t="s">
        <v>25</v>
      </c>
      <c r="B16" s="20">
        <v>19693</v>
      </c>
      <c r="C16" s="20">
        <v>18826</v>
      </c>
      <c r="D16" s="20">
        <v>2024</v>
      </c>
      <c r="E16" s="20">
        <v>81</v>
      </c>
      <c r="F16" s="20">
        <v>2</v>
      </c>
      <c r="G16" s="20">
        <v>12543</v>
      </c>
      <c r="H16" s="20">
        <v>1046</v>
      </c>
      <c r="I16" s="20">
        <v>408952</v>
      </c>
      <c r="J16" s="20">
        <v>455</v>
      </c>
      <c r="K16" s="20">
        <v>820410</v>
      </c>
      <c r="L16" s="20">
        <v>17035</v>
      </c>
      <c r="M16" s="20">
        <v>21633107</v>
      </c>
      <c r="N16" s="20">
        <v>732</v>
      </c>
      <c r="O16" s="20">
        <v>1791857</v>
      </c>
      <c r="P16" s="20">
        <v>745</v>
      </c>
      <c r="Q16" s="20">
        <v>514360</v>
      </c>
      <c r="R16" s="20">
        <v>141</v>
      </c>
      <c r="S16" s="20">
        <v>48576</v>
      </c>
      <c r="T16" s="20">
        <v>442</v>
      </c>
      <c r="U16" s="20">
        <v>1952</v>
      </c>
      <c r="V16" s="20">
        <v>104</v>
      </c>
      <c r="W16" s="20">
        <v>446</v>
      </c>
      <c r="X16" s="20">
        <v>29</v>
      </c>
    </row>
    <row r="17" spans="1:24">
      <c r="A17" t="s">
        <v>21</v>
      </c>
      <c r="B17" s="20">
        <v>10216</v>
      </c>
      <c r="C17" s="20">
        <v>22898</v>
      </c>
      <c r="D17" s="20">
        <v>1665</v>
      </c>
      <c r="E17" s="20">
        <v>1</v>
      </c>
      <c r="F17" s="20">
        <v>1</v>
      </c>
      <c r="G17" s="20">
        <v>737</v>
      </c>
      <c r="H17" s="20">
        <v>85</v>
      </c>
      <c r="I17" s="20">
        <v>132080</v>
      </c>
      <c r="J17" s="20">
        <v>113</v>
      </c>
      <c r="K17" s="20">
        <v>441045</v>
      </c>
      <c r="L17" s="20">
        <v>8912</v>
      </c>
      <c r="M17" s="20">
        <v>4217399</v>
      </c>
      <c r="N17" s="20">
        <v>198</v>
      </c>
      <c r="O17" s="20">
        <v>293052</v>
      </c>
      <c r="P17" s="20">
        <v>316</v>
      </c>
      <c r="Q17" s="20">
        <v>346724</v>
      </c>
      <c r="R17" s="20">
        <v>60</v>
      </c>
      <c r="S17" s="20">
        <v>25500</v>
      </c>
      <c r="T17" s="20">
        <v>116</v>
      </c>
      <c r="U17" s="20">
        <v>912</v>
      </c>
      <c r="V17" s="20">
        <v>40</v>
      </c>
      <c r="W17" s="20">
        <v>184</v>
      </c>
      <c r="X17" s="20">
        <v>10</v>
      </c>
    </row>
    <row r="18" spans="1:24">
      <c r="A18" t="s">
        <v>19</v>
      </c>
      <c r="B18" s="20">
        <v>2160</v>
      </c>
      <c r="C18" s="20">
        <v>520</v>
      </c>
      <c r="D18" s="20">
        <v>56</v>
      </c>
      <c r="E18" s="20">
        <v>0</v>
      </c>
      <c r="F18" s="20">
        <v>0</v>
      </c>
      <c r="G18" s="20">
        <v>61</v>
      </c>
      <c r="H18" s="20">
        <v>11</v>
      </c>
      <c r="I18" s="20">
        <v>0</v>
      </c>
      <c r="J18" s="20">
        <v>0</v>
      </c>
      <c r="K18" s="20">
        <v>47280</v>
      </c>
      <c r="L18" s="20">
        <v>1879</v>
      </c>
      <c r="M18" s="20">
        <v>221</v>
      </c>
      <c r="N18" s="20">
        <v>11</v>
      </c>
      <c r="O18" s="20">
        <v>2050</v>
      </c>
      <c r="P18" s="20">
        <v>65</v>
      </c>
      <c r="Q18" s="20">
        <v>1323</v>
      </c>
      <c r="R18" s="20">
        <v>101</v>
      </c>
      <c r="S18" s="20">
        <v>6293</v>
      </c>
      <c r="T18" s="20">
        <v>199</v>
      </c>
      <c r="U18" s="20">
        <v>518</v>
      </c>
      <c r="V18" s="20">
        <v>29</v>
      </c>
      <c r="W18" s="20">
        <v>368</v>
      </c>
      <c r="X18" s="20">
        <v>8</v>
      </c>
    </row>
    <row r="19" spans="1:24">
      <c r="A19" t="s">
        <v>27</v>
      </c>
      <c r="B19" s="20">
        <v>34855</v>
      </c>
      <c r="C19" s="20">
        <v>118833</v>
      </c>
      <c r="D19" s="20">
        <v>10464</v>
      </c>
      <c r="E19" s="20">
        <v>36185</v>
      </c>
      <c r="F19" s="20">
        <v>903</v>
      </c>
      <c r="G19" s="20">
        <v>14888</v>
      </c>
      <c r="H19" s="20">
        <v>1302</v>
      </c>
      <c r="I19" s="20">
        <v>25291</v>
      </c>
      <c r="J19" s="20">
        <v>517</v>
      </c>
      <c r="K19" s="20">
        <v>1433661</v>
      </c>
      <c r="L19" s="20">
        <v>30601</v>
      </c>
      <c r="M19" s="20">
        <v>453385</v>
      </c>
      <c r="N19" s="20">
        <v>865</v>
      </c>
      <c r="O19" s="20">
        <v>473228</v>
      </c>
      <c r="P19" s="20">
        <v>4046</v>
      </c>
      <c r="Q19" s="20">
        <v>130515</v>
      </c>
      <c r="R19" s="20">
        <v>472</v>
      </c>
      <c r="S19" s="20">
        <v>22878</v>
      </c>
      <c r="T19" s="20">
        <v>979</v>
      </c>
      <c r="U19" s="20">
        <v>17407</v>
      </c>
      <c r="V19" s="20">
        <v>700</v>
      </c>
      <c r="W19" s="20">
        <v>696</v>
      </c>
      <c r="X19" s="20">
        <v>33</v>
      </c>
    </row>
    <row r="20" spans="1:24">
      <c r="A20" t="s">
        <v>34</v>
      </c>
      <c r="B20" s="20">
        <v>83254</v>
      </c>
      <c r="C20" s="20">
        <v>118152</v>
      </c>
      <c r="D20" s="20">
        <v>16815</v>
      </c>
      <c r="E20" s="20">
        <v>7378</v>
      </c>
      <c r="F20" s="20">
        <v>220</v>
      </c>
      <c r="G20" s="20">
        <v>18683</v>
      </c>
      <c r="H20" s="20">
        <v>2956</v>
      </c>
      <c r="I20" s="20">
        <v>145597</v>
      </c>
      <c r="J20" s="20">
        <v>2333</v>
      </c>
      <c r="K20" s="20">
        <v>2825871</v>
      </c>
      <c r="L20" s="20">
        <v>76119</v>
      </c>
      <c r="M20" s="20">
        <v>4898155</v>
      </c>
      <c r="N20" s="20">
        <v>366</v>
      </c>
      <c r="O20" s="20">
        <v>1284808</v>
      </c>
      <c r="P20" s="20">
        <v>2247</v>
      </c>
      <c r="Q20" s="20">
        <v>582577</v>
      </c>
      <c r="R20" s="20">
        <v>638</v>
      </c>
      <c r="S20" s="20">
        <v>293727</v>
      </c>
      <c r="T20" s="20">
        <v>1819</v>
      </c>
      <c r="U20" s="20">
        <v>37645</v>
      </c>
      <c r="V20" s="20">
        <v>1533</v>
      </c>
      <c r="W20" s="20">
        <v>1037</v>
      </c>
      <c r="X20" s="20">
        <v>54</v>
      </c>
    </row>
    <row r="21" spans="1:24">
      <c r="A21" t="s">
        <v>28</v>
      </c>
      <c r="B21" s="20">
        <v>190863</v>
      </c>
      <c r="C21" s="20">
        <v>531885</v>
      </c>
      <c r="D21" s="20">
        <v>67356</v>
      </c>
      <c r="E21" s="20">
        <v>155601</v>
      </c>
      <c r="F21" s="20">
        <v>5029</v>
      </c>
      <c r="G21" s="20">
        <v>78394</v>
      </c>
      <c r="H21" s="20">
        <v>11988</v>
      </c>
      <c r="I21" s="20">
        <v>268975</v>
      </c>
      <c r="J21" s="20">
        <v>6337</v>
      </c>
      <c r="K21" s="20">
        <v>5761131</v>
      </c>
      <c r="L21" s="20">
        <v>157598</v>
      </c>
      <c r="M21" s="20">
        <v>18591212</v>
      </c>
      <c r="N21" s="20">
        <v>4065</v>
      </c>
      <c r="O21" s="20">
        <v>1048903</v>
      </c>
      <c r="P21" s="20">
        <v>11061</v>
      </c>
      <c r="Q21" s="20">
        <v>326409</v>
      </c>
      <c r="R21" s="20">
        <v>2550</v>
      </c>
      <c r="S21" s="20">
        <v>554737</v>
      </c>
      <c r="T21" s="20">
        <v>6169</v>
      </c>
      <c r="U21" s="20">
        <v>121403</v>
      </c>
      <c r="V21" s="20">
        <v>4455</v>
      </c>
      <c r="W21" s="20">
        <v>3396</v>
      </c>
      <c r="X21" s="20">
        <v>147</v>
      </c>
    </row>
    <row r="22" spans="1:24">
      <c r="A22" t="s">
        <v>29</v>
      </c>
      <c r="B22" s="20">
        <v>158417</v>
      </c>
      <c r="C22" s="20">
        <v>520330</v>
      </c>
      <c r="D22" s="20">
        <v>85902</v>
      </c>
      <c r="E22" s="20">
        <v>5509</v>
      </c>
      <c r="F22" s="20">
        <v>148</v>
      </c>
      <c r="G22" s="20">
        <v>156072</v>
      </c>
      <c r="H22" s="20">
        <v>27231</v>
      </c>
      <c r="I22" s="20">
        <v>275599</v>
      </c>
      <c r="J22" s="20">
        <v>8726</v>
      </c>
      <c r="K22" s="20">
        <v>4857079</v>
      </c>
      <c r="L22" s="20">
        <v>117031</v>
      </c>
      <c r="M22" s="20">
        <v>8563595</v>
      </c>
      <c r="N22" s="20">
        <v>1221</v>
      </c>
      <c r="O22" s="20">
        <v>398512</v>
      </c>
      <c r="P22" s="20">
        <v>5839</v>
      </c>
      <c r="Q22" s="20">
        <v>46973</v>
      </c>
      <c r="R22" s="20">
        <v>863</v>
      </c>
      <c r="S22" s="20">
        <v>222362</v>
      </c>
      <c r="T22" s="20">
        <v>6973</v>
      </c>
      <c r="U22" s="20">
        <v>20941</v>
      </c>
      <c r="V22" s="20">
        <v>1178</v>
      </c>
      <c r="W22" s="20">
        <v>1541</v>
      </c>
      <c r="X22" s="20">
        <v>109</v>
      </c>
    </row>
    <row r="23" spans="1:24">
      <c r="A23" t="s">
        <v>33</v>
      </c>
      <c r="B23" s="20">
        <v>57131</v>
      </c>
      <c r="C23" s="20">
        <v>187757</v>
      </c>
      <c r="D23" s="20">
        <v>39499</v>
      </c>
      <c r="E23" s="20">
        <v>44</v>
      </c>
      <c r="F23" s="20">
        <v>14</v>
      </c>
      <c r="G23" s="20">
        <v>34753</v>
      </c>
      <c r="H23" s="20">
        <v>8213</v>
      </c>
      <c r="I23" s="20">
        <v>60880</v>
      </c>
      <c r="J23" s="20">
        <v>1566</v>
      </c>
      <c r="K23" s="20">
        <v>1740205</v>
      </c>
      <c r="L23" s="20">
        <v>41372</v>
      </c>
      <c r="M23" s="20">
        <v>261466</v>
      </c>
      <c r="N23" s="20">
        <v>342</v>
      </c>
      <c r="O23" s="20">
        <v>53577</v>
      </c>
      <c r="P23" s="20">
        <v>3059</v>
      </c>
      <c r="Q23" s="20">
        <v>7035</v>
      </c>
      <c r="R23" s="20">
        <v>181</v>
      </c>
      <c r="S23" s="20">
        <v>29907</v>
      </c>
      <c r="T23" s="20">
        <v>923</v>
      </c>
      <c r="U23" s="20">
        <v>2077</v>
      </c>
      <c r="V23" s="20">
        <v>145</v>
      </c>
      <c r="W23" s="20">
        <v>76</v>
      </c>
      <c r="X23" s="20">
        <v>3</v>
      </c>
    </row>
    <row r="24" spans="1:24">
      <c r="A24" t="s">
        <v>31</v>
      </c>
      <c r="B24" s="20">
        <v>149800</v>
      </c>
      <c r="C24" s="20">
        <v>525521</v>
      </c>
      <c r="D24" s="20">
        <v>103647</v>
      </c>
      <c r="E24" s="20">
        <v>5181</v>
      </c>
      <c r="F24" s="20">
        <v>205</v>
      </c>
      <c r="G24" s="20">
        <v>105497</v>
      </c>
      <c r="H24" s="20">
        <v>25103</v>
      </c>
      <c r="I24" s="20">
        <v>75027</v>
      </c>
      <c r="J24" s="20">
        <v>3564</v>
      </c>
      <c r="K24" s="20">
        <v>4020475</v>
      </c>
      <c r="L24" s="20">
        <v>97669</v>
      </c>
      <c r="M24" s="20">
        <v>1081941</v>
      </c>
      <c r="N24" s="20">
        <v>2066</v>
      </c>
      <c r="O24" s="20">
        <v>76337</v>
      </c>
      <c r="P24" s="20">
        <v>2746</v>
      </c>
      <c r="Q24" s="20">
        <v>32006</v>
      </c>
      <c r="R24" s="20">
        <v>2114</v>
      </c>
      <c r="S24" s="20">
        <v>64953</v>
      </c>
      <c r="T24" s="20">
        <v>2086</v>
      </c>
      <c r="U24" s="20">
        <v>5250</v>
      </c>
      <c r="V24" s="20">
        <v>318</v>
      </c>
      <c r="W24" s="20">
        <v>434</v>
      </c>
      <c r="X24" s="20">
        <v>23</v>
      </c>
    </row>
    <row r="25" spans="1:24">
      <c r="A25" t="s">
        <v>30</v>
      </c>
      <c r="B25" s="20">
        <v>168951</v>
      </c>
      <c r="C25" s="20">
        <v>580732</v>
      </c>
      <c r="D25" s="20">
        <v>105112</v>
      </c>
      <c r="E25" s="20">
        <v>909</v>
      </c>
      <c r="F25" s="20">
        <v>70</v>
      </c>
      <c r="G25" s="20">
        <v>152504</v>
      </c>
      <c r="H25" s="20">
        <v>32855</v>
      </c>
      <c r="I25" s="20">
        <v>142085</v>
      </c>
      <c r="J25" s="20">
        <v>7170</v>
      </c>
      <c r="K25" s="20">
        <v>4487975</v>
      </c>
      <c r="L25" s="20">
        <v>119132</v>
      </c>
      <c r="M25" s="20">
        <v>612931</v>
      </c>
      <c r="N25" s="20">
        <v>1850</v>
      </c>
      <c r="O25" s="20">
        <v>259779</v>
      </c>
      <c r="P25" s="20">
        <v>7888</v>
      </c>
      <c r="Q25" s="20">
        <v>38405</v>
      </c>
      <c r="R25" s="20">
        <v>966</v>
      </c>
      <c r="S25" s="20">
        <v>194476</v>
      </c>
      <c r="T25" s="20">
        <v>6713</v>
      </c>
      <c r="U25" s="20">
        <v>6898</v>
      </c>
      <c r="V25" s="20">
        <v>458</v>
      </c>
      <c r="W25" s="20">
        <v>652</v>
      </c>
      <c r="X25" s="20">
        <v>37</v>
      </c>
    </row>
    <row r="26" spans="1:24">
      <c r="A26" t="s">
        <v>35</v>
      </c>
      <c r="B26" s="20">
        <v>41676</v>
      </c>
      <c r="C26" s="20">
        <v>119998</v>
      </c>
      <c r="D26" s="20">
        <v>28540</v>
      </c>
      <c r="E26" s="20">
        <v>11</v>
      </c>
      <c r="F26" s="20">
        <v>4</v>
      </c>
      <c r="G26" s="20">
        <v>19135</v>
      </c>
      <c r="H26" s="20">
        <v>4906</v>
      </c>
      <c r="I26" s="20">
        <v>38569</v>
      </c>
      <c r="J26" s="20">
        <v>945</v>
      </c>
      <c r="K26" s="20">
        <v>1172760</v>
      </c>
      <c r="L26" s="20">
        <v>27546</v>
      </c>
      <c r="M26" s="20">
        <v>475136</v>
      </c>
      <c r="N26" s="20">
        <v>111</v>
      </c>
      <c r="O26" s="20">
        <v>76321</v>
      </c>
      <c r="P26" s="20">
        <v>2062</v>
      </c>
      <c r="Q26" s="20">
        <v>7286</v>
      </c>
      <c r="R26" s="20">
        <v>340</v>
      </c>
      <c r="S26" s="20">
        <v>42292</v>
      </c>
      <c r="T26" s="20">
        <v>210</v>
      </c>
      <c r="U26" s="20">
        <v>3878</v>
      </c>
      <c r="V26" s="20">
        <v>140</v>
      </c>
      <c r="W26" s="20">
        <v>23</v>
      </c>
      <c r="X26" s="20">
        <v>5</v>
      </c>
    </row>
    <row r="27" spans="1:24">
      <c r="A27" t="s">
        <v>32</v>
      </c>
      <c r="B27" s="20">
        <v>186016</v>
      </c>
      <c r="C27" s="20">
        <v>530294</v>
      </c>
      <c r="D27" s="20">
        <v>122578</v>
      </c>
      <c r="E27" s="20">
        <v>244</v>
      </c>
      <c r="F27" s="20">
        <v>20</v>
      </c>
      <c r="G27" s="20">
        <v>139825</v>
      </c>
      <c r="H27" s="20">
        <v>37390</v>
      </c>
      <c r="I27" s="20">
        <v>125588</v>
      </c>
      <c r="J27" s="20">
        <v>4295</v>
      </c>
      <c r="K27" s="20">
        <v>4767252</v>
      </c>
      <c r="L27" s="20">
        <v>111392</v>
      </c>
      <c r="M27" s="20">
        <v>2281211</v>
      </c>
      <c r="N27" s="20">
        <v>1659</v>
      </c>
      <c r="O27" s="20">
        <v>1311365</v>
      </c>
      <c r="P27" s="20">
        <v>6584</v>
      </c>
      <c r="Q27" s="20">
        <v>32999</v>
      </c>
      <c r="R27" s="20">
        <v>1284</v>
      </c>
      <c r="S27" s="20">
        <v>60521</v>
      </c>
      <c r="T27" s="20">
        <v>1429</v>
      </c>
      <c r="U27" s="20">
        <v>10248</v>
      </c>
      <c r="V27" s="20">
        <v>767</v>
      </c>
      <c r="W27" s="20">
        <v>531</v>
      </c>
      <c r="X27" s="20">
        <v>44</v>
      </c>
    </row>
    <row r="28" spans="1:24">
      <c r="A28" t="s">
        <v>44</v>
      </c>
      <c r="B28" s="20">
        <v>91969</v>
      </c>
      <c r="C28" s="20">
        <v>155684</v>
      </c>
      <c r="D28" s="20">
        <v>31921</v>
      </c>
      <c r="E28" s="20">
        <v>747</v>
      </c>
      <c r="F28" s="20">
        <v>60</v>
      </c>
      <c r="G28" s="20">
        <v>36556</v>
      </c>
      <c r="H28" s="20">
        <v>7679</v>
      </c>
      <c r="I28" s="20">
        <v>86273</v>
      </c>
      <c r="J28" s="20">
        <v>3717</v>
      </c>
      <c r="K28" s="20">
        <v>3094195</v>
      </c>
      <c r="L28" s="20">
        <v>79823</v>
      </c>
      <c r="M28" s="20">
        <v>80265</v>
      </c>
      <c r="N28" s="20">
        <v>1208</v>
      </c>
      <c r="O28" s="20">
        <v>102327</v>
      </c>
      <c r="P28" s="20">
        <v>5112</v>
      </c>
      <c r="Q28" s="20">
        <v>28067</v>
      </c>
      <c r="R28" s="20">
        <v>1152</v>
      </c>
      <c r="S28" s="20">
        <v>128159</v>
      </c>
      <c r="T28" s="20">
        <v>1987</v>
      </c>
      <c r="U28" s="20">
        <v>6835</v>
      </c>
      <c r="V28" s="20">
        <v>412</v>
      </c>
      <c r="W28" s="20">
        <v>132</v>
      </c>
      <c r="X28" s="20">
        <v>15</v>
      </c>
    </row>
    <row r="29" spans="1:24">
      <c r="A29" t="s">
        <v>38</v>
      </c>
      <c r="B29" s="20">
        <v>105440</v>
      </c>
      <c r="C29" s="20">
        <v>317675</v>
      </c>
      <c r="D29" s="20">
        <v>53676</v>
      </c>
      <c r="E29" s="20">
        <v>38327</v>
      </c>
      <c r="F29" s="20">
        <v>1137</v>
      </c>
      <c r="G29" s="20">
        <v>49793</v>
      </c>
      <c r="H29" s="20">
        <v>8362</v>
      </c>
      <c r="I29" s="20">
        <v>133696</v>
      </c>
      <c r="J29" s="20">
        <v>3998</v>
      </c>
      <c r="K29" s="20">
        <v>3744533</v>
      </c>
      <c r="L29" s="20">
        <v>76194</v>
      </c>
      <c r="M29" s="20">
        <v>1810267</v>
      </c>
      <c r="N29" s="20">
        <v>2095</v>
      </c>
      <c r="O29" s="20">
        <v>1181431</v>
      </c>
      <c r="P29" s="20">
        <v>4534</v>
      </c>
      <c r="Q29" s="20">
        <v>170375</v>
      </c>
      <c r="R29" s="20">
        <v>2405</v>
      </c>
      <c r="S29" s="20">
        <v>304275</v>
      </c>
      <c r="T29" s="20">
        <v>2308</v>
      </c>
      <c r="U29" s="20">
        <v>26083</v>
      </c>
      <c r="V29" s="20">
        <v>1142</v>
      </c>
      <c r="W29" s="20">
        <v>171</v>
      </c>
      <c r="X29" s="20">
        <v>35</v>
      </c>
    </row>
    <row r="30" spans="1:24">
      <c r="A30" t="s">
        <v>46</v>
      </c>
      <c r="B30" s="20">
        <v>70787</v>
      </c>
      <c r="C30" s="20">
        <v>153694</v>
      </c>
      <c r="D30" s="20">
        <v>30583</v>
      </c>
      <c r="E30" s="20">
        <v>12</v>
      </c>
      <c r="F30" s="20">
        <v>1</v>
      </c>
      <c r="G30" s="20">
        <v>78270</v>
      </c>
      <c r="H30" s="20">
        <v>14936</v>
      </c>
      <c r="I30" s="20">
        <v>111258</v>
      </c>
      <c r="J30" s="20">
        <v>3669</v>
      </c>
      <c r="K30" s="20">
        <v>2304926</v>
      </c>
      <c r="L30" s="20">
        <v>52996</v>
      </c>
      <c r="M30" s="20">
        <v>19072</v>
      </c>
      <c r="N30" s="20">
        <v>525</v>
      </c>
      <c r="O30" s="20">
        <v>303163</v>
      </c>
      <c r="P30" s="20">
        <v>3171</v>
      </c>
      <c r="Q30" s="20">
        <v>11787</v>
      </c>
      <c r="R30" s="20">
        <v>453</v>
      </c>
      <c r="S30" s="20">
        <v>11403</v>
      </c>
      <c r="T30" s="20">
        <v>302</v>
      </c>
      <c r="U30" s="20">
        <v>6408</v>
      </c>
      <c r="V30" s="20">
        <v>391</v>
      </c>
      <c r="W30" s="20">
        <v>140</v>
      </c>
      <c r="X30" s="20">
        <v>7</v>
      </c>
    </row>
    <row r="31" spans="1:24">
      <c r="A31" t="s">
        <v>36</v>
      </c>
      <c r="B31" s="20">
        <v>25307</v>
      </c>
      <c r="C31" s="20">
        <v>46342</v>
      </c>
      <c r="D31" s="20">
        <v>6370</v>
      </c>
      <c r="E31" s="20">
        <v>895</v>
      </c>
      <c r="F31" s="20">
        <v>3</v>
      </c>
      <c r="G31" s="20">
        <v>21009</v>
      </c>
      <c r="H31" s="20">
        <v>2733</v>
      </c>
      <c r="I31" s="20">
        <v>20871</v>
      </c>
      <c r="J31" s="20">
        <v>913</v>
      </c>
      <c r="K31" s="20">
        <v>1538867</v>
      </c>
      <c r="L31" s="20">
        <v>21378</v>
      </c>
      <c r="M31" s="20">
        <v>24831</v>
      </c>
      <c r="N31" s="20">
        <v>155</v>
      </c>
      <c r="O31" s="20">
        <v>57476</v>
      </c>
      <c r="P31" s="20">
        <v>886</v>
      </c>
      <c r="Q31" s="20">
        <v>18397</v>
      </c>
      <c r="R31" s="20">
        <v>169</v>
      </c>
      <c r="S31" s="20">
        <v>23443</v>
      </c>
      <c r="T31" s="20">
        <v>217</v>
      </c>
      <c r="U31" s="20">
        <v>4638</v>
      </c>
      <c r="V31" s="20">
        <v>208</v>
      </c>
      <c r="W31" s="20">
        <v>51</v>
      </c>
      <c r="X31" s="20">
        <v>3</v>
      </c>
    </row>
    <row r="32" spans="1:24">
      <c r="A32" t="s">
        <v>42</v>
      </c>
      <c r="B32" s="20">
        <v>99718</v>
      </c>
      <c r="C32" s="20">
        <v>345471</v>
      </c>
      <c r="D32" s="20">
        <v>62960</v>
      </c>
      <c r="E32" s="20">
        <v>8949</v>
      </c>
      <c r="F32" s="20">
        <v>283</v>
      </c>
      <c r="G32" s="20">
        <v>70823</v>
      </c>
      <c r="H32" s="20">
        <v>14130</v>
      </c>
      <c r="I32" s="20">
        <v>131821</v>
      </c>
      <c r="J32" s="20">
        <v>3684</v>
      </c>
      <c r="K32" s="20">
        <v>3397731</v>
      </c>
      <c r="L32" s="20">
        <v>72009</v>
      </c>
      <c r="M32" s="20">
        <v>700390</v>
      </c>
      <c r="N32" s="20">
        <v>1895</v>
      </c>
      <c r="O32" s="20">
        <v>431508</v>
      </c>
      <c r="P32" s="20">
        <v>4403</v>
      </c>
      <c r="Q32" s="20">
        <v>86191</v>
      </c>
      <c r="R32" s="20">
        <v>3377</v>
      </c>
      <c r="S32" s="20">
        <v>121774</v>
      </c>
      <c r="T32" s="20">
        <v>2506</v>
      </c>
      <c r="U32" s="20">
        <v>12581</v>
      </c>
      <c r="V32" s="20">
        <v>485</v>
      </c>
      <c r="W32" s="20">
        <v>367</v>
      </c>
      <c r="X32" s="20">
        <v>23</v>
      </c>
    </row>
    <row r="33" spans="1:24">
      <c r="A33" t="s">
        <v>47</v>
      </c>
      <c r="B33" s="20">
        <v>29116</v>
      </c>
      <c r="C33" s="20">
        <v>88123</v>
      </c>
      <c r="D33" s="20">
        <v>19923</v>
      </c>
      <c r="E33" s="20">
        <v>0</v>
      </c>
      <c r="F33" s="20">
        <v>0</v>
      </c>
      <c r="G33" s="20">
        <v>17389</v>
      </c>
      <c r="H33" s="20">
        <v>4366</v>
      </c>
      <c r="I33" s="20">
        <v>39028</v>
      </c>
      <c r="J33" s="20">
        <v>1728</v>
      </c>
      <c r="K33" s="20">
        <v>906693</v>
      </c>
      <c r="L33" s="20">
        <v>21621</v>
      </c>
      <c r="M33" s="20">
        <v>119125</v>
      </c>
      <c r="N33" s="20">
        <v>135</v>
      </c>
      <c r="O33" s="20">
        <v>16132</v>
      </c>
      <c r="P33" s="20">
        <v>733</v>
      </c>
      <c r="Q33" s="20">
        <v>2902</v>
      </c>
      <c r="R33" s="20">
        <v>118</v>
      </c>
      <c r="S33" s="20">
        <v>4457</v>
      </c>
      <c r="T33" s="20">
        <v>158</v>
      </c>
      <c r="U33" s="20">
        <v>2675</v>
      </c>
      <c r="V33" s="20">
        <v>168</v>
      </c>
      <c r="W33" s="20">
        <v>57</v>
      </c>
      <c r="X33" s="20">
        <v>6</v>
      </c>
    </row>
    <row r="34" spans="1:24">
      <c r="A34" t="s">
        <v>43</v>
      </c>
      <c r="B34" s="20">
        <v>131853</v>
      </c>
      <c r="C34" s="20">
        <v>394680</v>
      </c>
      <c r="D34" s="20">
        <v>86274</v>
      </c>
      <c r="E34" s="20">
        <v>750</v>
      </c>
      <c r="F34" s="20">
        <v>84</v>
      </c>
      <c r="G34" s="20">
        <v>76124</v>
      </c>
      <c r="H34" s="20">
        <v>19896</v>
      </c>
      <c r="I34" s="20">
        <v>135920</v>
      </c>
      <c r="J34" s="20">
        <v>4548</v>
      </c>
      <c r="K34" s="20">
        <v>3163565</v>
      </c>
      <c r="L34" s="20">
        <v>90982</v>
      </c>
      <c r="M34" s="20">
        <v>240856</v>
      </c>
      <c r="N34" s="20">
        <v>1335</v>
      </c>
      <c r="O34" s="20">
        <v>1008356</v>
      </c>
      <c r="P34" s="20">
        <v>11198</v>
      </c>
      <c r="Q34" s="20">
        <v>78406</v>
      </c>
      <c r="R34" s="20">
        <v>2237</v>
      </c>
      <c r="S34" s="20">
        <v>203785</v>
      </c>
      <c r="T34" s="20">
        <v>4035</v>
      </c>
      <c r="U34" s="20">
        <v>6337</v>
      </c>
      <c r="V34" s="20">
        <v>393</v>
      </c>
      <c r="W34" s="20">
        <v>544</v>
      </c>
      <c r="X34" s="20">
        <v>73</v>
      </c>
    </row>
    <row r="35" spans="1:24">
      <c r="A35" t="s">
        <v>40</v>
      </c>
      <c r="B35" s="20">
        <v>41280</v>
      </c>
      <c r="C35" s="20">
        <v>48777</v>
      </c>
      <c r="D35" s="20">
        <v>5839</v>
      </c>
      <c r="E35" s="20">
        <v>6771</v>
      </c>
      <c r="F35" s="20">
        <v>83</v>
      </c>
      <c r="G35" s="20">
        <v>14235</v>
      </c>
      <c r="H35" s="20">
        <v>1780</v>
      </c>
      <c r="I35" s="20">
        <v>69606</v>
      </c>
      <c r="J35" s="20">
        <v>1103</v>
      </c>
      <c r="K35" s="20">
        <v>1399449</v>
      </c>
      <c r="L35" s="20">
        <v>37403</v>
      </c>
      <c r="M35" s="20">
        <v>193813</v>
      </c>
      <c r="N35" s="20">
        <v>101</v>
      </c>
      <c r="O35" s="20">
        <v>56901</v>
      </c>
      <c r="P35" s="20">
        <v>1300</v>
      </c>
      <c r="Q35" s="20">
        <v>3843</v>
      </c>
      <c r="R35" s="20">
        <v>73</v>
      </c>
      <c r="S35" s="20">
        <v>11006</v>
      </c>
      <c r="T35" s="20">
        <v>124</v>
      </c>
      <c r="U35" s="20">
        <v>10302</v>
      </c>
      <c r="V35" s="20">
        <v>409</v>
      </c>
      <c r="W35" s="20">
        <v>395</v>
      </c>
      <c r="X35" s="20">
        <v>25</v>
      </c>
    </row>
    <row r="36" spans="1:24">
      <c r="A36" t="s">
        <v>45</v>
      </c>
      <c r="B36" s="20">
        <v>111465</v>
      </c>
      <c r="C36" s="20">
        <v>290390</v>
      </c>
      <c r="D36" s="20">
        <v>56498</v>
      </c>
      <c r="E36" s="20">
        <v>4717</v>
      </c>
      <c r="F36" s="20">
        <v>190</v>
      </c>
      <c r="G36" s="20">
        <v>99000</v>
      </c>
      <c r="H36" s="20">
        <v>18906</v>
      </c>
      <c r="I36" s="20">
        <v>92909</v>
      </c>
      <c r="J36" s="20">
        <v>3985</v>
      </c>
      <c r="K36" s="20">
        <v>2852897</v>
      </c>
      <c r="L36" s="20">
        <v>81787</v>
      </c>
      <c r="M36" s="20">
        <v>200877</v>
      </c>
      <c r="N36" s="20">
        <v>618</v>
      </c>
      <c r="O36" s="20">
        <v>180656</v>
      </c>
      <c r="P36" s="20">
        <v>2451</v>
      </c>
      <c r="Q36" s="20">
        <v>14459</v>
      </c>
      <c r="R36" s="20">
        <v>444</v>
      </c>
      <c r="S36" s="20">
        <v>35242</v>
      </c>
      <c r="T36" s="20">
        <v>770</v>
      </c>
      <c r="U36" s="20">
        <v>8106</v>
      </c>
      <c r="V36" s="20">
        <v>488</v>
      </c>
      <c r="W36" s="20">
        <v>172</v>
      </c>
      <c r="X36" s="20">
        <v>17</v>
      </c>
    </row>
    <row r="37" spans="1:24">
      <c r="A37" t="s">
        <v>41</v>
      </c>
      <c r="B37" s="20">
        <v>33440</v>
      </c>
      <c r="C37" s="20">
        <v>57439</v>
      </c>
      <c r="D37" s="20">
        <v>9496</v>
      </c>
      <c r="E37" s="20">
        <v>27</v>
      </c>
      <c r="F37" s="20">
        <v>4</v>
      </c>
      <c r="G37" s="20">
        <v>16107</v>
      </c>
      <c r="H37" s="20">
        <v>2693</v>
      </c>
      <c r="I37" s="20">
        <v>110546</v>
      </c>
      <c r="J37" s="20">
        <v>1158</v>
      </c>
      <c r="K37" s="20">
        <v>1163644</v>
      </c>
      <c r="L37" s="20">
        <v>28991</v>
      </c>
      <c r="M37" s="20">
        <v>14407</v>
      </c>
      <c r="N37" s="20">
        <v>205</v>
      </c>
      <c r="O37" s="20">
        <v>601490</v>
      </c>
      <c r="P37" s="20">
        <v>901</v>
      </c>
      <c r="Q37" s="20">
        <v>8119</v>
      </c>
      <c r="R37" s="20">
        <v>121</v>
      </c>
      <c r="S37" s="20">
        <v>29613</v>
      </c>
      <c r="T37" s="20">
        <v>334</v>
      </c>
      <c r="U37" s="20">
        <v>8863</v>
      </c>
      <c r="V37" s="20">
        <v>413</v>
      </c>
      <c r="W37" s="20">
        <v>440</v>
      </c>
      <c r="X37" s="20">
        <v>16</v>
      </c>
    </row>
    <row r="38" spans="1:24">
      <c r="A38" t="s">
        <v>37</v>
      </c>
      <c r="B38" s="20">
        <v>31332</v>
      </c>
      <c r="C38" s="20">
        <v>59330</v>
      </c>
      <c r="D38" s="20">
        <v>8612</v>
      </c>
      <c r="E38" s="20">
        <v>1797</v>
      </c>
      <c r="F38" s="20">
        <v>40</v>
      </c>
      <c r="G38" s="20">
        <v>17697</v>
      </c>
      <c r="H38" s="20">
        <v>3114</v>
      </c>
      <c r="I38" s="20">
        <v>43784</v>
      </c>
      <c r="J38" s="20">
        <v>1425</v>
      </c>
      <c r="K38" s="20">
        <v>1465441</v>
      </c>
      <c r="L38" s="20">
        <v>27280</v>
      </c>
      <c r="M38" s="20">
        <v>359282</v>
      </c>
      <c r="N38" s="20">
        <v>160</v>
      </c>
      <c r="O38" s="20">
        <v>59284</v>
      </c>
      <c r="P38" s="20">
        <v>464</v>
      </c>
      <c r="Q38" s="20">
        <v>5307</v>
      </c>
      <c r="R38" s="20">
        <v>80</v>
      </c>
      <c r="S38" s="20">
        <v>27375</v>
      </c>
      <c r="T38" s="20">
        <v>296</v>
      </c>
      <c r="U38" s="20">
        <v>10465</v>
      </c>
      <c r="V38" s="20">
        <v>467</v>
      </c>
      <c r="W38" s="20">
        <v>133</v>
      </c>
      <c r="X38" s="20">
        <v>8</v>
      </c>
    </row>
    <row r="39" spans="1:24">
      <c r="A39" t="s">
        <v>39</v>
      </c>
      <c r="B39" s="20">
        <v>108325</v>
      </c>
      <c r="C39" s="20">
        <v>186762</v>
      </c>
      <c r="D39" s="20">
        <v>29740</v>
      </c>
      <c r="E39" s="20">
        <v>7555</v>
      </c>
      <c r="F39" s="20">
        <v>223</v>
      </c>
      <c r="G39" s="20">
        <v>69773</v>
      </c>
      <c r="H39" s="20">
        <v>13327</v>
      </c>
      <c r="I39" s="20">
        <v>191041</v>
      </c>
      <c r="J39" s="20">
        <v>3585</v>
      </c>
      <c r="K39" s="20">
        <v>4631420</v>
      </c>
      <c r="L39" s="20">
        <v>94548</v>
      </c>
      <c r="M39" s="20">
        <v>309999</v>
      </c>
      <c r="N39" s="20">
        <v>1317</v>
      </c>
      <c r="O39" s="20">
        <v>278542</v>
      </c>
      <c r="P39" s="20">
        <v>4742</v>
      </c>
      <c r="Q39" s="20">
        <v>24986</v>
      </c>
      <c r="R39" s="20">
        <v>586</v>
      </c>
      <c r="S39" s="20">
        <v>63924</v>
      </c>
      <c r="T39" s="20">
        <v>1402</v>
      </c>
      <c r="U39" s="20">
        <v>20256</v>
      </c>
      <c r="V39" s="20">
        <v>955</v>
      </c>
      <c r="W39" s="20">
        <v>321</v>
      </c>
      <c r="X39" s="20">
        <v>28</v>
      </c>
    </row>
    <row r="40" spans="1:24">
      <c r="A40" t="s">
        <v>54</v>
      </c>
      <c r="B40" s="20">
        <v>75515</v>
      </c>
      <c r="C40" s="20">
        <v>53274</v>
      </c>
      <c r="D40" s="20">
        <v>6745</v>
      </c>
      <c r="E40" s="20">
        <v>4665</v>
      </c>
      <c r="F40" s="20">
        <v>156</v>
      </c>
      <c r="G40" s="20">
        <v>16286</v>
      </c>
      <c r="H40" s="20">
        <v>2018</v>
      </c>
      <c r="I40" s="20">
        <v>78064</v>
      </c>
      <c r="J40" s="20">
        <v>3569</v>
      </c>
      <c r="K40" s="20">
        <v>3736760</v>
      </c>
      <c r="L40" s="20">
        <v>71642</v>
      </c>
      <c r="M40" s="20">
        <v>419914</v>
      </c>
      <c r="N40" s="20">
        <v>261</v>
      </c>
      <c r="O40" s="20">
        <v>1443630</v>
      </c>
      <c r="P40" s="20">
        <v>3000</v>
      </c>
      <c r="Q40" s="20">
        <v>6363</v>
      </c>
      <c r="R40" s="20">
        <v>189</v>
      </c>
      <c r="S40" s="20">
        <v>68829</v>
      </c>
      <c r="T40" s="20">
        <v>1000</v>
      </c>
      <c r="U40" s="20">
        <v>5367</v>
      </c>
      <c r="V40" s="20">
        <v>293</v>
      </c>
      <c r="W40" s="20">
        <v>428</v>
      </c>
      <c r="X40" s="20">
        <v>30</v>
      </c>
    </row>
    <row r="41" spans="1:24">
      <c r="A41" t="s">
        <v>48</v>
      </c>
      <c r="B41" s="20">
        <v>73103</v>
      </c>
      <c r="C41" s="20">
        <v>185220</v>
      </c>
      <c r="D41" s="20">
        <v>16966</v>
      </c>
      <c r="E41" s="20">
        <v>51217</v>
      </c>
      <c r="F41" s="20">
        <v>1162</v>
      </c>
      <c r="G41" s="20">
        <v>51783</v>
      </c>
      <c r="H41" s="20">
        <v>5555</v>
      </c>
      <c r="I41" s="20">
        <v>283939</v>
      </c>
      <c r="J41" s="20">
        <v>13467</v>
      </c>
      <c r="K41" s="20">
        <v>2773771</v>
      </c>
      <c r="L41" s="20">
        <v>61942</v>
      </c>
      <c r="M41" s="20">
        <v>1477919</v>
      </c>
      <c r="N41" s="20">
        <v>779</v>
      </c>
      <c r="O41" s="20">
        <v>3119047</v>
      </c>
      <c r="P41" s="20">
        <v>2045</v>
      </c>
      <c r="Q41" s="20">
        <v>6031</v>
      </c>
      <c r="R41" s="20">
        <v>179</v>
      </c>
      <c r="S41" s="20">
        <v>41215</v>
      </c>
      <c r="T41" s="20">
        <v>648</v>
      </c>
      <c r="U41" s="20">
        <v>7902</v>
      </c>
      <c r="V41" s="20">
        <v>551</v>
      </c>
      <c r="W41" s="20">
        <v>524</v>
      </c>
      <c r="X41" s="20">
        <v>64</v>
      </c>
    </row>
    <row r="42" spans="1:24">
      <c r="A42" t="s">
        <v>52</v>
      </c>
      <c r="B42" s="20">
        <v>47526</v>
      </c>
      <c r="C42" s="20">
        <v>62156</v>
      </c>
      <c r="D42" s="20">
        <v>9693</v>
      </c>
      <c r="E42" s="20">
        <v>64</v>
      </c>
      <c r="F42" s="20">
        <v>6</v>
      </c>
      <c r="G42" s="20">
        <v>9661</v>
      </c>
      <c r="H42" s="20">
        <v>1583</v>
      </c>
      <c r="I42" s="20">
        <v>61567</v>
      </c>
      <c r="J42" s="20">
        <v>5044</v>
      </c>
      <c r="K42" s="20">
        <v>2013706</v>
      </c>
      <c r="L42" s="20">
        <v>44660</v>
      </c>
      <c r="M42" s="20">
        <v>50740</v>
      </c>
      <c r="N42" s="20">
        <v>214</v>
      </c>
      <c r="O42" s="20">
        <v>102694</v>
      </c>
      <c r="P42" s="20">
        <v>1248</v>
      </c>
      <c r="Q42" s="20">
        <v>2021</v>
      </c>
      <c r="R42" s="20">
        <v>74</v>
      </c>
      <c r="S42" s="20">
        <v>36788</v>
      </c>
      <c r="T42" s="20">
        <v>300</v>
      </c>
      <c r="U42" s="20">
        <v>2792</v>
      </c>
      <c r="V42" s="20">
        <v>264</v>
      </c>
      <c r="W42" s="20">
        <v>131</v>
      </c>
      <c r="X42" s="20">
        <v>13</v>
      </c>
    </row>
    <row r="43" spans="1:24">
      <c r="A43" t="s">
        <v>53</v>
      </c>
      <c r="B43" s="20">
        <v>44755</v>
      </c>
      <c r="C43" s="20">
        <v>59607</v>
      </c>
      <c r="D43" s="20">
        <v>6306</v>
      </c>
      <c r="E43" s="20">
        <v>250</v>
      </c>
      <c r="F43" s="20">
        <v>18</v>
      </c>
      <c r="G43" s="20">
        <v>7550</v>
      </c>
      <c r="H43" s="20">
        <v>834</v>
      </c>
      <c r="I43" s="20">
        <v>17954</v>
      </c>
      <c r="J43" s="20">
        <v>276</v>
      </c>
      <c r="K43" s="20">
        <v>2161875</v>
      </c>
      <c r="L43" s="20">
        <v>43513</v>
      </c>
      <c r="M43" s="20">
        <v>111947</v>
      </c>
      <c r="N43" s="20">
        <v>190</v>
      </c>
      <c r="O43" s="20">
        <v>143746</v>
      </c>
      <c r="P43" s="20">
        <v>860</v>
      </c>
      <c r="Q43" s="20">
        <v>2298</v>
      </c>
      <c r="R43" s="20">
        <v>72</v>
      </c>
      <c r="S43" s="20">
        <v>39405</v>
      </c>
      <c r="T43" s="20">
        <v>267</v>
      </c>
      <c r="U43" s="20">
        <v>1800</v>
      </c>
      <c r="V43" s="20">
        <v>99</v>
      </c>
      <c r="W43" s="20">
        <v>412</v>
      </c>
      <c r="X43" s="20">
        <v>12</v>
      </c>
    </row>
    <row r="44" spans="1:24">
      <c r="A44" t="s">
        <v>51</v>
      </c>
      <c r="B44" s="20">
        <v>28033</v>
      </c>
      <c r="C44" s="20">
        <v>47214</v>
      </c>
      <c r="D44" s="20">
        <v>4383</v>
      </c>
      <c r="E44" s="20">
        <v>425</v>
      </c>
      <c r="F44" s="20">
        <v>24</v>
      </c>
      <c r="G44" s="20">
        <v>11090</v>
      </c>
      <c r="H44" s="20">
        <v>1081</v>
      </c>
      <c r="I44" s="20">
        <v>37530</v>
      </c>
      <c r="J44" s="20">
        <v>832</v>
      </c>
      <c r="K44" s="20">
        <v>1293437</v>
      </c>
      <c r="L44" s="20">
        <v>25233</v>
      </c>
      <c r="M44" s="20">
        <v>80378</v>
      </c>
      <c r="N44" s="20">
        <v>186</v>
      </c>
      <c r="O44" s="20">
        <v>166767</v>
      </c>
      <c r="P44" s="20">
        <v>762</v>
      </c>
      <c r="Q44" s="20">
        <v>1921</v>
      </c>
      <c r="R44" s="20">
        <v>60</v>
      </c>
      <c r="S44" s="20">
        <v>4561</v>
      </c>
      <c r="T44" s="20">
        <v>79</v>
      </c>
      <c r="U44" s="20">
        <v>1637</v>
      </c>
      <c r="V44" s="20">
        <v>74</v>
      </c>
      <c r="W44" s="20">
        <v>242</v>
      </c>
      <c r="X44" s="20">
        <v>7</v>
      </c>
    </row>
    <row r="45" spans="1:24">
      <c r="A45" t="s">
        <v>55</v>
      </c>
      <c r="B45" s="20">
        <v>23112</v>
      </c>
      <c r="C45" s="20">
        <v>87399</v>
      </c>
      <c r="D45" s="20">
        <v>8310</v>
      </c>
      <c r="E45" s="20">
        <v>4</v>
      </c>
      <c r="F45" s="20">
        <v>1</v>
      </c>
      <c r="G45" s="20">
        <v>43397</v>
      </c>
      <c r="H45" s="20">
        <v>5068</v>
      </c>
      <c r="I45" s="20">
        <v>49331</v>
      </c>
      <c r="J45" s="20">
        <v>9178</v>
      </c>
      <c r="K45" s="20">
        <v>879803</v>
      </c>
      <c r="L45" s="20">
        <v>20240</v>
      </c>
      <c r="M45" s="20">
        <v>3469</v>
      </c>
      <c r="N45" s="20">
        <v>154</v>
      </c>
      <c r="O45" s="20">
        <v>39860</v>
      </c>
      <c r="P45" s="20">
        <v>544</v>
      </c>
      <c r="Q45" s="20">
        <v>936</v>
      </c>
      <c r="R45" s="20">
        <v>24</v>
      </c>
      <c r="S45" s="20">
        <v>4233</v>
      </c>
      <c r="T45" s="20">
        <v>103</v>
      </c>
      <c r="U45" s="20">
        <v>2986</v>
      </c>
      <c r="V45" s="20">
        <v>280</v>
      </c>
      <c r="W45" s="20">
        <v>176</v>
      </c>
      <c r="X45" s="20">
        <v>16</v>
      </c>
    </row>
    <row r="46" spans="1:24">
      <c r="A46" t="s">
        <v>50</v>
      </c>
      <c r="B46" s="20">
        <v>52067</v>
      </c>
      <c r="C46" s="20">
        <v>153187</v>
      </c>
      <c r="D46" s="20">
        <v>15568</v>
      </c>
      <c r="E46" s="20">
        <v>2369</v>
      </c>
      <c r="F46" s="20">
        <v>51</v>
      </c>
      <c r="G46" s="20">
        <v>16289</v>
      </c>
      <c r="H46" s="20">
        <v>1674</v>
      </c>
      <c r="I46" s="20">
        <v>158615</v>
      </c>
      <c r="J46" s="20">
        <v>2354</v>
      </c>
      <c r="K46" s="20">
        <v>1623998</v>
      </c>
      <c r="L46" s="20">
        <v>43868</v>
      </c>
      <c r="M46" s="20">
        <v>2503400</v>
      </c>
      <c r="N46" s="20">
        <v>268</v>
      </c>
      <c r="O46" s="20">
        <v>976818</v>
      </c>
      <c r="P46" s="20">
        <v>1597</v>
      </c>
      <c r="Q46" s="20">
        <v>1317</v>
      </c>
      <c r="R46" s="20">
        <v>67</v>
      </c>
      <c r="S46" s="20">
        <v>23399</v>
      </c>
      <c r="T46" s="20">
        <v>308</v>
      </c>
      <c r="U46" s="20">
        <v>6400</v>
      </c>
      <c r="V46" s="20">
        <v>248</v>
      </c>
      <c r="W46" s="20">
        <v>652</v>
      </c>
      <c r="X46" s="20">
        <v>24</v>
      </c>
    </row>
    <row r="47" spans="1:24">
      <c r="A47" t="s">
        <v>49</v>
      </c>
      <c r="B47" s="20">
        <v>36755</v>
      </c>
      <c r="C47" s="20">
        <v>33983</v>
      </c>
      <c r="D47" s="20">
        <v>3321</v>
      </c>
      <c r="E47" s="20">
        <v>24621</v>
      </c>
      <c r="F47" s="20">
        <v>460</v>
      </c>
      <c r="G47" s="20">
        <v>6134</v>
      </c>
      <c r="H47" s="20">
        <v>540</v>
      </c>
      <c r="I47" s="20">
        <v>100325</v>
      </c>
      <c r="J47" s="20">
        <v>2476</v>
      </c>
      <c r="K47" s="20">
        <v>2035535</v>
      </c>
      <c r="L47" s="20">
        <v>35188</v>
      </c>
      <c r="M47" s="20">
        <v>1405863</v>
      </c>
      <c r="N47" s="20">
        <v>153</v>
      </c>
      <c r="O47" s="20">
        <v>162857</v>
      </c>
      <c r="P47" s="20">
        <v>795</v>
      </c>
      <c r="Q47" s="20">
        <v>1256</v>
      </c>
      <c r="R47" s="20">
        <v>40</v>
      </c>
      <c r="S47" s="20">
        <v>14887</v>
      </c>
      <c r="T47" s="20">
        <v>231</v>
      </c>
      <c r="U47" s="20">
        <v>1212</v>
      </c>
      <c r="V47" s="20">
        <v>50</v>
      </c>
      <c r="W47" s="20">
        <v>110</v>
      </c>
      <c r="X47" s="20">
        <v>7</v>
      </c>
    </row>
    <row r="48" spans="1:24">
      <c r="A48" t="s">
        <v>59</v>
      </c>
      <c r="B48" s="20">
        <v>37140</v>
      </c>
      <c r="C48" s="20">
        <v>31462</v>
      </c>
      <c r="D48" s="20">
        <v>2300</v>
      </c>
      <c r="E48" s="20">
        <v>211</v>
      </c>
      <c r="F48" s="20">
        <v>10</v>
      </c>
      <c r="G48" s="20">
        <v>11716</v>
      </c>
      <c r="H48" s="20">
        <v>930</v>
      </c>
      <c r="I48" s="20">
        <v>210634</v>
      </c>
      <c r="J48" s="20">
        <v>3090</v>
      </c>
      <c r="K48" s="20">
        <v>1694383</v>
      </c>
      <c r="L48" s="20">
        <v>33966</v>
      </c>
      <c r="M48" s="20">
        <v>1375265</v>
      </c>
      <c r="N48" s="20">
        <v>290</v>
      </c>
      <c r="O48" s="20">
        <v>478524</v>
      </c>
      <c r="P48" s="20">
        <v>1793</v>
      </c>
      <c r="Q48" s="20">
        <v>9432</v>
      </c>
      <c r="R48" s="20">
        <v>198</v>
      </c>
      <c r="S48" s="20">
        <v>190112</v>
      </c>
      <c r="T48" s="20">
        <v>860</v>
      </c>
      <c r="U48" s="20">
        <v>11319</v>
      </c>
      <c r="V48" s="20">
        <v>395</v>
      </c>
      <c r="W48" s="20">
        <v>1338</v>
      </c>
      <c r="X48" s="20">
        <v>29</v>
      </c>
    </row>
    <row r="49" spans="1:24">
      <c r="A49" t="s">
        <v>60</v>
      </c>
      <c r="B49" s="20">
        <v>35664</v>
      </c>
      <c r="C49" s="20">
        <v>266178</v>
      </c>
      <c r="D49" s="20">
        <v>17476</v>
      </c>
      <c r="E49" s="20">
        <v>13</v>
      </c>
      <c r="F49" s="20">
        <v>3</v>
      </c>
      <c r="G49" s="20">
        <v>29172</v>
      </c>
      <c r="H49" s="20">
        <v>2469</v>
      </c>
      <c r="I49" s="20">
        <v>76352</v>
      </c>
      <c r="J49" s="20">
        <v>3093</v>
      </c>
      <c r="K49" s="20">
        <v>1048919</v>
      </c>
      <c r="L49" s="20">
        <v>23956</v>
      </c>
      <c r="M49" s="20">
        <v>496785</v>
      </c>
      <c r="N49" s="20">
        <v>121</v>
      </c>
      <c r="O49" s="20">
        <v>33962</v>
      </c>
      <c r="P49" s="20">
        <v>529</v>
      </c>
      <c r="Q49" s="20">
        <v>1346</v>
      </c>
      <c r="R49" s="20">
        <v>102</v>
      </c>
      <c r="S49" s="20">
        <v>10106</v>
      </c>
      <c r="T49" s="20">
        <v>223</v>
      </c>
      <c r="U49" s="20">
        <v>16988</v>
      </c>
      <c r="V49" s="20">
        <v>565</v>
      </c>
      <c r="W49" s="20">
        <v>1385</v>
      </c>
      <c r="X49" s="20">
        <v>14</v>
      </c>
    </row>
    <row r="50" spans="1:24">
      <c r="A50" t="s">
        <v>57</v>
      </c>
      <c r="B50" s="20">
        <v>41166</v>
      </c>
      <c r="C50" s="20">
        <v>81698</v>
      </c>
      <c r="D50" s="20">
        <v>4643</v>
      </c>
      <c r="E50" s="20">
        <v>1160</v>
      </c>
      <c r="F50" s="20">
        <v>32</v>
      </c>
      <c r="G50" s="20">
        <v>10144</v>
      </c>
      <c r="H50" s="20">
        <v>896</v>
      </c>
      <c r="I50" s="20">
        <v>251587</v>
      </c>
      <c r="J50" s="20">
        <v>1141</v>
      </c>
      <c r="K50" s="20">
        <v>2048701</v>
      </c>
      <c r="L50" s="20">
        <v>36305</v>
      </c>
      <c r="M50" s="20">
        <v>6929001</v>
      </c>
      <c r="N50" s="20">
        <v>256</v>
      </c>
      <c r="O50" s="20">
        <v>1713939</v>
      </c>
      <c r="P50" s="20">
        <v>3073</v>
      </c>
      <c r="Q50" s="20">
        <v>29955</v>
      </c>
      <c r="R50" s="20">
        <v>233</v>
      </c>
      <c r="S50" s="20">
        <v>663876</v>
      </c>
      <c r="T50" s="20">
        <v>2293</v>
      </c>
      <c r="U50" s="20">
        <v>35528</v>
      </c>
      <c r="V50" s="20">
        <v>1105</v>
      </c>
      <c r="W50" s="20">
        <v>5521</v>
      </c>
      <c r="X50" s="20">
        <v>154</v>
      </c>
    </row>
    <row r="51" spans="1:24">
      <c r="A51" t="s">
        <v>63</v>
      </c>
      <c r="B51" s="20">
        <v>28456</v>
      </c>
      <c r="C51" s="20">
        <v>16932</v>
      </c>
      <c r="D51" s="20">
        <v>1448</v>
      </c>
      <c r="E51" s="20">
        <v>460</v>
      </c>
      <c r="F51" s="20">
        <v>17</v>
      </c>
      <c r="G51" s="20">
        <v>8972</v>
      </c>
      <c r="H51" s="20">
        <v>723</v>
      </c>
      <c r="I51" s="20">
        <v>49096</v>
      </c>
      <c r="J51" s="20">
        <v>1023</v>
      </c>
      <c r="K51" s="20">
        <v>1451195</v>
      </c>
      <c r="L51" s="20">
        <v>26205</v>
      </c>
      <c r="M51" s="20">
        <v>1760005</v>
      </c>
      <c r="N51" s="20">
        <v>73</v>
      </c>
      <c r="O51" s="20">
        <v>940141</v>
      </c>
      <c r="P51" s="20">
        <v>2069</v>
      </c>
      <c r="Q51" s="20">
        <v>13923</v>
      </c>
      <c r="R51" s="20">
        <v>54</v>
      </c>
      <c r="S51" s="20">
        <v>819548</v>
      </c>
      <c r="T51" s="20">
        <v>1236</v>
      </c>
      <c r="U51" s="20">
        <v>10145</v>
      </c>
      <c r="V51" s="20">
        <v>363</v>
      </c>
      <c r="W51" s="20">
        <v>1356</v>
      </c>
      <c r="X51" s="20">
        <v>41</v>
      </c>
    </row>
    <row r="52" spans="1:24">
      <c r="A52" t="s">
        <v>62</v>
      </c>
      <c r="B52" s="20">
        <v>44215</v>
      </c>
      <c r="C52" s="20">
        <v>63907</v>
      </c>
      <c r="D52" s="20">
        <v>5853</v>
      </c>
      <c r="E52" s="20">
        <v>285</v>
      </c>
      <c r="F52" s="20">
        <v>10</v>
      </c>
      <c r="G52" s="20">
        <v>27955</v>
      </c>
      <c r="H52" s="20">
        <v>2988</v>
      </c>
      <c r="I52" s="20">
        <v>151113</v>
      </c>
      <c r="J52" s="20">
        <v>2651</v>
      </c>
      <c r="K52" s="20">
        <v>2165177</v>
      </c>
      <c r="L52" s="20">
        <v>38903</v>
      </c>
      <c r="M52" s="20">
        <v>1028260</v>
      </c>
      <c r="N52" s="20">
        <v>240</v>
      </c>
      <c r="O52" s="20">
        <v>402626</v>
      </c>
      <c r="P52" s="20">
        <v>2818</v>
      </c>
      <c r="Q52" s="20">
        <v>15570</v>
      </c>
      <c r="R52" s="20">
        <v>160</v>
      </c>
      <c r="S52" s="20">
        <v>675916</v>
      </c>
      <c r="T52" s="20">
        <v>1100</v>
      </c>
      <c r="U52" s="20">
        <v>16776</v>
      </c>
      <c r="V52" s="20">
        <v>501</v>
      </c>
      <c r="W52" s="20">
        <v>1595</v>
      </c>
      <c r="X52" s="20">
        <v>61</v>
      </c>
    </row>
    <row r="53" spans="1:24">
      <c r="A53" t="s">
        <v>64</v>
      </c>
      <c r="B53" s="20">
        <v>52135</v>
      </c>
      <c r="C53" s="20">
        <v>84663</v>
      </c>
      <c r="D53" s="20">
        <v>6206</v>
      </c>
      <c r="E53" s="20">
        <v>2149</v>
      </c>
      <c r="F53" s="20">
        <v>66</v>
      </c>
      <c r="G53" s="20">
        <v>9511</v>
      </c>
      <c r="H53" s="20">
        <v>973</v>
      </c>
      <c r="I53" s="20">
        <v>113943</v>
      </c>
      <c r="J53" s="20">
        <v>749</v>
      </c>
      <c r="K53" s="20">
        <v>2291978</v>
      </c>
      <c r="L53" s="20">
        <v>48803</v>
      </c>
      <c r="M53" s="20">
        <v>6726073</v>
      </c>
      <c r="N53" s="20">
        <v>255</v>
      </c>
      <c r="O53" s="20">
        <v>334955</v>
      </c>
      <c r="P53" s="20">
        <v>1552</v>
      </c>
      <c r="Q53" s="20">
        <v>749429</v>
      </c>
      <c r="R53" s="20">
        <v>245</v>
      </c>
      <c r="S53" s="20">
        <v>85665</v>
      </c>
      <c r="T53" s="20">
        <v>451</v>
      </c>
      <c r="U53" s="20">
        <v>52798</v>
      </c>
      <c r="V53" s="20">
        <v>1454</v>
      </c>
      <c r="W53" s="20">
        <v>7002</v>
      </c>
      <c r="X53" s="20">
        <v>196</v>
      </c>
    </row>
    <row r="54" spans="1:24">
      <c r="A54" t="s">
        <v>61</v>
      </c>
      <c r="B54" s="20">
        <v>36690</v>
      </c>
      <c r="C54" s="20">
        <v>138256</v>
      </c>
      <c r="D54" s="20">
        <v>10610</v>
      </c>
      <c r="E54" s="20">
        <v>2920</v>
      </c>
      <c r="F54" s="20">
        <v>106</v>
      </c>
      <c r="G54" s="20">
        <v>9526</v>
      </c>
      <c r="H54" s="20">
        <v>1008</v>
      </c>
      <c r="I54" s="20">
        <v>72957</v>
      </c>
      <c r="J54" s="20">
        <v>2309</v>
      </c>
      <c r="K54" s="20">
        <v>1288163</v>
      </c>
      <c r="L54" s="20">
        <v>31035</v>
      </c>
      <c r="M54" s="20">
        <v>109684</v>
      </c>
      <c r="N54" s="20">
        <v>109</v>
      </c>
      <c r="O54" s="20">
        <v>98905</v>
      </c>
      <c r="P54" s="20">
        <v>1578</v>
      </c>
      <c r="Q54" s="20">
        <v>13649</v>
      </c>
      <c r="R54" s="20">
        <v>65</v>
      </c>
      <c r="S54" s="20">
        <v>192944</v>
      </c>
      <c r="T54" s="20">
        <v>633</v>
      </c>
      <c r="U54" s="20">
        <v>12551</v>
      </c>
      <c r="V54" s="20">
        <v>346</v>
      </c>
      <c r="W54" s="20">
        <v>901</v>
      </c>
      <c r="X54" s="20">
        <v>36</v>
      </c>
    </row>
    <row r="55" spans="1:24">
      <c r="A55" t="s">
        <v>56</v>
      </c>
      <c r="B55" s="20">
        <v>30444</v>
      </c>
      <c r="C55" s="20">
        <v>48735</v>
      </c>
      <c r="D55" s="20">
        <v>3928</v>
      </c>
      <c r="E55" s="20">
        <v>2</v>
      </c>
      <c r="F55" s="20">
        <v>1</v>
      </c>
      <c r="G55" s="20">
        <v>25822</v>
      </c>
      <c r="H55" s="20">
        <v>2021</v>
      </c>
      <c r="I55" s="20">
        <v>56035</v>
      </c>
      <c r="J55" s="20">
        <v>1406</v>
      </c>
      <c r="K55" s="20">
        <v>1146390</v>
      </c>
      <c r="L55" s="20">
        <v>28352</v>
      </c>
      <c r="M55" s="20">
        <v>639088</v>
      </c>
      <c r="N55" s="20">
        <v>109</v>
      </c>
      <c r="O55" s="20">
        <v>2241392</v>
      </c>
      <c r="P55" s="20">
        <v>340</v>
      </c>
      <c r="Q55" s="20">
        <v>9166</v>
      </c>
      <c r="R55" s="20">
        <v>55</v>
      </c>
      <c r="S55" s="20">
        <v>131639</v>
      </c>
      <c r="T55" s="20">
        <v>136</v>
      </c>
      <c r="U55" s="20">
        <v>2741</v>
      </c>
      <c r="V55" s="20">
        <v>79</v>
      </c>
      <c r="W55" s="20">
        <v>226</v>
      </c>
      <c r="X55" s="20">
        <v>10</v>
      </c>
    </row>
    <row r="56" spans="1:24">
      <c r="A56" t="s">
        <v>58</v>
      </c>
      <c r="B56" s="20">
        <v>24547</v>
      </c>
      <c r="C56" s="20">
        <v>14397</v>
      </c>
      <c r="D56" s="20">
        <v>1082</v>
      </c>
      <c r="E56" s="20">
        <v>49</v>
      </c>
      <c r="F56" s="20">
        <v>3</v>
      </c>
      <c r="G56" s="20">
        <v>31534</v>
      </c>
      <c r="H56" s="20">
        <v>2849</v>
      </c>
      <c r="I56" s="20">
        <v>58776</v>
      </c>
      <c r="J56" s="20">
        <v>862</v>
      </c>
      <c r="K56" s="20">
        <v>1075774</v>
      </c>
      <c r="L56" s="20">
        <v>21769</v>
      </c>
      <c r="M56" s="20">
        <v>1362293</v>
      </c>
      <c r="N56" s="20">
        <v>111</v>
      </c>
      <c r="O56" s="20">
        <v>93037</v>
      </c>
      <c r="P56" s="20">
        <v>2283</v>
      </c>
      <c r="Q56" s="20">
        <v>13087</v>
      </c>
      <c r="R56" s="20">
        <v>132</v>
      </c>
      <c r="S56" s="20">
        <v>243642</v>
      </c>
      <c r="T56" s="20">
        <v>2385</v>
      </c>
      <c r="U56" s="20">
        <v>15531</v>
      </c>
      <c r="V56" s="20">
        <v>540</v>
      </c>
      <c r="W56" s="20">
        <v>2026</v>
      </c>
      <c r="X56" s="20">
        <v>52</v>
      </c>
    </row>
    <row r="57" spans="1:24">
      <c r="A57" t="s">
        <v>66</v>
      </c>
      <c r="B57" s="20">
        <v>35763</v>
      </c>
      <c r="C57" s="20">
        <v>325283</v>
      </c>
      <c r="D57" s="20">
        <v>14145</v>
      </c>
      <c r="E57" s="20">
        <v>33056</v>
      </c>
      <c r="F57" s="20">
        <v>1180</v>
      </c>
      <c r="G57" s="20">
        <v>11806</v>
      </c>
      <c r="H57" s="20">
        <v>945</v>
      </c>
      <c r="I57" s="20">
        <v>636228</v>
      </c>
      <c r="J57" s="20">
        <v>1524</v>
      </c>
      <c r="K57" s="20">
        <v>1002614</v>
      </c>
      <c r="L57" s="20">
        <v>24471</v>
      </c>
      <c r="M57" s="20">
        <v>33591773</v>
      </c>
      <c r="N57" s="20">
        <v>591</v>
      </c>
      <c r="O57" s="20">
        <v>534059</v>
      </c>
      <c r="P57" s="20">
        <v>1005</v>
      </c>
      <c r="Q57" s="20">
        <v>449944</v>
      </c>
      <c r="R57" s="20">
        <v>262</v>
      </c>
      <c r="S57" s="20">
        <v>266941</v>
      </c>
      <c r="T57" s="20">
        <v>653</v>
      </c>
      <c r="U57" s="20">
        <v>117386</v>
      </c>
      <c r="V57" s="20">
        <v>3227</v>
      </c>
      <c r="W57" s="20">
        <v>30803</v>
      </c>
      <c r="X57" s="20">
        <v>428</v>
      </c>
    </row>
    <row r="58" spans="1:24">
      <c r="A58" t="s">
        <v>68</v>
      </c>
      <c r="B58" s="20">
        <v>14347</v>
      </c>
      <c r="C58" s="20">
        <v>46070</v>
      </c>
      <c r="D58" s="20">
        <v>2317</v>
      </c>
      <c r="E58" s="20">
        <v>29615</v>
      </c>
      <c r="F58" s="20">
        <v>856</v>
      </c>
      <c r="G58" s="20">
        <v>470</v>
      </c>
      <c r="H58" s="20">
        <v>47</v>
      </c>
      <c r="I58" s="20">
        <v>74490</v>
      </c>
      <c r="J58" s="20">
        <v>67</v>
      </c>
      <c r="K58" s="20">
        <v>656119</v>
      </c>
      <c r="L58" s="20">
        <v>11269</v>
      </c>
      <c r="M58" s="20">
        <v>5186751</v>
      </c>
      <c r="N58" s="20">
        <v>184</v>
      </c>
      <c r="O58" s="20">
        <v>2204150</v>
      </c>
      <c r="P58" s="20">
        <v>564</v>
      </c>
      <c r="Q58" s="20">
        <v>1064093</v>
      </c>
      <c r="R58" s="20">
        <v>228</v>
      </c>
      <c r="S58" s="20">
        <v>955663</v>
      </c>
      <c r="T58" s="20">
        <v>637</v>
      </c>
      <c r="U58" s="20">
        <v>14638</v>
      </c>
      <c r="V58" s="20">
        <v>318</v>
      </c>
      <c r="W58" s="20">
        <v>3007</v>
      </c>
      <c r="X58" s="20">
        <v>68</v>
      </c>
    </row>
    <row r="59" spans="1:24">
      <c r="A59" t="s">
        <v>72</v>
      </c>
      <c r="B59" s="20">
        <v>24165</v>
      </c>
      <c r="C59" s="20">
        <v>173095</v>
      </c>
      <c r="D59" s="20">
        <v>14897</v>
      </c>
      <c r="E59" s="20">
        <v>34123</v>
      </c>
      <c r="F59" s="20">
        <v>867</v>
      </c>
      <c r="G59" s="20">
        <v>520</v>
      </c>
      <c r="H59" s="20">
        <v>107</v>
      </c>
      <c r="I59" s="20">
        <v>115088</v>
      </c>
      <c r="J59" s="20">
        <v>1538</v>
      </c>
      <c r="K59" s="20">
        <v>490324</v>
      </c>
      <c r="L59" s="20">
        <v>13533</v>
      </c>
      <c r="M59" s="20">
        <v>1460141</v>
      </c>
      <c r="N59" s="20">
        <v>155</v>
      </c>
      <c r="O59" s="20">
        <v>144197</v>
      </c>
      <c r="P59" s="20">
        <v>949</v>
      </c>
      <c r="Q59" s="20">
        <v>3538</v>
      </c>
      <c r="R59" s="20">
        <v>102</v>
      </c>
      <c r="S59" s="20">
        <v>51763</v>
      </c>
      <c r="T59" s="20">
        <v>404</v>
      </c>
      <c r="U59" s="20">
        <v>46115</v>
      </c>
      <c r="V59" s="20">
        <v>1142</v>
      </c>
      <c r="W59" s="20">
        <v>1234</v>
      </c>
      <c r="X59" s="20">
        <v>37</v>
      </c>
    </row>
    <row r="60" spans="1:24">
      <c r="A60" t="s">
        <v>71</v>
      </c>
      <c r="B60" s="20">
        <v>19937</v>
      </c>
      <c r="C60" s="20">
        <v>250132</v>
      </c>
      <c r="D60" s="20">
        <v>14243</v>
      </c>
      <c r="E60" s="20">
        <v>13793</v>
      </c>
      <c r="F60" s="20">
        <v>369</v>
      </c>
      <c r="G60" s="20">
        <v>930</v>
      </c>
      <c r="H60" s="20">
        <v>130</v>
      </c>
      <c r="I60" s="20">
        <v>108192</v>
      </c>
      <c r="J60" s="20">
        <v>1160</v>
      </c>
      <c r="K60" s="20">
        <v>421826</v>
      </c>
      <c r="L60" s="20">
        <v>10217</v>
      </c>
      <c r="M60" s="20">
        <v>1865637</v>
      </c>
      <c r="N60" s="20">
        <v>113</v>
      </c>
      <c r="O60" s="20">
        <v>262709</v>
      </c>
      <c r="P60" s="20">
        <v>630</v>
      </c>
      <c r="Q60" s="20">
        <v>69399</v>
      </c>
      <c r="R60" s="20">
        <v>163</v>
      </c>
      <c r="S60" s="20">
        <v>446727</v>
      </c>
      <c r="T60" s="20">
        <v>584</v>
      </c>
      <c r="U60" s="20">
        <v>36664</v>
      </c>
      <c r="V60" s="20">
        <v>839</v>
      </c>
      <c r="W60" s="20">
        <v>1275</v>
      </c>
      <c r="X60" s="20">
        <v>38</v>
      </c>
    </row>
    <row r="61" spans="1:24">
      <c r="A61" t="s">
        <v>65</v>
      </c>
      <c r="B61" s="20">
        <v>24214</v>
      </c>
      <c r="C61" s="20">
        <v>112341</v>
      </c>
      <c r="D61" s="20">
        <v>9249</v>
      </c>
      <c r="E61" s="20">
        <v>45492</v>
      </c>
      <c r="F61" s="20">
        <v>2188</v>
      </c>
      <c r="G61" s="20">
        <v>1037</v>
      </c>
      <c r="H61" s="20">
        <v>106</v>
      </c>
      <c r="I61" s="20">
        <v>1593177</v>
      </c>
      <c r="J61" s="20">
        <v>761</v>
      </c>
      <c r="K61" s="20">
        <v>662596</v>
      </c>
      <c r="L61" s="20">
        <v>16473</v>
      </c>
      <c r="M61" s="20">
        <v>11603432</v>
      </c>
      <c r="N61" s="20">
        <v>430</v>
      </c>
      <c r="O61" s="20">
        <v>922805</v>
      </c>
      <c r="P61" s="20">
        <v>841</v>
      </c>
      <c r="Q61" s="20">
        <v>365771</v>
      </c>
      <c r="R61" s="20">
        <v>126</v>
      </c>
      <c r="S61" s="20">
        <v>116274</v>
      </c>
      <c r="T61" s="20">
        <v>579</v>
      </c>
      <c r="U61" s="20">
        <v>23050</v>
      </c>
      <c r="V61" s="20">
        <v>810</v>
      </c>
      <c r="W61" s="20">
        <v>1352</v>
      </c>
      <c r="X61" s="20">
        <v>63</v>
      </c>
    </row>
    <row r="62" spans="1:24">
      <c r="A62" t="s">
        <v>70</v>
      </c>
      <c r="B62" s="20">
        <v>2016</v>
      </c>
      <c r="C62" s="20">
        <v>1281</v>
      </c>
      <c r="D62" s="20">
        <v>118</v>
      </c>
      <c r="E62" s="20">
        <v>0</v>
      </c>
      <c r="F62" s="20">
        <v>0</v>
      </c>
      <c r="G62" s="20">
        <v>14</v>
      </c>
      <c r="H62" s="20">
        <v>5</v>
      </c>
      <c r="I62" s="20">
        <v>574</v>
      </c>
      <c r="J62" s="20">
        <v>5</v>
      </c>
      <c r="K62" s="20">
        <v>30009</v>
      </c>
      <c r="L62" s="20">
        <v>1556</v>
      </c>
      <c r="M62" s="20">
        <v>194</v>
      </c>
      <c r="N62" s="20">
        <v>22</v>
      </c>
      <c r="O62" s="20">
        <v>39065</v>
      </c>
      <c r="P62" s="20">
        <v>328</v>
      </c>
      <c r="Q62" s="20">
        <v>122</v>
      </c>
      <c r="R62" s="20">
        <v>13</v>
      </c>
      <c r="S62" s="20">
        <v>3582</v>
      </c>
      <c r="T62" s="20">
        <v>165</v>
      </c>
      <c r="U62" s="20">
        <v>230</v>
      </c>
      <c r="V62" s="20">
        <v>13</v>
      </c>
      <c r="W62" s="20">
        <v>12</v>
      </c>
      <c r="X62" s="20">
        <v>1</v>
      </c>
    </row>
    <row r="63" spans="1:24">
      <c r="A63" t="s">
        <v>69</v>
      </c>
      <c r="B63" s="20">
        <v>2941</v>
      </c>
      <c r="C63" s="20">
        <v>857</v>
      </c>
      <c r="D63" s="20">
        <v>70</v>
      </c>
      <c r="E63" s="20">
        <v>0</v>
      </c>
      <c r="F63" s="20">
        <v>0</v>
      </c>
      <c r="G63" s="20">
        <v>38</v>
      </c>
      <c r="H63" s="20">
        <v>6</v>
      </c>
      <c r="I63" s="20">
        <v>22</v>
      </c>
      <c r="J63" s="20">
        <v>3</v>
      </c>
      <c r="K63" s="20">
        <v>64783</v>
      </c>
      <c r="L63" s="20">
        <v>2064</v>
      </c>
      <c r="M63" s="20">
        <v>30631</v>
      </c>
      <c r="N63" s="20">
        <v>18</v>
      </c>
      <c r="O63" s="20">
        <v>53363</v>
      </c>
      <c r="P63" s="20">
        <v>589</v>
      </c>
      <c r="Q63" s="20">
        <v>216</v>
      </c>
      <c r="R63" s="20">
        <v>8</v>
      </c>
      <c r="S63" s="20">
        <v>8558</v>
      </c>
      <c r="T63" s="20">
        <v>159</v>
      </c>
      <c r="U63" s="20">
        <v>472</v>
      </c>
      <c r="V63" s="20">
        <v>23</v>
      </c>
      <c r="W63" s="20">
        <v>19</v>
      </c>
      <c r="X63" s="20">
        <v>2</v>
      </c>
    </row>
    <row r="64" spans="1:24">
      <c r="A64" t="s">
        <v>67</v>
      </c>
      <c r="B64" s="20">
        <v>33496</v>
      </c>
      <c r="C64" s="20">
        <v>204891</v>
      </c>
      <c r="D64" s="20">
        <v>8476</v>
      </c>
      <c r="E64" s="20">
        <v>1400</v>
      </c>
      <c r="F64" s="20">
        <v>28</v>
      </c>
      <c r="G64" s="20">
        <v>5148</v>
      </c>
      <c r="H64" s="20">
        <v>518</v>
      </c>
      <c r="I64" s="20">
        <v>491287</v>
      </c>
      <c r="J64" s="20">
        <v>1652</v>
      </c>
      <c r="K64" s="20">
        <v>1222070</v>
      </c>
      <c r="L64" s="20">
        <v>25357</v>
      </c>
      <c r="M64" s="20">
        <v>11916406</v>
      </c>
      <c r="N64" s="20">
        <v>352</v>
      </c>
      <c r="O64" s="20">
        <v>3072097</v>
      </c>
      <c r="P64" s="20">
        <v>1220</v>
      </c>
      <c r="Q64" s="20">
        <v>181238</v>
      </c>
      <c r="R64" s="20">
        <v>321</v>
      </c>
      <c r="S64" s="20">
        <v>3266111</v>
      </c>
      <c r="T64" s="20">
        <v>1963</v>
      </c>
      <c r="U64" s="20">
        <v>52996</v>
      </c>
      <c r="V64" s="20">
        <v>1610</v>
      </c>
      <c r="W64" s="20">
        <v>6025</v>
      </c>
      <c r="X64" s="20">
        <v>161</v>
      </c>
    </row>
    <row r="65" spans="1:24">
      <c r="A65" t="s">
        <v>74</v>
      </c>
      <c r="B65" s="20">
        <v>16951</v>
      </c>
      <c r="C65" s="20">
        <v>66017</v>
      </c>
      <c r="D65" s="20">
        <v>9793</v>
      </c>
      <c r="E65" s="20">
        <v>0</v>
      </c>
      <c r="F65" s="20">
        <v>0</v>
      </c>
      <c r="G65" s="20">
        <v>748</v>
      </c>
      <c r="H65" s="20">
        <v>136</v>
      </c>
      <c r="I65" s="20">
        <v>103712</v>
      </c>
      <c r="J65" s="20">
        <v>674</v>
      </c>
      <c r="K65" s="20">
        <v>526316</v>
      </c>
      <c r="L65" s="20">
        <v>11671</v>
      </c>
      <c r="M65" s="20">
        <v>2043078</v>
      </c>
      <c r="N65" s="20">
        <v>320</v>
      </c>
      <c r="O65" s="20">
        <v>145135</v>
      </c>
      <c r="P65" s="20">
        <v>421</v>
      </c>
      <c r="Q65" s="20">
        <v>3572</v>
      </c>
      <c r="R65" s="20">
        <v>145</v>
      </c>
      <c r="S65" s="20">
        <v>11974</v>
      </c>
      <c r="T65" s="20">
        <v>282</v>
      </c>
      <c r="U65" s="20">
        <v>36285</v>
      </c>
      <c r="V65" s="20">
        <v>1779</v>
      </c>
      <c r="W65" s="20">
        <v>471</v>
      </c>
      <c r="X65" s="20">
        <v>25</v>
      </c>
    </row>
    <row r="66" spans="1:24">
      <c r="A66" t="s">
        <v>79</v>
      </c>
      <c r="B66" s="20">
        <v>25282</v>
      </c>
      <c r="C66" s="20">
        <v>47956</v>
      </c>
      <c r="D66" s="20">
        <v>7362</v>
      </c>
      <c r="E66" s="20">
        <v>1191</v>
      </c>
      <c r="F66" s="20">
        <v>32</v>
      </c>
      <c r="G66" s="20">
        <v>533</v>
      </c>
      <c r="H66" s="20">
        <v>123</v>
      </c>
      <c r="I66" s="20">
        <v>95928</v>
      </c>
      <c r="J66" s="20">
        <v>1695</v>
      </c>
      <c r="K66" s="20">
        <v>711995</v>
      </c>
      <c r="L66" s="20">
        <v>21302</v>
      </c>
      <c r="M66" s="20">
        <v>543297</v>
      </c>
      <c r="N66" s="20">
        <v>146</v>
      </c>
      <c r="O66" s="20">
        <v>456946</v>
      </c>
      <c r="P66" s="20">
        <v>1187</v>
      </c>
      <c r="Q66" s="20">
        <v>5122</v>
      </c>
      <c r="R66" s="20">
        <v>120</v>
      </c>
      <c r="S66" s="20">
        <v>47037</v>
      </c>
      <c r="T66" s="20">
        <v>423</v>
      </c>
      <c r="U66" s="20">
        <v>7518</v>
      </c>
      <c r="V66" s="20">
        <v>309</v>
      </c>
      <c r="W66" s="20">
        <v>146</v>
      </c>
      <c r="X66" s="20">
        <v>12</v>
      </c>
    </row>
    <row r="67" spans="1:24">
      <c r="A67" t="s">
        <v>80</v>
      </c>
      <c r="B67" s="20">
        <v>30515</v>
      </c>
      <c r="C67" s="20">
        <v>97992</v>
      </c>
      <c r="D67" s="20">
        <v>15206</v>
      </c>
      <c r="E67" s="20">
        <v>0</v>
      </c>
      <c r="F67" s="20">
        <v>0</v>
      </c>
      <c r="G67" s="20">
        <v>357</v>
      </c>
      <c r="H67" s="20">
        <v>103</v>
      </c>
      <c r="I67" s="20">
        <v>95547</v>
      </c>
      <c r="J67" s="20">
        <v>958</v>
      </c>
      <c r="K67" s="20">
        <v>816912</v>
      </c>
      <c r="L67" s="20">
        <v>22858</v>
      </c>
      <c r="M67" s="20">
        <v>1071616</v>
      </c>
      <c r="N67" s="20">
        <v>222</v>
      </c>
      <c r="O67" s="20">
        <v>642698</v>
      </c>
      <c r="P67" s="20">
        <v>871</v>
      </c>
      <c r="Q67" s="20">
        <v>6366</v>
      </c>
      <c r="R67" s="20">
        <v>199</v>
      </c>
      <c r="S67" s="20">
        <v>62388</v>
      </c>
      <c r="T67" s="20">
        <v>464</v>
      </c>
      <c r="U67" s="20">
        <v>18594</v>
      </c>
      <c r="V67" s="20">
        <v>1359</v>
      </c>
      <c r="W67" s="20">
        <v>135</v>
      </c>
      <c r="X67" s="20">
        <v>22</v>
      </c>
    </row>
    <row r="68" spans="1:24">
      <c r="A68" t="s">
        <v>73</v>
      </c>
      <c r="B68" s="20">
        <v>97794</v>
      </c>
      <c r="C68" s="20">
        <v>219057</v>
      </c>
      <c r="D68" s="20">
        <v>41253</v>
      </c>
      <c r="E68" s="20">
        <v>148</v>
      </c>
      <c r="F68" s="20">
        <v>12</v>
      </c>
      <c r="G68" s="20">
        <v>2411</v>
      </c>
      <c r="H68" s="20">
        <v>227</v>
      </c>
      <c r="I68" s="20">
        <v>361770</v>
      </c>
      <c r="J68" s="20">
        <v>5465</v>
      </c>
      <c r="K68" s="20">
        <v>2697044</v>
      </c>
      <c r="L68" s="20">
        <v>72150</v>
      </c>
      <c r="M68" s="20">
        <v>2670881</v>
      </c>
      <c r="N68" s="20">
        <v>807</v>
      </c>
      <c r="O68" s="20">
        <v>870888</v>
      </c>
      <c r="P68" s="20">
        <v>5701</v>
      </c>
      <c r="Q68" s="20">
        <v>21923</v>
      </c>
      <c r="R68" s="20">
        <v>471</v>
      </c>
      <c r="S68" s="20">
        <v>363174</v>
      </c>
      <c r="T68" s="20">
        <v>3400</v>
      </c>
      <c r="U68" s="20">
        <v>49313</v>
      </c>
      <c r="V68" s="20">
        <v>2302</v>
      </c>
      <c r="W68" s="20">
        <v>824</v>
      </c>
      <c r="X68" s="20">
        <v>57</v>
      </c>
    </row>
    <row r="69" spans="1:24">
      <c r="A69" t="s">
        <v>75</v>
      </c>
      <c r="B69" s="20">
        <v>10245</v>
      </c>
      <c r="C69" s="20">
        <v>10917</v>
      </c>
      <c r="D69" s="20">
        <v>1410</v>
      </c>
      <c r="E69" s="20">
        <v>0</v>
      </c>
      <c r="F69" s="20">
        <v>0</v>
      </c>
      <c r="G69" s="20">
        <v>2409</v>
      </c>
      <c r="H69" s="20">
        <v>238</v>
      </c>
      <c r="I69" s="20">
        <v>40450</v>
      </c>
      <c r="J69" s="20">
        <v>265</v>
      </c>
      <c r="K69" s="20">
        <v>316632</v>
      </c>
      <c r="L69" s="20">
        <v>8809</v>
      </c>
      <c r="M69" s="20">
        <v>456097</v>
      </c>
      <c r="N69" s="20">
        <v>102</v>
      </c>
      <c r="O69" s="20">
        <v>1096644</v>
      </c>
      <c r="P69" s="20">
        <v>504</v>
      </c>
      <c r="Q69" s="20">
        <v>2700</v>
      </c>
      <c r="R69" s="20">
        <v>87</v>
      </c>
      <c r="S69" s="20">
        <v>12108</v>
      </c>
      <c r="T69" s="20">
        <v>205</v>
      </c>
      <c r="U69" s="20">
        <v>13269</v>
      </c>
      <c r="V69" s="20">
        <v>636</v>
      </c>
      <c r="W69" s="20">
        <v>164</v>
      </c>
      <c r="X69" s="20">
        <v>17</v>
      </c>
    </row>
    <row r="70" spans="1:24">
      <c r="A70" t="s">
        <v>81</v>
      </c>
      <c r="B70" s="20">
        <v>59748</v>
      </c>
      <c r="C70" s="20">
        <v>162590</v>
      </c>
      <c r="D70" s="20">
        <v>31049</v>
      </c>
      <c r="E70" s="20">
        <v>4476</v>
      </c>
      <c r="F70" s="20">
        <v>150</v>
      </c>
      <c r="G70" s="20">
        <v>4423</v>
      </c>
      <c r="H70" s="20">
        <v>379</v>
      </c>
      <c r="I70" s="20">
        <v>454373</v>
      </c>
      <c r="J70" s="20">
        <v>4069</v>
      </c>
      <c r="K70" s="20">
        <v>2202173</v>
      </c>
      <c r="L70" s="20">
        <v>48016</v>
      </c>
      <c r="M70" s="20">
        <v>6799662</v>
      </c>
      <c r="N70" s="20">
        <v>937</v>
      </c>
      <c r="O70" s="20">
        <v>1366248</v>
      </c>
      <c r="P70" s="20">
        <v>2637</v>
      </c>
      <c r="Q70" s="20">
        <v>98838</v>
      </c>
      <c r="R70" s="20">
        <v>1300</v>
      </c>
      <c r="S70" s="20">
        <v>287987</v>
      </c>
      <c r="T70" s="20">
        <v>1847</v>
      </c>
      <c r="U70" s="20">
        <v>27005</v>
      </c>
      <c r="V70" s="20">
        <v>1797</v>
      </c>
      <c r="W70" s="20">
        <v>470</v>
      </c>
      <c r="X70" s="20">
        <v>35</v>
      </c>
    </row>
    <row r="71" spans="1:24">
      <c r="A71" t="s">
        <v>76</v>
      </c>
      <c r="B71" s="20">
        <v>3104</v>
      </c>
      <c r="C71" s="20">
        <v>2440</v>
      </c>
      <c r="D71" s="20">
        <v>301</v>
      </c>
      <c r="E71" s="20">
        <v>0</v>
      </c>
      <c r="F71" s="20">
        <v>0</v>
      </c>
      <c r="G71" s="20">
        <v>668</v>
      </c>
      <c r="H71" s="20">
        <v>94</v>
      </c>
      <c r="I71" s="20">
        <v>1053</v>
      </c>
      <c r="J71" s="20">
        <v>16</v>
      </c>
      <c r="K71" s="20">
        <v>87188</v>
      </c>
      <c r="L71" s="20">
        <v>2584</v>
      </c>
      <c r="M71" s="20">
        <v>45068</v>
      </c>
      <c r="N71" s="20">
        <v>6</v>
      </c>
      <c r="O71" s="20">
        <v>150287</v>
      </c>
      <c r="P71" s="20">
        <v>74</v>
      </c>
      <c r="Q71" s="20">
        <v>7721</v>
      </c>
      <c r="R71" s="20">
        <v>8</v>
      </c>
      <c r="S71" s="20">
        <v>4991</v>
      </c>
      <c r="T71" s="20">
        <v>32</v>
      </c>
      <c r="U71" s="20">
        <v>2513</v>
      </c>
      <c r="V71" s="20">
        <v>94</v>
      </c>
      <c r="W71" s="20">
        <v>73</v>
      </c>
      <c r="X71" s="20">
        <v>5</v>
      </c>
    </row>
    <row r="72" spans="1:24">
      <c r="A72" t="s">
        <v>78</v>
      </c>
      <c r="B72" s="20">
        <v>6811</v>
      </c>
      <c r="C72" s="20">
        <v>9658</v>
      </c>
      <c r="D72" s="20">
        <v>1133</v>
      </c>
      <c r="E72" s="20">
        <v>0</v>
      </c>
      <c r="F72" s="20">
        <v>0</v>
      </c>
      <c r="G72" s="20">
        <v>1660</v>
      </c>
      <c r="H72" s="20">
        <v>176</v>
      </c>
      <c r="I72" s="20">
        <v>14460</v>
      </c>
      <c r="J72" s="20">
        <v>156</v>
      </c>
      <c r="K72" s="20">
        <v>164596</v>
      </c>
      <c r="L72" s="20">
        <v>5854</v>
      </c>
      <c r="M72" s="20">
        <v>30820</v>
      </c>
      <c r="N72" s="20">
        <v>15</v>
      </c>
      <c r="O72" s="20">
        <v>170486</v>
      </c>
      <c r="P72" s="20">
        <v>616</v>
      </c>
      <c r="Q72" s="20">
        <v>145</v>
      </c>
      <c r="R72" s="20">
        <v>10</v>
      </c>
      <c r="S72" s="20">
        <v>7650</v>
      </c>
      <c r="T72" s="20">
        <v>87</v>
      </c>
      <c r="U72" s="20">
        <v>7954</v>
      </c>
      <c r="V72" s="20">
        <v>456</v>
      </c>
      <c r="W72" s="20">
        <v>91</v>
      </c>
      <c r="X72" s="20">
        <v>9</v>
      </c>
    </row>
    <row r="73" spans="1:24">
      <c r="A73" t="s">
        <v>77</v>
      </c>
      <c r="B73" s="20">
        <v>55758</v>
      </c>
      <c r="C73" s="20">
        <v>85167</v>
      </c>
      <c r="D73" s="20">
        <v>14625</v>
      </c>
      <c r="E73" s="20">
        <v>5</v>
      </c>
      <c r="F73" s="20">
        <v>1</v>
      </c>
      <c r="G73" s="20">
        <v>3629</v>
      </c>
      <c r="H73" s="20">
        <v>390</v>
      </c>
      <c r="I73" s="20">
        <v>190018</v>
      </c>
      <c r="J73" s="20">
        <v>1651</v>
      </c>
      <c r="K73" s="20">
        <v>1809241</v>
      </c>
      <c r="L73" s="20">
        <v>46727</v>
      </c>
      <c r="M73" s="20">
        <v>1933270</v>
      </c>
      <c r="N73" s="20">
        <v>423</v>
      </c>
      <c r="O73" s="20">
        <v>377793</v>
      </c>
      <c r="P73" s="20">
        <v>2354</v>
      </c>
      <c r="Q73" s="20">
        <v>11194</v>
      </c>
      <c r="R73" s="20">
        <v>190</v>
      </c>
      <c r="S73" s="20">
        <v>280125</v>
      </c>
      <c r="T73" s="20">
        <v>1976</v>
      </c>
      <c r="U73" s="20">
        <v>18445</v>
      </c>
      <c r="V73" s="20">
        <v>801</v>
      </c>
      <c r="W73" s="20">
        <v>455</v>
      </c>
      <c r="X73" s="20">
        <v>35</v>
      </c>
    </row>
    <row r="74" spans="1:24">
      <c r="A74" t="s">
        <v>86</v>
      </c>
      <c r="B74" s="20">
        <v>55662</v>
      </c>
      <c r="C74" s="20">
        <v>100029</v>
      </c>
      <c r="D74" s="20">
        <v>23557</v>
      </c>
      <c r="E74" s="20">
        <v>0</v>
      </c>
      <c r="F74" s="20">
        <v>0</v>
      </c>
      <c r="G74" s="20">
        <v>2342</v>
      </c>
      <c r="H74" s="20">
        <v>437</v>
      </c>
      <c r="I74" s="20">
        <v>7954</v>
      </c>
      <c r="J74" s="20">
        <v>120</v>
      </c>
      <c r="K74" s="20">
        <v>1006117</v>
      </c>
      <c r="L74" s="20">
        <v>45655</v>
      </c>
      <c r="M74" s="20">
        <v>109735</v>
      </c>
      <c r="N74" s="20">
        <v>159</v>
      </c>
      <c r="O74" s="20">
        <v>42421</v>
      </c>
      <c r="P74" s="20">
        <v>833</v>
      </c>
      <c r="Q74" s="20">
        <v>7004</v>
      </c>
      <c r="R74" s="20">
        <v>273</v>
      </c>
      <c r="S74" s="20">
        <v>19419</v>
      </c>
      <c r="T74" s="20">
        <v>939</v>
      </c>
      <c r="U74" s="20">
        <v>51744</v>
      </c>
      <c r="V74" s="20">
        <v>10216</v>
      </c>
      <c r="W74" s="20">
        <v>3991</v>
      </c>
      <c r="X74" s="20">
        <v>653</v>
      </c>
    </row>
    <row r="75" spans="1:24">
      <c r="A75" t="s">
        <v>84</v>
      </c>
      <c r="B75" s="20">
        <v>38295</v>
      </c>
      <c r="C75" s="20">
        <v>66314</v>
      </c>
      <c r="D75" s="20">
        <v>18094</v>
      </c>
      <c r="E75" s="20">
        <v>4</v>
      </c>
      <c r="F75" s="20">
        <v>2</v>
      </c>
      <c r="G75" s="20">
        <v>1078</v>
      </c>
      <c r="H75" s="20">
        <v>210</v>
      </c>
      <c r="I75" s="20">
        <v>4676</v>
      </c>
      <c r="J75" s="20">
        <v>88</v>
      </c>
      <c r="K75" s="20">
        <v>776300</v>
      </c>
      <c r="L75" s="20">
        <v>31307</v>
      </c>
      <c r="M75" s="20">
        <v>234338</v>
      </c>
      <c r="N75" s="20">
        <v>123</v>
      </c>
      <c r="O75" s="20">
        <v>28723</v>
      </c>
      <c r="P75" s="20">
        <v>696</v>
      </c>
      <c r="Q75" s="20">
        <v>16325</v>
      </c>
      <c r="R75" s="20">
        <v>469</v>
      </c>
      <c r="S75" s="20">
        <v>48044</v>
      </c>
      <c r="T75" s="20">
        <v>1384</v>
      </c>
      <c r="U75" s="20">
        <v>50425</v>
      </c>
      <c r="V75" s="20">
        <v>9841</v>
      </c>
      <c r="W75" s="20">
        <v>17290</v>
      </c>
      <c r="X75" s="20">
        <v>3652</v>
      </c>
    </row>
    <row r="76" spans="1:24">
      <c r="A76" t="s">
        <v>85</v>
      </c>
      <c r="B76" s="20">
        <v>45070</v>
      </c>
      <c r="C76" s="20">
        <v>57519</v>
      </c>
      <c r="D76" s="20">
        <v>17254</v>
      </c>
      <c r="E76" s="20">
        <v>13</v>
      </c>
      <c r="F76" s="20">
        <v>1</v>
      </c>
      <c r="G76" s="20">
        <v>1735</v>
      </c>
      <c r="H76" s="20">
        <v>323</v>
      </c>
      <c r="I76" s="20">
        <v>5328</v>
      </c>
      <c r="J76" s="20">
        <v>106</v>
      </c>
      <c r="K76" s="20">
        <v>827367</v>
      </c>
      <c r="L76" s="20">
        <v>37210</v>
      </c>
      <c r="M76" s="20">
        <v>79341</v>
      </c>
      <c r="N76" s="20">
        <v>680</v>
      </c>
      <c r="O76" s="20">
        <v>77888</v>
      </c>
      <c r="P76" s="20">
        <v>498</v>
      </c>
      <c r="Q76" s="20">
        <v>14772</v>
      </c>
      <c r="R76" s="20">
        <v>844</v>
      </c>
      <c r="S76" s="20">
        <v>23118</v>
      </c>
      <c r="T76" s="20">
        <v>1194</v>
      </c>
      <c r="U76" s="20">
        <v>67229</v>
      </c>
      <c r="V76" s="20">
        <v>13392</v>
      </c>
      <c r="W76" s="20">
        <v>4002</v>
      </c>
      <c r="X76" s="20">
        <v>720</v>
      </c>
    </row>
    <row r="77" spans="1:24">
      <c r="A77" t="s">
        <v>82</v>
      </c>
      <c r="B77" s="20">
        <v>60254</v>
      </c>
      <c r="C77" s="20">
        <v>169394</v>
      </c>
      <c r="D77" s="20">
        <v>27200</v>
      </c>
      <c r="E77" s="20">
        <v>1293</v>
      </c>
      <c r="F77" s="20">
        <v>18</v>
      </c>
      <c r="G77" s="20">
        <v>6105</v>
      </c>
      <c r="H77" s="20">
        <v>346</v>
      </c>
      <c r="I77" s="20">
        <v>68594</v>
      </c>
      <c r="J77" s="20">
        <v>598</v>
      </c>
      <c r="K77" s="20">
        <v>1763536</v>
      </c>
      <c r="L77" s="20">
        <v>45612</v>
      </c>
      <c r="M77" s="20">
        <v>2605573</v>
      </c>
      <c r="N77" s="20">
        <v>833</v>
      </c>
      <c r="O77" s="20">
        <v>1985763</v>
      </c>
      <c r="P77" s="20">
        <v>2321</v>
      </c>
      <c r="Q77" s="20">
        <v>50333</v>
      </c>
      <c r="R77" s="20">
        <v>831</v>
      </c>
      <c r="S77" s="20">
        <v>363091</v>
      </c>
      <c r="T77" s="20">
        <v>1852</v>
      </c>
      <c r="U77" s="20">
        <v>58590</v>
      </c>
      <c r="V77" s="20">
        <v>5977</v>
      </c>
      <c r="W77" s="20">
        <v>2191</v>
      </c>
      <c r="X77" s="20">
        <v>224</v>
      </c>
    </row>
    <row r="78" spans="1:24">
      <c r="A78" t="s">
        <v>83</v>
      </c>
      <c r="B78" s="20">
        <v>23309</v>
      </c>
      <c r="C78" s="20">
        <v>34417</v>
      </c>
      <c r="D78" s="20">
        <v>8020</v>
      </c>
      <c r="E78" s="20">
        <v>0</v>
      </c>
      <c r="F78" s="20">
        <v>0</v>
      </c>
      <c r="G78" s="20">
        <v>152</v>
      </c>
      <c r="H78" s="20">
        <v>38</v>
      </c>
      <c r="I78" s="20">
        <v>12796</v>
      </c>
      <c r="J78" s="20">
        <v>67</v>
      </c>
      <c r="K78" s="20">
        <v>483828</v>
      </c>
      <c r="L78" s="20">
        <v>19398</v>
      </c>
      <c r="M78" s="20">
        <v>1009582</v>
      </c>
      <c r="N78" s="20">
        <v>74</v>
      </c>
      <c r="O78" s="20">
        <v>288320</v>
      </c>
      <c r="P78" s="20">
        <v>436</v>
      </c>
      <c r="Q78" s="20">
        <v>4268</v>
      </c>
      <c r="R78" s="20">
        <v>194</v>
      </c>
      <c r="S78" s="20">
        <v>17607</v>
      </c>
      <c r="T78" s="20">
        <v>681</v>
      </c>
      <c r="U78" s="20">
        <v>30970</v>
      </c>
      <c r="V78" s="20">
        <v>5121</v>
      </c>
      <c r="W78" s="20">
        <v>682</v>
      </c>
      <c r="X78" s="20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.28515625" style="2" bestFit="1" customWidth="1"/>
    <col min="4" max="4" width="11.140625" style="2" bestFit="1" customWidth="1"/>
    <col min="5" max="5" width="10.140625" style="2" bestFit="1" customWidth="1"/>
    <col min="6" max="6" width="7.7109375" style="2" customWidth="1"/>
    <col min="7" max="7" width="11.28515625" style="2" bestFit="1" customWidth="1"/>
    <col min="8" max="8" width="10" style="2" bestFit="1" customWidth="1"/>
    <col min="9" max="9" width="12" style="2" bestFit="1" customWidth="1"/>
    <col min="10" max="10" width="9.85546875" style="2" bestFit="1" customWidth="1"/>
    <col min="11" max="11" width="13.28515625" style="2" bestFit="1" customWidth="1"/>
    <col min="12" max="12" width="11.28515625" style="2" bestFit="1" customWidth="1"/>
    <col min="13" max="13" width="12.85546875" style="2" bestFit="1" customWidth="1"/>
    <col min="14" max="14" width="7.7109375" style="2" customWidth="1"/>
    <col min="15" max="15" width="12.28515625" style="2" bestFit="1" customWidth="1"/>
    <col min="16" max="16" width="9.85546875" style="2" bestFit="1" customWidth="1"/>
    <col min="17" max="17" width="11.42578125" style="2" bestFit="1" customWidth="1"/>
    <col min="18" max="18" width="7.7109375" style="2" customWidth="1"/>
    <col min="19" max="19" width="12" style="2" bestFit="1" customWidth="1"/>
    <col min="20" max="20" width="7.7109375" style="2" customWidth="1"/>
    <col min="21" max="21" width="11.140625" style="2" bestFit="1" customWidth="1"/>
    <col min="22" max="22" width="7.7109375" style="2" customWidth="1"/>
    <col min="23" max="23" width="9.8554687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</row>
    <row r="2" spans="1:25" ht="20.100000000000001" customHeight="1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  <c r="Y2" s="3"/>
    </row>
    <row r="3" spans="1:25" ht="21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3553789</v>
      </c>
      <c r="C5" s="13">
        <f t="shared" ref="C5:X5" si="0">SUM(C6,C16,C26,C35,C48,C57,C67,C76,C86)</f>
        <v>9352324</v>
      </c>
      <c r="D5" s="13">
        <f t="shared" si="0"/>
        <v>1410142</v>
      </c>
      <c r="E5" s="13">
        <f t="shared" si="0"/>
        <v>803380</v>
      </c>
      <c r="F5" s="13">
        <f t="shared" si="0"/>
        <v>23869</v>
      </c>
      <c r="G5" s="13">
        <f t="shared" si="0"/>
        <v>1737389</v>
      </c>
      <c r="H5" s="13">
        <f t="shared" si="0"/>
        <v>308309</v>
      </c>
      <c r="I5" s="13">
        <f t="shared" si="0"/>
        <v>10744793</v>
      </c>
      <c r="J5" s="13">
        <f t="shared" si="0"/>
        <v>149130</v>
      </c>
      <c r="K5" s="13">
        <f t="shared" ref="K5:L5" si="1">SUM(K6,K16,K26,K35,K48,K57,K67,K76,K86)</f>
        <v>117953769</v>
      </c>
      <c r="L5" s="13">
        <f t="shared" si="1"/>
        <v>2790388</v>
      </c>
      <c r="M5" s="13">
        <f t="shared" ref="M5:N5" si="2">SUM(M6,M16,M26,M35,M48,M57,M67,M76,M86)</f>
        <v>310263950</v>
      </c>
      <c r="N5" s="13">
        <f t="shared" si="2"/>
        <v>36410</v>
      </c>
      <c r="O5" s="13">
        <f t="shared" si="0"/>
        <v>67607253</v>
      </c>
      <c r="P5" s="13">
        <f t="shared" si="0"/>
        <v>152449</v>
      </c>
      <c r="Q5" s="13">
        <f t="shared" si="0"/>
        <v>8591879</v>
      </c>
      <c r="R5" s="13">
        <f t="shared" si="0"/>
        <v>31920</v>
      </c>
      <c r="S5" s="13">
        <f t="shared" ref="S5:T5" si="3">SUM(S6,S16,S26,S35,S48,S57,S67,S76,S86)</f>
        <v>17537721</v>
      </c>
      <c r="T5" s="13">
        <f t="shared" si="3"/>
        <v>85116</v>
      </c>
      <c r="U5" s="13">
        <f t="shared" si="0"/>
        <v>1504429</v>
      </c>
      <c r="V5" s="13">
        <f t="shared" si="0"/>
        <v>92551</v>
      </c>
      <c r="W5" s="13">
        <f t="shared" si="0"/>
        <v>128971</v>
      </c>
      <c r="X5" s="13">
        <f t="shared" si="0"/>
        <v>8567</v>
      </c>
    </row>
    <row r="6" spans="1:25" ht="18.75">
      <c r="A6" s="9" t="s">
        <v>1</v>
      </c>
      <c r="B6" s="8">
        <f>SUM(B7:B15)</f>
        <v>119537</v>
      </c>
      <c r="C6" s="8">
        <f t="shared" ref="C6:X6" si="4">SUM(C7:C15)</f>
        <v>200213</v>
      </c>
      <c r="D6" s="8">
        <f t="shared" si="4"/>
        <v>14125</v>
      </c>
      <c r="E6" s="8">
        <f t="shared" si="4"/>
        <v>261244</v>
      </c>
      <c r="F6" s="8">
        <f t="shared" si="4"/>
        <v>7193</v>
      </c>
      <c r="G6" s="8">
        <f t="shared" si="4"/>
        <v>36050</v>
      </c>
      <c r="H6" s="8">
        <f t="shared" si="4"/>
        <v>2747</v>
      </c>
      <c r="I6" s="8">
        <f t="shared" si="4"/>
        <v>856302</v>
      </c>
      <c r="J6" s="8">
        <f t="shared" si="4"/>
        <v>2716</v>
      </c>
      <c r="K6" s="8">
        <f t="shared" ref="K6:L6" si="5">SUM(K7:K15)</f>
        <v>4757744</v>
      </c>
      <c r="L6" s="8">
        <f t="shared" si="5"/>
        <v>94843</v>
      </c>
      <c r="M6" s="8">
        <f t="shared" ref="M6:N6" si="6">SUM(M7:M15)</f>
        <v>88202390</v>
      </c>
      <c r="N6" s="8">
        <f t="shared" si="6"/>
        <v>1402</v>
      </c>
      <c r="O6" s="8">
        <f t="shared" si="4"/>
        <v>6952016</v>
      </c>
      <c r="P6" s="8">
        <f t="shared" si="4"/>
        <v>10455</v>
      </c>
      <c r="Q6" s="8">
        <f t="shared" si="4"/>
        <v>1372303</v>
      </c>
      <c r="R6" s="8">
        <f t="shared" si="4"/>
        <v>1521</v>
      </c>
      <c r="S6" s="8">
        <f t="shared" ref="S6:T6" si="7">SUM(S7:S15)</f>
        <v>4570361</v>
      </c>
      <c r="T6" s="8">
        <f t="shared" si="7"/>
        <v>8041</v>
      </c>
      <c r="U6" s="8">
        <f t="shared" si="4"/>
        <v>198267</v>
      </c>
      <c r="V6" s="8">
        <f t="shared" si="4"/>
        <v>6602</v>
      </c>
      <c r="W6" s="8">
        <f t="shared" si="4"/>
        <v>13895</v>
      </c>
      <c r="X6" s="8">
        <f t="shared" si="4"/>
        <v>472</v>
      </c>
    </row>
    <row r="7" spans="1:25" ht="18.75">
      <c r="A7" s="5" t="s">
        <v>10</v>
      </c>
      <c r="B7" s="6">
        <f>VLOOKUP($A$7:$A$91,dt!$A$2:$R$78,2,FALSE)</f>
        <v>4714</v>
      </c>
      <c r="C7" s="6">
        <f>VLOOKUP($A$7:$A$91,dt!$A$2:$R$78,3,FALSE)</f>
        <v>4994</v>
      </c>
      <c r="D7" s="6">
        <f>VLOOKUP($A$7:$A$91,dt!$A$2:$R$78,4,FALSE)</f>
        <v>622</v>
      </c>
      <c r="E7" s="6">
        <f>VLOOKUP($A$7:$A$91,dt!$A$2:$R$78,5,FALSE)</f>
        <v>116</v>
      </c>
      <c r="F7" s="6">
        <f>VLOOKUP($A$7:$A$91,dt!$A$2:$R$78,6,FALSE)</f>
        <v>5</v>
      </c>
      <c r="G7" s="6">
        <f>VLOOKUP($A$7:$A$91,dt!$A$2:$R$78,7,FALSE)</f>
        <v>266</v>
      </c>
      <c r="H7" s="6">
        <f>VLOOKUP($A$7:$A$91,dt!$A$2:$R$78,8,FALSE)</f>
        <v>52</v>
      </c>
      <c r="I7" s="6">
        <f>VLOOKUP($A$7:$A$91,dt!$A$2:$R$78,9,FALSE)</f>
        <v>61</v>
      </c>
      <c r="J7" s="6">
        <f>VLOOKUP($A$7:$A$91,dt!$A$2:$R$78,10,FALSE)</f>
        <v>8</v>
      </c>
      <c r="K7" s="6">
        <f>VLOOKUP($A$7:$A$91,dt!$A$2:$R$78,11,FALSE)</f>
        <v>106140</v>
      </c>
      <c r="L7" s="6">
        <f>VLOOKUP($A$7:$A$91,dt!$A$2:$R$78,12,FALSE)</f>
        <v>3755</v>
      </c>
      <c r="M7" s="6">
        <f>VLOOKUP($A$7:$A$91,dt!$A$2:$R$78,13,FALSE)</f>
        <v>34303</v>
      </c>
      <c r="N7" s="6">
        <f>VLOOKUP($A$7:$A$91,dt!$A$2:$R$78,14,FALSE)</f>
        <v>211</v>
      </c>
      <c r="O7" s="6">
        <f>VLOOKUP($A$7:$A$91,dt!$A$2:$R$78,15,FALSE)</f>
        <v>8648</v>
      </c>
      <c r="P7" s="6">
        <f>VLOOKUP($A$7:$A$91,dt!$A$2:$R$78,16,FALSE)</f>
        <v>200</v>
      </c>
      <c r="Q7" s="6">
        <f>VLOOKUP($A$7:$A$91,dt!$A$2:$R$78,17,FALSE)</f>
        <v>13840</v>
      </c>
      <c r="R7" s="6">
        <f>VLOOKUP($A$7:$A$91,dt!$A$2:$R$78,18,FALSE)</f>
        <v>120</v>
      </c>
      <c r="S7" s="6">
        <f>VLOOKUP($A$7:$A$91,dt!$A$2:$X$78,19,FALSE)</f>
        <v>27392</v>
      </c>
      <c r="T7" s="6">
        <f>VLOOKUP($A$7:$A$91,dt!$A$2:$X$78,20,FALSE)</f>
        <v>132</v>
      </c>
      <c r="U7" s="6">
        <f>VLOOKUP($A$7:$A$91,dt!$A$2:$X$78,21,FALSE)</f>
        <v>10241</v>
      </c>
      <c r="V7" s="6">
        <f>VLOOKUP($A$7:$A$91,dt!$A$2:$X$78,22,FALSE)</f>
        <v>483</v>
      </c>
      <c r="W7" s="6">
        <f>VLOOKUP($A$7:$A$91,dt!$A$2:$X$78,23,FALSE)</f>
        <v>1315</v>
      </c>
      <c r="X7" s="6">
        <f>VLOOKUP($A$7:$A$91,dt!$A$2:$X$78,24,FALSE)</f>
        <v>84</v>
      </c>
    </row>
    <row r="8" spans="1:25" ht="18.75">
      <c r="A8" s="5" t="s">
        <v>11</v>
      </c>
      <c r="B8" s="6">
        <f>VLOOKUP($A$7:$A$91,dt!$A$2:$R$78,2,FALSE)</f>
        <v>4102</v>
      </c>
      <c r="C8" s="6">
        <f>VLOOKUP($A$7:$A$91,dt!$A$2:$R$78,3,FALSE)</f>
        <v>2245</v>
      </c>
      <c r="D8" s="6">
        <f>VLOOKUP($A$7:$A$91,dt!$A$2:$R$78,4,FALSE)</f>
        <v>321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188</v>
      </c>
      <c r="H8" s="6">
        <f>VLOOKUP($A$7:$A$91,dt!$A$2:$R$78,8,FALSE)</f>
        <v>37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104031</v>
      </c>
      <c r="L8" s="6">
        <f>VLOOKUP($A$7:$A$91,dt!$A$2:$R$78,12,FALSE)</f>
        <v>3558</v>
      </c>
      <c r="M8" s="6">
        <f>VLOOKUP($A$7:$A$91,dt!$A$2:$R$78,13,FALSE)</f>
        <v>18442</v>
      </c>
      <c r="N8" s="6">
        <f>VLOOKUP($A$7:$A$91,dt!$A$2:$R$78,14,FALSE)</f>
        <v>39</v>
      </c>
      <c r="O8" s="6">
        <f>VLOOKUP($A$7:$A$91,dt!$A$2:$R$78,15,FALSE)</f>
        <v>7705</v>
      </c>
      <c r="P8" s="6">
        <f>VLOOKUP($A$7:$A$91,dt!$A$2:$R$78,16,FALSE)</f>
        <v>281</v>
      </c>
      <c r="Q8" s="6">
        <f>VLOOKUP($A$7:$A$91,dt!$A$2:$R$78,17,FALSE)</f>
        <v>4314</v>
      </c>
      <c r="R8" s="6">
        <f>VLOOKUP($A$7:$A$91,dt!$A$2:$R$78,18,FALSE)</f>
        <v>76</v>
      </c>
      <c r="S8" s="6">
        <f>VLOOKUP($A$7:$A$91,dt!$A$2:$X$78,19,FALSE)</f>
        <v>140108</v>
      </c>
      <c r="T8" s="6">
        <f>VLOOKUP($A$7:$A$91,dt!$A$2:$X$78,20,FALSE)</f>
        <v>151</v>
      </c>
      <c r="U8" s="6">
        <f>VLOOKUP($A$7:$A$91,dt!$A$2:$X$78,21,FALSE)</f>
        <v>3754</v>
      </c>
      <c r="V8" s="6">
        <f>VLOOKUP($A$7:$A$91,dt!$A$2:$X$78,22,FALSE)</f>
        <v>255</v>
      </c>
      <c r="W8" s="6">
        <f>VLOOKUP($A$7:$A$91,dt!$A$2:$X$78,23,FALSE)</f>
        <v>323</v>
      </c>
      <c r="X8" s="6">
        <f>VLOOKUP($A$7:$A$91,dt!$A$2:$X$78,24,FALSE)</f>
        <v>24</v>
      </c>
    </row>
    <row r="9" spans="1:25" ht="18.75">
      <c r="A9" s="5" t="s">
        <v>12</v>
      </c>
      <c r="B9" s="6">
        <f>VLOOKUP($A$7:$A$91,dt!$A$2:$R$78,2,FALSE)</f>
        <v>6298</v>
      </c>
      <c r="C9" s="6">
        <f>VLOOKUP($A$7:$A$91,dt!$A$2:$R$78,3,FALSE)</f>
        <v>4868</v>
      </c>
      <c r="D9" s="6">
        <f>VLOOKUP($A$7:$A$91,dt!$A$2:$R$78,4,FALSE)</f>
        <v>284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900</v>
      </c>
      <c r="H9" s="6">
        <f>VLOOKUP($A$7:$A$91,dt!$A$2:$R$78,8,FALSE)</f>
        <v>70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276559</v>
      </c>
      <c r="L9" s="6">
        <f>VLOOKUP($A$7:$A$91,dt!$A$2:$R$78,12,FALSE)</f>
        <v>5058</v>
      </c>
      <c r="M9" s="6">
        <f>VLOOKUP($A$7:$A$91,dt!$A$2:$R$78,13,FALSE)</f>
        <v>153085</v>
      </c>
      <c r="N9" s="6">
        <f>VLOOKUP($A$7:$A$91,dt!$A$2:$R$78,14,FALSE)</f>
        <v>78</v>
      </c>
      <c r="O9" s="6">
        <f>VLOOKUP($A$7:$A$91,dt!$A$2:$R$78,15,FALSE)</f>
        <v>114225</v>
      </c>
      <c r="P9" s="6">
        <f>VLOOKUP($A$7:$A$91,dt!$A$2:$R$78,16,FALSE)</f>
        <v>1788</v>
      </c>
      <c r="Q9" s="6">
        <f>VLOOKUP($A$7:$A$91,dt!$A$2:$R$78,17,FALSE)</f>
        <v>61880</v>
      </c>
      <c r="R9" s="6">
        <f>VLOOKUP($A$7:$A$91,dt!$A$2:$R$78,18,FALSE)</f>
        <v>126</v>
      </c>
      <c r="S9" s="6">
        <f>VLOOKUP($A$7:$A$91,dt!$A$2:$X$78,19,FALSE)</f>
        <v>342491</v>
      </c>
      <c r="T9" s="6">
        <f>VLOOKUP($A$7:$A$91,dt!$A$2:$X$78,20,FALSE)</f>
        <v>540</v>
      </c>
      <c r="U9" s="6">
        <f>VLOOKUP($A$7:$A$91,dt!$A$2:$X$78,21,FALSE)</f>
        <v>3274</v>
      </c>
      <c r="V9" s="6">
        <f>VLOOKUP($A$7:$A$91,dt!$A$2:$X$78,22,FALSE)</f>
        <v>122</v>
      </c>
      <c r="W9" s="6">
        <f>VLOOKUP($A$7:$A$91,dt!$A$2:$X$78,23,FALSE)</f>
        <v>444</v>
      </c>
      <c r="X9" s="6">
        <f>VLOOKUP($A$7:$A$91,dt!$A$2:$X$78,24,FALSE)</f>
        <v>19</v>
      </c>
    </row>
    <row r="10" spans="1:25" ht="18.75">
      <c r="A10" s="5" t="s">
        <v>13</v>
      </c>
      <c r="B10" s="6">
        <f>VLOOKUP($A$7:$A$91,dt!$A$2:$R$78,2,FALSE)</f>
        <v>15006</v>
      </c>
      <c r="C10" s="6">
        <f>VLOOKUP($A$7:$A$91,dt!$A$2:$R$78,3,FALSE)</f>
        <v>11030</v>
      </c>
      <c r="D10" s="6">
        <f>VLOOKUP($A$7:$A$91,dt!$A$2:$R$78,4,FALSE)</f>
        <v>1102</v>
      </c>
      <c r="E10" s="6">
        <f>VLOOKUP($A$7:$A$91,dt!$A$2:$R$78,5,FALSE)</f>
        <v>18</v>
      </c>
      <c r="F10" s="6">
        <f>VLOOKUP($A$7:$A$91,dt!$A$2:$R$78,6,FALSE)</f>
        <v>4</v>
      </c>
      <c r="G10" s="6">
        <f>VLOOKUP($A$7:$A$91,dt!$A$2:$R$78,7,FALSE)</f>
        <v>1729</v>
      </c>
      <c r="H10" s="6">
        <f>VLOOKUP($A$7:$A$91,dt!$A$2:$R$78,8,FALSE)</f>
        <v>209</v>
      </c>
      <c r="I10" s="6">
        <f>VLOOKUP($A$7:$A$91,dt!$A$2:$R$78,9,FALSE)</f>
        <v>25967</v>
      </c>
      <c r="J10" s="6">
        <f>VLOOKUP($A$7:$A$91,dt!$A$2:$R$78,10,FALSE)</f>
        <v>32</v>
      </c>
      <c r="K10" s="6">
        <f>VLOOKUP($A$7:$A$91,dt!$A$2:$R$78,11,FALSE)</f>
        <v>601217</v>
      </c>
      <c r="L10" s="6">
        <f>VLOOKUP($A$7:$A$91,dt!$A$2:$R$78,12,FALSE)</f>
        <v>12678</v>
      </c>
      <c r="M10" s="6">
        <f>VLOOKUP($A$7:$A$91,dt!$A$2:$R$78,13,FALSE)</f>
        <v>2731643</v>
      </c>
      <c r="N10" s="6">
        <f>VLOOKUP($A$7:$A$91,dt!$A$2:$R$78,14,FALSE)</f>
        <v>131</v>
      </c>
      <c r="O10" s="6">
        <f>VLOOKUP($A$7:$A$91,dt!$A$2:$R$78,15,FALSE)</f>
        <v>3034583</v>
      </c>
      <c r="P10" s="6">
        <f>VLOOKUP($A$7:$A$91,dt!$A$2:$R$78,16,FALSE)</f>
        <v>1992</v>
      </c>
      <c r="Q10" s="6">
        <f>VLOOKUP($A$7:$A$91,dt!$A$2:$R$78,17,FALSE)</f>
        <v>110103</v>
      </c>
      <c r="R10" s="6">
        <f>VLOOKUP($A$7:$A$91,dt!$A$2:$R$78,18,FALSE)</f>
        <v>217</v>
      </c>
      <c r="S10" s="6">
        <f>VLOOKUP($A$7:$A$91,dt!$A$2:$X$78,19,FALSE)</f>
        <v>467342</v>
      </c>
      <c r="T10" s="6">
        <f>VLOOKUP($A$7:$A$91,dt!$A$2:$X$78,20,FALSE)</f>
        <v>1312</v>
      </c>
      <c r="U10" s="6">
        <f>VLOOKUP($A$7:$A$91,dt!$A$2:$X$78,21,FALSE)</f>
        <v>7384</v>
      </c>
      <c r="V10" s="6">
        <f>VLOOKUP($A$7:$A$91,dt!$A$2:$X$78,22,FALSE)</f>
        <v>366</v>
      </c>
      <c r="W10" s="6">
        <f>VLOOKUP($A$7:$A$91,dt!$A$2:$X$78,23,FALSE)</f>
        <v>341</v>
      </c>
      <c r="X10" s="6">
        <f>VLOOKUP($A$7:$A$91,dt!$A$2:$X$78,24,FALSE)</f>
        <v>19</v>
      </c>
    </row>
    <row r="11" spans="1:25" ht="18.75">
      <c r="A11" s="5" t="s">
        <v>14</v>
      </c>
      <c r="B11" s="6">
        <f>VLOOKUP($A$7:$A$91,dt!$A$2:$R$78,2,FALSE)</f>
        <v>17346</v>
      </c>
      <c r="C11" s="6">
        <f>VLOOKUP($A$7:$A$91,dt!$A$2:$R$78,3,FALSE)</f>
        <v>13098</v>
      </c>
      <c r="D11" s="6">
        <f>VLOOKUP($A$7:$A$91,dt!$A$2:$R$78,4,FALSE)</f>
        <v>1486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832</v>
      </c>
      <c r="H11" s="6">
        <f>VLOOKUP($A$7:$A$91,dt!$A$2:$R$78,8,FALSE)</f>
        <v>76</v>
      </c>
      <c r="I11" s="6">
        <f>VLOOKUP($A$7:$A$91,dt!$A$2:$R$78,9,FALSE)</f>
        <v>60200</v>
      </c>
      <c r="J11" s="6">
        <f>VLOOKUP($A$7:$A$91,dt!$A$2:$R$78,10,FALSE)</f>
        <v>749</v>
      </c>
      <c r="K11" s="6">
        <f>VLOOKUP($A$7:$A$91,dt!$A$2:$R$78,11,FALSE)</f>
        <v>858379</v>
      </c>
      <c r="L11" s="6">
        <f>VLOOKUP($A$7:$A$91,dt!$A$2:$R$78,12,FALSE)</f>
        <v>14709</v>
      </c>
      <c r="M11" s="6">
        <f>VLOOKUP($A$7:$A$91,dt!$A$2:$R$78,13,FALSE)</f>
        <v>994366</v>
      </c>
      <c r="N11" s="6">
        <f>VLOOKUP($A$7:$A$91,dt!$A$2:$R$78,14,FALSE)</f>
        <v>32</v>
      </c>
      <c r="O11" s="6">
        <f>VLOOKUP($A$7:$A$91,dt!$A$2:$R$78,15,FALSE)</f>
        <v>926219</v>
      </c>
      <c r="P11" s="6">
        <f>VLOOKUP($A$7:$A$91,dt!$A$2:$R$78,16,FALSE)</f>
        <v>779</v>
      </c>
      <c r="Q11" s="6">
        <f>VLOOKUP($A$7:$A$91,dt!$A$2:$R$78,17,FALSE)</f>
        <v>4495</v>
      </c>
      <c r="R11" s="6">
        <f>VLOOKUP($A$7:$A$91,dt!$A$2:$R$78,18,FALSE)</f>
        <v>45</v>
      </c>
      <c r="S11" s="6">
        <f>VLOOKUP($A$7:$A$91,dt!$A$2:$X$78,19,FALSE)</f>
        <v>1592675</v>
      </c>
      <c r="T11" s="6">
        <f>VLOOKUP($A$7:$A$91,dt!$A$2:$X$78,20,FALSE)</f>
        <v>2103</v>
      </c>
      <c r="U11" s="6">
        <f>VLOOKUP($A$7:$A$91,dt!$A$2:$X$78,21,FALSE)</f>
        <v>10646</v>
      </c>
      <c r="V11" s="6">
        <f>VLOOKUP($A$7:$A$91,dt!$A$2:$X$78,22,FALSE)</f>
        <v>399</v>
      </c>
      <c r="W11" s="6">
        <f>VLOOKUP($A$7:$A$91,dt!$A$2:$X$78,23,FALSE)</f>
        <v>539</v>
      </c>
      <c r="X11" s="6">
        <f>VLOOKUP($A$7:$A$91,dt!$A$2:$X$78,24,FALSE)</f>
        <v>18</v>
      </c>
    </row>
    <row r="12" spans="1:25" ht="18.75">
      <c r="A12" s="5" t="s">
        <v>15</v>
      </c>
      <c r="B12" s="6">
        <f>VLOOKUP($A$7:$A$91,dt!$A$2:$R$78,2,FALSE)</f>
        <v>27895</v>
      </c>
      <c r="C12" s="6">
        <f>VLOOKUP($A$7:$A$91,dt!$A$2:$R$78,3,FALSE)</f>
        <v>72760</v>
      </c>
      <c r="D12" s="6">
        <f>VLOOKUP($A$7:$A$91,dt!$A$2:$R$78,4,FALSE)</f>
        <v>4178</v>
      </c>
      <c r="E12" s="6">
        <f>VLOOKUP($A$7:$A$91,dt!$A$2:$R$78,5,FALSE)</f>
        <v>87307</v>
      </c>
      <c r="F12" s="6">
        <f>VLOOKUP($A$7:$A$91,dt!$A$2:$R$78,6,FALSE)</f>
        <v>2403</v>
      </c>
      <c r="G12" s="6">
        <f>VLOOKUP($A$7:$A$91,dt!$A$2:$R$78,7,FALSE)</f>
        <v>3838</v>
      </c>
      <c r="H12" s="6">
        <f>VLOOKUP($A$7:$A$91,dt!$A$2:$R$78,8,FALSE)</f>
        <v>273</v>
      </c>
      <c r="I12" s="6">
        <f>VLOOKUP($A$7:$A$91,dt!$A$2:$R$78,9,FALSE)</f>
        <v>488048</v>
      </c>
      <c r="J12" s="6">
        <f>VLOOKUP($A$7:$A$91,dt!$A$2:$R$78,10,FALSE)</f>
        <v>1025</v>
      </c>
      <c r="K12" s="6">
        <f>VLOOKUP($A$7:$A$91,dt!$A$2:$R$78,11,FALSE)</f>
        <v>924242</v>
      </c>
      <c r="L12" s="6">
        <f>VLOOKUP($A$7:$A$91,dt!$A$2:$R$78,12,FALSE)</f>
        <v>21548</v>
      </c>
      <c r="M12" s="6">
        <f>VLOOKUP($A$7:$A$91,dt!$A$2:$R$78,13,FALSE)</f>
        <v>58690577</v>
      </c>
      <c r="N12" s="6">
        <f>VLOOKUP($A$7:$A$91,dt!$A$2:$R$78,14,FALSE)</f>
        <v>420</v>
      </c>
      <c r="O12" s="6">
        <f>VLOOKUP($A$7:$A$91,dt!$A$2:$R$78,15,FALSE)</f>
        <v>786490</v>
      </c>
      <c r="P12" s="6">
        <f>VLOOKUP($A$7:$A$91,dt!$A$2:$R$78,16,FALSE)</f>
        <v>1318</v>
      </c>
      <c r="Q12" s="6">
        <f>VLOOKUP($A$7:$A$91,dt!$A$2:$R$78,17,FALSE)</f>
        <v>414703</v>
      </c>
      <c r="R12" s="6">
        <f>VLOOKUP($A$7:$A$91,dt!$A$2:$R$78,18,FALSE)</f>
        <v>246</v>
      </c>
      <c r="S12" s="6">
        <f>VLOOKUP($A$7:$A$91,dt!$A$2:$X$78,19,FALSE)</f>
        <v>560326</v>
      </c>
      <c r="T12" s="6">
        <f>VLOOKUP($A$7:$A$91,dt!$A$2:$X$78,20,FALSE)</f>
        <v>1026</v>
      </c>
      <c r="U12" s="6">
        <f>VLOOKUP($A$7:$A$91,dt!$A$2:$X$78,21,FALSE)</f>
        <v>74679</v>
      </c>
      <c r="V12" s="6">
        <f>VLOOKUP($A$7:$A$91,dt!$A$2:$X$78,22,FALSE)</f>
        <v>2419</v>
      </c>
      <c r="W12" s="6">
        <f>VLOOKUP($A$7:$A$91,dt!$A$2:$X$78,23,FALSE)</f>
        <v>3909</v>
      </c>
      <c r="X12" s="6">
        <f>VLOOKUP($A$7:$A$91,dt!$A$2:$X$78,24,FALSE)</f>
        <v>105</v>
      </c>
    </row>
    <row r="13" spans="1:25" ht="18.75">
      <c r="A13" s="5" t="s">
        <v>16</v>
      </c>
      <c r="B13" s="6">
        <f>VLOOKUP($A$7:$A$91,dt!$A$2:$R$78,2,FALSE)</f>
        <v>5249</v>
      </c>
      <c r="C13" s="6">
        <f>VLOOKUP($A$7:$A$91,dt!$A$2:$R$78,3,FALSE)</f>
        <v>3194</v>
      </c>
      <c r="D13" s="6">
        <f>VLOOKUP($A$7:$A$91,dt!$A$2:$R$78,4,FALSE)</f>
        <v>440</v>
      </c>
      <c r="E13" s="6">
        <f>VLOOKUP($A$7:$A$91,dt!$A$2:$R$78,5,FALSE)</f>
        <v>120</v>
      </c>
      <c r="F13" s="6">
        <f>VLOOKUP($A$7:$A$91,dt!$A$2:$R$78,6,FALSE)</f>
        <v>6</v>
      </c>
      <c r="G13" s="6">
        <f>VLOOKUP($A$7:$A$91,dt!$A$2:$R$78,7,FALSE)</f>
        <v>276</v>
      </c>
      <c r="H13" s="6">
        <f>VLOOKUP($A$7:$A$91,dt!$A$2:$R$78,8,FALSE)</f>
        <v>46</v>
      </c>
      <c r="I13" s="6">
        <f>VLOOKUP($A$7:$A$91,dt!$A$2:$R$78,9,FALSE)</f>
        <v>11759</v>
      </c>
      <c r="J13" s="6">
        <f>VLOOKUP($A$7:$A$91,dt!$A$2:$R$78,10,FALSE)</f>
        <v>160</v>
      </c>
      <c r="K13" s="6">
        <f>VLOOKUP($A$7:$A$91,dt!$A$2:$R$78,11,FALSE)</f>
        <v>224479</v>
      </c>
      <c r="L13" s="6">
        <f>VLOOKUP($A$7:$A$91,dt!$A$2:$R$78,12,FALSE)</f>
        <v>4260</v>
      </c>
      <c r="M13" s="6">
        <f>VLOOKUP($A$7:$A$91,dt!$A$2:$R$78,13,FALSE)</f>
        <v>1958394</v>
      </c>
      <c r="N13" s="6">
        <f>VLOOKUP($A$7:$A$91,dt!$A$2:$R$78,14,FALSE)</f>
        <v>73</v>
      </c>
      <c r="O13" s="6">
        <f>VLOOKUP($A$7:$A$91,dt!$A$2:$R$78,15,FALSE)</f>
        <v>51631</v>
      </c>
      <c r="P13" s="6">
        <f>VLOOKUP($A$7:$A$91,dt!$A$2:$R$78,16,FALSE)</f>
        <v>411</v>
      </c>
      <c r="Q13" s="6">
        <f>VLOOKUP($A$7:$A$91,dt!$A$2:$R$78,17,FALSE)</f>
        <v>4319</v>
      </c>
      <c r="R13" s="6">
        <f>VLOOKUP($A$7:$A$91,dt!$A$2:$R$78,18,FALSE)</f>
        <v>62</v>
      </c>
      <c r="S13" s="6">
        <f>VLOOKUP($A$7:$A$91,dt!$A$2:$X$78,19,FALSE)</f>
        <v>130001</v>
      </c>
      <c r="T13" s="6">
        <f>VLOOKUP($A$7:$A$91,dt!$A$2:$X$78,20,FALSE)</f>
        <v>403</v>
      </c>
      <c r="U13" s="6">
        <f>VLOOKUP($A$7:$A$91,dt!$A$2:$X$78,21,FALSE)</f>
        <v>18841</v>
      </c>
      <c r="V13" s="6">
        <f>VLOOKUP($A$7:$A$91,dt!$A$2:$X$78,22,FALSE)</f>
        <v>564</v>
      </c>
      <c r="W13" s="6">
        <f>VLOOKUP($A$7:$A$91,dt!$A$2:$X$78,23,FALSE)</f>
        <v>260</v>
      </c>
      <c r="X13" s="6">
        <f>VLOOKUP($A$7:$A$91,dt!$A$2:$X$78,24,FALSE)</f>
        <v>17</v>
      </c>
    </row>
    <row r="14" spans="1:25" ht="18.75">
      <c r="A14" s="5" t="s">
        <v>17</v>
      </c>
      <c r="B14" s="6">
        <f>VLOOKUP($A$7:$A$91,dt!$A$2:$R$78,2,FALSE)</f>
        <v>20643</v>
      </c>
      <c r="C14" s="6">
        <f>VLOOKUP($A$7:$A$91,dt!$A$2:$R$78,3,FALSE)</f>
        <v>57243</v>
      </c>
      <c r="D14" s="6">
        <f>VLOOKUP($A$7:$A$91,dt!$A$2:$R$78,4,FALSE)</f>
        <v>3527</v>
      </c>
      <c r="E14" s="6">
        <f>VLOOKUP($A$7:$A$91,dt!$A$2:$R$78,5,FALSE)</f>
        <v>1170</v>
      </c>
      <c r="F14" s="6">
        <f>VLOOKUP($A$7:$A$91,dt!$A$2:$R$78,6,FALSE)</f>
        <v>64</v>
      </c>
      <c r="G14" s="6">
        <f>VLOOKUP($A$7:$A$91,dt!$A$2:$R$78,7,FALSE)</f>
        <v>17760</v>
      </c>
      <c r="H14" s="6">
        <f>VLOOKUP($A$7:$A$91,dt!$A$2:$R$78,8,FALSE)</f>
        <v>1313</v>
      </c>
      <c r="I14" s="6">
        <f>VLOOKUP($A$7:$A$91,dt!$A$2:$R$78,9,FALSE)</f>
        <v>204752</v>
      </c>
      <c r="J14" s="6">
        <f>VLOOKUP($A$7:$A$91,dt!$A$2:$R$78,10,FALSE)</f>
        <v>615</v>
      </c>
      <c r="K14" s="6">
        <f>VLOOKUP($A$7:$A$91,dt!$A$2:$R$78,11,FALSE)</f>
        <v>1065014</v>
      </c>
      <c r="L14" s="6">
        <f>VLOOKUP($A$7:$A$91,dt!$A$2:$R$78,12,FALSE)</f>
        <v>16774</v>
      </c>
      <c r="M14" s="6">
        <f>VLOOKUP($A$7:$A$91,dt!$A$2:$R$78,13,FALSE)</f>
        <v>5887662</v>
      </c>
      <c r="N14" s="6">
        <f>VLOOKUP($A$7:$A$91,dt!$A$2:$R$78,14,FALSE)</f>
        <v>156</v>
      </c>
      <c r="O14" s="6">
        <f>VLOOKUP($A$7:$A$91,dt!$A$2:$R$78,15,FALSE)</f>
        <v>75950</v>
      </c>
      <c r="P14" s="6">
        <f>VLOOKUP($A$7:$A$91,dt!$A$2:$R$78,16,FALSE)</f>
        <v>2199</v>
      </c>
      <c r="Q14" s="6">
        <f>VLOOKUP($A$7:$A$91,dt!$A$2:$R$78,17,FALSE)</f>
        <v>86704</v>
      </c>
      <c r="R14" s="6">
        <f>VLOOKUP($A$7:$A$91,dt!$A$2:$R$78,18,FALSE)</f>
        <v>453</v>
      </c>
      <c r="S14" s="6">
        <f>VLOOKUP($A$7:$A$91,dt!$A$2:$X$78,19,FALSE)</f>
        <v>1044943</v>
      </c>
      <c r="T14" s="6">
        <f>VLOOKUP($A$7:$A$91,dt!$A$2:$X$78,20,FALSE)</f>
        <v>1741</v>
      </c>
      <c r="U14" s="6">
        <f>VLOOKUP($A$7:$A$91,dt!$A$2:$X$78,21,FALSE)</f>
        <v>41890</v>
      </c>
      <c r="V14" s="6">
        <f>VLOOKUP($A$7:$A$91,dt!$A$2:$X$78,22,FALSE)</f>
        <v>1141</v>
      </c>
      <c r="W14" s="6">
        <f>VLOOKUP($A$7:$A$91,dt!$A$2:$X$78,23,FALSE)</f>
        <v>4197</v>
      </c>
      <c r="X14" s="6">
        <f>VLOOKUP($A$7:$A$91,dt!$A$2:$X$78,24,FALSE)</f>
        <v>128</v>
      </c>
    </row>
    <row r="15" spans="1:25" ht="18.75">
      <c r="A15" s="5" t="s">
        <v>18</v>
      </c>
      <c r="B15" s="6">
        <f>VLOOKUP($A$7:$A$91,dt!$A$2:$R$78,2,FALSE)</f>
        <v>18284</v>
      </c>
      <c r="C15" s="6">
        <f>VLOOKUP($A$7:$A$91,dt!$A$2:$R$78,3,FALSE)</f>
        <v>30781</v>
      </c>
      <c r="D15" s="6">
        <f>VLOOKUP($A$7:$A$91,dt!$A$2:$R$78,4,FALSE)</f>
        <v>2165</v>
      </c>
      <c r="E15" s="6">
        <f>VLOOKUP($A$7:$A$91,dt!$A$2:$R$78,5,FALSE)</f>
        <v>172474</v>
      </c>
      <c r="F15" s="6">
        <f>VLOOKUP($A$7:$A$91,dt!$A$2:$R$78,6,FALSE)</f>
        <v>4709</v>
      </c>
      <c r="G15" s="6">
        <f>VLOOKUP($A$7:$A$91,dt!$A$2:$R$78,7,FALSE)</f>
        <v>10261</v>
      </c>
      <c r="H15" s="6">
        <f>VLOOKUP($A$7:$A$91,dt!$A$2:$R$78,8,FALSE)</f>
        <v>671</v>
      </c>
      <c r="I15" s="6">
        <f>VLOOKUP($A$7:$A$91,dt!$A$2:$R$78,9,FALSE)</f>
        <v>65513</v>
      </c>
      <c r="J15" s="6">
        <f>VLOOKUP($A$7:$A$91,dt!$A$2:$R$78,10,FALSE)</f>
        <v>126</v>
      </c>
      <c r="K15" s="6">
        <f>VLOOKUP($A$7:$A$91,dt!$A$2:$R$78,11,FALSE)</f>
        <v>597683</v>
      </c>
      <c r="L15" s="6">
        <f>VLOOKUP($A$7:$A$91,dt!$A$2:$R$78,12,FALSE)</f>
        <v>12503</v>
      </c>
      <c r="M15" s="6">
        <f>VLOOKUP($A$7:$A$91,dt!$A$2:$R$78,13,FALSE)</f>
        <v>17733918</v>
      </c>
      <c r="N15" s="6">
        <f>VLOOKUP($A$7:$A$91,dt!$A$2:$R$78,14,FALSE)</f>
        <v>262</v>
      </c>
      <c r="O15" s="6">
        <f>VLOOKUP($A$7:$A$91,dt!$A$2:$R$78,15,FALSE)</f>
        <v>1946565</v>
      </c>
      <c r="P15" s="6">
        <f>VLOOKUP($A$7:$A$91,dt!$A$2:$R$78,16,FALSE)</f>
        <v>1487</v>
      </c>
      <c r="Q15" s="6">
        <f>VLOOKUP($A$7:$A$91,dt!$A$2:$R$78,17,FALSE)</f>
        <v>671945</v>
      </c>
      <c r="R15" s="6">
        <f>VLOOKUP($A$7:$A$91,dt!$A$2:$R$78,18,FALSE)</f>
        <v>176</v>
      </c>
      <c r="S15" s="6">
        <f>VLOOKUP($A$7:$A$91,dt!$A$2:$X$78,19,FALSE)</f>
        <v>265083</v>
      </c>
      <c r="T15" s="6">
        <f>VLOOKUP($A$7:$A$91,dt!$A$2:$X$78,20,FALSE)</f>
        <v>633</v>
      </c>
      <c r="U15" s="6">
        <f>VLOOKUP($A$7:$A$91,dt!$A$2:$X$78,21,FALSE)</f>
        <v>27558</v>
      </c>
      <c r="V15" s="6">
        <f>VLOOKUP($A$7:$A$91,dt!$A$2:$X$78,22,FALSE)</f>
        <v>853</v>
      </c>
      <c r="W15" s="6">
        <f>VLOOKUP($A$7:$A$91,dt!$A$2:$X$78,23,FALSE)</f>
        <v>2567</v>
      </c>
      <c r="X15" s="6">
        <f>VLOOKUP($A$7:$A$91,dt!$A$2:$X$78,24,FALSE)</f>
        <v>58</v>
      </c>
    </row>
    <row r="16" spans="1:25" ht="18.75">
      <c r="A16" s="9" t="s">
        <v>2</v>
      </c>
      <c r="B16" s="8">
        <f t="shared" ref="B16:X16" si="8">SUM(B17:B25)</f>
        <v>121112</v>
      </c>
      <c r="C16" s="8">
        <f t="shared" si="8"/>
        <v>221390</v>
      </c>
      <c r="D16" s="8">
        <f t="shared" si="8"/>
        <v>20066</v>
      </c>
      <c r="E16" s="8">
        <f t="shared" si="8"/>
        <v>41239</v>
      </c>
      <c r="F16" s="8">
        <f t="shared" si="8"/>
        <v>1028</v>
      </c>
      <c r="G16" s="8">
        <f t="shared" si="8"/>
        <v>54945</v>
      </c>
      <c r="H16" s="8">
        <f t="shared" si="8"/>
        <v>4704</v>
      </c>
      <c r="I16" s="8">
        <f t="shared" si="8"/>
        <v>1285883</v>
      </c>
      <c r="J16" s="8">
        <f t="shared" si="8"/>
        <v>1807</v>
      </c>
      <c r="K16" s="8">
        <f t="shared" ref="K16:L16" si="9">SUM(K17:K25)</f>
        <v>4430765</v>
      </c>
      <c r="L16" s="8">
        <f t="shared" si="9"/>
        <v>103001</v>
      </c>
      <c r="M16" s="8">
        <f t="shared" ref="M16:N16" si="10">SUM(M17:M25)</f>
        <v>69455322</v>
      </c>
      <c r="N16" s="8">
        <f t="shared" si="10"/>
        <v>3098</v>
      </c>
      <c r="O16" s="8">
        <f t="shared" si="8"/>
        <v>24442784</v>
      </c>
      <c r="P16" s="8">
        <f t="shared" si="8"/>
        <v>8452</v>
      </c>
      <c r="Q16" s="8">
        <f t="shared" si="8"/>
        <v>2430743</v>
      </c>
      <c r="R16" s="8">
        <f t="shared" si="8"/>
        <v>1935</v>
      </c>
      <c r="S16" s="8">
        <f t="shared" ref="S16:T16" si="11">SUM(S17:S25)</f>
        <v>628832</v>
      </c>
      <c r="T16" s="8">
        <f t="shared" si="11"/>
        <v>4151</v>
      </c>
      <c r="U16" s="8">
        <f t="shared" si="8"/>
        <v>38395</v>
      </c>
      <c r="V16" s="8">
        <f t="shared" si="8"/>
        <v>1755</v>
      </c>
      <c r="W16" s="8">
        <f t="shared" si="8"/>
        <v>5726</v>
      </c>
      <c r="X16" s="8">
        <f t="shared" si="8"/>
        <v>296</v>
      </c>
    </row>
    <row r="17" spans="1:24" ht="18.75">
      <c r="A17" s="5" t="s">
        <v>19</v>
      </c>
      <c r="B17" s="6">
        <f>VLOOKUP($A$7:$A$91,dt!$A$2:$R$78,2,FALSE)</f>
        <v>2160</v>
      </c>
      <c r="C17" s="6">
        <f>VLOOKUP($A$7:$A$91,dt!$A$2:$R$78,3,FALSE)</f>
        <v>520</v>
      </c>
      <c r="D17" s="6">
        <f>VLOOKUP($A$7:$A$91,dt!$A$2:$R$78,4,FALSE)</f>
        <v>56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61</v>
      </c>
      <c r="H17" s="6">
        <f>VLOOKUP($A$7:$A$91,dt!$A$2:$R$78,8,FALSE)</f>
        <v>11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47280</v>
      </c>
      <c r="L17" s="6">
        <f>VLOOKUP($A$7:$A$91,dt!$A$2:$R$78,12,FALSE)</f>
        <v>1879</v>
      </c>
      <c r="M17" s="6">
        <f>VLOOKUP($A$7:$A$91,dt!$A$2:$R$78,13,FALSE)</f>
        <v>221</v>
      </c>
      <c r="N17" s="6">
        <f>VLOOKUP($A$7:$A$91,dt!$A$2:$R$78,14,FALSE)</f>
        <v>11</v>
      </c>
      <c r="O17" s="6">
        <f>VLOOKUP($A$7:$A$91,dt!$A$2:$R$78,15,FALSE)</f>
        <v>2050</v>
      </c>
      <c r="P17" s="6">
        <f>VLOOKUP($A$7:$A$91,dt!$A$2:$R$78,16,FALSE)</f>
        <v>65</v>
      </c>
      <c r="Q17" s="6">
        <f>VLOOKUP($A$7:$A$91,dt!$A$2:$R$78,17,FALSE)</f>
        <v>1323</v>
      </c>
      <c r="R17" s="6">
        <f>VLOOKUP($A$7:$A$91,dt!$A$2:$R$78,18,FALSE)</f>
        <v>101</v>
      </c>
      <c r="S17" s="6">
        <f>VLOOKUP($A$7:$A$91,dt!$A$2:$X$78,19,FALSE)</f>
        <v>6293</v>
      </c>
      <c r="T17" s="6">
        <f>VLOOKUP($A$7:$A$91,dt!$A$2:$X$78,20,FALSE)</f>
        <v>199</v>
      </c>
      <c r="U17" s="6">
        <f>VLOOKUP($A$7:$A$91,dt!$A$2:$X$78,21,FALSE)</f>
        <v>518</v>
      </c>
      <c r="V17" s="6">
        <f>VLOOKUP($A$7:$A$91,dt!$A$2:$X$78,22,FALSE)</f>
        <v>29</v>
      </c>
      <c r="W17" s="6">
        <f>VLOOKUP($A$7:$A$91,dt!$A$2:$X$78,23,FALSE)</f>
        <v>368</v>
      </c>
      <c r="X17" s="6">
        <f>VLOOKUP($A$7:$A$91,dt!$A$2:$X$78,24,FALSE)</f>
        <v>8</v>
      </c>
    </row>
    <row r="18" spans="1:24" ht="18.75">
      <c r="A18" s="5" t="s">
        <v>20</v>
      </c>
      <c r="B18" s="6">
        <f>VLOOKUP($A$7:$A$91,dt!$A$2:$R$78,2,FALSE)</f>
        <v>12713</v>
      </c>
      <c r="C18" s="6">
        <f>VLOOKUP($A$7:$A$91,dt!$A$2:$R$78,3,FALSE)</f>
        <v>21099</v>
      </c>
      <c r="D18" s="6">
        <f>VLOOKUP($A$7:$A$91,dt!$A$2:$R$78,4,FALSE)</f>
        <v>1548</v>
      </c>
      <c r="E18" s="6">
        <f>VLOOKUP($A$7:$A$91,dt!$A$2:$R$78,5,FALSE)</f>
        <v>1657</v>
      </c>
      <c r="F18" s="6">
        <f>VLOOKUP($A$7:$A$91,dt!$A$2:$R$78,6,FALSE)</f>
        <v>30</v>
      </c>
      <c r="G18" s="6">
        <f>VLOOKUP($A$7:$A$91,dt!$A$2:$R$78,7,FALSE)</f>
        <v>8306</v>
      </c>
      <c r="H18" s="6">
        <f>VLOOKUP($A$7:$A$91,dt!$A$2:$R$78,8,FALSE)</f>
        <v>811</v>
      </c>
      <c r="I18" s="6">
        <f>VLOOKUP($A$7:$A$91,dt!$A$2:$R$78,9,FALSE)</f>
        <v>298542</v>
      </c>
      <c r="J18" s="6">
        <f>VLOOKUP($A$7:$A$91,dt!$A$2:$R$78,10,FALSE)</f>
        <v>165</v>
      </c>
      <c r="K18" s="6">
        <f>VLOOKUP($A$7:$A$91,dt!$A$2:$R$78,11,FALSE)</f>
        <v>435124</v>
      </c>
      <c r="L18" s="6">
        <f>VLOOKUP($A$7:$A$91,dt!$A$2:$R$78,12,FALSE)</f>
        <v>10679</v>
      </c>
      <c r="M18" s="6">
        <f>VLOOKUP($A$7:$A$91,dt!$A$2:$R$78,13,FALSE)</f>
        <v>30729908</v>
      </c>
      <c r="N18" s="6">
        <f>VLOOKUP($A$7:$A$91,dt!$A$2:$R$78,14,FALSE)</f>
        <v>345</v>
      </c>
      <c r="O18" s="6">
        <f>VLOOKUP($A$7:$A$91,dt!$A$2:$R$78,15,FALSE)</f>
        <v>6620211</v>
      </c>
      <c r="P18" s="6">
        <f>VLOOKUP($A$7:$A$91,dt!$A$2:$R$78,16,FALSE)</f>
        <v>557</v>
      </c>
      <c r="Q18" s="6">
        <f>VLOOKUP($A$7:$A$91,dt!$A$2:$R$78,17,FALSE)</f>
        <v>153733</v>
      </c>
      <c r="R18" s="6">
        <f>VLOOKUP($A$7:$A$91,dt!$A$2:$R$78,18,FALSE)</f>
        <v>75</v>
      </c>
      <c r="S18" s="6">
        <f>VLOOKUP($A$7:$A$91,dt!$A$2:$X$78,19,FALSE)</f>
        <v>166870</v>
      </c>
      <c r="T18" s="6">
        <f>VLOOKUP($A$7:$A$91,dt!$A$2:$X$78,20,FALSE)</f>
        <v>170</v>
      </c>
      <c r="U18" s="6">
        <f>VLOOKUP($A$7:$A$91,dt!$A$2:$X$78,21,FALSE)</f>
        <v>7067</v>
      </c>
      <c r="V18" s="6">
        <f>VLOOKUP($A$7:$A$91,dt!$A$2:$X$78,22,FALSE)</f>
        <v>321</v>
      </c>
      <c r="W18" s="6">
        <f>VLOOKUP($A$7:$A$91,dt!$A$2:$X$78,23,FALSE)</f>
        <v>1952</v>
      </c>
      <c r="X18" s="6">
        <f>VLOOKUP($A$7:$A$91,dt!$A$2:$X$78,24,FALSE)</f>
        <v>87</v>
      </c>
    </row>
    <row r="19" spans="1:24" ht="18.75">
      <c r="A19" s="5" t="s">
        <v>21</v>
      </c>
      <c r="B19" s="6">
        <f>VLOOKUP($A$7:$A$91,dt!$A$2:$R$78,2,FALSE)</f>
        <v>10216</v>
      </c>
      <c r="C19" s="6">
        <f>VLOOKUP($A$7:$A$91,dt!$A$2:$R$78,3,FALSE)</f>
        <v>22898</v>
      </c>
      <c r="D19" s="6">
        <f>VLOOKUP($A$7:$A$91,dt!$A$2:$R$78,4,FALSE)</f>
        <v>1665</v>
      </c>
      <c r="E19" s="6">
        <f>VLOOKUP($A$7:$A$91,dt!$A$2:$R$78,5,FALSE)</f>
        <v>1</v>
      </c>
      <c r="F19" s="6">
        <f>VLOOKUP($A$7:$A$91,dt!$A$2:$R$78,6,FALSE)</f>
        <v>1</v>
      </c>
      <c r="G19" s="6">
        <f>VLOOKUP($A$7:$A$91,dt!$A$2:$R$78,7,FALSE)</f>
        <v>737</v>
      </c>
      <c r="H19" s="6">
        <f>VLOOKUP($A$7:$A$91,dt!$A$2:$R$78,8,FALSE)</f>
        <v>85</v>
      </c>
      <c r="I19" s="6">
        <f>VLOOKUP($A$7:$A$91,dt!$A$2:$R$78,9,FALSE)</f>
        <v>132080</v>
      </c>
      <c r="J19" s="6">
        <f>VLOOKUP($A$7:$A$91,dt!$A$2:$R$78,10,FALSE)</f>
        <v>113</v>
      </c>
      <c r="K19" s="6">
        <f>VLOOKUP($A$7:$A$91,dt!$A$2:$R$78,11,FALSE)</f>
        <v>441045</v>
      </c>
      <c r="L19" s="6">
        <f>VLOOKUP($A$7:$A$91,dt!$A$2:$R$78,12,FALSE)</f>
        <v>8912</v>
      </c>
      <c r="M19" s="6">
        <f>VLOOKUP($A$7:$A$91,dt!$A$2:$R$78,13,FALSE)</f>
        <v>4217399</v>
      </c>
      <c r="N19" s="6">
        <f>VLOOKUP($A$7:$A$91,dt!$A$2:$R$78,14,FALSE)</f>
        <v>198</v>
      </c>
      <c r="O19" s="6">
        <f>VLOOKUP($A$7:$A$91,dt!$A$2:$R$78,15,FALSE)</f>
        <v>293052</v>
      </c>
      <c r="P19" s="6">
        <f>VLOOKUP($A$7:$A$91,dt!$A$2:$R$78,16,FALSE)</f>
        <v>316</v>
      </c>
      <c r="Q19" s="6">
        <f>VLOOKUP($A$7:$A$91,dt!$A$2:$R$78,17,FALSE)</f>
        <v>346724</v>
      </c>
      <c r="R19" s="6">
        <f>VLOOKUP($A$7:$A$91,dt!$A$2:$R$78,18,FALSE)</f>
        <v>60</v>
      </c>
      <c r="S19" s="6">
        <f>VLOOKUP($A$7:$A$91,dt!$A$2:$X$78,19,FALSE)</f>
        <v>25500</v>
      </c>
      <c r="T19" s="6">
        <f>VLOOKUP($A$7:$A$91,dt!$A$2:$X$78,20,FALSE)</f>
        <v>116</v>
      </c>
      <c r="U19" s="6">
        <f>VLOOKUP($A$7:$A$91,dt!$A$2:$X$78,21,FALSE)</f>
        <v>912</v>
      </c>
      <c r="V19" s="6">
        <f>VLOOKUP($A$7:$A$91,dt!$A$2:$X$78,22,FALSE)</f>
        <v>40</v>
      </c>
      <c r="W19" s="6">
        <f>VLOOKUP($A$7:$A$91,dt!$A$2:$X$78,23,FALSE)</f>
        <v>184</v>
      </c>
      <c r="X19" s="6">
        <f>VLOOKUP($A$7:$A$91,dt!$A$2:$X$78,24,FALSE)</f>
        <v>10</v>
      </c>
    </row>
    <row r="20" spans="1:24" ht="18.75">
      <c r="A20" s="5" t="s">
        <v>22</v>
      </c>
      <c r="B20" s="6">
        <f>VLOOKUP($A$7:$A$91,dt!$A$2:$R$78,2,FALSE)</f>
        <v>9843</v>
      </c>
      <c r="C20" s="6">
        <f>VLOOKUP($A$7:$A$91,dt!$A$2:$R$78,3,FALSE)</f>
        <v>2488</v>
      </c>
      <c r="D20" s="6">
        <f>VLOOKUP($A$7:$A$91,dt!$A$2:$R$78,4,FALSE)</f>
        <v>339</v>
      </c>
      <c r="E20" s="6">
        <f>VLOOKUP($A$7:$A$91,dt!$A$2:$R$78,5,FALSE)</f>
        <v>3085</v>
      </c>
      <c r="F20" s="6">
        <f>VLOOKUP($A$7:$A$91,dt!$A$2:$R$78,6,FALSE)</f>
        <v>83</v>
      </c>
      <c r="G20" s="6">
        <f>VLOOKUP($A$7:$A$91,dt!$A$2:$R$78,7,FALSE)</f>
        <v>460</v>
      </c>
      <c r="H20" s="6">
        <f>VLOOKUP($A$7:$A$91,dt!$A$2:$R$78,8,FALSE)</f>
        <v>28</v>
      </c>
      <c r="I20" s="6">
        <f>VLOOKUP($A$7:$A$91,dt!$A$2:$R$78,9,FALSE)</f>
        <v>81789</v>
      </c>
      <c r="J20" s="6">
        <f>VLOOKUP($A$7:$A$91,dt!$A$2:$R$78,10,FALSE)</f>
        <v>144</v>
      </c>
      <c r="K20" s="6">
        <f>VLOOKUP($A$7:$A$91,dt!$A$2:$R$78,11,FALSE)</f>
        <v>264574</v>
      </c>
      <c r="L20" s="6">
        <f>VLOOKUP($A$7:$A$91,dt!$A$2:$R$78,12,FALSE)</f>
        <v>8409</v>
      </c>
      <c r="M20" s="6">
        <f>VLOOKUP($A$7:$A$91,dt!$A$2:$R$78,13,FALSE)</f>
        <v>4006270</v>
      </c>
      <c r="N20" s="6">
        <f>VLOOKUP($A$7:$A$91,dt!$A$2:$R$78,14,FALSE)</f>
        <v>332</v>
      </c>
      <c r="O20" s="6">
        <f>VLOOKUP($A$7:$A$91,dt!$A$2:$R$78,15,FALSE)</f>
        <v>855148</v>
      </c>
      <c r="P20" s="6">
        <f>VLOOKUP($A$7:$A$91,dt!$A$2:$R$78,16,FALSE)</f>
        <v>570</v>
      </c>
      <c r="Q20" s="6">
        <f>VLOOKUP($A$7:$A$91,dt!$A$2:$R$78,17,FALSE)</f>
        <v>20895</v>
      </c>
      <c r="R20" s="6">
        <f>VLOOKUP($A$7:$A$91,dt!$A$2:$R$78,18,FALSE)</f>
        <v>153</v>
      </c>
      <c r="S20" s="6">
        <f>VLOOKUP($A$7:$A$91,dt!$A$2:$X$78,19,FALSE)</f>
        <v>10845</v>
      </c>
      <c r="T20" s="6">
        <f>VLOOKUP($A$7:$A$91,dt!$A$2:$X$78,20,FALSE)</f>
        <v>128</v>
      </c>
      <c r="U20" s="6">
        <f>VLOOKUP($A$7:$A$91,dt!$A$2:$X$78,21,FALSE)</f>
        <v>292</v>
      </c>
      <c r="V20" s="6">
        <f>VLOOKUP($A$7:$A$91,dt!$A$2:$X$78,22,FALSE)</f>
        <v>31</v>
      </c>
      <c r="W20" s="6">
        <f>VLOOKUP($A$7:$A$91,dt!$A$2:$X$78,23,FALSE)</f>
        <v>83</v>
      </c>
      <c r="X20" s="6">
        <f>VLOOKUP($A$7:$A$91,dt!$A$2:$X$78,24,FALSE)</f>
        <v>5</v>
      </c>
    </row>
    <row r="21" spans="1:24" ht="18.75">
      <c r="A21" s="5" t="s">
        <v>23</v>
      </c>
      <c r="B21" s="6">
        <f>VLOOKUP($A$7:$A$91,dt!$A$2:$R$78,2,FALSE)</f>
        <v>4336</v>
      </c>
      <c r="C21" s="6">
        <f>VLOOKUP($A$7:$A$91,dt!$A$2:$R$78,3,FALSE)</f>
        <v>1714</v>
      </c>
      <c r="D21" s="6">
        <f>VLOOKUP($A$7:$A$91,dt!$A$2:$R$78,4,FALSE)</f>
        <v>182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610</v>
      </c>
      <c r="H21" s="6">
        <f>VLOOKUP($A$7:$A$91,dt!$A$2:$R$78,8,FALSE)</f>
        <v>72</v>
      </c>
      <c r="I21" s="6">
        <f>VLOOKUP($A$7:$A$91,dt!$A$2:$R$78,9,FALSE)</f>
        <v>68166</v>
      </c>
      <c r="J21" s="6">
        <f>VLOOKUP($A$7:$A$91,dt!$A$2:$R$78,10,FALSE)</f>
        <v>66</v>
      </c>
      <c r="K21" s="6">
        <f>VLOOKUP($A$7:$A$91,dt!$A$2:$R$78,11,FALSE)</f>
        <v>106743</v>
      </c>
      <c r="L21" s="6">
        <f>VLOOKUP($A$7:$A$91,dt!$A$2:$R$78,12,FALSE)</f>
        <v>3745</v>
      </c>
      <c r="M21" s="6">
        <f>VLOOKUP($A$7:$A$91,dt!$A$2:$R$78,13,FALSE)</f>
        <v>496138</v>
      </c>
      <c r="N21" s="6">
        <f>VLOOKUP($A$7:$A$91,dt!$A$2:$R$78,14,FALSE)</f>
        <v>13</v>
      </c>
      <c r="O21" s="6">
        <f>VLOOKUP($A$7:$A$91,dt!$A$2:$R$78,15,FALSE)</f>
        <v>39517</v>
      </c>
      <c r="P21" s="6">
        <f>VLOOKUP($A$7:$A$91,dt!$A$2:$R$78,16,FALSE)</f>
        <v>97</v>
      </c>
      <c r="Q21" s="6">
        <f>VLOOKUP($A$7:$A$91,dt!$A$2:$R$78,17,FALSE)</f>
        <v>1502</v>
      </c>
      <c r="R21" s="6">
        <f>VLOOKUP($A$7:$A$91,dt!$A$2:$R$78,18,FALSE)</f>
        <v>35</v>
      </c>
      <c r="S21" s="6">
        <f>VLOOKUP($A$7:$A$91,dt!$A$2:$X$78,19,FALSE)</f>
        <v>12998</v>
      </c>
      <c r="T21" s="6">
        <f>VLOOKUP($A$7:$A$91,dt!$A$2:$X$78,20,FALSE)</f>
        <v>58</v>
      </c>
      <c r="U21" s="6">
        <f>VLOOKUP($A$7:$A$91,dt!$A$2:$X$78,21,FALSE)</f>
        <v>444</v>
      </c>
      <c r="V21" s="6">
        <f>VLOOKUP($A$7:$A$91,dt!$A$2:$X$78,22,FALSE)</f>
        <v>28</v>
      </c>
      <c r="W21" s="6">
        <f>VLOOKUP($A$7:$A$91,dt!$A$2:$X$78,23,FALSE)</f>
        <v>154</v>
      </c>
      <c r="X21" s="6">
        <f>VLOOKUP($A$7:$A$91,dt!$A$2:$X$78,24,FALSE)</f>
        <v>11</v>
      </c>
    </row>
    <row r="22" spans="1:24" ht="18.75">
      <c r="A22" s="5" t="s">
        <v>24</v>
      </c>
      <c r="B22" s="6">
        <f>VLOOKUP($A$7:$A$91,dt!$A$2:$R$78,2,FALSE)</f>
        <v>16946</v>
      </c>
      <c r="C22" s="6">
        <f>VLOOKUP($A$7:$A$91,dt!$A$2:$R$78,3,FALSE)</f>
        <v>23978</v>
      </c>
      <c r="D22" s="6">
        <f>VLOOKUP($A$7:$A$91,dt!$A$2:$R$78,4,FALSE)</f>
        <v>2818</v>
      </c>
      <c r="E22" s="6">
        <f>VLOOKUP($A$7:$A$91,dt!$A$2:$R$78,5,FALSE)</f>
        <v>115</v>
      </c>
      <c r="F22" s="6">
        <f>VLOOKUP($A$7:$A$91,dt!$A$2:$R$78,6,FALSE)</f>
        <v>5</v>
      </c>
      <c r="G22" s="6">
        <f>VLOOKUP($A$7:$A$91,dt!$A$2:$R$78,7,FALSE)</f>
        <v>3697</v>
      </c>
      <c r="H22" s="6">
        <f>VLOOKUP($A$7:$A$91,dt!$A$2:$R$78,8,FALSE)</f>
        <v>286</v>
      </c>
      <c r="I22" s="6">
        <f>VLOOKUP($A$7:$A$91,dt!$A$2:$R$78,9,FALSE)</f>
        <v>202805</v>
      </c>
      <c r="J22" s="6">
        <f>VLOOKUP($A$7:$A$91,dt!$A$2:$R$78,10,FALSE)</f>
        <v>307</v>
      </c>
      <c r="K22" s="6">
        <f>VLOOKUP($A$7:$A$91,dt!$A$2:$R$78,11,FALSE)</f>
        <v>603867</v>
      </c>
      <c r="L22" s="6">
        <f>VLOOKUP($A$7:$A$91,dt!$A$2:$R$78,12,FALSE)</f>
        <v>13309</v>
      </c>
      <c r="M22" s="6">
        <f>VLOOKUP($A$7:$A$91,dt!$A$2:$R$78,13,FALSE)</f>
        <v>5527366</v>
      </c>
      <c r="N22" s="6">
        <f>VLOOKUP($A$7:$A$91,dt!$A$2:$R$78,14,FALSE)</f>
        <v>305</v>
      </c>
      <c r="O22" s="6">
        <f>VLOOKUP($A$7:$A$91,dt!$A$2:$R$78,15,FALSE)</f>
        <v>8980754</v>
      </c>
      <c r="P22" s="6">
        <f>VLOOKUP($A$7:$A$91,dt!$A$2:$R$78,16,FALSE)</f>
        <v>1135</v>
      </c>
      <c r="Q22" s="6">
        <f>VLOOKUP($A$7:$A$91,dt!$A$2:$R$78,17,FALSE)</f>
        <v>784768</v>
      </c>
      <c r="R22" s="6">
        <f>VLOOKUP($A$7:$A$91,dt!$A$2:$R$78,18,FALSE)</f>
        <v>607</v>
      </c>
      <c r="S22" s="6">
        <f>VLOOKUP($A$7:$A$91,dt!$A$2:$X$78,19,FALSE)</f>
        <v>272226</v>
      </c>
      <c r="T22" s="6">
        <f>VLOOKUP($A$7:$A$91,dt!$A$2:$X$78,20,FALSE)</f>
        <v>1689</v>
      </c>
      <c r="U22" s="6">
        <f>VLOOKUP($A$7:$A$91,dt!$A$2:$X$78,21,FALSE)</f>
        <v>7310</v>
      </c>
      <c r="V22" s="6">
        <f>VLOOKUP($A$7:$A$91,dt!$A$2:$X$78,22,FALSE)</f>
        <v>397</v>
      </c>
      <c r="W22" s="6">
        <f>VLOOKUP($A$7:$A$91,dt!$A$2:$X$78,23,FALSE)</f>
        <v>1364</v>
      </c>
      <c r="X22" s="6">
        <f>VLOOKUP($A$7:$A$91,dt!$A$2:$X$78,24,FALSE)</f>
        <v>96</v>
      </c>
    </row>
    <row r="23" spans="1:24" ht="18.75">
      <c r="A23" s="5" t="s">
        <v>25</v>
      </c>
      <c r="B23" s="6">
        <f>VLOOKUP($A$7:$A$91,dt!$A$2:$R$78,2,FALSE)</f>
        <v>19693</v>
      </c>
      <c r="C23" s="6">
        <f>VLOOKUP($A$7:$A$91,dt!$A$2:$R$78,3,FALSE)</f>
        <v>18826</v>
      </c>
      <c r="D23" s="6">
        <f>VLOOKUP($A$7:$A$91,dt!$A$2:$R$78,4,FALSE)</f>
        <v>2024</v>
      </c>
      <c r="E23" s="6">
        <f>VLOOKUP($A$7:$A$91,dt!$A$2:$R$78,5,FALSE)</f>
        <v>81</v>
      </c>
      <c r="F23" s="6">
        <f>VLOOKUP($A$7:$A$91,dt!$A$2:$R$78,6,FALSE)</f>
        <v>2</v>
      </c>
      <c r="G23" s="6">
        <f>VLOOKUP($A$7:$A$91,dt!$A$2:$R$78,7,FALSE)</f>
        <v>12543</v>
      </c>
      <c r="H23" s="6">
        <f>VLOOKUP($A$7:$A$91,dt!$A$2:$R$78,8,FALSE)</f>
        <v>1046</v>
      </c>
      <c r="I23" s="6">
        <f>VLOOKUP($A$7:$A$91,dt!$A$2:$R$78,9,FALSE)</f>
        <v>408952</v>
      </c>
      <c r="J23" s="6">
        <f>VLOOKUP($A$7:$A$91,dt!$A$2:$R$78,10,FALSE)</f>
        <v>455</v>
      </c>
      <c r="K23" s="6">
        <f>VLOOKUP($A$7:$A$91,dt!$A$2:$R$78,11,FALSE)</f>
        <v>820410</v>
      </c>
      <c r="L23" s="6">
        <f>VLOOKUP($A$7:$A$91,dt!$A$2:$R$78,12,FALSE)</f>
        <v>17035</v>
      </c>
      <c r="M23" s="6">
        <f>VLOOKUP($A$7:$A$91,dt!$A$2:$R$78,13,FALSE)</f>
        <v>21633107</v>
      </c>
      <c r="N23" s="6">
        <f>VLOOKUP($A$7:$A$91,dt!$A$2:$R$78,14,FALSE)</f>
        <v>732</v>
      </c>
      <c r="O23" s="6">
        <f>VLOOKUP($A$7:$A$91,dt!$A$2:$R$78,15,FALSE)</f>
        <v>1791857</v>
      </c>
      <c r="P23" s="6">
        <f>VLOOKUP($A$7:$A$91,dt!$A$2:$R$78,16,FALSE)</f>
        <v>745</v>
      </c>
      <c r="Q23" s="6">
        <f>VLOOKUP($A$7:$A$91,dt!$A$2:$R$78,17,FALSE)</f>
        <v>514360</v>
      </c>
      <c r="R23" s="6">
        <f>VLOOKUP($A$7:$A$91,dt!$A$2:$R$78,18,FALSE)</f>
        <v>141</v>
      </c>
      <c r="S23" s="6">
        <f>VLOOKUP($A$7:$A$91,dt!$A$2:$X$78,19,FALSE)</f>
        <v>48576</v>
      </c>
      <c r="T23" s="6">
        <f>VLOOKUP($A$7:$A$91,dt!$A$2:$X$78,20,FALSE)</f>
        <v>442</v>
      </c>
      <c r="U23" s="6">
        <f>VLOOKUP($A$7:$A$91,dt!$A$2:$X$78,21,FALSE)</f>
        <v>1952</v>
      </c>
      <c r="V23" s="6">
        <f>VLOOKUP($A$7:$A$91,dt!$A$2:$X$78,22,FALSE)</f>
        <v>104</v>
      </c>
      <c r="W23" s="6">
        <f>VLOOKUP($A$7:$A$91,dt!$A$2:$X$78,23,FALSE)</f>
        <v>446</v>
      </c>
      <c r="X23" s="6">
        <f>VLOOKUP($A$7:$A$91,dt!$A$2:$X$78,24,FALSE)</f>
        <v>29</v>
      </c>
    </row>
    <row r="24" spans="1:24" ht="18.75">
      <c r="A24" s="5" t="s">
        <v>26</v>
      </c>
      <c r="B24" s="6">
        <f>VLOOKUP($A$7:$A$91,dt!$A$2:$R$78,2,FALSE)</f>
        <v>10350</v>
      </c>
      <c r="C24" s="6">
        <f>VLOOKUP($A$7:$A$91,dt!$A$2:$R$78,3,FALSE)</f>
        <v>11034</v>
      </c>
      <c r="D24" s="6">
        <f>VLOOKUP($A$7:$A$91,dt!$A$2:$R$78,4,FALSE)</f>
        <v>970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13643</v>
      </c>
      <c r="H24" s="6">
        <f>VLOOKUP($A$7:$A$91,dt!$A$2:$R$78,8,FALSE)</f>
        <v>1063</v>
      </c>
      <c r="I24" s="6">
        <f>VLOOKUP($A$7:$A$91,dt!$A$2:$R$78,9,FALSE)</f>
        <v>68258</v>
      </c>
      <c r="J24" s="6">
        <f>VLOOKUP($A$7:$A$91,dt!$A$2:$R$78,10,FALSE)</f>
        <v>40</v>
      </c>
      <c r="K24" s="6">
        <f>VLOOKUP($A$7:$A$91,dt!$A$2:$R$78,11,FALSE)</f>
        <v>278061</v>
      </c>
      <c r="L24" s="6">
        <f>VLOOKUP($A$7:$A$91,dt!$A$2:$R$78,12,FALSE)</f>
        <v>8432</v>
      </c>
      <c r="M24" s="6">
        <f>VLOOKUP($A$7:$A$91,dt!$A$2:$R$78,13,FALSE)</f>
        <v>2391528</v>
      </c>
      <c r="N24" s="6">
        <f>VLOOKUP($A$7:$A$91,dt!$A$2:$R$78,14,FALSE)</f>
        <v>297</v>
      </c>
      <c r="O24" s="6">
        <f>VLOOKUP($A$7:$A$91,dt!$A$2:$R$78,15,FALSE)</f>
        <v>5386967</v>
      </c>
      <c r="P24" s="6">
        <f>VLOOKUP($A$7:$A$91,dt!$A$2:$R$78,16,FALSE)</f>
        <v>921</v>
      </c>
      <c r="Q24" s="6">
        <f>VLOOKUP($A$7:$A$91,dt!$A$2:$R$78,17,FALSE)</f>
        <v>476923</v>
      </c>
      <c r="R24" s="6">
        <f>VLOOKUP($A$7:$A$91,dt!$A$2:$R$78,18,FALSE)</f>
        <v>291</v>
      </c>
      <c r="S24" s="6">
        <f>VLOOKUP($A$7:$A$91,dt!$A$2:$X$78,19,FALSE)</f>
        <v>62646</v>
      </c>
      <c r="T24" s="6">
        <f>VLOOKUP($A$7:$A$91,dt!$A$2:$X$78,20,FALSE)</f>
        <v>370</v>
      </c>
      <c r="U24" s="6">
        <f>VLOOKUP($A$7:$A$91,dt!$A$2:$X$78,21,FALSE)</f>
        <v>2493</v>
      </c>
      <c r="V24" s="6">
        <f>VLOOKUP($A$7:$A$91,dt!$A$2:$X$78,22,FALSE)</f>
        <v>105</v>
      </c>
      <c r="W24" s="6">
        <f>VLOOKUP($A$7:$A$91,dt!$A$2:$X$78,23,FALSE)</f>
        <v>479</v>
      </c>
      <c r="X24" s="6">
        <f>VLOOKUP($A$7:$A$91,dt!$A$2:$X$78,24,FALSE)</f>
        <v>17</v>
      </c>
    </row>
    <row r="25" spans="1:24" ht="18.75">
      <c r="A25" s="5" t="s">
        <v>27</v>
      </c>
      <c r="B25" s="6">
        <f>VLOOKUP($A$7:$A$91,dt!$A$2:$R$78,2,FALSE)</f>
        <v>34855</v>
      </c>
      <c r="C25" s="6">
        <f>VLOOKUP($A$7:$A$91,dt!$A$2:$R$78,3,FALSE)</f>
        <v>118833</v>
      </c>
      <c r="D25" s="6">
        <f>VLOOKUP($A$7:$A$91,dt!$A$2:$R$78,4,FALSE)</f>
        <v>10464</v>
      </c>
      <c r="E25" s="6">
        <f>VLOOKUP($A$7:$A$91,dt!$A$2:$R$78,5,FALSE)</f>
        <v>36185</v>
      </c>
      <c r="F25" s="6">
        <f>VLOOKUP($A$7:$A$91,dt!$A$2:$R$78,6,FALSE)</f>
        <v>903</v>
      </c>
      <c r="G25" s="6">
        <f>VLOOKUP($A$7:$A$91,dt!$A$2:$R$78,7,FALSE)</f>
        <v>14888</v>
      </c>
      <c r="H25" s="6">
        <f>VLOOKUP($A$7:$A$91,dt!$A$2:$R$78,8,FALSE)</f>
        <v>1302</v>
      </c>
      <c r="I25" s="6">
        <f>VLOOKUP($A$7:$A$91,dt!$A$2:$R$78,9,FALSE)</f>
        <v>25291</v>
      </c>
      <c r="J25" s="6">
        <f>VLOOKUP($A$7:$A$91,dt!$A$2:$R$78,10,FALSE)</f>
        <v>517</v>
      </c>
      <c r="K25" s="6">
        <f>VLOOKUP($A$7:$A$91,dt!$A$2:$R$78,11,FALSE)</f>
        <v>1433661</v>
      </c>
      <c r="L25" s="6">
        <f>VLOOKUP($A$7:$A$91,dt!$A$2:$R$78,12,FALSE)</f>
        <v>30601</v>
      </c>
      <c r="M25" s="6">
        <f>VLOOKUP($A$7:$A$91,dt!$A$2:$R$78,13,FALSE)</f>
        <v>453385</v>
      </c>
      <c r="N25" s="6">
        <f>VLOOKUP($A$7:$A$91,dt!$A$2:$R$78,14,FALSE)</f>
        <v>865</v>
      </c>
      <c r="O25" s="6">
        <f>VLOOKUP($A$7:$A$91,dt!$A$2:$R$78,15,FALSE)</f>
        <v>473228</v>
      </c>
      <c r="P25" s="6">
        <f>VLOOKUP($A$7:$A$91,dt!$A$2:$R$78,16,FALSE)</f>
        <v>4046</v>
      </c>
      <c r="Q25" s="6">
        <f>VLOOKUP($A$7:$A$91,dt!$A$2:$R$78,17,FALSE)</f>
        <v>130515</v>
      </c>
      <c r="R25" s="6">
        <f>VLOOKUP($A$7:$A$91,dt!$A$2:$R$78,18,FALSE)</f>
        <v>472</v>
      </c>
      <c r="S25" s="6">
        <f>VLOOKUP($A$7:$A$91,dt!$A$2:$X$78,19,FALSE)</f>
        <v>22878</v>
      </c>
      <c r="T25" s="6">
        <f>VLOOKUP($A$7:$A$91,dt!$A$2:$X$78,20,FALSE)</f>
        <v>979</v>
      </c>
      <c r="U25" s="6">
        <f>VLOOKUP($A$7:$A$91,dt!$A$2:$X$78,21,FALSE)</f>
        <v>17407</v>
      </c>
      <c r="V25" s="6">
        <f>VLOOKUP($A$7:$A$91,dt!$A$2:$X$78,22,FALSE)</f>
        <v>700</v>
      </c>
      <c r="W25" s="6">
        <f>VLOOKUP($A$7:$A$91,dt!$A$2:$X$78,23,FALSE)</f>
        <v>696</v>
      </c>
      <c r="X25" s="6">
        <f>VLOOKUP($A$7:$A$91,dt!$A$2:$X$78,24,FALSE)</f>
        <v>33</v>
      </c>
    </row>
    <row r="26" spans="1:24" ht="18.75">
      <c r="A26" s="9" t="s">
        <v>3</v>
      </c>
      <c r="B26" s="8">
        <f>SUM(B27:B34)</f>
        <v>1036108</v>
      </c>
      <c r="C26" s="8">
        <f t="shared" ref="C26:X26" si="12">SUM(C27:C34)</f>
        <v>3114669</v>
      </c>
      <c r="D26" s="8">
        <f t="shared" si="12"/>
        <v>569449</v>
      </c>
      <c r="E26" s="8">
        <f t="shared" si="12"/>
        <v>174877</v>
      </c>
      <c r="F26" s="8">
        <f t="shared" si="12"/>
        <v>5710</v>
      </c>
      <c r="G26" s="8">
        <f t="shared" si="12"/>
        <v>704863</v>
      </c>
      <c r="H26" s="8">
        <f t="shared" si="12"/>
        <v>150642</v>
      </c>
      <c r="I26" s="8">
        <f t="shared" si="12"/>
        <v>1132320</v>
      </c>
      <c r="J26" s="8">
        <f t="shared" si="12"/>
        <v>34936</v>
      </c>
      <c r="K26" s="8">
        <f t="shared" ref="K26:L26" si="13">SUM(K27:K34)</f>
        <v>29632748</v>
      </c>
      <c r="L26" s="8">
        <f t="shared" si="13"/>
        <v>747859</v>
      </c>
      <c r="M26" s="8">
        <f t="shared" ref="M26:N26" si="14">SUM(M27:M34)</f>
        <v>36765647</v>
      </c>
      <c r="N26" s="8">
        <f t="shared" si="14"/>
        <v>11680</v>
      </c>
      <c r="O26" s="8">
        <f t="shared" si="12"/>
        <v>4509602</v>
      </c>
      <c r="P26" s="8">
        <f t="shared" si="12"/>
        <v>41486</v>
      </c>
      <c r="Q26" s="8">
        <f t="shared" si="12"/>
        <v>1073690</v>
      </c>
      <c r="R26" s="8">
        <f t="shared" si="12"/>
        <v>8936</v>
      </c>
      <c r="S26" s="8">
        <f t="shared" ref="S26:T26" si="15">SUM(S27:S34)</f>
        <v>1462975</v>
      </c>
      <c r="T26" s="8">
        <f t="shared" si="15"/>
        <v>26322</v>
      </c>
      <c r="U26" s="8">
        <f t="shared" si="12"/>
        <v>208340</v>
      </c>
      <c r="V26" s="8">
        <f t="shared" si="12"/>
        <v>8994</v>
      </c>
      <c r="W26" s="8">
        <f t="shared" si="12"/>
        <v>7690</v>
      </c>
      <c r="X26" s="8">
        <f t="shared" si="12"/>
        <v>422</v>
      </c>
    </row>
    <row r="27" spans="1:24" ht="18.75">
      <c r="A27" s="5" t="s">
        <v>28</v>
      </c>
      <c r="B27" s="6">
        <f>VLOOKUP($A$7:$A$91,dt!$A$2:$R$78,2,FALSE)</f>
        <v>190863</v>
      </c>
      <c r="C27" s="6">
        <f>VLOOKUP($A$7:$A$91,dt!$A$2:$R$78,3,FALSE)</f>
        <v>531885</v>
      </c>
      <c r="D27" s="6">
        <f>VLOOKUP($A$7:$A$91,dt!$A$2:$R$78,4,FALSE)</f>
        <v>67356</v>
      </c>
      <c r="E27" s="6">
        <f>VLOOKUP($A$7:$A$91,dt!$A$2:$R$78,5,FALSE)</f>
        <v>155601</v>
      </c>
      <c r="F27" s="6">
        <f>VLOOKUP($A$7:$A$91,dt!$A$2:$R$78,6,FALSE)</f>
        <v>5029</v>
      </c>
      <c r="G27" s="6">
        <f>VLOOKUP($A$7:$A$91,dt!$A$2:$R$78,7,FALSE)</f>
        <v>78394</v>
      </c>
      <c r="H27" s="6">
        <f>VLOOKUP($A$7:$A$91,dt!$A$2:$R$78,8,FALSE)</f>
        <v>11988</v>
      </c>
      <c r="I27" s="6">
        <f>VLOOKUP($A$7:$A$91,dt!$A$2:$R$78,9,FALSE)</f>
        <v>268975</v>
      </c>
      <c r="J27" s="6">
        <f>VLOOKUP($A$7:$A$91,dt!$A$2:$R$78,10,FALSE)</f>
        <v>6337</v>
      </c>
      <c r="K27" s="6">
        <f>VLOOKUP($A$7:$A$91,dt!$A$2:$R$78,11,FALSE)</f>
        <v>5761131</v>
      </c>
      <c r="L27" s="6">
        <f>VLOOKUP($A$7:$A$91,dt!$A$2:$R$78,12,FALSE)</f>
        <v>157598</v>
      </c>
      <c r="M27" s="6">
        <f>VLOOKUP($A$7:$A$91,dt!$A$2:$R$78,13,FALSE)</f>
        <v>18591212</v>
      </c>
      <c r="N27" s="6">
        <f>VLOOKUP($A$7:$A$91,dt!$A$2:$R$78,14,FALSE)</f>
        <v>4065</v>
      </c>
      <c r="O27" s="6">
        <f>VLOOKUP($A$7:$A$91,dt!$A$2:$R$78,15,FALSE)</f>
        <v>1048903</v>
      </c>
      <c r="P27" s="6">
        <f>VLOOKUP($A$7:$A$91,dt!$A$2:$R$78,16,FALSE)</f>
        <v>11061</v>
      </c>
      <c r="Q27" s="6">
        <f>VLOOKUP($A$7:$A$91,dt!$A$2:$R$78,17,FALSE)</f>
        <v>326409</v>
      </c>
      <c r="R27" s="6">
        <f>VLOOKUP($A$7:$A$91,dt!$A$2:$R$78,18,FALSE)</f>
        <v>2550</v>
      </c>
      <c r="S27" s="6">
        <f>VLOOKUP($A$7:$A$91,dt!$A$2:$X$78,19,FALSE)</f>
        <v>554737</v>
      </c>
      <c r="T27" s="6">
        <f>VLOOKUP($A$7:$A$91,dt!$A$2:$X$78,20,FALSE)</f>
        <v>6169</v>
      </c>
      <c r="U27" s="6">
        <f>VLOOKUP($A$7:$A$91,dt!$A$2:$X$78,21,FALSE)</f>
        <v>121403</v>
      </c>
      <c r="V27" s="6">
        <f>VLOOKUP($A$7:$A$91,dt!$A$2:$X$78,22,FALSE)</f>
        <v>4455</v>
      </c>
      <c r="W27" s="6">
        <f>VLOOKUP($A$7:$A$91,dt!$A$2:$X$78,23,FALSE)</f>
        <v>3396</v>
      </c>
      <c r="X27" s="6">
        <f>VLOOKUP($A$7:$A$91,dt!$A$2:$X$78,24,FALSE)</f>
        <v>147</v>
      </c>
    </row>
    <row r="28" spans="1:24" ht="18.75">
      <c r="A28" s="5" t="s">
        <v>29</v>
      </c>
      <c r="B28" s="6">
        <f>VLOOKUP($A$7:$A$91,dt!$A$2:$R$78,2,FALSE)</f>
        <v>158417</v>
      </c>
      <c r="C28" s="6">
        <f>VLOOKUP($A$7:$A$91,dt!$A$2:$R$78,3,FALSE)</f>
        <v>520330</v>
      </c>
      <c r="D28" s="6">
        <f>VLOOKUP($A$7:$A$91,dt!$A$2:$R$78,4,FALSE)</f>
        <v>85902</v>
      </c>
      <c r="E28" s="6">
        <f>VLOOKUP($A$7:$A$91,dt!$A$2:$R$78,5,FALSE)</f>
        <v>5509</v>
      </c>
      <c r="F28" s="6">
        <f>VLOOKUP($A$7:$A$91,dt!$A$2:$R$78,6,FALSE)</f>
        <v>148</v>
      </c>
      <c r="G28" s="6">
        <f>VLOOKUP($A$7:$A$91,dt!$A$2:$R$78,7,FALSE)</f>
        <v>156072</v>
      </c>
      <c r="H28" s="6">
        <f>VLOOKUP($A$7:$A$91,dt!$A$2:$R$78,8,FALSE)</f>
        <v>27231</v>
      </c>
      <c r="I28" s="6">
        <f>VLOOKUP($A$7:$A$91,dt!$A$2:$R$78,9,FALSE)</f>
        <v>275599</v>
      </c>
      <c r="J28" s="6">
        <f>VLOOKUP($A$7:$A$91,dt!$A$2:$R$78,10,FALSE)</f>
        <v>8726</v>
      </c>
      <c r="K28" s="6">
        <f>VLOOKUP($A$7:$A$91,dt!$A$2:$R$78,11,FALSE)</f>
        <v>4857079</v>
      </c>
      <c r="L28" s="6">
        <f>VLOOKUP($A$7:$A$91,dt!$A$2:$R$78,12,FALSE)</f>
        <v>117031</v>
      </c>
      <c r="M28" s="6">
        <f>VLOOKUP($A$7:$A$91,dt!$A$2:$R$78,13,FALSE)</f>
        <v>8563595</v>
      </c>
      <c r="N28" s="6">
        <f>VLOOKUP($A$7:$A$91,dt!$A$2:$R$78,14,FALSE)</f>
        <v>1221</v>
      </c>
      <c r="O28" s="6">
        <f>VLOOKUP($A$7:$A$91,dt!$A$2:$R$78,15,FALSE)</f>
        <v>398512</v>
      </c>
      <c r="P28" s="6">
        <f>VLOOKUP($A$7:$A$91,dt!$A$2:$R$78,16,FALSE)</f>
        <v>5839</v>
      </c>
      <c r="Q28" s="6">
        <f>VLOOKUP($A$7:$A$91,dt!$A$2:$R$78,17,FALSE)</f>
        <v>46973</v>
      </c>
      <c r="R28" s="6">
        <f>VLOOKUP($A$7:$A$91,dt!$A$2:$R$78,18,FALSE)</f>
        <v>863</v>
      </c>
      <c r="S28" s="6">
        <f>VLOOKUP($A$7:$A$91,dt!$A$2:$X$78,19,FALSE)</f>
        <v>222362</v>
      </c>
      <c r="T28" s="6">
        <f>VLOOKUP($A$7:$A$91,dt!$A$2:$X$78,20,FALSE)</f>
        <v>6973</v>
      </c>
      <c r="U28" s="6">
        <f>VLOOKUP($A$7:$A$91,dt!$A$2:$X$78,21,FALSE)</f>
        <v>20941</v>
      </c>
      <c r="V28" s="6">
        <f>VLOOKUP($A$7:$A$91,dt!$A$2:$X$78,22,FALSE)</f>
        <v>1178</v>
      </c>
      <c r="W28" s="6">
        <f>VLOOKUP($A$7:$A$91,dt!$A$2:$X$78,23,FALSE)</f>
        <v>1541</v>
      </c>
      <c r="X28" s="6">
        <f>VLOOKUP($A$7:$A$91,dt!$A$2:$X$78,24,FALSE)</f>
        <v>109</v>
      </c>
    </row>
    <row r="29" spans="1:24" ht="18.75">
      <c r="A29" s="5" t="s">
        <v>30</v>
      </c>
      <c r="B29" s="6">
        <f>VLOOKUP($A$7:$A$91,dt!$A$2:$R$78,2,FALSE)</f>
        <v>168951</v>
      </c>
      <c r="C29" s="6">
        <f>VLOOKUP($A$7:$A$91,dt!$A$2:$R$78,3,FALSE)</f>
        <v>580732</v>
      </c>
      <c r="D29" s="6">
        <f>VLOOKUP($A$7:$A$91,dt!$A$2:$R$78,4,FALSE)</f>
        <v>105112</v>
      </c>
      <c r="E29" s="6">
        <f>VLOOKUP($A$7:$A$91,dt!$A$2:$R$78,5,FALSE)</f>
        <v>909</v>
      </c>
      <c r="F29" s="6">
        <f>VLOOKUP($A$7:$A$91,dt!$A$2:$R$78,6,FALSE)</f>
        <v>70</v>
      </c>
      <c r="G29" s="6">
        <f>VLOOKUP($A$7:$A$91,dt!$A$2:$R$78,7,FALSE)</f>
        <v>152504</v>
      </c>
      <c r="H29" s="6">
        <f>VLOOKUP($A$7:$A$91,dt!$A$2:$R$78,8,FALSE)</f>
        <v>32855</v>
      </c>
      <c r="I29" s="6">
        <f>VLOOKUP($A$7:$A$91,dt!$A$2:$R$78,9,FALSE)</f>
        <v>142085</v>
      </c>
      <c r="J29" s="6">
        <f>VLOOKUP($A$7:$A$91,dt!$A$2:$R$78,10,FALSE)</f>
        <v>7170</v>
      </c>
      <c r="K29" s="6">
        <f>VLOOKUP($A$7:$A$91,dt!$A$2:$R$78,11,FALSE)</f>
        <v>4487975</v>
      </c>
      <c r="L29" s="6">
        <f>VLOOKUP($A$7:$A$91,dt!$A$2:$R$78,12,FALSE)</f>
        <v>119132</v>
      </c>
      <c r="M29" s="6">
        <f>VLOOKUP($A$7:$A$91,dt!$A$2:$R$78,13,FALSE)</f>
        <v>612931</v>
      </c>
      <c r="N29" s="6">
        <f>VLOOKUP($A$7:$A$91,dt!$A$2:$R$78,14,FALSE)</f>
        <v>1850</v>
      </c>
      <c r="O29" s="6">
        <f>VLOOKUP($A$7:$A$91,dt!$A$2:$R$78,15,FALSE)</f>
        <v>259779</v>
      </c>
      <c r="P29" s="6">
        <f>VLOOKUP($A$7:$A$91,dt!$A$2:$R$78,16,FALSE)</f>
        <v>7888</v>
      </c>
      <c r="Q29" s="6">
        <f>VLOOKUP($A$7:$A$91,dt!$A$2:$R$78,17,FALSE)</f>
        <v>38405</v>
      </c>
      <c r="R29" s="6">
        <f>VLOOKUP($A$7:$A$91,dt!$A$2:$R$78,18,FALSE)</f>
        <v>966</v>
      </c>
      <c r="S29" s="6">
        <f>VLOOKUP($A$7:$A$91,dt!$A$2:$X$78,19,FALSE)</f>
        <v>194476</v>
      </c>
      <c r="T29" s="6">
        <f>VLOOKUP($A$7:$A$91,dt!$A$2:$X$78,20,FALSE)</f>
        <v>6713</v>
      </c>
      <c r="U29" s="6">
        <f>VLOOKUP($A$7:$A$91,dt!$A$2:$X$78,21,FALSE)</f>
        <v>6898</v>
      </c>
      <c r="V29" s="6">
        <f>VLOOKUP($A$7:$A$91,dt!$A$2:$X$78,22,FALSE)</f>
        <v>458</v>
      </c>
      <c r="W29" s="6">
        <f>VLOOKUP($A$7:$A$91,dt!$A$2:$X$78,23,FALSE)</f>
        <v>652</v>
      </c>
      <c r="X29" s="6">
        <f>VLOOKUP($A$7:$A$91,dt!$A$2:$X$78,24,FALSE)</f>
        <v>37</v>
      </c>
    </row>
    <row r="30" spans="1:24" ht="18.75">
      <c r="A30" s="5" t="s">
        <v>31</v>
      </c>
      <c r="B30" s="6">
        <f>VLOOKUP($A$7:$A$91,dt!$A$2:$R$78,2,FALSE)</f>
        <v>149800</v>
      </c>
      <c r="C30" s="6">
        <f>VLOOKUP($A$7:$A$91,dt!$A$2:$R$78,3,FALSE)</f>
        <v>525521</v>
      </c>
      <c r="D30" s="6">
        <f>VLOOKUP($A$7:$A$91,dt!$A$2:$R$78,4,FALSE)</f>
        <v>103647</v>
      </c>
      <c r="E30" s="6">
        <f>VLOOKUP($A$7:$A$91,dt!$A$2:$R$78,5,FALSE)</f>
        <v>5181</v>
      </c>
      <c r="F30" s="6">
        <f>VLOOKUP($A$7:$A$91,dt!$A$2:$R$78,6,FALSE)</f>
        <v>205</v>
      </c>
      <c r="G30" s="6">
        <f>VLOOKUP($A$7:$A$91,dt!$A$2:$R$78,7,FALSE)</f>
        <v>105497</v>
      </c>
      <c r="H30" s="6">
        <f>VLOOKUP($A$7:$A$91,dt!$A$2:$R$78,8,FALSE)</f>
        <v>25103</v>
      </c>
      <c r="I30" s="6">
        <f>VLOOKUP($A$7:$A$91,dt!$A$2:$R$78,9,FALSE)</f>
        <v>75027</v>
      </c>
      <c r="J30" s="6">
        <f>VLOOKUP($A$7:$A$91,dt!$A$2:$R$78,10,FALSE)</f>
        <v>3564</v>
      </c>
      <c r="K30" s="6">
        <f>VLOOKUP($A$7:$A$91,dt!$A$2:$R$78,11,FALSE)</f>
        <v>4020475</v>
      </c>
      <c r="L30" s="6">
        <f>VLOOKUP($A$7:$A$91,dt!$A$2:$R$78,12,FALSE)</f>
        <v>97669</v>
      </c>
      <c r="M30" s="6">
        <f>VLOOKUP($A$7:$A$91,dt!$A$2:$R$78,13,FALSE)</f>
        <v>1081941</v>
      </c>
      <c r="N30" s="6">
        <f>VLOOKUP($A$7:$A$91,dt!$A$2:$R$78,14,FALSE)</f>
        <v>2066</v>
      </c>
      <c r="O30" s="6">
        <f>VLOOKUP($A$7:$A$91,dt!$A$2:$R$78,15,FALSE)</f>
        <v>76337</v>
      </c>
      <c r="P30" s="6">
        <f>VLOOKUP($A$7:$A$91,dt!$A$2:$R$78,16,FALSE)</f>
        <v>2746</v>
      </c>
      <c r="Q30" s="6">
        <f>VLOOKUP($A$7:$A$91,dt!$A$2:$R$78,17,FALSE)</f>
        <v>32006</v>
      </c>
      <c r="R30" s="6">
        <f>VLOOKUP($A$7:$A$91,dt!$A$2:$R$78,18,FALSE)</f>
        <v>2114</v>
      </c>
      <c r="S30" s="6">
        <f>VLOOKUP($A$7:$A$91,dt!$A$2:$X$78,19,FALSE)</f>
        <v>64953</v>
      </c>
      <c r="T30" s="6">
        <f>VLOOKUP($A$7:$A$91,dt!$A$2:$X$78,20,FALSE)</f>
        <v>2086</v>
      </c>
      <c r="U30" s="6">
        <f>VLOOKUP($A$7:$A$91,dt!$A$2:$X$78,21,FALSE)</f>
        <v>5250</v>
      </c>
      <c r="V30" s="6">
        <f>VLOOKUP($A$7:$A$91,dt!$A$2:$X$78,22,FALSE)</f>
        <v>318</v>
      </c>
      <c r="W30" s="6">
        <f>VLOOKUP($A$7:$A$91,dt!$A$2:$X$78,23,FALSE)</f>
        <v>434</v>
      </c>
      <c r="X30" s="6">
        <f>VLOOKUP($A$7:$A$91,dt!$A$2:$X$78,24,FALSE)</f>
        <v>23</v>
      </c>
    </row>
    <row r="31" spans="1:24" ht="18.75">
      <c r="A31" s="5" t="s">
        <v>32</v>
      </c>
      <c r="B31" s="6">
        <f>VLOOKUP($A$7:$A$91,dt!$A$2:$R$78,2,FALSE)</f>
        <v>186016</v>
      </c>
      <c r="C31" s="6">
        <f>VLOOKUP($A$7:$A$91,dt!$A$2:$R$78,3,FALSE)</f>
        <v>530294</v>
      </c>
      <c r="D31" s="6">
        <f>VLOOKUP($A$7:$A$91,dt!$A$2:$R$78,4,FALSE)</f>
        <v>122578</v>
      </c>
      <c r="E31" s="6">
        <f>VLOOKUP($A$7:$A$91,dt!$A$2:$R$78,5,FALSE)</f>
        <v>244</v>
      </c>
      <c r="F31" s="6">
        <f>VLOOKUP($A$7:$A$91,dt!$A$2:$R$78,6,FALSE)</f>
        <v>20</v>
      </c>
      <c r="G31" s="6">
        <f>VLOOKUP($A$7:$A$91,dt!$A$2:$R$78,7,FALSE)</f>
        <v>139825</v>
      </c>
      <c r="H31" s="6">
        <f>VLOOKUP($A$7:$A$91,dt!$A$2:$R$78,8,FALSE)</f>
        <v>37390</v>
      </c>
      <c r="I31" s="6">
        <f>VLOOKUP($A$7:$A$91,dt!$A$2:$R$78,9,FALSE)</f>
        <v>125588</v>
      </c>
      <c r="J31" s="6">
        <f>VLOOKUP($A$7:$A$91,dt!$A$2:$R$78,10,FALSE)</f>
        <v>4295</v>
      </c>
      <c r="K31" s="6">
        <f>VLOOKUP($A$7:$A$91,dt!$A$2:$R$78,11,FALSE)</f>
        <v>4767252</v>
      </c>
      <c r="L31" s="6">
        <f>VLOOKUP($A$7:$A$91,dt!$A$2:$R$78,12,FALSE)</f>
        <v>111392</v>
      </c>
      <c r="M31" s="6">
        <f>VLOOKUP($A$7:$A$91,dt!$A$2:$R$78,13,FALSE)</f>
        <v>2281211</v>
      </c>
      <c r="N31" s="6">
        <f>VLOOKUP($A$7:$A$91,dt!$A$2:$R$78,14,FALSE)</f>
        <v>1659</v>
      </c>
      <c r="O31" s="6">
        <f>VLOOKUP($A$7:$A$91,dt!$A$2:$R$78,15,FALSE)</f>
        <v>1311365</v>
      </c>
      <c r="P31" s="6">
        <f>VLOOKUP($A$7:$A$91,dt!$A$2:$R$78,16,FALSE)</f>
        <v>6584</v>
      </c>
      <c r="Q31" s="6">
        <f>VLOOKUP($A$7:$A$91,dt!$A$2:$R$78,17,FALSE)</f>
        <v>32999</v>
      </c>
      <c r="R31" s="6">
        <f>VLOOKUP($A$7:$A$91,dt!$A$2:$R$78,18,FALSE)</f>
        <v>1284</v>
      </c>
      <c r="S31" s="6">
        <f>VLOOKUP($A$7:$A$91,dt!$A$2:$X$78,19,FALSE)</f>
        <v>60521</v>
      </c>
      <c r="T31" s="6">
        <f>VLOOKUP($A$7:$A$91,dt!$A$2:$X$78,20,FALSE)</f>
        <v>1429</v>
      </c>
      <c r="U31" s="6">
        <f>VLOOKUP($A$7:$A$91,dt!$A$2:$X$78,21,FALSE)</f>
        <v>10248</v>
      </c>
      <c r="V31" s="6">
        <f>VLOOKUP($A$7:$A$91,dt!$A$2:$X$78,22,FALSE)</f>
        <v>767</v>
      </c>
      <c r="W31" s="6">
        <f>VLOOKUP($A$7:$A$91,dt!$A$2:$X$78,23,FALSE)</f>
        <v>531</v>
      </c>
      <c r="X31" s="6">
        <f>VLOOKUP($A$7:$A$91,dt!$A$2:$X$78,24,FALSE)</f>
        <v>44</v>
      </c>
    </row>
    <row r="32" spans="1:24" ht="18.75">
      <c r="A32" s="5" t="s">
        <v>33</v>
      </c>
      <c r="B32" s="6">
        <f>VLOOKUP($A$7:$A$91,dt!$A$2:$R$78,2,FALSE)</f>
        <v>57131</v>
      </c>
      <c r="C32" s="6">
        <f>VLOOKUP($A$7:$A$91,dt!$A$2:$R$78,3,FALSE)</f>
        <v>187757</v>
      </c>
      <c r="D32" s="6">
        <f>VLOOKUP($A$7:$A$91,dt!$A$2:$R$78,4,FALSE)</f>
        <v>39499</v>
      </c>
      <c r="E32" s="6">
        <f>VLOOKUP($A$7:$A$91,dt!$A$2:$R$78,5,FALSE)</f>
        <v>44</v>
      </c>
      <c r="F32" s="6">
        <f>VLOOKUP($A$7:$A$91,dt!$A$2:$R$78,6,FALSE)</f>
        <v>14</v>
      </c>
      <c r="G32" s="6">
        <f>VLOOKUP($A$7:$A$91,dt!$A$2:$R$78,7,FALSE)</f>
        <v>34753</v>
      </c>
      <c r="H32" s="6">
        <f>VLOOKUP($A$7:$A$91,dt!$A$2:$R$78,8,FALSE)</f>
        <v>8213</v>
      </c>
      <c r="I32" s="6">
        <f>VLOOKUP($A$7:$A$91,dt!$A$2:$R$78,9,FALSE)</f>
        <v>60880</v>
      </c>
      <c r="J32" s="6">
        <f>VLOOKUP($A$7:$A$91,dt!$A$2:$R$78,10,FALSE)</f>
        <v>1566</v>
      </c>
      <c r="K32" s="6">
        <f>VLOOKUP($A$7:$A$91,dt!$A$2:$R$78,11,FALSE)</f>
        <v>1740205</v>
      </c>
      <c r="L32" s="6">
        <f>VLOOKUP($A$7:$A$91,dt!$A$2:$R$78,12,FALSE)</f>
        <v>41372</v>
      </c>
      <c r="M32" s="6">
        <f>VLOOKUP($A$7:$A$91,dt!$A$2:$R$78,13,FALSE)</f>
        <v>261466</v>
      </c>
      <c r="N32" s="6">
        <f>VLOOKUP($A$7:$A$91,dt!$A$2:$R$78,14,FALSE)</f>
        <v>342</v>
      </c>
      <c r="O32" s="6">
        <f>VLOOKUP($A$7:$A$91,dt!$A$2:$R$78,15,FALSE)</f>
        <v>53577</v>
      </c>
      <c r="P32" s="6">
        <f>VLOOKUP($A$7:$A$91,dt!$A$2:$R$78,16,FALSE)</f>
        <v>3059</v>
      </c>
      <c r="Q32" s="6">
        <f>VLOOKUP($A$7:$A$91,dt!$A$2:$R$78,17,FALSE)</f>
        <v>7035</v>
      </c>
      <c r="R32" s="6">
        <f>VLOOKUP($A$7:$A$91,dt!$A$2:$R$78,18,FALSE)</f>
        <v>181</v>
      </c>
      <c r="S32" s="6">
        <f>VLOOKUP($A$7:$A$91,dt!$A$2:$X$78,19,FALSE)</f>
        <v>29907</v>
      </c>
      <c r="T32" s="6">
        <f>VLOOKUP($A$7:$A$91,dt!$A$2:$X$78,20,FALSE)</f>
        <v>923</v>
      </c>
      <c r="U32" s="6">
        <f>VLOOKUP($A$7:$A$91,dt!$A$2:$X$78,21,FALSE)</f>
        <v>2077</v>
      </c>
      <c r="V32" s="6">
        <f>VLOOKUP($A$7:$A$91,dt!$A$2:$X$78,22,FALSE)</f>
        <v>145</v>
      </c>
      <c r="W32" s="6">
        <f>VLOOKUP($A$7:$A$91,dt!$A$2:$X$78,23,FALSE)</f>
        <v>76</v>
      </c>
      <c r="X32" s="6">
        <f>VLOOKUP($A$7:$A$91,dt!$A$2:$X$78,24,FALSE)</f>
        <v>3</v>
      </c>
    </row>
    <row r="33" spans="1:24" ht="18.75">
      <c r="A33" s="5" t="s">
        <v>34</v>
      </c>
      <c r="B33" s="6">
        <f>VLOOKUP($A$7:$A$91,dt!$A$2:$R$78,2,FALSE)</f>
        <v>83254</v>
      </c>
      <c r="C33" s="6">
        <f>VLOOKUP($A$7:$A$91,dt!$A$2:$R$78,3,FALSE)</f>
        <v>118152</v>
      </c>
      <c r="D33" s="6">
        <f>VLOOKUP($A$7:$A$91,dt!$A$2:$R$78,4,FALSE)</f>
        <v>16815</v>
      </c>
      <c r="E33" s="6">
        <f>VLOOKUP($A$7:$A$91,dt!$A$2:$R$78,5,FALSE)</f>
        <v>7378</v>
      </c>
      <c r="F33" s="6">
        <f>VLOOKUP($A$7:$A$91,dt!$A$2:$R$78,6,FALSE)</f>
        <v>220</v>
      </c>
      <c r="G33" s="6">
        <f>VLOOKUP($A$7:$A$91,dt!$A$2:$R$78,7,FALSE)</f>
        <v>18683</v>
      </c>
      <c r="H33" s="6">
        <f>VLOOKUP($A$7:$A$91,dt!$A$2:$R$78,8,FALSE)</f>
        <v>2956</v>
      </c>
      <c r="I33" s="6">
        <f>VLOOKUP($A$7:$A$91,dt!$A$2:$R$78,9,FALSE)</f>
        <v>145597</v>
      </c>
      <c r="J33" s="6">
        <f>VLOOKUP($A$7:$A$91,dt!$A$2:$R$78,10,FALSE)</f>
        <v>2333</v>
      </c>
      <c r="K33" s="6">
        <f>VLOOKUP($A$7:$A$91,dt!$A$2:$R$78,11,FALSE)</f>
        <v>2825871</v>
      </c>
      <c r="L33" s="6">
        <f>VLOOKUP($A$7:$A$91,dt!$A$2:$R$78,12,FALSE)</f>
        <v>76119</v>
      </c>
      <c r="M33" s="6">
        <f>VLOOKUP($A$7:$A$91,dt!$A$2:$R$78,13,FALSE)</f>
        <v>4898155</v>
      </c>
      <c r="N33" s="6">
        <f>VLOOKUP($A$7:$A$91,dt!$A$2:$R$78,14,FALSE)</f>
        <v>366</v>
      </c>
      <c r="O33" s="6">
        <f>VLOOKUP($A$7:$A$91,dt!$A$2:$R$78,15,FALSE)</f>
        <v>1284808</v>
      </c>
      <c r="P33" s="6">
        <f>VLOOKUP($A$7:$A$91,dt!$A$2:$R$78,16,FALSE)</f>
        <v>2247</v>
      </c>
      <c r="Q33" s="6">
        <f>VLOOKUP($A$7:$A$91,dt!$A$2:$R$78,17,FALSE)</f>
        <v>582577</v>
      </c>
      <c r="R33" s="6">
        <f>VLOOKUP($A$7:$A$91,dt!$A$2:$R$78,18,FALSE)</f>
        <v>638</v>
      </c>
      <c r="S33" s="6">
        <f>VLOOKUP($A$7:$A$91,dt!$A$2:$X$78,19,FALSE)</f>
        <v>293727</v>
      </c>
      <c r="T33" s="6">
        <f>VLOOKUP($A$7:$A$91,dt!$A$2:$X$78,20,FALSE)</f>
        <v>1819</v>
      </c>
      <c r="U33" s="6">
        <f>VLOOKUP($A$7:$A$91,dt!$A$2:$X$78,21,FALSE)</f>
        <v>37645</v>
      </c>
      <c r="V33" s="6">
        <f>VLOOKUP($A$7:$A$91,dt!$A$2:$X$78,22,FALSE)</f>
        <v>1533</v>
      </c>
      <c r="W33" s="6">
        <f>VLOOKUP($A$7:$A$91,dt!$A$2:$X$78,23,FALSE)</f>
        <v>1037</v>
      </c>
      <c r="X33" s="6">
        <f>VLOOKUP($A$7:$A$91,dt!$A$2:$X$78,24,FALSE)</f>
        <v>54</v>
      </c>
    </row>
    <row r="34" spans="1:24" ht="18.75">
      <c r="A34" s="5" t="s">
        <v>35</v>
      </c>
      <c r="B34" s="6">
        <f>VLOOKUP($A$7:$A$91,dt!$A$2:$R$78,2,FALSE)</f>
        <v>41676</v>
      </c>
      <c r="C34" s="6">
        <f>VLOOKUP($A$7:$A$91,dt!$A$2:$R$78,3,FALSE)</f>
        <v>119998</v>
      </c>
      <c r="D34" s="6">
        <f>VLOOKUP($A$7:$A$91,dt!$A$2:$R$78,4,FALSE)</f>
        <v>28540</v>
      </c>
      <c r="E34" s="6">
        <f>VLOOKUP($A$7:$A$91,dt!$A$2:$R$78,5,FALSE)</f>
        <v>11</v>
      </c>
      <c r="F34" s="6">
        <f>VLOOKUP($A$7:$A$91,dt!$A$2:$R$78,6,FALSE)</f>
        <v>4</v>
      </c>
      <c r="G34" s="6">
        <f>VLOOKUP($A$7:$A$91,dt!$A$2:$R$78,7,FALSE)</f>
        <v>19135</v>
      </c>
      <c r="H34" s="6">
        <f>VLOOKUP($A$7:$A$91,dt!$A$2:$R$78,8,FALSE)</f>
        <v>4906</v>
      </c>
      <c r="I34" s="6">
        <f>VLOOKUP($A$7:$A$91,dt!$A$2:$R$78,9,FALSE)</f>
        <v>38569</v>
      </c>
      <c r="J34" s="6">
        <f>VLOOKUP($A$7:$A$91,dt!$A$2:$R$78,10,FALSE)</f>
        <v>945</v>
      </c>
      <c r="K34" s="6">
        <f>VLOOKUP($A$7:$A$91,dt!$A$2:$R$78,11,FALSE)</f>
        <v>1172760</v>
      </c>
      <c r="L34" s="6">
        <f>VLOOKUP($A$7:$A$91,dt!$A$2:$R$78,12,FALSE)</f>
        <v>27546</v>
      </c>
      <c r="M34" s="6">
        <f>VLOOKUP($A$7:$A$91,dt!$A$2:$R$78,13,FALSE)</f>
        <v>475136</v>
      </c>
      <c r="N34" s="6">
        <f>VLOOKUP($A$7:$A$91,dt!$A$2:$R$78,14,FALSE)</f>
        <v>111</v>
      </c>
      <c r="O34" s="6">
        <f>VLOOKUP($A$7:$A$91,dt!$A$2:$R$78,15,FALSE)</f>
        <v>76321</v>
      </c>
      <c r="P34" s="6">
        <f>VLOOKUP($A$7:$A$91,dt!$A$2:$R$78,16,FALSE)</f>
        <v>2062</v>
      </c>
      <c r="Q34" s="6">
        <f>VLOOKUP($A$7:$A$91,dt!$A$2:$R$78,17,FALSE)</f>
        <v>7286</v>
      </c>
      <c r="R34" s="6">
        <f>VLOOKUP($A$7:$A$91,dt!$A$2:$R$78,18,FALSE)</f>
        <v>340</v>
      </c>
      <c r="S34" s="6">
        <f>VLOOKUP($A$7:$A$91,dt!$A$2:$X$78,19,FALSE)</f>
        <v>42292</v>
      </c>
      <c r="T34" s="6">
        <f>VLOOKUP($A$7:$A$91,dt!$A$2:$X$78,20,FALSE)</f>
        <v>210</v>
      </c>
      <c r="U34" s="6">
        <f>VLOOKUP($A$7:$A$91,dt!$A$2:$X$78,21,FALSE)</f>
        <v>3878</v>
      </c>
      <c r="V34" s="6">
        <f>VLOOKUP($A$7:$A$91,dt!$A$2:$X$78,22,FALSE)</f>
        <v>140</v>
      </c>
      <c r="W34" s="6">
        <f>VLOOKUP($A$7:$A$91,dt!$A$2:$X$78,23,FALSE)</f>
        <v>23</v>
      </c>
      <c r="X34" s="6">
        <f>VLOOKUP($A$7:$A$91,dt!$A$2:$X$78,24,FALSE)</f>
        <v>5</v>
      </c>
    </row>
    <row r="35" spans="1:24" ht="18.75">
      <c r="A35" s="9" t="s">
        <v>4</v>
      </c>
      <c r="B35" s="8">
        <f>SUM(B36:B47)</f>
        <v>880032</v>
      </c>
      <c r="C35" s="8">
        <f t="shared" ref="C35:X35" si="16">SUM(C36:C47)</f>
        <v>2144367</v>
      </c>
      <c r="D35" s="8">
        <f t="shared" si="16"/>
        <v>401892</v>
      </c>
      <c r="E35" s="8">
        <f t="shared" si="16"/>
        <v>70547</v>
      </c>
      <c r="F35" s="8">
        <f t="shared" si="16"/>
        <v>2108</v>
      </c>
      <c r="G35" s="8">
        <f t="shared" si="16"/>
        <v>566776</v>
      </c>
      <c r="H35" s="8">
        <f t="shared" si="16"/>
        <v>111922</v>
      </c>
      <c r="I35" s="8">
        <f t="shared" si="16"/>
        <v>1166753</v>
      </c>
      <c r="J35" s="8">
        <f t="shared" si="16"/>
        <v>33513</v>
      </c>
      <c r="K35" s="8">
        <f t="shared" ref="K35:L35" si="17">SUM(K36:K47)</f>
        <v>29663361</v>
      </c>
      <c r="L35" s="8">
        <f t="shared" si="17"/>
        <v>685012</v>
      </c>
      <c r="M35" s="8">
        <f t="shared" ref="M35:N35" si="18">SUM(M36:M47)</f>
        <v>4073184</v>
      </c>
      <c r="N35" s="8">
        <f t="shared" si="18"/>
        <v>9749</v>
      </c>
      <c r="O35" s="8">
        <f t="shared" si="16"/>
        <v>4277266</v>
      </c>
      <c r="P35" s="8">
        <f t="shared" si="16"/>
        <v>39895</v>
      </c>
      <c r="Q35" s="8">
        <f t="shared" si="16"/>
        <v>452839</v>
      </c>
      <c r="R35" s="8">
        <f t="shared" si="16"/>
        <v>11215</v>
      </c>
      <c r="S35" s="8">
        <f t="shared" ref="S35:T35" si="19">SUM(S36:S47)</f>
        <v>964456</v>
      </c>
      <c r="T35" s="8">
        <f t="shared" si="19"/>
        <v>14439</v>
      </c>
      <c r="U35" s="8">
        <f t="shared" si="16"/>
        <v>123549</v>
      </c>
      <c r="V35" s="8">
        <f t="shared" si="16"/>
        <v>5931</v>
      </c>
      <c r="W35" s="8">
        <f t="shared" si="16"/>
        <v>2923</v>
      </c>
      <c r="X35" s="8">
        <f t="shared" si="16"/>
        <v>256</v>
      </c>
    </row>
    <row r="36" spans="1:24" ht="18.75">
      <c r="A36" s="5" t="s">
        <v>36</v>
      </c>
      <c r="B36" s="6">
        <f>VLOOKUP($A$7:$A$91,dt!$A$2:$R$78,2,FALSE)</f>
        <v>25307</v>
      </c>
      <c r="C36" s="6">
        <f>VLOOKUP($A$7:$A$91,dt!$A$2:$R$78,3,FALSE)</f>
        <v>46342</v>
      </c>
      <c r="D36" s="6">
        <f>VLOOKUP($A$7:$A$91,dt!$A$2:$R$78,4,FALSE)</f>
        <v>6370</v>
      </c>
      <c r="E36" s="6">
        <f>VLOOKUP($A$7:$A$91,dt!$A$2:$R$78,5,FALSE)</f>
        <v>895</v>
      </c>
      <c r="F36" s="6">
        <f>VLOOKUP($A$7:$A$91,dt!$A$2:$R$78,6,FALSE)</f>
        <v>3</v>
      </c>
      <c r="G36" s="6">
        <f>VLOOKUP($A$7:$A$91,dt!$A$2:$R$78,7,FALSE)</f>
        <v>21009</v>
      </c>
      <c r="H36" s="6">
        <f>VLOOKUP($A$7:$A$91,dt!$A$2:$R$78,8,FALSE)</f>
        <v>2733</v>
      </c>
      <c r="I36" s="6">
        <f>VLOOKUP($A$7:$A$91,dt!$A$2:$R$78,9,FALSE)</f>
        <v>20871</v>
      </c>
      <c r="J36" s="6">
        <f>VLOOKUP($A$7:$A$91,dt!$A$2:$R$78,10,FALSE)</f>
        <v>913</v>
      </c>
      <c r="K36" s="6">
        <f>VLOOKUP($A$7:$A$91,dt!$A$2:$R$78,11,FALSE)</f>
        <v>1538867</v>
      </c>
      <c r="L36" s="6">
        <f>VLOOKUP($A$7:$A$91,dt!$A$2:$R$78,12,FALSE)</f>
        <v>21378</v>
      </c>
      <c r="M36" s="6">
        <f>VLOOKUP($A$7:$A$91,dt!$A$2:$R$78,13,FALSE)</f>
        <v>24831</v>
      </c>
      <c r="N36" s="6">
        <f>VLOOKUP($A$7:$A$91,dt!$A$2:$R$78,14,FALSE)</f>
        <v>155</v>
      </c>
      <c r="O36" s="6">
        <f>VLOOKUP($A$7:$A$91,dt!$A$2:$R$78,15,FALSE)</f>
        <v>57476</v>
      </c>
      <c r="P36" s="6">
        <f>VLOOKUP($A$7:$A$91,dt!$A$2:$R$78,16,FALSE)</f>
        <v>886</v>
      </c>
      <c r="Q36" s="6">
        <f>VLOOKUP($A$7:$A$91,dt!$A$2:$R$78,17,FALSE)</f>
        <v>18397</v>
      </c>
      <c r="R36" s="6">
        <f>VLOOKUP($A$7:$A$91,dt!$A$2:$R$78,18,FALSE)</f>
        <v>169</v>
      </c>
      <c r="S36" s="6">
        <f>VLOOKUP($A$7:$A$91,dt!$A$2:$X$78,19,FALSE)</f>
        <v>23443</v>
      </c>
      <c r="T36" s="6">
        <f>VLOOKUP($A$7:$A$91,dt!$A$2:$X$78,20,FALSE)</f>
        <v>217</v>
      </c>
      <c r="U36" s="6">
        <f>VLOOKUP($A$7:$A$91,dt!$A$2:$X$78,21,FALSE)</f>
        <v>4638</v>
      </c>
      <c r="V36" s="6">
        <f>VLOOKUP($A$7:$A$91,dt!$A$2:$X$78,22,FALSE)</f>
        <v>208</v>
      </c>
      <c r="W36" s="6">
        <f>VLOOKUP($A$7:$A$91,dt!$A$2:$X$78,23,FALSE)</f>
        <v>51</v>
      </c>
      <c r="X36" s="6">
        <f>VLOOKUP($A$7:$A$91,dt!$A$2:$X$78,24,FALSE)</f>
        <v>3</v>
      </c>
    </row>
    <row r="37" spans="1:24" ht="18.75">
      <c r="A37" s="5" t="s">
        <v>37</v>
      </c>
      <c r="B37" s="6">
        <f>VLOOKUP($A$7:$A$91,dt!$A$2:$R$78,2,FALSE)</f>
        <v>31332</v>
      </c>
      <c r="C37" s="6">
        <f>VLOOKUP($A$7:$A$91,dt!$A$2:$R$78,3,FALSE)</f>
        <v>59330</v>
      </c>
      <c r="D37" s="6">
        <f>VLOOKUP($A$7:$A$91,dt!$A$2:$R$78,4,FALSE)</f>
        <v>8612</v>
      </c>
      <c r="E37" s="6">
        <f>VLOOKUP($A$7:$A$91,dt!$A$2:$R$78,5,FALSE)</f>
        <v>1797</v>
      </c>
      <c r="F37" s="6">
        <f>VLOOKUP($A$7:$A$91,dt!$A$2:$R$78,6,FALSE)</f>
        <v>40</v>
      </c>
      <c r="G37" s="6">
        <f>VLOOKUP($A$7:$A$91,dt!$A$2:$R$78,7,FALSE)</f>
        <v>17697</v>
      </c>
      <c r="H37" s="6">
        <f>VLOOKUP($A$7:$A$91,dt!$A$2:$R$78,8,FALSE)</f>
        <v>3114</v>
      </c>
      <c r="I37" s="6">
        <f>VLOOKUP($A$7:$A$91,dt!$A$2:$R$78,9,FALSE)</f>
        <v>43784</v>
      </c>
      <c r="J37" s="6">
        <f>VLOOKUP($A$7:$A$91,dt!$A$2:$R$78,10,FALSE)</f>
        <v>1425</v>
      </c>
      <c r="K37" s="6">
        <f>VLOOKUP($A$7:$A$91,dt!$A$2:$R$78,11,FALSE)</f>
        <v>1465441</v>
      </c>
      <c r="L37" s="6">
        <f>VLOOKUP($A$7:$A$91,dt!$A$2:$R$78,12,FALSE)</f>
        <v>27280</v>
      </c>
      <c r="M37" s="6">
        <f>VLOOKUP($A$7:$A$91,dt!$A$2:$R$78,13,FALSE)</f>
        <v>359282</v>
      </c>
      <c r="N37" s="6">
        <f>VLOOKUP($A$7:$A$91,dt!$A$2:$R$78,14,FALSE)</f>
        <v>160</v>
      </c>
      <c r="O37" s="6">
        <f>VLOOKUP($A$7:$A$91,dt!$A$2:$R$78,15,FALSE)</f>
        <v>59284</v>
      </c>
      <c r="P37" s="6">
        <f>VLOOKUP($A$7:$A$91,dt!$A$2:$R$78,16,FALSE)</f>
        <v>464</v>
      </c>
      <c r="Q37" s="6">
        <f>VLOOKUP($A$7:$A$91,dt!$A$2:$R$78,17,FALSE)</f>
        <v>5307</v>
      </c>
      <c r="R37" s="6">
        <f>VLOOKUP($A$7:$A$91,dt!$A$2:$R$78,18,FALSE)</f>
        <v>80</v>
      </c>
      <c r="S37" s="6">
        <f>VLOOKUP($A$7:$A$91,dt!$A$2:$X$78,19,FALSE)</f>
        <v>27375</v>
      </c>
      <c r="T37" s="6">
        <f>VLOOKUP($A$7:$A$91,dt!$A$2:$X$78,20,FALSE)</f>
        <v>296</v>
      </c>
      <c r="U37" s="6">
        <f>VLOOKUP($A$7:$A$91,dt!$A$2:$X$78,21,FALSE)</f>
        <v>10465</v>
      </c>
      <c r="V37" s="6">
        <f>VLOOKUP($A$7:$A$91,dt!$A$2:$X$78,22,FALSE)</f>
        <v>467</v>
      </c>
      <c r="W37" s="6">
        <f>VLOOKUP($A$7:$A$91,dt!$A$2:$X$78,23,FALSE)</f>
        <v>133</v>
      </c>
      <c r="X37" s="6">
        <f>VLOOKUP($A$7:$A$91,dt!$A$2:$X$78,24,FALSE)</f>
        <v>8</v>
      </c>
    </row>
    <row r="38" spans="1:24" ht="18.75">
      <c r="A38" s="5" t="s">
        <v>38</v>
      </c>
      <c r="B38" s="6">
        <f>VLOOKUP($A$7:$A$91,dt!$A$2:$R$78,2,FALSE)</f>
        <v>105440</v>
      </c>
      <c r="C38" s="6">
        <f>VLOOKUP($A$7:$A$91,dt!$A$2:$R$78,3,FALSE)</f>
        <v>317675</v>
      </c>
      <c r="D38" s="6">
        <f>VLOOKUP($A$7:$A$91,dt!$A$2:$R$78,4,FALSE)</f>
        <v>53676</v>
      </c>
      <c r="E38" s="6">
        <f>VLOOKUP($A$7:$A$91,dt!$A$2:$R$78,5,FALSE)</f>
        <v>38327</v>
      </c>
      <c r="F38" s="6">
        <f>VLOOKUP($A$7:$A$91,dt!$A$2:$R$78,6,FALSE)</f>
        <v>1137</v>
      </c>
      <c r="G38" s="6">
        <f>VLOOKUP($A$7:$A$91,dt!$A$2:$R$78,7,FALSE)</f>
        <v>49793</v>
      </c>
      <c r="H38" s="6">
        <f>VLOOKUP($A$7:$A$91,dt!$A$2:$R$78,8,FALSE)</f>
        <v>8362</v>
      </c>
      <c r="I38" s="6">
        <f>VLOOKUP($A$7:$A$91,dt!$A$2:$R$78,9,FALSE)</f>
        <v>133696</v>
      </c>
      <c r="J38" s="6">
        <f>VLOOKUP($A$7:$A$91,dt!$A$2:$R$78,10,FALSE)</f>
        <v>3998</v>
      </c>
      <c r="K38" s="6">
        <f>VLOOKUP($A$7:$A$91,dt!$A$2:$R$78,11,FALSE)</f>
        <v>3744533</v>
      </c>
      <c r="L38" s="6">
        <f>VLOOKUP($A$7:$A$91,dt!$A$2:$R$78,12,FALSE)</f>
        <v>76194</v>
      </c>
      <c r="M38" s="6">
        <f>VLOOKUP($A$7:$A$91,dt!$A$2:$R$78,13,FALSE)</f>
        <v>1810267</v>
      </c>
      <c r="N38" s="6">
        <f>VLOOKUP($A$7:$A$91,dt!$A$2:$R$78,14,FALSE)</f>
        <v>2095</v>
      </c>
      <c r="O38" s="6">
        <f>VLOOKUP($A$7:$A$91,dt!$A$2:$R$78,15,FALSE)</f>
        <v>1181431</v>
      </c>
      <c r="P38" s="6">
        <f>VLOOKUP($A$7:$A$91,dt!$A$2:$R$78,16,FALSE)</f>
        <v>4534</v>
      </c>
      <c r="Q38" s="6">
        <f>VLOOKUP($A$7:$A$91,dt!$A$2:$R$78,17,FALSE)</f>
        <v>170375</v>
      </c>
      <c r="R38" s="6">
        <f>VLOOKUP($A$7:$A$91,dt!$A$2:$R$78,18,FALSE)</f>
        <v>2405</v>
      </c>
      <c r="S38" s="6">
        <f>VLOOKUP($A$7:$A$91,dt!$A$2:$X$78,19,FALSE)</f>
        <v>304275</v>
      </c>
      <c r="T38" s="6">
        <f>VLOOKUP($A$7:$A$91,dt!$A$2:$X$78,20,FALSE)</f>
        <v>2308</v>
      </c>
      <c r="U38" s="6">
        <f>VLOOKUP($A$7:$A$91,dt!$A$2:$X$78,21,FALSE)</f>
        <v>26083</v>
      </c>
      <c r="V38" s="6">
        <f>VLOOKUP($A$7:$A$91,dt!$A$2:$X$78,22,FALSE)</f>
        <v>1142</v>
      </c>
      <c r="W38" s="6">
        <f>VLOOKUP($A$7:$A$91,dt!$A$2:$X$78,23,FALSE)</f>
        <v>171</v>
      </c>
      <c r="X38" s="6">
        <f>VLOOKUP($A$7:$A$91,dt!$A$2:$X$78,24,FALSE)</f>
        <v>35</v>
      </c>
    </row>
    <row r="39" spans="1:24" ht="18.75">
      <c r="A39" s="5" t="s">
        <v>39</v>
      </c>
      <c r="B39" s="6">
        <f>VLOOKUP($A$7:$A$91,dt!$A$2:$R$78,2,FALSE)</f>
        <v>108325</v>
      </c>
      <c r="C39" s="6">
        <f>VLOOKUP($A$7:$A$91,dt!$A$2:$R$78,3,FALSE)</f>
        <v>186762</v>
      </c>
      <c r="D39" s="6">
        <f>VLOOKUP($A$7:$A$91,dt!$A$2:$R$78,4,FALSE)</f>
        <v>29740</v>
      </c>
      <c r="E39" s="6">
        <f>VLOOKUP($A$7:$A$91,dt!$A$2:$R$78,5,FALSE)</f>
        <v>7555</v>
      </c>
      <c r="F39" s="6">
        <f>VLOOKUP($A$7:$A$91,dt!$A$2:$R$78,6,FALSE)</f>
        <v>223</v>
      </c>
      <c r="G39" s="6">
        <f>VLOOKUP($A$7:$A$91,dt!$A$2:$R$78,7,FALSE)</f>
        <v>69773</v>
      </c>
      <c r="H39" s="6">
        <f>VLOOKUP($A$7:$A$91,dt!$A$2:$R$78,8,FALSE)</f>
        <v>13327</v>
      </c>
      <c r="I39" s="6">
        <f>VLOOKUP($A$7:$A$91,dt!$A$2:$R$78,9,FALSE)</f>
        <v>191041</v>
      </c>
      <c r="J39" s="6">
        <f>VLOOKUP($A$7:$A$91,dt!$A$2:$R$78,10,FALSE)</f>
        <v>3585</v>
      </c>
      <c r="K39" s="6">
        <f>VLOOKUP($A$7:$A$91,dt!$A$2:$R$78,11,FALSE)</f>
        <v>4631420</v>
      </c>
      <c r="L39" s="6">
        <f>VLOOKUP($A$7:$A$91,dt!$A$2:$R$78,12,FALSE)</f>
        <v>94548</v>
      </c>
      <c r="M39" s="6">
        <f>VLOOKUP($A$7:$A$91,dt!$A$2:$R$78,13,FALSE)</f>
        <v>309999</v>
      </c>
      <c r="N39" s="6">
        <f>VLOOKUP($A$7:$A$91,dt!$A$2:$R$78,14,FALSE)</f>
        <v>1317</v>
      </c>
      <c r="O39" s="6">
        <f>VLOOKUP($A$7:$A$91,dt!$A$2:$R$78,15,FALSE)</f>
        <v>278542</v>
      </c>
      <c r="P39" s="6">
        <f>VLOOKUP($A$7:$A$91,dt!$A$2:$R$78,16,FALSE)</f>
        <v>4742</v>
      </c>
      <c r="Q39" s="6">
        <f>VLOOKUP($A$7:$A$91,dt!$A$2:$R$78,17,FALSE)</f>
        <v>24986</v>
      </c>
      <c r="R39" s="6">
        <f>VLOOKUP($A$7:$A$91,dt!$A$2:$R$78,18,FALSE)</f>
        <v>586</v>
      </c>
      <c r="S39" s="6">
        <f>VLOOKUP($A$7:$A$91,dt!$A$2:$X$78,19,FALSE)</f>
        <v>63924</v>
      </c>
      <c r="T39" s="6">
        <f>VLOOKUP($A$7:$A$91,dt!$A$2:$X$78,20,FALSE)</f>
        <v>1402</v>
      </c>
      <c r="U39" s="6">
        <f>VLOOKUP($A$7:$A$91,dt!$A$2:$X$78,21,FALSE)</f>
        <v>20256</v>
      </c>
      <c r="V39" s="6">
        <f>VLOOKUP($A$7:$A$91,dt!$A$2:$X$78,22,FALSE)</f>
        <v>955</v>
      </c>
      <c r="W39" s="6">
        <f>VLOOKUP($A$7:$A$91,dt!$A$2:$X$78,23,FALSE)</f>
        <v>321</v>
      </c>
      <c r="X39" s="6">
        <f>VLOOKUP($A$7:$A$91,dt!$A$2:$X$78,24,FALSE)</f>
        <v>28</v>
      </c>
    </row>
    <row r="40" spans="1:24" ht="18.75">
      <c r="A40" s="5" t="s">
        <v>40</v>
      </c>
      <c r="B40" s="6">
        <f>VLOOKUP($A$7:$A$91,dt!$A$2:$R$78,2,FALSE)</f>
        <v>41280</v>
      </c>
      <c r="C40" s="6">
        <f>VLOOKUP($A$7:$A$91,dt!$A$2:$R$78,3,FALSE)</f>
        <v>48777</v>
      </c>
      <c r="D40" s="6">
        <f>VLOOKUP($A$7:$A$91,dt!$A$2:$R$78,4,FALSE)</f>
        <v>5839</v>
      </c>
      <c r="E40" s="6">
        <f>VLOOKUP($A$7:$A$91,dt!$A$2:$R$78,5,FALSE)</f>
        <v>6771</v>
      </c>
      <c r="F40" s="6">
        <f>VLOOKUP($A$7:$A$91,dt!$A$2:$R$78,6,FALSE)</f>
        <v>83</v>
      </c>
      <c r="G40" s="6">
        <f>VLOOKUP($A$7:$A$91,dt!$A$2:$R$78,7,FALSE)</f>
        <v>14235</v>
      </c>
      <c r="H40" s="6">
        <f>VLOOKUP($A$7:$A$91,dt!$A$2:$R$78,8,FALSE)</f>
        <v>1780</v>
      </c>
      <c r="I40" s="6">
        <f>VLOOKUP($A$7:$A$91,dt!$A$2:$R$78,9,FALSE)</f>
        <v>69606</v>
      </c>
      <c r="J40" s="6">
        <f>VLOOKUP($A$7:$A$91,dt!$A$2:$R$78,10,FALSE)</f>
        <v>1103</v>
      </c>
      <c r="K40" s="6">
        <f>VLOOKUP($A$7:$A$91,dt!$A$2:$R$78,11,FALSE)</f>
        <v>1399449</v>
      </c>
      <c r="L40" s="6">
        <f>VLOOKUP($A$7:$A$91,dt!$A$2:$R$78,12,FALSE)</f>
        <v>37403</v>
      </c>
      <c r="M40" s="6">
        <f>VLOOKUP($A$7:$A$91,dt!$A$2:$R$78,13,FALSE)</f>
        <v>193813</v>
      </c>
      <c r="N40" s="6">
        <f>VLOOKUP($A$7:$A$91,dt!$A$2:$R$78,14,FALSE)</f>
        <v>101</v>
      </c>
      <c r="O40" s="6">
        <f>VLOOKUP($A$7:$A$91,dt!$A$2:$R$78,15,FALSE)</f>
        <v>56901</v>
      </c>
      <c r="P40" s="6">
        <f>VLOOKUP($A$7:$A$91,dt!$A$2:$R$78,16,FALSE)</f>
        <v>1300</v>
      </c>
      <c r="Q40" s="6">
        <f>VLOOKUP($A$7:$A$91,dt!$A$2:$R$78,17,FALSE)</f>
        <v>3843</v>
      </c>
      <c r="R40" s="6">
        <f>VLOOKUP($A$7:$A$91,dt!$A$2:$R$78,18,FALSE)</f>
        <v>73</v>
      </c>
      <c r="S40" s="6">
        <f>VLOOKUP($A$7:$A$91,dt!$A$2:$X$78,19,FALSE)</f>
        <v>11006</v>
      </c>
      <c r="T40" s="6">
        <f>VLOOKUP($A$7:$A$91,dt!$A$2:$X$78,20,FALSE)</f>
        <v>124</v>
      </c>
      <c r="U40" s="6">
        <f>VLOOKUP($A$7:$A$91,dt!$A$2:$X$78,21,FALSE)</f>
        <v>10302</v>
      </c>
      <c r="V40" s="6">
        <f>VLOOKUP($A$7:$A$91,dt!$A$2:$X$78,22,FALSE)</f>
        <v>409</v>
      </c>
      <c r="W40" s="6">
        <f>VLOOKUP($A$7:$A$91,dt!$A$2:$X$78,23,FALSE)</f>
        <v>395</v>
      </c>
      <c r="X40" s="6">
        <f>VLOOKUP($A$7:$A$91,dt!$A$2:$X$78,24,FALSE)</f>
        <v>25</v>
      </c>
    </row>
    <row r="41" spans="1:24" ht="18.75">
      <c r="A41" s="5" t="s">
        <v>41</v>
      </c>
      <c r="B41" s="6">
        <f>VLOOKUP($A$7:$A$91,dt!$A$2:$R$78,2,FALSE)</f>
        <v>33440</v>
      </c>
      <c r="C41" s="6">
        <f>VLOOKUP($A$7:$A$91,dt!$A$2:$R$78,3,FALSE)</f>
        <v>57439</v>
      </c>
      <c r="D41" s="6">
        <f>VLOOKUP($A$7:$A$91,dt!$A$2:$R$78,4,FALSE)</f>
        <v>9496</v>
      </c>
      <c r="E41" s="6">
        <f>VLOOKUP($A$7:$A$91,dt!$A$2:$R$78,5,FALSE)</f>
        <v>27</v>
      </c>
      <c r="F41" s="6">
        <f>VLOOKUP($A$7:$A$91,dt!$A$2:$R$78,6,FALSE)</f>
        <v>4</v>
      </c>
      <c r="G41" s="6">
        <f>VLOOKUP($A$7:$A$91,dt!$A$2:$R$78,7,FALSE)</f>
        <v>16107</v>
      </c>
      <c r="H41" s="6">
        <f>VLOOKUP($A$7:$A$91,dt!$A$2:$R$78,8,FALSE)</f>
        <v>2693</v>
      </c>
      <c r="I41" s="6">
        <f>VLOOKUP($A$7:$A$91,dt!$A$2:$R$78,9,FALSE)</f>
        <v>110546</v>
      </c>
      <c r="J41" s="6">
        <f>VLOOKUP($A$7:$A$91,dt!$A$2:$R$78,10,FALSE)</f>
        <v>1158</v>
      </c>
      <c r="K41" s="6">
        <f>VLOOKUP($A$7:$A$91,dt!$A$2:$R$78,11,FALSE)</f>
        <v>1163644</v>
      </c>
      <c r="L41" s="6">
        <f>VLOOKUP($A$7:$A$91,dt!$A$2:$R$78,12,FALSE)</f>
        <v>28991</v>
      </c>
      <c r="M41" s="6">
        <f>VLOOKUP($A$7:$A$91,dt!$A$2:$R$78,13,FALSE)</f>
        <v>14407</v>
      </c>
      <c r="N41" s="6">
        <f>VLOOKUP($A$7:$A$91,dt!$A$2:$R$78,14,FALSE)</f>
        <v>205</v>
      </c>
      <c r="O41" s="6">
        <f>VLOOKUP($A$7:$A$91,dt!$A$2:$R$78,15,FALSE)</f>
        <v>601490</v>
      </c>
      <c r="P41" s="6">
        <f>VLOOKUP($A$7:$A$91,dt!$A$2:$R$78,16,FALSE)</f>
        <v>901</v>
      </c>
      <c r="Q41" s="6">
        <f>VLOOKUP($A$7:$A$91,dt!$A$2:$R$78,17,FALSE)</f>
        <v>8119</v>
      </c>
      <c r="R41" s="6">
        <f>VLOOKUP($A$7:$A$91,dt!$A$2:$R$78,18,FALSE)</f>
        <v>121</v>
      </c>
      <c r="S41" s="6">
        <f>VLOOKUP($A$7:$A$91,dt!$A$2:$X$78,19,FALSE)</f>
        <v>29613</v>
      </c>
      <c r="T41" s="6">
        <f>VLOOKUP($A$7:$A$91,dt!$A$2:$X$78,20,FALSE)</f>
        <v>334</v>
      </c>
      <c r="U41" s="6">
        <f>VLOOKUP($A$7:$A$91,dt!$A$2:$X$78,21,FALSE)</f>
        <v>8863</v>
      </c>
      <c r="V41" s="6">
        <f>VLOOKUP($A$7:$A$91,dt!$A$2:$X$78,22,FALSE)</f>
        <v>413</v>
      </c>
      <c r="W41" s="6">
        <f>VLOOKUP($A$7:$A$91,dt!$A$2:$X$78,23,FALSE)</f>
        <v>440</v>
      </c>
      <c r="X41" s="6">
        <f>VLOOKUP($A$7:$A$91,dt!$A$2:$X$78,24,FALSE)</f>
        <v>16</v>
      </c>
    </row>
    <row r="42" spans="1:24" ht="18.75">
      <c r="A42" s="5" t="s">
        <v>42</v>
      </c>
      <c r="B42" s="6">
        <f>VLOOKUP($A$7:$A$91,dt!$A$2:$R$78,2,FALSE)</f>
        <v>99718</v>
      </c>
      <c r="C42" s="6">
        <f>VLOOKUP($A$7:$A$91,dt!$A$2:$R$78,3,FALSE)</f>
        <v>345471</v>
      </c>
      <c r="D42" s="6">
        <f>VLOOKUP($A$7:$A$91,dt!$A$2:$R$78,4,FALSE)</f>
        <v>62960</v>
      </c>
      <c r="E42" s="6">
        <f>VLOOKUP($A$7:$A$91,dt!$A$2:$R$78,5,FALSE)</f>
        <v>8949</v>
      </c>
      <c r="F42" s="6">
        <f>VLOOKUP($A$7:$A$91,dt!$A$2:$R$78,6,FALSE)</f>
        <v>283</v>
      </c>
      <c r="G42" s="6">
        <f>VLOOKUP($A$7:$A$91,dt!$A$2:$R$78,7,FALSE)</f>
        <v>70823</v>
      </c>
      <c r="H42" s="6">
        <f>VLOOKUP($A$7:$A$91,dt!$A$2:$R$78,8,FALSE)</f>
        <v>14130</v>
      </c>
      <c r="I42" s="6">
        <f>VLOOKUP($A$7:$A$91,dt!$A$2:$R$78,9,FALSE)</f>
        <v>131821</v>
      </c>
      <c r="J42" s="6">
        <f>VLOOKUP($A$7:$A$91,dt!$A$2:$R$78,10,FALSE)</f>
        <v>3684</v>
      </c>
      <c r="K42" s="6">
        <f>VLOOKUP($A$7:$A$91,dt!$A$2:$R$78,11,FALSE)</f>
        <v>3397731</v>
      </c>
      <c r="L42" s="6">
        <f>VLOOKUP($A$7:$A$91,dt!$A$2:$R$78,12,FALSE)</f>
        <v>72009</v>
      </c>
      <c r="M42" s="6">
        <f>VLOOKUP($A$7:$A$91,dt!$A$2:$R$78,13,FALSE)</f>
        <v>700390</v>
      </c>
      <c r="N42" s="6">
        <f>VLOOKUP($A$7:$A$91,dt!$A$2:$R$78,14,FALSE)</f>
        <v>1895</v>
      </c>
      <c r="O42" s="6">
        <f>VLOOKUP($A$7:$A$91,dt!$A$2:$R$78,15,FALSE)</f>
        <v>431508</v>
      </c>
      <c r="P42" s="6">
        <f>VLOOKUP($A$7:$A$91,dt!$A$2:$R$78,16,FALSE)</f>
        <v>4403</v>
      </c>
      <c r="Q42" s="6">
        <f>VLOOKUP($A$7:$A$91,dt!$A$2:$R$78,17,FALSE)</f>
        <v>86191</v>
      </c>
      <c r="R42" s="6">
        <f>VLOOKUP($A$7:$A$91,dt!$A$2:$R$78,18,FALSE)</f>
        <v>3377</v>
      </c>
      <c r="S42" s="6">
        <f>VLOOKUP($A$7:$A$91,dt!$A$2:$X$78,19,FALSE)</f>
        <v>121774</v>
      </c>
      <c r="T42" s="6">
        <f>VLOOKUP($A$7:$A$91,dt!$A$2:$X$78,20,FALSE)</f>
        <v>2506</v>
      </c>
      <c r="U42" s="6">
        <f>VLOOKUP($A$7:$A$91,dt!$A$2:$X$78,21,FALSE)</f>
        <v>12581</v>
      </c>
      <c r="V42" s="6">
        <f>VLOOKUP($A$7:$A$91,dt!$A$2:$X$78,22,FALSE)</f>
        <v>485</v>
      </c>
      <c r="W42" s="6">
        <f>VLOOKUP($A$7:$A$91,dt!$A$2:$X$78,23,FALSE)</f>
        <v>367</v>
      </c>
      <c r="X42" s="6">
        <f>VLOOKUP($A$7:$A$91,dt!$A$2:$X$78,24,FALSE)</f>
        <v>23</v>
      </c>
    </row>
    <row r="43" spans="1:24" ht="18.75">
      <c r="A43" s="5" t="s">
        <v>43</v>
      </c>
      <c r="B43" s="6">
        <f>VLOOKUP($A$7:$A$91,dt!$A$2:$R$78,2,FALSE)</f>
        <v>131853</v>
      </c>
      <c r="C43" s="6">
        <f>VLOOKUP($A$7:$A$91,dt!$A$2:$R$78,3,FALSE)</f>
        <v>394680</v>
      </c>
      <c r="D43" s="6">
        <f>VLOOKUP($A$7:$A$91,dt!$A$2:$R$78,4,FALSE)</f>
        <v>86274</v>
      </c>
      <c r="E43" s="6">
        <f>VLOOKUP($A$7:$A$91,dt!$A$2:$R$78,5,FALSE)</f>
        <v>750</v>
      </c>
      <c r="F43" s="6">
        <f>VLOOKUP($A$7:$A$91,dt!$A$2:$R$78,6,FALSE)</f>
        <v>84</v>
      </c>
      <c r="G43" s="6">
        <f>VLOOKUP($A$7:$A$91,dt!$A$2:$R$78,7,FALSE)</f>
        <v>76124</v>
      </c>
      <c r="H43" s="6">
        <f>VLOOKUP($A$7:$A$91,dt!$A$2:$R$78,8,FALSE)</f>
        <v>19896</v>
      </c>
      <c r="I43" s="6">
        <f>VLOOKUP($A$7:$A$91,dt!$A$2:$R$78,9,FALSE)</f>
        <v>135920</v>
      </c>
      <c r="J43" s="6">
        <f>VLOOKUP($A$7:$A$91,dt!$A$2:$R$78,10,FALSE)</f>
        <v>4548</v>
      </c>
      <c r="K43" s="6">
        <f>VLOOKUP($A$7:$A$91,dt!$A$2:$R$78,11,FALSE)</f>
        <v>3163565</v>
      </c>
      <c r="L43" s="6">
        <f>VLOOKUP($A$7:$A$91,dt!$A$2:$R$78,12,FALSE)</f>
        <v>90982</v>
      </c>
      <c r="M43" s="6">
        <f>VLOOKUP($A$7:$A$91,dt!$A$2:$R$78,13,FALSE)</f>
        <v>240856</v>
      </c>
      <c r="N43" s="6">
        <f>VLOOKUP($A$7:$A$91,dt!$A$2:$R$78,14,FALSE)</f>
        <v>1335</v>
      </c>
      <c r="O43" s="6">
        <f>VLOOKUP($A$7:$A$91,dt!$A$2:$R$78,15,FALSE)</f>
        <v>1008356</v>
      </c>
      <c r="P43" s="6">
        <f>VLOOKUP($A$7:$A$91,dt!$A$2:$R$78,16,FALSE)</f>
        <v>11198</v>
      </c>
      <c r="Q43" s="6">
        <f>VLOOKUP($A$7:$A$91,dt!$A$2:$R$78,17,FALSE)</f>
        <v>78406</v>
      </c>
      <c r="R43" s="6">
        <f>VLOOKUP($A$7:$A$91,dt!$A$2:$R$78,18,FALSE)</f>
        <v>2237</v>
      </c>
      <c r="S43" s="6">
        <f>VLOOKUP($A$7:$A$91,dt!$A$2:$X$78,19,FALSE)</f>
        <v>203785</v>
      </c>
      <c r="T43" s="6">
        <f>VLOOKUP($A$7:$A$91,dt!$A$2:$X$78,20,FALSE)</f>
        <v>4035</v>
      </c>
      <c r="U43" s="6">
        <f>VLOOKUP($A$7:$A$91,dt!$A$2:$X$78,21,FALSE)</f>
        <v>6337</v>
      </c>
      <c r="V43" s="6">
        <f>VLOOKUP($A$7:$A$91,dt!$A$2:$X$78,22,FALSE)</f>
        <v>393</v>
      </c>
      <c r="W43" s="6">
        <f>VLOOKUP($A$7:$A$91,dt!$A$2:$X$78,23,FALSE)</f>
        <v>544</v>
      </c>
      <c r="X43" s="6">
        <f>VLOOKUP($A$7:$A$91,dt!$A$2:$X$78,24,FALSE)</f>
        <v>73</v>
      </c>
    </row>
    <row r="44" spans="1:24" ht="18.75">
      <c r="A44" s="5" t="s">
        <v>44</v>
      </c>
      <c r="B44" s="6">
        <f>VLOOKUP($A$7:$A$91,dt!$A$2:$R$78,2,FALSE)</f>
        <v>91969</v>
      </c>
      <c r="C44" s="6">
        <f>VLOOKUP($A$7:$A$91,dt!$A$2:$R$78,3,FALSE)</f>
        <v>155684</v>
      </c>
      <c r="D44" s="6">
        <f>VLOOKUP($A$7:$A$91,dt!$A$2:$R$78,4,FALSE)</f>
        <v>31921</v>
      </c>
      <c r="E44" s="6">
        <f>VLOOKUP($A$7:$A$91,dt!$A$2:$R$78,5,FALSE)</f>
        <v>747</v>
      </c>
      <c r="F44" s="6">
        <f>VLOOKUP($A$7:$A$91,dt!$A$2:$R$78,6,FALSE)</f>
        <v>60</v>
      </c>
      <c r="G44" s="6">
        <f>VLOOKUP($A$7:$A$91,dt!$A$2:$R$78,7,FALSE)</f>
        <v>36556</v>
      </c>
      <c r="H44" s="6">
        <f>VLOOKUP($A$7:$A$91,dt!$A$2:$R$78,8,FALSE)</f>
        <v>7679</v>
      </c>
      <c r="I44" s="6">
        <f>VLOOKUP($A$7:$A$91,dt!$A$2:$R$78,9,FALSE)</f>
        <v>86273</v>
      </c>
      <c r="J44" s="6">
        <f>VLOOKUP($A$7:$A$91,dt!$A$2:$R$78,10,FALSE)</f>
        <v>3717</v>
      </c>
      <c r="K44" s="6">
        <f>VLOOKUP($A$7:$A$91,dt!$A$2:$R$78,11,FALSE)</f>
        <v>3094195</v>
      </c>
      <c r="L44" s="6">
        <f>VLOOKUP($A$7:$A$91,dt!$A$2:$R$78,12,FALSE)</f>
        <v>79823</v>
      </c>
      <c r="M44" s="6">
        <f>VLOOKUP($A$7:$A$91,dt!$A$2:$R$78,13,FALSE)</f>
        <v>80265</v>
      </c>
      <c r="N44" s="6">
        <f>VLOOKUP($A$7:$A$91,dt!$A$2:$R$78,14,FALSE)</f>
        <v>1208</v>
      </c>
      <c r="O44" s="6">
        <f>VLOOKUP($A$7:$A$91,dt!$A$2:$R$78,15,FALSE)</f>
        <v>102327</v>
      </c>
      <c r="P44" s="6">
        <f>VLOOKUP($A$7:$A$91,dt!$A$2:$R$78,16,FALSE)</f>
        <v>5112</v>
      </c>
      <c r="Q44" s="6">
        <f>VLOOKUP($A$7:$A$91,dt!$A$2:$R$78,17,FALSE)</f>
        <v>28067</v>
      </c>
      <c r="R44" s="6">
        <f>VLOOKUP($A$7:$A$91,dt!$A$2:$R$78,18,FALSE)</f>
        <v>1152</v>
      </c>
      <c r="S44" s="6">
        <f>VLOOKUP($A$7:$A$91,dt!$A$2:$X$78,19,FALSE)</f>
        <v>128159</v>
      </c>
      <c r="T44" s="6">
        <f>VLOOKUP($A$7:$A$91,dt!$A$2:$X$78,20,FALSE)</f>
        <v>1987</v>
      </c>
      <c r="U44" s="6">
        <f>VLOOKUP($A$7:$A$91,dt!$A$2:$X$78,21,FALSE)</f>
        <v>6835</v>
      </c>
      <c r="V44" s="6">
        <f>VLOOKUP($A$7:$A$91,dt!$A$2:$X$78,22,FALSE)</f>
        <v>412</v>
      </c>
      <c r="W44" s="6">
        <f>VLOOKUP($A$7:$A$91,dt!$A$2:$X$78,23,FALSE)</f>
        <v>132</v>
      </c>
      <c r="X44" s="6">
        <f>VLOOKUP($A$7:$A$91,dt!$A$2:$X$78,24,FALSE)</f>
        <v>15</v>
      </c>
    </row>
    <row r="45" spans="1:24" ht="18.75">
      <c r="A45" s="5" t="s">
        <v>45</v>
      </c>
      <c r="B45" s="6">
        <f>VLOOKUP($A$7:$A$91,dt!$A$2:$R$78,2,FALSE)</f>
        <v>111465</v>
      </c>
      <c r="C45" s="6">
        <f>VLOOKUP($A$7:$A$91,dt!$A$2:$R$78,3,FALSE)</f>
        <v>290390</v>
      </c>
      <c r="D45" s="6">
        <f>VLOOKUP($A$7:$A$91,dt!$A$2:$R$78,4,FALSE)</f>
        <v>56498</v>
      </c>
      <c r="E45" s="6">
        <f>VLOOKUP($A$7:$A$91,dt!$A$2:$R$78,5,FALSE)</f>
        <v>4717</v>
      </c>
      <c r="F45" s="6">
        <f>VLOOKUP($A$7:$A$91,dt!$A$2:$R$78,6,FALSE)</f>
        <v>190</v>
      </c>
      <c r="G45" s="6">
        <f>VLOOKUP($A$7:$A$91,dt!$A$2:$R$78,7,FALSE)</f>
        <v>99000</v>
      </c>
      <c r="H45" s="6">
        <f>VLOOKUP($A$7:$A$91,dt!$A$2:$R$78,8,FALSE)</f>
        <v>18906</v>
      </c>
      <c r="I45" s="6">
        <f>VLOOKUP($A$7:$A$91,dt!$A$2:$R$78,9,FALSE)</f>
        <v>92909</v>
      </c>
      <c r="J45" s="6">
        <f>VLOOKUP($A$7:$A$91,dt!$A$2:$R$78,10,FALSE)</f>
        <v>3985</v>
      </c>
      <c r="K45" s="6">
        <f>VLOOKUP($A$7:$A$91,dt!$A$2:$R$78,11,FALSE)</f>
        <v>2852897</v>
      </c>
      <c r="L45" s="6">
        <f>VLOOKUP($A$7:$A$91,dt!$A$2:$R$78,12,FALSE)</f>
        <v>81787</v>
      </c>
      <c r="M45" s="6">
        <f>VLOOKUP($A$7:$A$91,dt!$A$2:$R$78,13,FALSE)</f>
        <v>200877</v>
      </c>
      <c r="N45" s="6">
        <f>VLOOKUP($A$7:$A$91,dt!$A$2:$R$78,14,FALSE)</f>
        <v>618</v>
      </c>
      <c r="O45" s="6">
        <f>VLOOKUP($A$7:$A$91,dt!$A$2:$R$78,15,FALSE)</f>
        <v>180656</v>
      </c>
      <c r="P45" s="6">
        <f>VLOOKUP($A$7:$A$91,dt!$A$2:$R$78,16,FALSE)</f>
        <v>2451</v>
      </c>
      <c r="Q45" s="6">
        <f>VLOOKUP($A$7:$A$91,dt!$A$2:$R$78,17,FALSE)</f>
        <v>14459</v>
      </c>
      <c r="R45" s="6">
        <f>VLOOKUP($A$7:$A$91,dt!$A$2:$R$78,18,FALSE)</f>
        <v>444</v>
      </c>
      <c r="S45" s="6">
        <f>VLOOKUP($A$7:$A$91,dt!$A$2:$X$78,19,FALSE)</f>
        <v>35242</v>
      </c>
      <c r="T45" s="6">
        <f>VLOOKUP($A$7:$A$91,dt!$A$2:$X$78,20,FALSE)</f>
        <v>770</v>
      </c>
      <c r="U45" s="6">
        <f>VLOOKUP($A$7:$A$91,dt!$A$2:$X$78,21,FALSE)</f>
        <v>8106</v>
      </c>
      <c r="V45" s="6">
        <f>VLOOKUP($A$7:$A$91,dt!$A$2:$X$78,22,FALSE)</f>
        <v>488</v>
      </c>
      <c r="W45" s="6">
        <f>VLOOKUP($A$7:$A$91,dt!$A$2:$X$78,23,FALSE)</f>
        <v>172</v>
      </c>
      <c r="X45" s="6">
        <f>VLOOKUP($A$7:$A$91,dt!$A$2:$X$78,24,FALSE)</f>
        <v>17</v>
      </c>
    </row>
    <row r="46" spans="1:24" ht="18.75">
      <c r="A46" s="5" t="s">
        <v>46</v>
      </c>
      <c r="B46" s="6">
        <f>VLOOKUP($A$7:$A$91,dt!$A$2:$R$78,2,FALSE)</f>
        <v>70787</v>
      </c>
      <c r="C46" s="6">
        <f>VLOOKUP($A$7:$A$91,dt!$A$2:$R$78,3,FALSE)</f>
        <v>153694</v>
      </c>
      <c r="D46" s="6">
        <f>VLOOKUP($A$7:$A$91,dt!$A$2:$R$78,4,FALSE)</f>
        <v>30583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78270</v>
      </c>
      <c r="H46" s="6">
        <f>VLOOKUP($A$7:$A$91,dt!$A$2:$R$78,8,FALSE)</f>
        <v>14936</v>
      </c>
      <c r="I46" s="6">
        <f>VLOOKUP($A$7:$A$91,dt!$A$2:$R$78,9,FALSE)</f>
        <v>111258</v>
      </c>
      <c r="J46" s="6">
        <f>VLOOKUP($A$7:$A$91,dt!$A$2:$R$78,10,FALSE)</f>
        <v>3669</v>
      </c>
      <c r="K46" s="6">
        <f>VLOOKUP($A$7:$A$91,dt!$A$2:$R$78,11,FALSE)</f>
        <v>2304926</v>
      </c>
      <c r="L46" s="6">
        <f>VLOOKUP($A$7:$A$91,dt!$A$2:$R$78,12,FALSE)</f>
        <v>52996</v>
      </c>
      <c r="M46" s="6">
        <f>VLOOKUP($A$7:$A$91,dt!$A$2:$R$78,13,FALSE)</f>
        <v>19072</v>
      </c>
      <c r="N46" s="6">
        <f>VLOOKUP($A$7:$A$91,dt!$A$2:$R$78,14,FALSE)</f>
        <v>525</v>
      </c>
      <c r="O46" s="6">
        <f>VLOOKUP($A$7:$A$91,dt!$A$2:$R$78,15,FALSE)</f>
        <v>303163</v>
      </c>
      <c r="P46" s="6">
        <f>VLOOKUP($A$7:$A$91,dt!$A$2:$R$78,16,FALSE)</f>
        <v>3171</v>
      </c>
      <c r="Q46" s="6">
        <f>VLOOKUP($A$7:$A$91,dt!$A$2:$R$78,17,FALSE)</f>
        <v>11787</v>
      </c>
      <c r="R46" s="6">
        <f>VLOOKUP($A$7:$A$91,dt!$A$2:$R$78,18,FALSE)</f>
        <v>453</v>
      </c>
      <c r="S46" s="6">
        <f>VLOOKUP($A$7:$A$91,dt!$A$2:$X$78,19,FALSE)</f>
        <v>11403</v>
      </c>
      <c r="T46" s="6">
        <f>VLOOKUP($A$7:$A$91,dt!$A$2:$X$78,20,FALSE)</f>
        <v>302</v>
      </c>
      <c r="U46" s="6">
        <f>VLOOKUP($A$7:$A$91,dt!$A$2:$X$78,21,FALSE)</f>
        <v>6408</v>
      </c>
      <c r="V46" s="6">
        <f>VLOOKUP($A$7:$A$91,dt!$A$2:$X$78,22,FALSE)</f>
        <v>391</v>
      </c>
      <c r="W46" s="6">
        <f>VLOOKUP($A$7:$A$91,dt!$A$2:$X$78,23,FALSE)</f>
        <v>140</v>
      </c>
      <c r="X46" s="6">
        <f>VLOOKUP($A$7:$A$91,dt!$A$2:$X$78,24,FALSE)</f>
        <v>7</v>
      </c>
    </row>
    <row r="47" spans="1:24" ht="18.75">
      <c r="A47" s="5" t="s">
        <v>47</v>
      </c>
      <c r="B47" s="6">
        <f>VLOOKUP($A$7:$A$91,dt!$A$2:$R$78,2,FALSE)</f>
        <v>29116</v>
      </c>
      <c r="C47" s="6">
        <f>VLOOKUP($A$7:$A$91,dt!$A$2:$R$78,3,FALSE)</f>
        <v>88123</v>
      </c>
      <c r="D47" s="6">
        <f>VLOOKUP($A$7:$A$91,dt!$A$2:$R$78,4,FALSE)</f>
        <v>19923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17389</v>
      </c>
      <c r="H47" s="6">
        <f>VLOOKUP($A$7:$A$91,dt!$A$2:$R$78,8,FALSE)</f>
        <v>4366</v>
      </c>
      <c r="I47" s="6">
        <f>VLOOKUP($A$7:$A$91,dt!$A$2:$R$78,9,FALSE)</f>
        <v>39028</v>
      </c>
      <c r="J47" s="6">
        <f>VLOOKUP($A$7:$A$91,dt!$A$2:$R$78,10,FALSE)</f>
        <v>1728</v>
      </c>
      <c r="K47" s="6">
        <f>VLOOKUP($A$7:$A$91,dt!$A$2:$R$78,11,FALSE)</f>
        <v>906693</v>
      </c>
      <c r="L47" s="6">
        <f>VLOOKUP($A$7:$A$91,dt!$A$2:$R$78,12,FALSE)</f>
        <v>21621</v>
      </c>
      <c r="M47" s="6">
        <f>VLOOKUP($A$7:$A$91,dt!$A$2:$R$78,13,FALSE)</f>
        <v>119125</v>
      </c>
      <c r="N47" s="6">
        <f>VLOOKUP($A$7:$A$91,dt!$A$2:$R$78,14,FALSE)</f>
        <v>135</v>
      </c>
      <c r="O47" s="6">
        <f>VLOOKUP($A$7:$A$91,dt!$A$2:$R$78,15,FALSE)</f>
        <v>16132</v>
      </c>
      <c r="P47" s="6">
        <f>VLOOKUP($A$7:$A$91,dt!$A$2:$R$78,16,FALSE)</f>
        <v>733</v>
      </c>
      <c r="Q47" s="6">
        <f>VLOOKUP($A$7:$A$91,dt!$A$2:$R$78,17,FALSE)</f>
        <v>2902</v>
      </c>
      <c r="R47" s="6">
        <f>VLOOKUP($A$7:$A$91,dt!$A$2:$R$78,18,FALSE)</f>
        <v>118</v>
      </c>
      <c r="S47" s="6">
        <f>VLOOKUP($A$7:$A$91,dt!$A$2:$X$78,19,FALSE)</f>
        <v>4457</v>
      </c>
      <c r="T47" s="6">
        <f>VLOOKUP($A$7:$A$91,dt!$A$2:$X$78,20,FALSE)</f>
        <v>158</v>
      </c>
      <c r="U47" s="6">
        <f>VLOOKUP($A$7:$A$91,dt!$A$2:$X$78,21,FALSE)</f>
        <v>2675</v>
      </c>
      <c r="V47" s="6">
        <f>VLOOKUP($A$7:$A$91,dt!$A$2:$X$78,22,FALSE)</f>
        <v>168</v>
      </c>
      <c r="W47" s="6">
        <f>VLOOKUP($A$7:$A$91,dt!$A$2:$X$78,23,FALSE)</f>
        <v>57</v>
      </c>
      <c r="X47" s="6">
        <f>VLOOKUP($A$7:$A$91,dt!$A$2:$X$78,24,FALSE)</f>
        <v>6</v>
      </c>
    </row>
    <row r="48" spans="1:24" ht="18.75">
      <c r="A48" s="9" t="s">
        <v>5</v>
      </c>
      <c r="B48" s="8">
        <f>SUM(B49:B56)</f>
        <v>380866</v>
      </c>
      <c r="C48" s="8">
        <f t="shared" ref="C48:X48" si="20">SUM(C49:C56)</f>
        <v>682040</v>
      </c>
      <c r="D48" s="8">
        <f t="shared" si="20"/>
        <v>71292</v>
      </c>
      <c r="E48" s="8">
        <f t="shared" si="20"/>
        <v>83615</v>
      </c>
      <c r="F48" s="8">
        <f t="shared" si="20"/>
        <v>1878</v>
      </c>
      <c r="G48" s="8">
        <f t="shared" si="20"/>
        <v>162190</v>
      </c>
      <c r="H48" s="8">
        <f t="shared" si="20"/>
        <v>18353</v>
      </c>
      <c r="I48" s="8">
        <f t="shared" si="20"/>
        <v>787325</v>
      </c>
      <c r="J48" s="8">
        <f t="shared" si="20"/>
        <v>37196</v>
      </c>
      <c r="K48" s="8">
        <f t="shared" ref="K48:L48" si="21">SUM(K49:K56)</f>
        <v>16518885</v>
      </c>
      <c r="L48" s="8">
        <f t="shared" si="21"/>
        <v>346286</v>
      </c>
      <c r="M48" s="8">
        <f t="shared" ref="M48:N48" si="22">SUM(M49:M56)</f>
        <v>6053630</v>
      </c>
      <c r="N48" s="8">
        <f t="shared" si="22"/>
        <v>2205</v>
      </c>
      <c r="O48" s="8">
        <f t="shared" si="20"/>
        <v>6155419</v>
      </c>
      <c r="P48" s="8">
        <f t="shared" si="20"/>
        <v>10851</v>
      </c>
      <c r="Q48" s="8">
        <f t="shared" si="20"/>
        <v>22143</v>
      </c>
      <c r="R48" s="8">
        <f t="shared" si="20"/>
        <v>705</v>
      </c>
      <c r="S48" s="8">
        <f t="shared" ref="S48:T48" si="23">SUM(S49:S56)</f>
        <v>233317</v>
      </c>
      <c r="T48" s="8">
        <f t="shared" si="23"/>
        <v>2936</v>
      </c>
      <c r="U48" s="8">
        <f t="shared" si="20"/>
        <v>30096</v>
      </c>
      <c r="V48" s="8">
        <f t="shared" si="20"/>
        <v>1859</v>
      </c>
      <c r="W48" s="8">
        <f t="shared" si="20"/>
        <v>2675</v>
      </c>
      <c r="X48" s="8">
        <f t="shared" si="20"/>
        <v>173</v>
      </c>
    </row>
    <row r="49" spans="1:24" ht="18.75">
      <c r="A49" s="5" t="s">
        <v>48</v>
      </c>
      <c r="B49" s="6">
        <f>VLOOKUP($A$7:$A$91,dt!$A$2:$R$78,2,FALSE)</f>
        <v>73103</v>
      </c>
      <c r="C49" s="6">
        <f>VLOOKUP($A$7:$A$91,dt!$A$2:$R$78,3,FALSE)</f>
        <v>185220</v>
      </c>
      <c r="D49" s="6">
        <f>VLOOKUP($A$7:$A$91,dt!$A$2:$R$78,4,FALSE)</f>
        <v>16966</v>
      </c>
      <c r="E49" s="6">
        <f>VLOOKUP($A$7:$A$91,dt!$A$2:$R$78,5,FALSE)</f>
        <v>51217</v>
      </c>
      <c r="F49" s="6">
        <f>VLOOKUP($A$7:$A$91,dt!$A$2:$R$78,6,FALSE)</f>
        <v>1162</v>
      </c>
      <c r="G49" s="6">
        <f>VLOOKUP($A$7:$A$91,dt!$A$2:$R$78,7,FALSE)</f>
        <v>51783</v>
      </c>
      <c r="H49" s="6">
        <f>VLOOKUP($A$7:$A$91,dt!$A$2:$R$78,8,FALSE)</f>
        <v>5555</v>
      </c>
      <c r="I49" s="6">
        <f>VLOOKUP($A$7:$A$91,dt!$A$2:$R$78,9,FALSE)</f>
        <v>283939</v>
      </c>
      <c r="J49" s="6">
        <f>VLOOKUP($A$7:$A$91,dt!$A$2:$R$78,10,FALSE)</f>
        <v>13467</v>
      </c>
      <c r="K49" s="6">
        <f>VLOOKUP($A$7:$A$91,dt!$A$2:$R$78,11,FALSE)</f>
        <v>2773771</v>
      </c>
      <c r="L49" s="6">
        <f>VLOOKUP($A$7:$A$91,dt!$A$2:$R$78,12,FALSE)</f>
        <v>61942</v>
      </c>
      <c r="M49" s="6">
        <f>VLOOKUP($A$7:$A$91,dt!$A$2:$R$78,13,FALSE)</f>
        <v>1477919</v>
      </c>
      <c r="N49" s="6">
        <f>VLOOKUP($A$7:$A$91,dt!$A$2:$R$78,14,FALSE)</f>
        <v>779</v>
      </c>
      <c r="O49" s="6">
        <f>VLOOKUP($A$7:$A$91,dt!$A$2:$R$78,15,FALSE)</f>
        <v>3119047</v>
      </c>
      <c r="P49" s="6">
        <f>VLOOKUP($A$7:$A$91,dt!$A$2:$R$78,16,FALSE)</f>
        <v>2045</v>
      </c>
      <c r="Q49" s="6">
        <f>VLOOKUP($A$7:$A$91,dt!$A$2:$R$78,17,FALSE)</f>
        <v>6031</v>
      </c>
      <c r="R49" s="6">
        <f>VLOOKUP($A$7:$A$91,dt!$A$2:$R$78,18,FALSE)</f>
        <v>179</v>
      </c>
      <c r="S49" s="6">
        <f>VLOOKUP($A$7:$A$91,dt!$A$2:$X$78,19,FALSE)</f>
        <v>41215</v>
      </c>
      <c r="T49" s="6">
        <f>VLOOKUP($A$7:$A$91,dt!$A$2:$X$78,20,FALSE)</f>
        <v>648</v>
      </c>
      <c r="U49" s="6">
        <f>VLOOKUP($A$7:$A$91,dt!$A$2:$X$78,21,FALSE)</f>
        <v>7902</v>
      </c>
      <c r="V49" s="6">
        <f>VLOOKUP($A$7:$A$91,dt!$A$2:$X$78,22,FALSE)</f>
        <v>551</v>
      </c>
      <c r="W49" s="6">
        <f>VLOOKUP($A$7:$A$91,dt!$A$2:$X$78,23,FALSE)</f>
        <v>524</v>
      </c>
      <c r="X49" s="6">
        <f>VLOOKUP($A$7:$A$91,dt!$A$2:$X$78,24,FALSE)</f>
        <v>64</v>
      </c>
    </row>
    <row r="50" spans="1:24" ht="18.75">
      <c r="A50" s="5" t="s">
        <v>49</v>
      </c>
      <c r="B50" s="6">
        <f>VLOOKUP($A$7:$A$91,dt!$A$2:$R$78,2,FALSE)</f>
        <v>36755</v>
      </c>
      <c r="C50" s="6">
        <f>VLOOKUP($A$7:$A$91,dt!$A$2:$R$78,3,FALSE)</f>
        <v>33983</v>
      </c>
      <c r="D50" s="6">
        <f>VLOOKUP($A$7:$A$91,dt!$A$2:$R$78,4,FALSE)</f>
        <v>3321</v>
      </c>
      <c r="E50" s="6">
        <f>VLOOKUP($A$7:$A$91,dt!$A$2:$R$78,5,FALSE)</f>
        <v>24621</v>
      </c>
      <c r="F50" s="6">
        <f>VLOOKUP($A$7:$A$91,dt!$A$2:$R$78,6,FALSE)</f>
        <v>460</v>
      </c>
      <c r="G50" s="6">
        <f>VLOOKUP($A$7:$A$91,dt!$A$2:$R$78,7,FALSE)</f>
        <v>6134</v>
      </c>
      <c r="H50" s="6">
        <f>VLOOKUP($A$7:$A$91,dt!$A$2:$R$78,8,FALSE)</f>
        <v>540</v>
      </c>
      <c r="I50" s="6">
        <f>VLOOKUP($A$7:$A$91,dt!$A$2:$R$78,9,FALSE)</f>
        <v>100325</v>
      </c>
      <c r="J50" s="6">
        <f>VLOOKUP($A$7:$A$91,dt!$A$2:$R$78,10,FALSE)</f>
        <v>2476</v>
      </c>
      <c r="K50" s="6">
        <f>VLOOKUP($A$7:$A$91,dt!$A$2:$R$78,11,FALSE)</f>
        <v>2035535</v>
      </c>
      <c r="L50" s="6">
        <f>VLOOKUP($A$7:$A$91,dt!$A$2:$R$78,12,FALSE)</f>
        <v>35188</v>
      </c>
      <c r="M50" s="6">
        <f>VLOOKUP($A$7:$A$91,dt!$A$2:$R$78,13,FALSE)</f>
        <v>1405863</v>
      </c>
      <c r="N50" s="6">
        <f>VLOOKUP($A$7:$A$91,dt!$A$2:$R$78,14,FALSE)</f>
        <v>153</v>
      </c>
      <c r="O50" s="6">
        <f>VLOOKUP($A$7:$A$91,dt!$A$2:$R$78,15,FALSE)</f>
        <v>162857</v>
      </c>
      <c r="P50" s="6">
        <f>VLOOKUP($A$7:$A$91,dt!$A$2:$R$78,16,FALSE)</f>
        <v>795</v>
      </c>
      <c r="Q50" s="6">
        <f>VLOOKUP($A$7:$A$91,dt!$A$2:$R$78,17,FALSE)</f>
        <v>1256</v>
      </c>
      <c r="R50" s="6">
        <f>VLOOKUP($A$7:$A$91,dt!$A$2:$R$78,18,FALSE)</f>
        <v>40</v>
      </c>
      <c r="S50" s="6">
        <f>VLOOKUP($A$7:$A$91,dt!$A$2:$X$78,19,FALSE)</f>
        <v>14887</v>
      </c>
      <c r="T50" s="6">
        <f>VLOOKUP($A$7:$A$91,dt!$A$2:$X$78,20,FALSE)</f>
        <v>231</v>
      </c>
      <c r="U50" s="6">
        <f>VLOOKUP($A$7:$A$91,dt!$A$2:$X$78,21,FALSE)</f>
        <v>1212</v>
      </c>
      <c r="V50" s="6">
        <f>VLOOKUP($A$7:$A$91,dt!$A$2:$X$78,22,FALSE)</f>
        <v>50</v>
      </c>
      <c r="W50" s="6">
        <f>VLOOKUP($A$7:$A$91,dt!$A$2:$X$78,23,FALSE)</f>
        <v>110</v>
      </c>
      <c r="X50" s="6">
        <f>VLOOKUP($A$7:$A$91,dt!$A$2:$X$78,24,FALSE)</f>
        <v>7</v>
      </c>
    </row>
    <row r="51" spans="1:24" ht="18.75">
      <c r="A51" s="5" t="s">
        <v>50</v>
      </c>
      <c r="B51" s="6">
        <f>VLOOKUP($A$7:$A$91,dt!$A$2:$R$78,2,FALSE)</f>
        <v>52067</v>
      </c>
      <c r="C51" s="6">
        <f>VLOOKUP($A$7:$A$91,dt!$A$2:$R$78,3,FALSE)</f>
        <v>153187</v>
      </c>
      <c r="D51" s="6">
        <f>VLOOKUP($A$7:$A$91,dt!$A$2:$R$78,4,FALSE)</f>
        <v>15568</v>
      </c>
      <c r="E51" s="6">
        <f>VLOOKUP($A$7:$A$91,dt!$A$2:$R$78,5,FALSE)</f>
        <v>2369</v>
      </c>
      <c r="F51" s="6">
        <f>VLOOKUP($A$7:$A$91,dt!$A$2:$R$78,6,FALSE)</f>
        <v>51</v>
      </c>
      <c r="G51" s="6">
        <f>VLOOKUP($A$7:$A$91,dt!$A$2:$R$78,7,FALSE)</f>
        <v>16289</v>
      </c>
      <c r="H51" s="6">
        <f>VLOOKUP($A$7:$A$91,dt!$A$2:$R$78,8,FALSE)</f>
        <v>1674</v>
      </c>
      <c r="I51" s="6">
        <f>VLOOKUP($A$7:$A$91,dt!$A$2:$R$78,9,FALSE)</f>
        <v>158615</v>
      </c>
      <c r="J51" s="6">
        <f>VLOOKUP($A$7:$A$91,dt!$A$2:$R$78,10,FALSE)</f>
        <v>2354</v>
      </c>
      <c r="K51" s="6">
        <f>VLOOKUP($A$7:$A$91,dt!$A$2:$R$78,11,FALSE)</f>
        <v>1623998</v>
      </c>
      <c r="L51" s="6">
        <f>VLOOKUP($A$7:$A$91,dt!$A$2:$R$78,12,FALSE)</f>
        <v>43868</v>
      </c>
      <c r="M51" s="6">
        <f>VLOOKUP($A$7:$A$91,dt!$A$2:$R$78,13,FALSE)</f>
        <v>2503400</v>
      </c>
      <c r="N51" s="6">
        <f>VLOOKUP($A$7:$A$91,dt!$A$2:$R$78,14,FALSE)</f>
        <v>268</v>
      </c>
      <c r="O51" s="6">
        <f>VLOOKUP($A$7:$A$91,dt!$A$2:$R$78,15,FALSE)</f>
        <v>976818</v>
      </c>
      <c r="P51" s="6">
        <f>VLOOKUP($A$7:$A$91,dt!$A$2:$R$78,16,FALSE)</f>
        <v>1597</v>
      </c>
      <c r="Q51" s="6">
        <f>VLOOKUP($A$7:$A$91,dt!$A$2:$R$78,17,FALSE)</f>
        <v>1317</v>
      </c>
      <c r="R51" s="6">
        <f>VLOOKUP($A$7:$A$91,dt!$A$2:$R$78,18,FALSE)</f>
        <v>67</v>
      </c>
      <c r="S51" s="6">
        <f>VLOOKUP($A$7:$A$91,dt!$A$2:$X$78,19,FALSE)</f>
        <v>23399</v>
      </c>
      <c r="T51" s="6">
        <f>VLOOKUP($A$7:$A$91,dt!$A$2:$X$78,20,FALSE)</f>
        <v>308</v>
      </c>
      <c r="U51" s="6">
        <f>VLOOKUP($A$7:$A$91,dt!$A$2:$X$78,21,FALSE)</f>
        <v>6400</v>
      </c>
      <c r="V51" s="6">
        <f>VLOOKUP($A$7:$A$91,dt!$A$2:$X$78,22,FALSE)</f>
        <v>248</v>
      </c>
      <c r="W51" s="6">
        <f>VLOOKUP($A$7:$A$91,dt!$A$2:$X$78,23,FALSE)</f>
        <v>652</v>
      </c>
      <c r="X51" s="6">
        <f>VLOOKUP($A$7:$A$91,dt!$A$2:$X$78,24,FALSE)</f>
        <v>24</v>
      </c>
    </row>
    <row r="52" spans="1:24" ht="18.75">
      <c r="A52" s="5" t="s">
        <v>51</v>
      </c>
      <c r="B52" s="6">
        <f>VLOOKUP($A$7:$A$91,dt!$A$2:$R$78,2,FALSE)</f>
        <v>28033</v>
      </c>
      <c r="C52" s="6">
        <f>VLOOKUP($A$7:$A$91,dt!$A$2:$R$78,3,FALSE)</f>
        <v>47214</v>
      </c>
      <c r="D52" s="6">
        <f>VLOOKUP($A$7:$A$91,dt!$A$2:$R$78,4,FALSE)</f>
        <v>4383</v>
      </c>
      <c r="E52" s="6">
        <f>VLOOKUP($A$7:$A$91,dt!$A$2:$R$78,5,FALSE)</f>
        <v>425</v>
      </c>
      <c r="F52" s="6">
        <f>VLOOKUP($A$7:$A$91,dt!$A$2:$R$78,6,FALSE)</f>
        <v>24</v>
      </c>
      <c r="G52" s="6">
        <f>VLOOKUP($A$7:$A$91,dt!$A$2:$R$78,7,FALSE)</f>
        <v>11090</v>
      </c>
      <c r="H52" s="6">
        <f>VLOOKUP($A$7:$A$91,dt!$A$2:$R$78,8,FALSE)</f>
        <v>1081</v>
      </c>
      <c r="I52" s="6">
        <f>VLOOKUP($A$7:$A$91,dt!$A$2:$R$78,9,FALSE)</f>
        <v>37530</v>
      </c>
      <c r="J52" s="6">
        <f>VLOOKUP($A$7:$A$91,dt!$A$2:$R$78,10,FALSE)</f>
        <v>832</v>
      </c>
      <c r="K52" s="6">
        <f>VLOOKUP($A$7:$A$91,dt!$A$2:$R$78,11,FALSE)</f>
        <v>1293437</v>
      </c>
      <c r="L52" s="6">
        <f>VLOOKUP($A$7:$A$91,dt!$A$2:$R$78,12,FALSE)</f>
        <v>25233</v>
      </c>
      <c r="M52" s="6">
        <f>VLOOKUP($A$7:$A$91,dt!$A$2:$R$78,13,FALSE)</f>
        <v>80378</v>
      </c>
      <c r="N52" s="6">
        <f>VLOOKUP($A$7:$A$91,dt!$A$2:$R$78,14,FALSE)</f>
        <v>186</v>
      </c>
      <c r="O52" s="6">
        <f>VLOOKUP($A$7:$A$91,dt!$A$2:$R$78,15,FALSE)</f>
        <v>166767</v>
      </c>
      <c r="P52" s="6">
        <f>VLOOKUP($A$7:$A$91,dt!$A$2:$R$78,16,FALSE)</f>
        <v>762</v>
      </c>
      <c r="Q52" s="6">
        <f>VLOOKUP($A$7:$A$91,dt!$A$2:$R$78,17,FALSE)</f>
        <v>1921</v>
      </c>
      <c r="R52" s="6">
        <f>VLOOKUP($A$7:$A$91,dt!$A$2:$R$78,18,FALSE)</f>
        <v>60</v>
      </c>
      <c r="S52" s="6">
        <f>VLOOKUP($A$7:$A$91,dt!$A$2:$X$78,19,FALSE)</f>
        <v>4561</v>
      </c>
      <c r="T52" s="6">
        <f>VLOOKUP($A$7:$A$91,dt!$A$2:$X$78,20,FALSE)</f>
        <v>79</v>
      </c>
      <c r="U52" s="6">
        <f>VLOOKUP($A$7:$A$91,dt!$A$2:$X$78,21,FALSE)</f>
        <v>1637</v>
      </c>
      <c r="V52" s="6">
        <f>VLOOKUP($A$7:$A$91,dt!$A$2:$X$78,22,FALSE)</f>
        <v>74</v>
      </c>
      <c r="W52" s="6">
        <f>VLOOKUP($A$7:$A$91,dt!$A$2:$X$78,23,FALSE)</f>
        <v>242</v>
      </c>
      <c r="X52" s="6">
        <f>VLOOKUP($A$7:$A$91,dt!$A$2:$X$78,24,FALSE)</f>
        <v>7</v>
      </c>
    </row>
    <row r="53" spans="1:24" ht="18.75">
      <c r="A53" s="5" t="s">
        <v>52</v>
      </c>
      <c r="B53" s="6">
        <f>VLOOKUP($A$7:$A$91,dt!$A$2:$R$78,2,FALSE)</f>
        <v>47526</v>
      </c>
      <c r="C53" s="6">
        <f>VLOOKUP($A$7:$A$91,dt!$A$2:$R$78,3,FALSE)</f>
        <v>62156</v>
      </c>
      <c r="D53" s="6">
        <f>VLOOKUP($A$7:$A$91,dt!$A$2:$R$78,4,FALSE)</f>
        <v>9693</v>
      </c>
      <c r="E53" s="6">
        <f>VLOOKUP($A$7:$A$91,dt!$A$2:$R$78,5,FALSE)</f>
        <v>64</v>
      </c>
      <c r="F53" s="6">
        <f>VLOOKUP($A$7:$A$91,dt!$A$2:$R$78,6,FALSE)</f>
        <v>6</v>
      </c>
      <c r="G53" s="6">
        <f>VLOOKUP($A$7:$A$91,dt!$A$2:$R$78,7,FALSE)</f>
        <v>9661</v>
      </c>
      <c r="H53" s="6">
        <f>VLOOKUP($A$7:$A$91,dt!$A$2:$R$78,8,FALSE)</f>
        <v>1583</v>
      </c>
      <c r="I53" s="6">
        <f>VLOOKUP($A$7:$A$91,dt!$A$2:$R$78,9,FALSE)</f>
        <v>61567</v>
      </c>
      <c r="J53" s="6">
        <f>VLOOKUP($A$7:$A$91,dt!$A$2:$R$78,10,FALSE)</f>
        <v>5044</v>
      </c>
      <c r="K53" s="6">
        <f>VLOOKUP($A$7:$A$91,dt!$A$2:$R$78,11,FALSE)</f>
        <v>2013706</v>
      </c>
      <c r="L53" s="6">
        <f>VLOOKUP($A$7:$A$91,dt!$A$2:$R$78,12,FALSE)</f>
        <v>44660</v>
      </c>
      <c r="M53" s="6">
        <f>VLOOKUP($A$7:$A$91,dt!$A$2:$R$78,13,FALSE)</f>
        <v>50740</v>
      </c>
      <c r="N53" s="6">
        <f>VLOOKUP($A$7:$A$91,dt!$A$2:$R$78,14,FALSE)</f>
        <v>214</v>
      </c>
      <c r="O53" s="6">
        <f>VLOOKUP($A$7:$A$91,dt!$A$2:$R$78,15,FALSE)</f>
        <v>102694</v>
      </c>
      <c r="P53" s="6">
        <f>VLOOKUP($A$7:$A$91,dt!$A$2:$R$78,16,FALSE)</f>
        <v>1248</v>
      </c>
      <c r="Q53" s="6">
        <f>VLOOKUP($A$7:$A$91,dt!$A$2:$R$78,17,FALSE)</f>
        <v>2021</v>
      </c>
      <c r="R53" s="6">
        <f>VLOOKUP($A$7:$A$91,dt!$A$2:$R$78,18,FALSE)</f>
        <v>74</v>
      </c>
      <c r="S53" s="6">
        <f>VLOOKUP($A$7:$A$91,dt!$A$2:$X$78,19,FALSE)</f>
        <v>36788</v>
      </c>
      <c r="T53" s="6">
        <f>VLOOKUP($A$7:$A$91,dt!$A$2:$X$78,20,FALSE)</f>
        <v>300</v>
      </c>
      <c r="U53" s="6">
        <f>VLOOKUP($A$7:$A$91,dt!$A$2:$X$78,21,FALSE)</f>
        <v>2792</v>
      </c>
      <c r="V53" s="6">
        <f>VLOOKUP($A$7:$A$91,dt!$A$2:$X$78,22,FALSE)</f>
        <v>264</v>
      </c>
      <c r="W53" s="6">
        <f>VLOOKUP($A$7:$A$91,dt!$A$2:$X$78,23,FALSE)</f>
        <v>131</v>
      </c>
      <c r="X53" s="6">
        <f>VLOOKUP($A$7:$A$91,dt!$A$2:$X$78,24,FALSE)</f>
        <v>13</v>
      </c>
    </row>
    <row r="54" spans="1:24" ht="18.75">
      <c r="A54" s="5" t="s">
        <v>53</v>
      </c>
      <c r="B54" s="6">
        <f>VLOOKUP($A$7:$A$91,dt!$A$2:$R$78,2,FALSE)</f>
        <v>44755</v>
      </c>
      <c r="C54" s="6">
        <f>VLOOKUP($A$7:$A$91,dt!$A$2:$R$78,3,FALSE)</f>
        <v>59607</v>
      </c>
      <c r="D54" s="6">
        <f>VLOOKUP($A$7:$A$91,dt!$A$2:$R$78,4,FALSE)</f>
        <v>6306</v>
      </c>
      <c r="E54" s="6">
        <f>VLOOKUP($A$7:$A$91,dt!$A$2:$R$78,5,FALSE)</f>
        <v>250</v>
      </c>
      <c r="F54" s="6">
        <f>VLOOKUP($A$7:$A$91,dt!$A$2:$R$78,6,FALSE)</f>
        <v>18</v>
      </c>
      <c r="G54" s="6">
        <f>VLOOKUP($A$7:$A$91,dt!$A$2:$R$78,7,FALSE)</f>
        <v>7550</v>
      </c>
      <c r="H54" s="6">
        <f>VLOOKUP($A$7:$A$91,dt!$A$2:$R$78,8,FALSE)</f>
        <v>834</v>
      </c>
      <c r="I54" s="6">
        <f>VLOOKUP($A$7:$A$91,dt!$A$2:$R$78,9,FALSE)</f>
        <v>17954</v>
      </c>
      <c r="J54" s="6">
        <f>VLOOKUP($A$7:$A$91,dt!$A$2:$R$78,10,FALSE)</f>
        <v>276</v>
      </c>
      <c r="K54" s="6">
        <f>VLOOKUP($A$7:$A$91,dt!$A$2:$R$78,11,FALSE)</f>
        <v>2161875</v>
      </c>
      <c r="L54" s="6">
        <f>VLOOKUP($A$7:$A$91,dt!$A$2:$R$78,12,FALSE)</f>
        <v>43513</v>
      </c>
      <c r="M54" s="6">
        <f>VLOOKUP($A$7:$A$91,dt!$A$2:$R$78,13,FALSE)</f>
        <v>111947</v>
      </c>
      <c r="N54" s="6">
        <f>VLOOKUP($A$7:$A$91,dt!$A$2:$R$78,14,FALSE)</f>
        <v>190</v>
      </c>
      <c r="O54" s="6">
        <f>VLOOKUP($A$7:$A$91,dt!$A$2:$R$78,15,FALSE)</f>
        <v>143746</v>
      </c>
      <c r="P54" s="6">
        <f>VLOOKUP($A$7:$A$91,dt!$A$2:$R$78,16,FALSE)</f>
        <v>860</v>
      </c>
      <c r="Q54" s="6">
        <f>VLOOKUP($A$7:$A$91,dt!$A$2:$R$78,17,FALSE)</f>
        <v>2298</v>
      </c>
      <c r="R54" s="6">
        <f>VLOOKUP($A$7:$A$91,dt!$A$2:$R$78,18,FALSE)</f>
        <v>72</v>
      </c>
      <c r="S54" s="6">
        <f>VLOOKUP($A$7:$A$91,dt!$A$2:$X$78,19,FALSE)</f>
        <v>39405</v>
      </c>
      <c r="T54" s="6">
        <f>VLOOKUP($A$7:$A$91,dt!$A$2:$X$78,20,FALSE)</f>
        <v>267</v>
      </c>
      <c r="U54" s="6">
        <f>VLOOKUP($A$7:$A$91,dt!$A$2:$X$78,21,FALSE)</f>
        <v>1800</v>
      </c>
      <c r="V54" s="6">
        <f>VLOOKUP($A$7:$A$91,dt!$A$2:$X$78,22,FALSE)</f>
        <v>99</v>
      </c>
      <c r="W54" s="6">
        <f>VLOOKUP($A$7:$A$91,dt!$A$2:$X$78,23,FALSE)</f>
        <v>412</v>
      </c>
      <c r="X54" s="6">
        <f>VLOOKUP($A$7:$A$91,dt!$A$2:$X$78,24,FALSE)</f>
        <v>12</v>
      </c>
    </row>
    <row r="55" spans="1:24" ht="18.75">
      <c r="A55" s="5" t="s">
        <v>54</v>
      </c>
      <c r="B55" s="6">
        <f>VLOOKUP($A$7:$A$91,dt!$A$2:$R$78,2,FALSE)</f>
        <v>75515</v>
      </c>
      <c r="C55" s="6">
        <f>VLOOKUP($A$7:$A$91,dt!$A$2:$R$78,3,FALSE)</f>
        <v>53274</v>
      </c>
      <c r="D55" s="6">
        <f>VLOOKUP($A$7:$A$91,dt!$A$2:$R$78,4,FALSE)</f>
        <v>6745</v>
      </c>
      <c r="E55" s="6">
        <f>VLOOKUP($A$7:$A$91,dt!$A$2:$R$78,5,FALSE)</f>
        <v>4665</v>
      </c>
      <c r="F55" s="6">
        <f>VLOOKUP($A$7:$A$91,dt!$A$2:$R$78,6,FALSE)</f>
        <v>156</v>
      </c>
      <c r="G55" s="6">
        <f>VLOOKUP($A$7:$A$91,dt!$A$2:$R$78,7,FALSE)</f>
        <v>16286</v>
      </c>
      <c r="H55" s="6">
        <f>VLOOKUP($A$7:$A$91,dt!$A$2:$R$78,8,FALSE)</f>
        <v>2018</v>
      </c>
      <c r="I55" s="6">
        <f>VLOOKUP($A$7:$A$91,dt!$A$2:$R$78,9,FALSE)</f>
        <v>78064</v>
      </c>
      <c r="J55" s="6">
        <f>VLOOKUP($A$7:$A$91,dt!$A$2:$R$78,10,FALSE)</f>
        <v>3569</v>
      </c>
      <c r="K55" s="6">
        <f>VLOOKUP($A$7:$A$91,dt!$A$2:$R$78,11,FALSE)</f>
        <v>3736760</v>
      </c>
      <c r="L55" s="6">
        <f>VLOOKUP($A$7:$A$91,dt!$A$2:$R$78,12,FALSE)</f>
        <v>71642</v>
      </c>
      <c r="M55" s="6">
        <f>VLOOKUP($A$7:$A$91,dt!$A$2:$R$78,13,FALSE)</f>
        <v>419914</v>
      </c>
      <c r="N55" s="6">
        <f>VLOOKUP($A$7:$A$91,dt!$A$2:$R$78,14,FALSE)</f>
        <v>261</v>
      </c>
      <c r="O55" s="6">
        <f>VLOOKUP($A$7:$A$91,dt!$A$2:$R$78,15,FALSE)</f>
        <v>1443630</v>
      </c>
      <c r="P55" s="6">
        <f>VLOOKUP($A$7:$A$91,dt!$A$2:$R$78,16,FALSE)</f>
        <v>3000</v>
      </c>
      <c r="Q55" s="6">
        <f>VLOOKUP($A$7:$A$91,dt!$A$2:$R$78,17,FALSE)</f>
        <v>6363</v>
      </c>
      <c r="R55" s="6">
        <f>VLOOKUP($A$7:$A$91,dt!$A$2:$R$78,18,FALSE)</f>
        <v>189</v>
      </c>
      <c r="S55" s="6">
        <f>VLOOKUP($A$7:$A$91,dt!$A$2:$X$78,19,FALSE)</f>
        <v>68829</v>
      </c>
      <c r="T55" s="6">
        <f>VLOOKUP($A$7:$A$91,dt!$A$2:$X$78,20,FALSE)</f>
        <v>1000</v>
      </c>
      <c r="U55" s="6">
        <f>VLOOKUP($A$7:$A$91,dt!$A$2:$X$78,21,FALSE)</f>
        <v>5367</v>
      </c>
      <c r="V55" s="6">
        <f>VLOOKUP($A$7:$A$91,dt!$A$2:$X$78,22,FALSE)</f>
        <v>293</v>
      </c>
      <c r="W55" s="6">
        <f>VLOOKUP($A$7:$A$91,dt!$A$2:$X$78,23,FALSE)</f>
        <v>428</v>
      </c>
      <c r="X55" s="6">
        <f>VLOOKUP($A$7:$A$91,dt!$A$2:$X$78,24,FALSE)</f>
        <v>30</v>
      </c>
    </row>
    <row r="56" spans="1:24" ht="18.75">
      <c r="A56" s="5" t="s">
        <v>55</v>
      </c>
      <c r="B56" s="6">
        <f>VLOOKUP($A$7:$A$91,dt!$A$2:$R$78,2,FALSE)</f>
        <v>23112</v>
      </c>
      <c r="C56" s="6">
        <f>VLOOKUP($A$7:$A$91,dt!$A$2:$R$78,3,FALSE)</f>
        <v>87399</v>
      </c>
      <c r="D56" s="6">
        <f>VLOOKUP($A$7:$A$91,dt!$A$2:$R$78,4,FALSE)</f>
        <v>8310</v>
      </c>
      <c r="E56" s="6">
        <f>VLOOKUP($A$7:$A$91,dt!$A$2:$R$78,5,FALSE)</f>
        <v>4</v>
      </c>
      <c r="F56" s="6">
        <f>VLOOKUP($A$7:$A$91,dt!$A$2:$R$78,6,FALSE)</f>
        <v>1</v>
      </c>
      <c r="G56" s="6">
        <f>VLOOKUP($A$7:$A$91,dt!$A$2:$R$78,7,FALSE)</f>
        <v>43397</v>
      </c>
      <c r="H56" s="6">
        <f>VLOOKUP($A$7:$A$91,dt!$A$2:$R$78,8,FALSE)</f>
        <v>5068</v>
      </c>
      <c r="I56" s="6">
        <f>VLOOKUP($A$7:$A$91,dt!$A$2:$R$78,9,FALSE)</f>
        <v>49331</v>
      </c>
      <c r="J56" s="6">
        <f>VLOOKUP($A$7:$A$91,dt!$A$2:$R$78,10,FALSE)</f>
        <v>9178</v>
      </c>
      <c r="K56" s="6">
        <f>VLOOKUP($A$7:$A$91,dt!$A$2:$R$78,11,FALSE)</f>
        <v>879803</v>
      </c>
      <c r="L56" s="6">
        <f>VLOOKUP($A$7:$A$91,dt!$A$2:$R$78,12,FALSE)</f>
        <v>20240</v>
      </c>
      <c r="M56" s="6">
        <f>VLOOKUP($A$7:$A$91,dt!$A$2:$R$78,13,FALSE)</f>
        <v>3469</v>
      </c>
      <c r="N56" s="6">
        <f>VLOOKUP($A$7:$A$91,dt!$A$2:$R$78,14,FALSE)</f>
        <v>154</v>
      </c>
      <c r="O56" s="6">
        <f>VLOOKUP($A$7:$A$91,dt!$A$2:$R$78,15,FALSE)</f>
        <v>39860</v>
      </c>
      <c r="P56" s="6">
        <f>VLOOKUP($A$7:$A$91,dt!$A$2:$R$78,16,FALSE)</f>
        <v>544</v>
      </c>
      <c r="Q56" s="6">
        <f>VLOOKUP($A$7:$A$91,dt!$A$2:$R$78,17,FALSE)</f>
        <v>936</v>
      </c>
      <c r="R56" s="6">
        <f>VLOOKUP($A$7:$A$91,dt!$A$2:$R$78,18,FALSE)</f>
        <v>24</v>
      </c>
      <c r="S56" s="6">
        <f>VLOOKUP($A$7:$A$91,dt!$A$2:$X$78,19,FALSE)</f>
        <v>4233</v>
      </c>
      <c r="T56" s="6">
        <f>VLOOKUP($A$7:$A$91,dt!$A$2:$X$78,20,FALSE)</f>
        <v>103</v>
      </c>
      <c r="U56" s="6">
        <f>VLOOKUP($A$7:$A$91,dt!$A$2:$X$78,21,FALSE)</f>
        <v>2986</v>
      </c>
      <c r="V56" s="6">
        <f>VLOOKUP($A$7:$A$91,dt!$A$2:$X$78,22,FALSE)</f>
        <v>280</v>
      </c>
      <c r="W56" s="6">
        <f>VLOOKUP($A$7:$A$91,dt!$A$2:$X$78,23,FALSE)</f>
        <v>176</v>
      </c>
      <c r="X56" s="6">
        <f>VLOOKUP($A$7:$A$91,dt!$A$2:$X$78,24,FALSE)</f>
        <v>16</v>
      </c>
    </row>
    <row r="57" spans="1:24" ht="18.75">
      <c r="A57" s="9" t="s">
        <v>6</v>
      </c>
      <c r="B57" s="8">
        <f>SUM(B58:B66)</f>
        <v>330457</v>
      </c>
      <c r="C57" s="8">
        <f t="shared" ref="C57:X57" si="24">SUM(C58:C66)</f>
        <v>746228</v>
      </c>
      <c r="D57" s="8">
        <f t="shared" si="24"/>
        <v>53546</v>
      </c>
      <c r="E57" s="8">
        <f t="shared" si="24"/>
        <v>7249</v>
      </c>
      <c r="F57" s="8">
        <f t="shared" si="24"/>
        <v>248</v>
      </c>
      <c r="G57" s="8">
        <f t="shared" si="24"/>
        <v>164352</v>
      </c>
      <c r="H57" s="8">
        <f t="shared" si="24"/>
        <v>14857</v>
      </c>
      <c r="I57" s="8">
        <f t="shared" si="24"/>
        <v>1040493</v>
      </c>
      <c r="J57" s="8">
        <f t="shared" si="24"/>
        <v>16324</v>
      </c>
      <c r="K57" s="8">
        <f t="shared" ref="K57:L57" si="25">SUM(K58:K66)</f>
        <v>14210680</v>
      </c>
      <c r="L57" s="8">
        <f t="shared" si="25"/>
        <v>289294</v>
      </c>
      <c r="M57" s="8">
        <f t="shared" ref="M57:N57" si="26">SUM(M58:M66)</f>
        <v>20426454</v>
      </c>
      <c r="N57" s="8">
        <f t="shared" si="26"/>
        <v>1564</v>
      </c>
      <c r="O57" s="8">
        <f t="shared" si="24"/>
        <v>6337481</v>
      </c>
      <c r="P57" s="8">
        <f t="shared" si="24"/>
        <v>16035</v>
      </c>
      <c r="Q57" s="8">
        <f t="shared" si="24"/>
        <v>855557</v>
      </c>
      <c r="R57" s="8">
        <f t="shared" si="24"/>
        <v>1244</v>
      </c>
      <c r="S57" s="8">
        <f t="shared" ref="S57:T57" si="27">SUM(S58:S66)</f>
        <v>3013448</v>
      </c>
      <c r="T57" s="8">
        <f t="shared" si="27"/>
        <v>9317</v>
      </c>
      <c r="U57" s="8">
        <f t="shared" si="24"/>
        <v>174377</v>
      </c>
      <c r="V57" s="8">
        <f t="shared" si="24"/>
        <v>5348</v>
      </c>
      <c r="W57" s="8">
        <f t="shared" si="24"/>
        <v>21350</v>
      </c>
      <c r="X57" s="8">
        <f t="shared" si="24"/>
        <v>593</v>
      </c>
    </row>
    <row r="58" spans="1:24" ht="18.75">
      <c r="A58" s="5" t="s">
        <v>56</v>
      </c>
      <c r="B58" s="6">
        <f>VLOOKUP($A$7:$A$91,dt!$A$2:$R$78,2,FALSE)</f>
        <v>30444</v>
      </c>
      <c r="C58" s="6">
        <f>VLOOKUP($A$7:$A$91,dt!$A$2:$R$78,3,FALSE)</f>
        <v>48735</v>
      </c>
      <c r="D58" s="6">
        <f>VLOOKUP($A$7:$A$91,dt!$A$2:$R$78,4,FALSE)</f>
        <v>3928</v>
      </c>
      <c r="E58" s="6">
        <f>VLOOKUP($A$7:$A$91,dt!$A$2:$R$78,5,FALSE)</f>
        <v>2</v>
      </c>
      <c r="F58" s="6">
        <f>VLOOKUP($A$7:$A$91,dt!$A$2:$R$78,6,FALSE)</f>
        <v>1</v>
      </c>
      <c r="G58" s="6">
        <f>VLOOKUP($A$7:$A$91,dt!$A$2:$R$78,7,FALSE)</f>
        <v>25822</v>
      </c>
      <c r="H58" s="6">
        <f>VLOOKUP($A$7:$A$91,dt!$A$2:$R$78,8,FALSE)</f>
        <v>2021</v>
      </c>
      <c r="I58" s="6">
        <f>VLOOKUP($A$7:$A$91,dt!$A$2:$R$78,9,FALSE)</f>
        <v>56035</v>
      </c>
      <c r="J58" s="6">
        <f>VLOOKUP($A$7:$A$91,dt!$A$2:$R$78,10,FALSE)</f>
        <v>1406</v>
      </c>
      <c r="K58" s="6">
        <f>VLOOKUP($A$7:$A$91,dt!$A$2:$R$78,11,FALSE)</f>
        <v>1146390</v>
      </c>
      <c r="L58" s="6">
        <f>VLOOKUP($A$7:$A$91,dt!$A$2:$R$78,12,FALSE)</f>
        <v>28352</v>
      </c>
      <c r="M58" s="6">
        <f>VLOOKUP($A$7:$A$91,dt!$A$2:$R$78,13,FALSE)</f>
        <v>639088</v>
      </c>
      <c r="N58" s="6">
        <f>VLOOKUP($A$7:$A$91,dt!$A$2:$R$78,14,FALSE)</f>
        <v>109</v>
      </c>
      <c r="O58" s="6">
        <f>VLOOKUP($A$7:$A$91,dt!$A$2:$R$78,15,FALSE)</f>
        <v>2241392</v>
      </c>
      <c r="P58" s="6">
        <f>VLOOKUP($A$7:$A$91,dt!$A$2:$R$78,16,FALSE)</f>
        <v>340</v>
      </c>
      <c r="Q58" s="6">
        <f>VLOOKUP($A$7:$A$91,dt!$A$2:$R$78,17,FALSE)</f>
        <v>9166</v>
      </c>
      <c r="R58" s="6">
        <f>VLOOKUP($A$7:$A$91,dt!$A$2:$R$78,18,FALSE)</f>
        <v>55</v>
      </c>
      <c r="S58" s="6">
        <f>VLOOKUP($A$7:$A$91,dt!$A$2:$X$78,19,FALSE)</f>
        <v>131639</v>
      </c>
      <c r="T58" s="6">
        <f>VLOOKUP($A$7:$A$91,dt!$A$2:$X$78,20,FALSE)</f>
        <v>136</v>
      </c>
      <c r="U58" s="6">
        <f>VLOOKUP($A$7:$A$91,dt!$A$2:$X$78,21,FALSE)</f>
        <v>2741</v>
      </c>
      <c r="V58" s="6">
        <f>VLOOKUP($A$7:$A$91,dt!$A$2:$X$78,22,FALSE)</f>
        <v>79</v>
      </c>
      <c r="W58" s="6">
        <f>VLOOKUP($A$7:$A$91,dt!$A$2:$X$78,23,FALSE)</f>
        <v>226</v>
      </c>
      <c r="X58" s="6">
        <f>VLOOKUP($A$7:$A$91,dt!$A$2:$X$78,24,FALSE)</f>
        <v>10</v>
      </c>
    </row>
    <row r="59" spans="1:24" ht="18.75">
      <c r="A59" s="5" t="s">
        <v>57</v>
      </c>
      <c r="B59" s="6">
        <f>VLOOKUP($A$7:$A$91,dt!$A$2:$R$78,2,FALSE)</f>
        <v>41166</v>
      </c>
      <c r="C59" s="6">
        <f>VLOOKUP($A$7:$A$91,dt!$A$2:$R$78,3,FALSE)</f>
        <v>81698</v>
      </c>
      <c r="D59" s="6">
        <f>VLOOKUP($A$7:$A$91,dt!$A$2:$R$78,4,FALSE)</f>
        <v>4643</v>
      </c>
      <c r="E59" s="6">
        <f>VLOOKUP($A$7:$A$91,dt!$A$2:$R$78,5,FALSE)</f>
        <v>1160</v>
      </c>
      <c r="F59" s="6">
        <f>VLOOKUP($A$7:$A$91,dt!$A$2:$R$78,6,FALSE)</f>
        <v>32</v>
      </c>
      <c r="G59" s="6">
        <f>VLOOKUP($A$7:$A$91,dt!$A$2:$R$78,7,FALSE)</f>
        <v>10144</v>
      </c>
      <c r="H59" s="6">
        <f>VLOOKUP($A$7:$A$91,dt!$A$2:$R$78,8,FALSE)</f>
        <v>896</v>
      </c>
      <c r="I59" s="6">
        <f>VLOOKUP($A$7:$A$91,dt!$A$2:$R$78,9,FALSE)</f>
        <v>251587</v>
      </c>
      <c r="J59" s="6">
        <f>VLOOKUP($A$7:$A$91,dt!$A$2:$R$78,10,FALSE)</f>
        <v>1141</v>
      </c>
      <c r="K59" s="6">
        <f>VLOOKUP($A$7:$A$91,dt!$A$2:$R$78,11,FALSE)</f>
        <v>2048701</v>
      </c>
      <c r="L59" s="6">
        <f>VLOOKUP($A$7:$A$91,dt!$A$2:$R$78,12,FALSE)</f>
        <v>36305</v>
      </c>
      <c r="M59" s="6">
        <f>VLOOKUP($A$7:$A$91,dt!$A$2:$R$78,13,FALSE)</f>
        <v>6929001</v>
      </c>
      <c r="N59" s="6">
        <f>VLOOKUP($A$7:$A$91,dt!$A$2:$R$78,14,FALSE)</f>
        <v>256</v>
      </c>
      <c r="O59" s="6">
        <f>VLOOKUP($A$7:$A$91,dt!$A$2:$R$78,15,FALSE)</f>
        <v>1713939</v>
      </c>
      <c r="P59" s="6">
        <f>VLOOKUP($A$7:$A$91,dt!$A$2:$R$78,16,FALSE)</f>
        <v>3073</v>
      </c>
      <c r="Q59" s="6">
        <f>VLOOKUP($A$7:$A$91,dt!$A$2:$R$78,17,FALSE)</f>
        <v>29955</v>
      </c>
      <c r="R59" s="6">
        <f>VLOOKUP($A$7:$A$91,dt!$A$2:$R$78,18,FALSE)</f>
        <v>233</v>
      </c>
      <c r="S59" s="6">
        <f>VLOOKUP($A$7:$A$91,dt!$A$2:$X$78,19,FALSE)</f>
        <v>663876</v>
      </c>
      <c r="T59" s="6">
        <f>VLOOKUP($A$7:$A$91,dt!$A$2:$X$78,20,FALSE)</f>
        <v>2293</v>
      </c>
      <c r="U59" s="6">
        <f>VLOOKUP($A$7:$A$91,dt!$A$2:$X$78,21,FALSE)</f>
        <v>35528</v>
      </c>
      <c r="V59" s="6">
        <f>VLOOKUP($A$7:$A$91,dt!$A$2:$X$78,22,FALSE)</f>
        <v>1105</v>
      </c>
      <c r="W59" s="6">
        <f>VLOOKUP($A$7:$A$91,dt!$A$2:$X$78,23,FALSE)</f>
        <v>5521</v>
      </c>
      <c r="X59" s="6">
        <f>VLOOKUP($A$7:$A$91,dt!$A$2:$X$78,24,FALSE)</f>
        <v>154</v>
      </c>
    </row>
    <row r="60" spans="1:24" ht="18.75">
      <c r="A60" s="5" t="s">
        <v>58</v>
      </c>
      <c r="B60" s="6">
        <f>VLOOKUP($A$7:$A$91,dt!$A$2:$R$78,2,FALSE)</f>
        <v>24547</v>
      </c>
      <c r="C60" s="6">
        <f>VLOOKUP($A$7:$A$91,dt!$A$2:$R$78,3,FALSE)</f>
        <v>14397</v>
      </c>
      <c r="D60" s="6">
        <f>VLOOKUP($A$7:$A$91,dt!$A$2:$R$78,4,FALSE)</f>
        <v>1082</v>
      </c>
      <c r="E60" s="6">
        <f>VLOOKUP($A$7:$A$91,dt!$A$2:$R$78,5,FALSE)</f>
        <v>49</v>
      </c>
      <c r="F60" s="6">
        <f>VLOOKUP($A$7:$A$91,dt!$A$2:$R$78,6,FALSE)</f>
        <v>3</v>
      </c>
      <c r="G60" s="6">
        <f>VLOOKUP($A$7:$A$91,dt!$A$2:$R$78,7,FALSE)</f>
        <v>31534</v>
      </c>
      <c r="H60" s="6">
        <f>VLOOKUP($A$7:$A$91,dt!$A$2:$R$78,8,FALSE)</f>
        <v>2849</v>
      </c>
      <c r="I60" s="6">
        <f>VLOOKUP($A$7:$A$91,dt!$A$2:$R$78,9,FALSE)</f>
        <v>58776</v>
      </c>
      <c r="J60" s="6">
        <f>VLOOKUP($A$7:$A$91,dt!$A$2:$R$78,10,FALSE)</f>
        <v>862</v>
      </c>
      <c r="K60" s="6">
        <f>VLOOKUP($A$7:$A$91,dt!$A$2:$R$78,11,FALSE)</f>
        <v>1075774</v>
      </c>
      <c r="L60" s="6">
        <f>VLOOKUP($A$7:$A$91,dt!$A$2:$R$78,12,FALSE)</f>
        <v>21769</v>
      </c>
      <c r="M60" s="6">
        <f>VLOOKUP($A$7:$A$91,dt!$A$2:$R$78,13,FALSE)</f>
        <v>1362293</v>
      </c>
      <c r="N60" s="6">
        <f>VLOOKUP($A$7:$A$91,dt!$A$2:$R$78,14,FALSE)</f>
        <v>111</v>
      </c>
      <c r="O60" s="6">
        <f>VLOOKUP($A$7:$A$91,dt!$A$2:$R$78,15,FALSE)</f>
        <v>93037</v>
      </c>
      <c r="P60" s="6">
        <f>VLOOKUP($A$7:$A$91,dt!$A$2:$R$78,16,FALSE)</f>
        <v>2283</v>
      </c>
      <c r="Q60" s="6">
        <f>VLOOKUP($A$7:$A$91,dt!$A$2:$R$78,17,FALSE)</f>
        <v>13087</v>
      </c>
      <c r="R60" s="6">
        <f>VLOOKUP($A$7:$A$91,dt!$A$2:$R$78,18,FALSE)</f>
        <v>132</v>
      </c>
      <c r="S60" s="6">
        <f>VLOOKUP($A$7:$A$91,dt!$A$2:$X$78,19,FALSE)</f>
        <v>243642</v>
      </c>
      <c r="T60" s="6">
        <f>VLOOKUP($A$7:$A$91,dt!$A$2:$X$78,20,FALSE)</f>
        <v>2385</v>
      </c>
      <c r="U60" s="6">
        <f>VLOOKUP($A$7:$A$91,dt!$A$2:$X$78,21,FALSE)</f>
        <v>15531</v>
      </c>
      <c r="V60" s="6">
        <f>VLOOKUP($A$7:$A$91,dt!$A$2:$X$78,22,FALSE)</f>
        <v>540</v>
      </c>
      <c r="W60" s="6">
        <f>VLOOKUP($A$7:$A$91,dt!$A$2:$X$78,23,FALSE)</f>
        <v>2026</v>
      </c>
      <c r="X60" s="6">
        <f>VLOOKUP($A$7:$A$91,dt!$A$2:$X$78,24,FALSE)</f>
        <v>52</v>
      </c>
    </row>
    <row r="61" spans="1:24" ht="18.75">
      <c r="A61" s="5" t="s">
        <v>59</v>
      </c>
      <c r="B61" s="6">
        <f>VLOOKUP($A$7:$A$91,dt!$A$2:$R$78,2,FALSE)</f>
        <v>37140</v>
      </c>
      <c r="C61" s="6">
        <f>VLOOKUP($A$7:$A$91,dt!$A$2:$R$78,3,FALSE)</f>
        <v>31462</v>
      </c>
      <c r="D61" s="6">
        <f>VLOOKUP($A$7:$A$91,dt!$A$2:$R$78,4,FALSE)</f>
        <v>2300</v>
      </c>
      <c r="E61" s="6">
        <f>VLOOKUP($A$7:$A$91,dt!$A$2:$R$78,5,FALSE)</f>
        <v>211</v>
      </c>
      <c r="F61" s="6">
        <f>VLOOKUP($A$7:$A$91,dt!$A$2:$R$78,6,FALSE)</f>
        <v>10</v>
      </c>
      <c r="G61" s="6">
        <f>VLOOKUP($A$7:$A$91,dt!$A$2:$R$78,7,FALSE)</f>
        <v>11716</v>
      </c>
      <c r="H61" s="6">
        <f>VLOOKUP($A$7:$A$91,dt!$A$2:$R$78,8,FALSE)</f>
        <v>930</v>
      </c>
      <c r="I61" s="6">
        <f>VLOOKUP($A$7:$A$91,dt!$A$2:$R$78,9,FALSE)</f>
        <v>210634</v>
      </c>
      <c r="J61" s="6">
        <f>VLOOKUP($A$7:$A$91,dt!$A$2:$R$78,10,FALSE)</f>
        <v>3090</v>
      </c>
      <c r="K61" s="6">
        <f>VLOOKUP($A$7:$A$91,dt!$A$2:$R$78,11,FALSE)</f>
        <v>1694383</v>
      </c>
      <c r="L61" s="6">
        <f>VLOOKUP($A$7:$A$91,dt!$A$2:$R$78,12,FALSE)</f>
        <v>33966</v>
      </c>
      <c r="M61" s="6">
        <f>VLOOKUP($A$7:$A$91,dt!$A$2:$R$78,13,FALSE)</f>
        <v>1375265</v>
      </c>
      <c r="N61" s="6">
        <f>VLOOKUP($A$7:$A$91,dt!$A$2:$R$78,14,FALSE)</f>
        <v>290</v>
      </c>
      <c r="O61" s="6">
        <f>VLOOKUP($A$7:$A$91,dt!$A$2:$R$78,15,FALSE)</f>
        <v>478524</v>
      </c>
      <c r="P61" s="6">
        <f>VLOOKUP($A$7:$A$91,dt!$A$2:$R$78,16,FALSE)</f>
        <v>1793</v>
      </c>
      <c r="Q61" s="6">
        <f>VLOOKUP($A$7:$A$91,dt!$A$2:$R$78,17,FALSE)</f>
        <v>9432</v>
      </c>
      <c r="R61" s="6">
        <f>VLOOKUP($A$7:$A$91,dt!$A$2:$R$78,18,FALSE)</f>
        <v>198</v>
      </c>
      <c r="S61" s="6">
        <f>VLOOKUP($A$7:$A$91,dt!$A$2:$X$78,19,FALSE)</f>
        <v>190112</v>
      </c>
      <c r="T61" s="6">
        <f>VLOOKUP($A$7:$A$91,dt!$A$2:$X$78,20,FALSE)</f>
        <v>860</v>
      </c>
      <c r="U61" s="6">
        <f>VLOOKUP($A$7:$A$91,dt!$A$2:$X$78,21,FALSE)</f>
        <v>11319</v>
      </c>
      <c r="V61" s="6">
        <f>VLOOKUP($A$7:$A$91,dt!$A$2:$X$78,22,FALSE)</f>
        <v>395</v>
      </c>
      <c r="W61" s="6">
        <f>VLOOKUP($A$7:$A$91,dt!$A$2:$X$78,23,FALSE)</f>
        <v>1338</v>
      </c>
      <c r="X61" s="6">
        <f>VLOOKUP($A$7:$A$91,dt!$A$2:$X$78,24,FALSE)</f>
        <v>29</v>
      </c>
    </row>
    <row r="62" spans="1:24" ht="18.75">
      <c r="A62" s="5" t="s">
        <v>60</v>
      </c>
      <c r="B62" s="6">
        <f>VLOOKUP($A$7:$A$91,dt!$A$2:$R$78,2,FALSE)</f>
        <v>35664</v>
      </c>
      <c r="C62" s="6">
        <f>VLOOKUP($A$7:$A$91,dt!$A$2:$R$78,3,FALSE)</f>
        <v>266178</v>
      </c>
      <c r="D62" s="6">
        <f>VLOOKUP($A$7:$A$91,dt!$A$2:$R$78,4,FALSE)</f>
        <v>17476</v>
      </c>
      <c r="E62" s="6">
        <f>VLOOKUP($A$7:$A$91,dt!$A$2:$R$78,5,FALSE)</f>
        <v>13</v>
      </c>
      <c r="F62" s="6">
        <f>VLOOKUP($A$7:$A$91,dt!$A$2:$R$78,6,FALSE)</f>
        <v>3</v>
      </c>
      <c r="G62" s="6">
        <f>VLOOKUP($A$7:$A$91,dt!$A$2:$R$78,7,FALSE)</f>
        <v>29172</v>
      </c>
      <c r="H62" s="6">
        <f>VLOOKUP($A$7:$A$91,dt!$A$2:$R$78,8,FALSE)</f>
        <v>2469</v>
      </c>
      <c r="I62" s="6">
        <f>VLOOKUP($A$7:$A$91,dt!$A$2:$R$78,9,FALSE)</f>
        <v>76352</v>
      </c>
      <c r="J62" s="6">
        <f>VLOOKUP($A$7:$A$91,dt!$A$2:$R$78,10,FALSE)</f>
        <v>3093</v>
      </c>
      <c r="K62" s="6">
        <f>VLOOKUP($A$7:$A$91,dt!$A$2:$R$78,11,FALSE)</f>
        <v>1048919</v>
      </c>
      <c r="L62" s="6">
        <f>VLOOKUP($A$7:$A$91,dt!$A$2:$R$78,12,FALSE)</f>
        <v>23956</v>
      </c>
      <c r="M62" s="6">
        <f>VLOOKUP($A$7:$A$91,dt!$A$2:$R$78,13,FALSE)</f>
        <v>496785</v>
      </c>
      <c r="N62" s="6">
        <f>VLOOKUP($A$7:$A$91,dt!$A$2:$R$78,14,FALSE)</f>
        <v>121</v>
      </c>
      <c r="O62" s="6">
        <f>VLOOKUP($A$7:$A$91,dt!$A$2:$R$78,15,FALSE)</f>
        <v>33962</v>
      </c>
      <c r="P62" s="6">
        <f>VLOOKUP($A$7:$A$91,dt!$A$2:$R$78,16,FALSE)</f>
        <v>529</v>
      </c>
      <c r="Q62" s="6">
        <f>VLOOKUP($A$7:$A$91,dt!$A$2:$R$78,17,FALSE)</f>
        <v>1346</v>
      </c>
      <c r="R62" s="6">
        <f>VLOOKUP($A$7:$A$91,dt!$A$2:$R$78,18,FALSE)</f>
        <v>102</v>
      </c>
      <c r="S62" s="6">
        <f>VLOOKUP($A$7:$A$91,dt!$A$2:$X$78,19,FALSE)</f>
        <v>10106</v>
      </c>
      <c r="T62" s="6">
        <f>VLOOKUP($A$7:$A$91,dt!$A$2:$X$78,20,FALSE)</f>
        <v>223</v>
      </c>
      <c r="U62" s="6">
        <f>VLOOKUP($A$7:$A$91,dt!$A$2:$X$78,21,FALSE)</f>
        <v>16988</v>
      </c>
      <c r="V62" s="6">
        <f>VLOOKUP($A$7:$A$91,dt!$A$2:$X$78,22,FALSE)</f>
        <v>565</v>
      </c>
      <c r="W62" s="6">
        <f>VLOOKUP($A$7:$A$91,dt!$A$2:$X$78,23,FALSE)</f>
        <v>1385</v>
      </c>
      <c r="X62" s="6">
        <f>VLOOKUP($A$7:$A$91,dt!$A$2:$X$78,24,FALSE)</f>
        <v>14</v>
      </c>
    </row>
    <row r="63" spans="1:24" ht="18.75">
      <c r="A63" s="5" t="s">
        <v>61</v>
      </c>
      <c r="B63" s="6">
        <f>VLOOKUP($A$7:$A$91,dt!$A$2:$R$78,2,FALSE)</f>
        <v>36690</v>
      </c>
      <c r="C63" s="6">
        <f>VLOOKUP($A$7:$A$91,dt!$A$2:$R$78,3,FALSE)</f>
        <v>138256</v>
      </c>
      <c r="D63" s="6">
        <f>VLOOKUP($A$7:$A$91,dt!$A$2:$R$78,4,FALSE)</f>
        <v>10610</v>
      </c>
      <c r="E63" s="6">
        <f>VLOOKUP($A$7:$A$91,dt!$A$2:$R$78,5,FALSE)</f>
        <v>2920</v>
      </c>
      <c r="F63" s="6">
        <f>VLOOKUP($A$7:$A$91,dt!$A$2:$R$78,6,FALSE)</f>
        <v>106</v>
      </c>
      <c r="G63" s="6">
        <f>VLOOKUP($A$7:$A$91,dt!$A$2:$R$78,7,FALSE)</f>
        <v>9526</v>
      </c>
      <c r="H63" s="6">
        <f>VLOOKUP($A$7:$A$91,dt!$A$2:$R$78,8,FALSE)</f>
        <v>1008</v>
      </c>
      <c r="I63" s="6">
        <f>VLOOKUP($A$7:$A$91,dt!$A$2:$R$78,9,FALSE)</f>
        <v>72957</v>
      </c>
      <c r="J63" s="6">
        <f>VLOOKUP($A$7:$A$91,dt!$A$2:$R$78,10,FALSE)</f>
        <v>2309</v>
      </c>
      <c r="K63" s="6">
        <f>VLOOKUP($A$7:$A$91,dt!$A$2:$R$78,11,FALSE)</f>
        <v>1288163</v>
      </c>
      <c r="L63" s="6">
        <f>VLOOKUP($A$7:$A$91,dt!$A$2:$R$78,12,FALSE)</f>
        <v>31035</v>
      </c>
      <c r="M63" s="6">
        <f>VLOOKUP($A$7:$A$91,dt!$A$2:$R$78,13,FALSE)</f>
        <v>109684</v>
      </c>
      <c r="N63" s="6">
        <f>VLOOKUP($A$7:$A$91,dt!$A$2:$R$78,14,FALSE)</f>
        <v>109</v>
      </c>
      <c r="O63" s="6">
        <f>VLOOKUP($A$7:$A$91,dt!$A$2:$R$78,15,FALSE)</f>
        <v>98905</v>
      </c>
      <c r="P63" s="6">
        <f>VLOOKUP($A$7:$A$91,dt!$A$2:$R$78,16,FALSE)</f>
        <v>1578</v>
      </c>
      <c r="Q63" s="6">
        <f>VLOOKUP($A$7:$A$91,dt!$A$2:$R$78,17,FALSE)</f>
        <v>13649</v>
      </c>
      <c r="R63" s="6">
        <f>VLOOKUP($A$7:$A$91,dt!$A$2:$R$78,18,FALSE)</f>
        <v>65</v>
      </c>
      <c r="S63" s="6">
        <f>VLOOKUP($A$7:$A$91,dt!$A$2:$X$78,19,FALSE)</f>
        <v>192944</v>
      </c>
      <c r="T63" s="6">
        <f>VLOOKUP($A$7:$A$91,dt!$A$2:$X$78,20,FALSE)</f>
        <v>633</v>
      </c>
      <c r="U63" s="6">
        <f>VLOOKUP($A$7:$A$91,dt!$A$2:$X$78,21,FALSE)</f>
        <v>12551</v>
      </c>
      <c r="V63" s="6">
        <f>VLOOKUP($A$7:$A$91,dt!$A$2:$X$78,22,FALSE)</f>
        <v>346</v>
      </c>
      <c r="W63" s="6">
        <f>VLOOKUP($A$7:$A$91,dt!$A$2:$X$78,23,FALSE)</f>
        <v>901</v>
      </c>
      <c r="X63" s="6">
        <f>VLOOKUP($A$7:$A$91,dt!$A$2:$X$78,24,FALSE)</f>
        <v>36</v>
      </c>
    </row>
    <row r="64" spans="1:24" ht="18.75">
      <c r="A64" s="5" t="s">
        <v>62</v>
      </c>
      <c r="B64" s="6">
        <f>VLOOKUP($A$7:$A$91,dt!$A$2:$R$78,2,FALSE)</f>
        <v>44215</v>
      </c>
      <c r="C64" s="6">
        <f>VLOOKUP($A$7:$A$91,dt!$A$2:$R$78,3,FALSE)</f>
        <v>63907</v>
      </c>
      <c r="D64" s="6">
        <f>VLOOKUP($A$7:$A$91,dt!$A$2:$R$78,4,FALSE)</f>
        <v>5853</v>
      </c>
      <c r="E64" s="6">
        <f>VLOOKUP($A$7:$A$91,dt!$A$2:$R$78,5,FALSE)</f>
        <v>285</v>
      </c>
      <c r="F64" s="6">
        <f>VLOOKUP($A$7:$A$91,dt!$A$2:$R$78,6,FALSE)</f>
        <v>10</v>
      </c>
      <c r="G64" s="6">
        <f>VLOOKUP($A$7:$A$91,dt!$A$2:$R$78,7,FALSE)</f>
        <v>27955</v>
      </c>
      <c r="H64" s="6">
        <f>VLOOKUP($A$7:$A$91,dt!$A$2:$R$78,8,FALSE)</f>
        <v>2988</v>
      </c>
      <c r="I64" s="6">
        <f>VLOOKUP($A$7:$A$91,dt!$A$2:$R$78,9,FALSE)</f>
        <v>151113</v>
      </c>
      <c r="J64" s="6">
        <f>VLOOKUP($A$7:$A$91,dt!$A$2:$R$78,10,FALSE)</f>
        <v>2651</v>
      </c>
      <c r="K64" s="6">
        <f>VLOOKUP($A$7:$A$91,dt!$A$2:$R$78,11,FALSE)</f>
        <v>2165177</v>
      </c>
      <c r="L64" s="6">
        <f>VLOOKUP($A$7:$A$91,dt!$A$2:$R$78,12,FALSE)</f>
        <v>38903</v>
      </c>
      <c r="M64" s="6">
        <f>VLOOKUP($A$7:$A$91,dt!$A$2:$R$78,13,FALSE)</f>
        <v>1028260</v>
      </c>
      <c r="N64" s="6">
        <f>VLOOKUP($A$7:$A$91,dt!$A$2:$R$78,14,FALSE)</f>
        <v>240</v>
      </c>
      <c r="O64" s="6">
        <f>VLOOKUP($A$7:$A$91,dt!$A$2:$R$78,15,FALSE)</f>
        <v>402626</v>
      </c>
      <c r="P64" s="6">
        <f>VLOOKUP($A$7:$A$91,dt!$A$2:$R$78,16,FALSE)</f>
        <v>2818</v>
      </c>
      <c r="Q64" s="6">
        <f>VLOOKUP($A$7:$A$91,dt!$A$2:$R$78,17,FALSE)</f>
        <v>15570</v>
      </c>
      <c r="R64" s="6">
        <f>VLOOKUP($A$7:$A$91,dt!$A$2:$R$78,18,FALSE)</f>
        <v>160</v>
      </c>
      <c r="S64" s="6">
        <f>VLOOKUP($A$7:$A$91,dt!$A$2:$X$78,19,FALSE)</f>
        <v>675916</v>
      </c>
      <c r="T64" s="6">
        <f>VLOOKUP($A$7:$A$91,dt!$A$2:$X$78,20,FALSE)</f>
        <v>1100</v>
      </c>
      <c r="U64" s="6">
        <f>VLOOKUP($A$7:$A$91,dt!$A$2:$X$78,21,FALSE)</f>
        <v>16776</v>
      </c>
      <c r="V64" s="6">
        <f>VLOOKUP($A$7:$A$91,dt!$A$2:$X$78,22,FALSE)</f>
        <v>501</v>
      </c>
      <c r="W64" s="6">
        <f>VLOOKUP($A$7:$A$91,dt!$A$2:$X$78,23,FALSE)</f>
        <v>1595</v>
      </c>
      <c r="X64" s="6">
        <f>VLOOKUP($A$7:$A$91,dt!$A$2:$X$78,24,FALSE)</f>
        <v>61</v>
      </c>
    </row>
    <row r="65" spans="1:24" ht="18.75">
      <c r="A65" s="5" t="s">
        <v>63</v>
      </c>
      <c r="B65" s="6">
        <f>VLOOKUP($A$7:$A$91,dt!$A$2:$R$78,2,FALSE)</f>
        <v>28456</v>
      </c>
      <c r="C65" s="6">
        <f>VLOOKUP($A$7:$A$91,dt!$A$2:$R$78,3,FALSE)</f>
        <v>16932</v>
      </c>
      <c r="D65" s="6">
        <f>VLOOKUP($A$7:$A$91,dt!$A$2:$R$78,4,FALSE)</f>
        <v>1448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8972</v>
      </c>
      <c r="H65" s="6">
        <f>VLOOKUP($A$7:$A$91,dt!$A$2:$R$78,8,FALSE)</f>
        <v>723</v>
      </c>
      <c r="I65" s="6">
        <f>VLOOKUP($A$7:$A$91,dt!$A$2:$R$78,9,FALSE)</f>
        <v>49096</v>
      </c>
      <c r="J65" s="6">
        <f>VLOOKUP($A$7:$A$91,dt!$A$2:$R$78,10,FALSE)</f>
        <v>1023</v>
      </c>
      <c r="K65" s="6">
        <f>VLOOKUP($A$7:$A$91,dt!$A$2:$R$78,11,FALSE)</f>
        <v>1451195</v>
      </c>
      <c r="L65" s="6">
        <f>VLOOKUP($A$7:$A$91,dt!$A$2:$R$78,12,FALSE)</f>
        <v>26205</v>
      </c>
      <c r="M65" s="6">
        <f>VLOOKUP($A$7:$A$91,dt!$A$2:$R$78,13,FALSE)</f>
        <v>1760005</v>
      </c>
      <c r="N65" s="6">
        <f>VLOOKUP($A$7:$A$91,dt!$A$2:$R$78,14,FALSE)</f>
        <v>73</v>
      </c>
      <c r="O65" s="6">
        <f>VLOOKUP($A$7:$A$91,dt!$A$2:$R$78,15,FALSE)</f>
        <v>940141</v>
      </c>
      <c r="P65" s="6">
        <f>VLOOKUP($A$7:$A$91,dt!$A$2:$R$78,16,FALSE)</f>
        <v>2069</v>
      </c>
      <c r="Q65" s="6">
        <f>VLOOKUP($A$7:$A$91,dt!$A$2:$R$78,17,FALSE)</f>
        <v>13923</v>
      </c>
      <c r="R65" s="6">
        <f>VLOOKUP($A$7:$A$91,dt!$A$2:$R$78,18,FALSE)</f>
        <v>54</v>
      </c>
      <c r="S65" s="6">
        <f>VLOOKUP($A$7:$A$91,dt!$A$2:$X$78,19,FALSE)</f>
        <v>819548</v>
      </c>
      <c r="T65" s="6">
        <f>VLOOKUP($A$7:$A$91,dt!$A$2:$X$78,20,FALSE)</f>
        <v>1236</v>
      </c>
      <c r="U65" s="6">
        <f>VLOOKUP($A$7:$A$91,dt!$A$2:$X$78,21,FALSE)</f>
        <v>10145</v>
      </c>
      <c r="V65" s="6">
        <f>VLOOKUP($A$7:$A$91,dt!$A$2:$X$78,22,FALSE)</f>
        <v>363</v>
      </c>
      <c r="W65" s="6">
        <f>VLOOKUP($A$7:$A$91,dt!$A$2:$X$78,23,FALSE)</f>
        <v>1356</v>
      </c>
      <c r="X65" s="6">
        <f>VLOOKUP($A$7:$A$91,dt!$A$2:$X$78,24,FALSE)</f>
        <v>41</v>
      </c>
    </row>
    <row r="66" spans="1:24" ht="18.75">
      <c r="A66" s="5" t="s">
        <v>64</v>
      </c>
      <c r="B66" s="6">
        <f>VLOOKUP($A$7:$A$91,dt!$A$2:$R$78,2,FALSE)</f>
        <v>52135</v>
      </c>
      <c r="C66" s="6">
        <f>VLOOKUP($A$7:$A$91,dt!$A$2:$R$78,3,FALSE)</f>
        <v>84663</v>
      </c>
      <c r="D66" s="6">
        <f>VLOOKUP($A$7:$A$91,dt!$A$2:$R$78,4,FALSE)</f>
        <v>6206</v>
      </c>
      <c r="E66" s="6">
        <f>VLOOKUP($A$7:$A$91,dt!$A$2:$R$78,5,FALSE)</f>
        <v>2149</v>
      </c>
      <c r="F66" s="6">
        <f>VLOOKUP($A$7:$A$91,dt!$A$2:$R$78,6,FALSE)</f>
        <v>66</v>
      </c>
      <c r="G66" s="6">
        <f>VLOOKUP($A$7:$A$91,dt!$A$2:$R$78,7,FALSE)</f>
        <v>9511</v>
      </c>
      <c r="H66" s="6">
        <f>VLOOKUP($A$7:$A$91,dt!$A$2:$R$78,8,FALSE)</f>
        <v>973</v>
      </c>
      <c r="I66" s="6">
        <f>VLOOKUP($A$7:$A$91,dt!$A$2:$R$78,9,FALSE)</f>
        <v>113943</v>
      </c>
      <c r="J66" s="6">
        <f>VLOOKUP($A$7:$A$91,dt!$A$2:$R$78,10,FALSE)</f>
        <v>749</v>
      </c>
      <c r="K66" s="6">
        <f>VLOOKUP($A$7:$A$91,dt!$A$2:$R$78,11,FALSE)</f>
        <v>2291978</v>
      </c>
      <c r="L66" s="6">
        <f>VLOOKUP($A$7:$A$91,dt!$A$2:$R$78,12,FALSE)</f>
        <v>48803</v>
      </c>
      <c r="M66" s="6">
        <f>VLOOKUP($A$7:$A$91,dt!$A$2:$R$78,13,FALSE)</f>
        <v>6726073</v>
      </c>
      <c r="N66" s="6">
        <f>VLOOKUP($A$7:$A$91,dt!$A$2:$R$78,14,FALSE)</f>
        <v>255</v>
      </c>
      <c r="O66" s="6">
        <f>VLOOKUP($A$7:$A$91,dt!$A$2:$R$78,15,FALSE)</f>
        <v>334955</v>
      </c>
      <c r="P66" s="6">
        <f>VLOOKUP($A$7:$A$91,dt!$A$2:$R$78,16,FALSE)</f>
        <v>1552</v>
      </c>
      <c r="Q66" s="6">
        <f>VLOOKUP($A$7:$A$91,dt!$A$2:$R$78,17,FALSE)</f>
        <v>749429</v>
      </c>
      <c r="R66" s="6">
        <f>VLOOKUP($A$7:$A$91,dt!$A$2:$R$78,18,FALSE)</f>
        <v>245</v>
      </c>
      <c r="S66" s="6">
        <f>VLOOKUP($A$7:$A$91,dt!$A$2:$X$78,19,FALSE)</f>
        <v>85665</v>
      </c>
      <c r="T66" s="6">
        <f>VLOOKUP($A$7:$A$91,dt!$A$2:$X$78,20,FALSE)</f>
        <v>451</v>
      </c>
      <c r="U66" s="6">
        <f>VLOOKUP($A$7:$A$91,dt!$A$2:$X$78,21,FALSE)</f>
        <v>52798</v>
      </c>
      <c r="V66" s="6">
        <f>VLOOKUP($A$7:$A$91,dt!$A$2:$X$78,22,FALSE)</f>
        <v>1454</v>
      </c>
      <c r="W66" s="6">
        <f>VLOOKUP($A$7:$A$91,dt!$A$2:$X$78,23,FALSE)</f>
        <v>7002</v>
      </c>
      <c r="X66" s="6">
        <f>VLOOKUP($A$7:$A$91,dt!$A$2:$X$78,24,FALSE)</f>
        <v>196</v>
      </c>
    </row>
    <row r="67" spans="1:24" ht="18.75">
      <c r="A67" s="9" t="s">
        <v>7</v>
      </c>
      <c r="B67" s="8">
        <f>SUM(B68:B75)</f>
        <v>156879</v>
      </c>
      <c r="C67" s="8">
        <f t="shared" ref="C67:X67" si="28">SUM(C68:C75)</f>
        <v>1113950</v>
      </c>
      <c r="D67" s="8">
        <f t="shared" si="28"/>
        <v>63515</v>
      </c>
      <c r="E67" s="8">
        <f t="shared" si="28"/>
        <v>157479</v>
      </c>
      <c r="F67" s="8">
        <f t="shared" si="28"/>
        <v>5488</v>
      </c>
      <c r="G67" s="8">
        <f t="shared" si="28"/>
        <v>19963</v>
      </c>
      <c r="H67" s="8">
        <f t="shared" si="28"/>
        <v>1864</v>
      </c>
      <c r="I67" s="8">
        <f t="shared" si="28"/>
        <v>3019058</v>
      </c>
      <c r="J67" s="8">
        <f t="shared" si="28"/>
        <v>6710</v>
      </c>
      <c r="K67" s="8">
        <f t="shared" ref="K67:L67" si="29">SUM(K68:K75)</f>
        <v>4550341</v>
      </c>
      <c r="L67" s="8">
        <f t="shared" si="29"/>
        <v>104940</v>
      </c>
      <c r="M67" s="8">
        <f t="shared" ref="M67:N67" si="30">SUM(M68:M75)</f>
        <v>65654965</v>
      </c>
      <c r="N67" s="8">
        <f t="shared" si="30"/>
        <v>1865</v>
      </c>
      <c r="O67" s="8">
        <f t="shared" si="28"/>
        <v>7232445</v>
      </c>
      <c r="P67" s="8">
        <f t="shared" si="28"/>
        <v>6126</v>
      </c>
      <c r="Q67" s="8">
        <f t="shared" si="28"/>
        <v>2134321</v>
      </c>
      <c r="R67" s="8">
        <f t="shared" si="28"/>
        <v>1223</v>
      </c>
      <c r="S67" s="8">
        <f t="shared" ref="S67:T67" si="31">SUM(S68:S75)</f>
        <v>5115619</v>
      </c>
      <c r="T67" s="8">
        <f t="shared" si="31"/>
        <v>5144</v>
      </c>
      <c r="U67" s="8">
        <f t="shared" si="28"/>
        <v>291551</v>
      </c>
      <c r="V67" s="8">
        <f t="shared" si="28"/>
        <v>7982</v>
      </c>
      <c r="W67" s="8">
        <f t="shared" si="28"/>
        <v>43727</v>
      </c>
      <c r="X67" s="8">
        <f t="shared" si="28"/>
        <v>798</v>
      </c>
    </row>
    <row r="68" spans="1:24" ht="18.75">
      <c r="A68" s="5" t="s">
        <v>65</v>
      </c>
      <c r="B68" s="6">
        <f>VLOOKUP($A$7:$A$91,dt!$A$2:$R$78,2,FALSE)</f>
        <v>24214</v>
      </c>
      <c r="C68" s="6">
        <f>VLOOKUP($A$7:$A$91,dt!$A$2:$R$78,3,FALSE)</f>
        <v>112341</v>
      </c>
      <c r="D68" s="6">
        <f>VLOOKUP($A$7:$A$91,dt!$A$2:$R$78,4,FALSE)</f>
        <v>9249</v>
      </c>
      <c r="E68" s="6">
        <f>VLOOKUP($A$7:$A$91,dt!$A$2:$R$78,5,FALSE)</f>
        <v>45492</v>
      </c>
      <c r="F68" s="6">
        <f>VLOOKUP($A$7:$A$91,dt!$A$2:$R$78,6,FALSE)</f>
        <v>2188</v>
      </c>
      <c r="G68" s="6">
        <f>VLOOKUP($A$7:$A$91,dt!$A$2:$R$78,7,FALSE)</f>
        <v>1037</v>
      </c>
      <c r="H68" s="6">
        <f>VLOOKUP($A$7:$A$91,dt!$A$2:$R$78,8,FALSE)</f>
        <v>106</v>
      </c>
      <c r="I68" s="6">
        <f>VLOOKUP($A$7:$A$91,dt!$A$2:$R$78,9,FALSE)</f>
        <v>1593177</v>
      </c>
      <c r="J68" s="6">
        <f>VLOOKUP($A$7:$A$91,dt!$A$2:$R$78,10,FALSE)</f>
        <v>761</v>
      </c>
      <c r="K68" s="6">
        <f>VLOOKUP($A$7:$A$91,dt!$A$2:$R$78,11,FALSE)</f>
        <v>662596</v>
      </c>
      <c r="L68" s="6">
        <f>VLOOKUP($A$7:$A$91,dt!$A$2:$R$78,12,FALSE)</f>
        <v>16473</v>
      </c>
      <c r="M68" s="6">
        <f>VLOOKUP($A$7:$A$91,dt!$A$2:$R$78,13,FALSE)</f>
        <v>11603432</v>
      </c>
      <c r="N68" s="6">
        <f>VLOOKUP($A$7:$A$91,dt!$A$2:$R$78,14,FALSE)</f>
        <v>430</v>
      </c>
      <c r="O68" s="6">
        <f>VLOOKUP($A$7:$A$91,dt!$A$2:$R$78,15,FALSE)</f>
        <v>922805</v>
      </c>
      <c r="P68" s="6">
        <f>VLOOKUP($A$7:$A$91,dt!$A$2:$R$78,16,FALSE)</f>
        <v>841</v>
      </c>
      <c r="Q68" s="6">
        <f>VLOOKUP($A$7:$A$91,dt!$A$2:$R$78,17,FALSE)</f>
        <v>365771</v>
      </c>
      <c r="R68" s="6">
        <f>VLOOKUP($A$7:$A$91,dt!$A$2:$R$78,18,FALSE)</f>
        <v>126</v>
      </c>
      <c r="S68" s="6">
        <f>VLOOKUP($A$7:$A$91,dt!$A$2:$X$78,19,FALSE)</f>
        <v>116274</v>
      </c>
      <c r="T68" s="6">
        <f>VLOOKUP($A$7:$A$91,dt!$A$2:$X$78,20,FALSE)</f>
        <v>579</v>
      </c>
      <c r="U68" s="6">
        <f>VLOOKUP($A$7:$A$91,dt!$A$2:$X$78,21,FALSE)</f>
        <v>23050</v>
      </c>
      <c r="V68" s="6">
        <f>VLOOKUP($A$7:$A$91,dt!$A$2:$X$78,22,FALSE)</f>
        <v>810</v>
      </c>
      <c r="W68" s="6">
        <f>VLOOKUP($A$7:$A$91,dt!$A$2:$X$78,23,FALSE)</f>
        <v>1352</v>
      </c>
      <c r="X68" s="6">
        <f>VLOOKUP($A$7:$A$91,dt!$A$2:$X$78,24,FALSE)</f>
        <v>63</v>
      </c>
    </row>
    <row r="69" spans="1:24" ht="18.75">
      <c r="A69" s="5" t="s">
        <v>66</v>
      </c>
      <c r="B69" s="6">
        <f>VLOOKUP($A$7:$A$91,dt!$A$2:$R$78,2,FALSE)</f>
        <v>35763</v>
      </c>
      <c r="C69" s="6">
        <f>VLOOKUP($A$7:$A$91,dt!$A$2:$R$78,3,FALSE)</f>
        <v>325283</v>
      </c>
      <c r="D69" s="6">
        <f>VLOOKUP($A$7:$A$91,dt!$A$2:$R$78,4,FALSE)</f>
        <v>14145</v>
      </c>
      <c r="E69" s="6">
        <f>VLOOKUP($A$7:$A$91,dt!$A$2:$R$78,5,FALSE)</f>
        <v>33056</v>
      </c>
      <c r="F69" s="6">
        <f>VLOOKUP($A$7:$A$91,dt!$A$2:$R$78,6,FALSE)</f>
        <v>1180</v>
      </c>
      <c r="G69" s="6">
        <f>VLOOKUP($A$7:$A$91,dt!$A$2:$R$78,7,FALSE)</f>
        <v>11806</v>
      </c>
      <c r="H69" s="6">
        <f>VLOOKUP($A$7:$A$91,dt!$A$2:$R$78,8,FALSE)</f>
        <v>945</v>
      </c>
      <c r="I69" s="6">
        <f>VLOOKUP($A$7:$A$91,dt!$A$2:$R$78,9,FALSE)</f>
        <v>636228</v>
      </c>
      <c r="J69" s="6">
        <f>VLOOKUP($A$7:$A$91,dt!$A$2:$R$78,10,FALSE)</f>
        <v>1524</v>
      </c>
      <c r="K69" s="6">
        <f>VLOOKUP($A$7:$A$91,dt!$A$2:$R$78,11,FALSE)</f>
        <v>1002614</v>
      </c>
      <c r="L69" s="6">
        <f>VLOOKUP($A$7:$A$91,dt!$A$2:$R$78,12,FALSE)</f>
        <v>24471</v>
      </c>
      <c r="M69" s="6">
        <f>VLOOKUP($A$7:$A$91,dt!$A$2:$R$78,13,FALSE)</f>
        <v>33591773</v>
      </c>
      <c r="N69" s="6">
        <f>VLOOKUP($A$7:$A$91,dt!$A$2:$R$78,14,FALSE)</f>
        <v>591</v>
      </c>
      <c r="O69" s="6">
        <f>VLOOKUP($A$7:$A$91,dt!$A$2:$R$78,15,FALSE)</f>
        <v>534059</v>
      </c>
      <c r="P69" s="6">
        <f>VLOOKUP($A$7:$A$91,dt!$A$2:$R$78,16,FALSE)</f>
        <v>1005</v>
      </c>
      <c r="Q69" s="6">
        <f>VLOOKUP($A$7:$A$91,dt!$A$2:$R$78,17,FALSE)</f>
        <v>449944</v>
      </c>
      <c r="R69" s="6">
        <f>VLOOKUP($A$7:$A$91,dt!$A$2:$R$78,18,FALSE)</f>
        <v>262</v>
      </c>
      <c r="S69" s="6">
        <f>VLOOKUP($A$7:$A$91,dt!$A$2:$X$78,19,FALSE)</f>
        <v>266941</v>
      </c>
      <c r="T69" s="6">
        <f>VLOOKUP($A$7:$A$91,dt!$A$2:$X$78,20,FALSE)</f>
        <v>653</v>
      </c>
      <c r="U69" s="6">
        <f>VLOOKUP($A$7:$A$91,dt!$A$2:$X$78,21,FALSE)</f>
        <v>117386</v>
      </c>
      <c r="V69" s="6">
        <f>VLOOKUP($A$7:$A$91,dt!$A$2:$X$78,22,FALSE)</f>
        <v>3227</v>
      </c>
      <c r="W69" s="6">
        <f>VLOOKUP($A$7:$A$91,dt!$A$2:$X$78,23,FALSE)</f>
        <v>30803</v>
      </c>
      <c r="X69" s="6">
        <f>VLOOKUP($A$7:$A$91,dt!$A$2:$X$78,24,FALSE)</f>
        <v>428</v>
      </c>
    </row>
    <row r="70" spans="1:24" ht="18.75">
      <c r="A70" s="5" t="s">
        <v>67</v>
      </c>
      <c r="B70" s="6">
        <f>VLOOKUP($A$7:$A$91,dt!$A$2:$R$78,2,FALSE)</f>
        <v>33496</v>
      </c>
      <c r="C70" s="6">
        <f>VLOOKUP($A$7:$A$91,dt!$A$2:$R$78,3,FALSE)</f>
        <v>204891</v>
      </c>
      <c r="D70" s="6">
        <f>VLOOKUP($A$7:$A$91,dt!$A$2:$R$78,4,FALSE)</f>
        <v>8476</v>
      </c>
      <c r="E70" s="6">
        <f>VLOOKUP($A$7:$A$91,dt!$A$2:$R$78,5,FALSE)</f>
        <v>1400</v>
      </c>
      <c r="F70" s="6">
        <f>VLOOKUP($A$7:$A$91,dt!$A$2:$R$78,6,FALSE)</f>
        <v>28</v>
      </c>
      <c r="G70" s="6">
        <f>VLOOKUP($A$7:$A$91,dt!$A$2:$R$78,7,FALSE)</f>
        <v>5148</v>
      </c>
      <c r="H70" s="6">
        <f>VLOOKUP($A$7:$A$91,dt!$A$2:$R$78,8,FALSE)</f>
        <v>518</v>
      </c>
      <c r="I70" s="6">
        <f>VLOOKUP($A$7:$A$91,dt!$A$2:$R$78,9,FALSE)</f>
        <v>491287</v>
      </c>
      <c r="J70" s="6">
        <f>VLOOKUP($A$7:$A$91,dt!$A$2:$R$78,10,FALSE)</f>
        <v>1652</v>
      </c>
      <c r="K70" s="6">
        <f>VLOOKUP($A$7:$A$91,dt!$A$2:$R$78,11,FALSE)</f>
        <v>1222070</v>
      </c>
      <c r="L70" s="6">
        <f>VLOOKUP($A$7:$A$91,dt!$A$2:$R$78,12,FALSE)</f>
        <v>25357</v>
      </c>
      <c r="M70" s="6">
        <f>VLOOKUP($A$7:$A$91,dt!$A$2:$R$78,13,FALSE)</f>
        <v>11916406</v>
      </c>
      <c r="N70" s="6">
        <f>VLOOKUP($A$7:$A$91,dt!$A$2:$R$78,14,FALSE)</f>
        <v>352</v>
      </c>
      <c r="O70" s="6">
        <f>VLOOKUP($A$7:$A$91,dt!$A$2:$R$78,15,FALSE)</f>
        <v>3072097</v>
      </c>
      <c r="P70" s="6">
        <f>VLOOKUP($A$7:$A$91,dt!$A$2:$R$78,16,FALSE)</f>
        <v>1220</v>
      </c>
      <c r="Q70" s="6">
        <f>VLOOKUP($A$7:$A$91,dt!$A$2:$R$78,17,FALSE)</f>
        <v>181238</v>
      </c>
      <c r="R70" s="6">
        <f>VLOOKUP($A$7:$A$91,dt!$A$2:$R$78,18,FALSE)</f>
        <v>321</v>
      </c>
      <c r="S70" s="6">
        <f>VLOOKUP($A$7:$A$91,dt!$A$2:$X$78,19,FALSE)</f>
        <v>3266111</v>
      </c>
      <c r="T70" s="6">
        <f>VLOOKUP($A$7:$A$91,dt!$A$2:$X$78,20,FALSE)</f>
        <v>1963</v>
      </c>
      <c r="U70" s="6">
        <f>VLOOKUP($A$7:$A$91,dt!$A$2:$X$78,21,FALSE)</f>
        <v>52996</v>
      </c>
      <c r="V70" s="6">
        <f>VLOOKUP($A$7:$A$91,dt!$A$2:$X$78,22,FALSE)</f>
        <v>1610</v>
      </c>
      <c r="W70" s="6">
        <f>VLOOKUP($A$7:$A$91,dt!$A$2:$X$78,23,FALSE)</f>
        <v>6025</v>
      </c>
      <c r="X70" s="6">
        <f>VLOOKUP($A$7:$A$91,dt!$A$2:$X$78,24,FALSE)</f>
        <v>161</v>
      </c>
    </row>
    <row r="71" spans="1:24" ht="18.75">
      <c r="A71" s="5" t="s">
        <v>68</v>
      </c>
      <c r="B71" s="6">
        <f>VLOOKUP($A$7:$A$91,dt!$A$2:$R$78,2,FALSE)</f>
        <v>14347</v>
      </c>
      <c r="C71" s="6">
        <f>VLOOKUP($A$7:$A$91,dt!$A$2:$R$78,3,FALSE)</f>
        <v>46070</v>
      </c>
      <c r="D71" s="6">
        <f>VLOOKUP($A$7:$A$91,dt!$A$2:$R$78,4,FALSE)</f>
        <v>2317</v>
      </c>
      <c r="E71" s="6">
        <f>VLOOKUP($A$7:$A$91,dt!$A$2:$R$78,5,FALSE)</f>
        <v>29615</v>
      </c>
      <c r="F71" s="6">
        <f>VLOOKUP($A$7:$A$91,dt!$A$2:$R$78,6,FALSE)</f>
        <v>856</v>
      </c>
      <c r="G71" s="6">
        <f>VLOOKUP($A$7:$A$91,dt!$A$2:$R$78,7,FALSE)</f>
        <v>470</v>
      </c>
      <c r="H71" s="6">
        <f>VLOOKUP($A$7:$A$91,dt!$A$2:$R$78,8,FALSE)</f>
        <v>47</v>
      </c>
      <c r="I71" s="6">
        <f>VLOOKUP($A$7:$A$91,dt!$A$2:$R$78,9,FALSE)</f>
        <v>74490</v>
      </c>
      <c r="J71" s="6">
        <f>VLOOKUP($A$7:$A$91,dt!$A$2:$R$78,10,FALSE)</f>
        <v>67</v>
      </c>
      <c r="K71" s="6">
        <f>VLOOKUP($A$7:$A$91,dt!$A$2:$R$78,11,FALSE)</f>
        <v>656119</v>
      </c>
      <c r="L71" s="6">
        <f>VLOOKUP($A$7:$A$91,dt!$A$2:$R$78,12,FALSE)</f>
        <v>11269</v>
      </c>
      <c r="M71" s="6">
        <f>VLOOKUP($A$7:$A$91,dt!$A$2:$R$78,13,FALSE)</f>
        <v>5186751</v>
      </c>
      <c r="N71" s="6">
        <f>VLOOKUP($A$7:$A$91,dt!$A$2:$R$78,14,FALSE)</f>
        <v>184</v>
      </c>
      <c r="O71" s="6">
        <f>VLOOKUP($A$7:$A$91,dt!$A$2:$R$78,15,FALSE)</f>
        <v>2204150</v>
      </c>
      <c r="P71" s="6">
        <f>VLOOKUP($A$7:$A$91,dt!$A$2:$R$78,16,FALSE)</f>
        <v>564</v>
      </c>
      <c r="Q71" s="6">
        <f>VLOOKUP($A$7:$A$91,dt!$A$2:$R$78,17,FALSE)</f>
        <v>1064093</v>
      </c>
      <c r="R71" s="6">
        <f>VLOOKUP($A$7:$A$91,dt!$A$2:$R$78,18,FALSE)</f>
        <v>228</v>
      </c>
      <c r="S71" s="6">
        <f>VLOOKUP($A$7:$A$91,dt!$A$2:$X$78,19,FALSE)</f>
        <v>955663</v>
      </c>
      <c r="T71" s="6">
        <f>VLOOKUP($A$7:$A$91,dt!$A$2:$X$78,20,FALSE)</f>
        <v>637</v>
      </c>
      <c r="U71" s="6">
        <f>VLOOKUP($A$7:$A$91,dt!$A$2:$X$78,21,FALSE)</f>
        <v>14638</v>
      </c>
      <c r="V71" s="6">
        <f>VLOOKUP($A$7:$A$91,dt!$A$2:$X$78,22,FALSE)</f>
        <v>318</v>
      </c>
      <c r="W71" s="6">
        <f>VLOOKUP($A$7:$A$91,dt!$A$2:$X$78,23,FALSE)</f>
        <v>3007</v>
      </c>
      <c r="X71" s="6">
        <f>VLOOKUP($A$7:$A$91,dt!$A$2:$X$78,24,FALSE)</f>
        <v>68</v>
      </c>
    </row>
    <row r="72" spans="1:24" ht="18.75">
      <c r="A72" s="5" t="s">
        <v>69</v>
      </c>
      <c r="B72" s="6">
        <f>VLOOKUP($A$7:$A$91,dt!$A$2:$R$78,2,FALSE)</f>
        <v>2941</v>
      </c>
      <c r="C72" s="6">
        <f>VLOOKUP($A$7:$A$91,dt!$A$2:$R$78,3,FALSE)</f>
        <v>857</v>
      </c>
      <c r="D72" s="6">
        <f>VLOOKUP($A$7:$A$91,dt!$A$2:$R$78,4,FALSE)</f>
        <v>70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38</v>
      </c>
      <c r="H72" s="6">
        <f>VLOOKUP($A$7:$A$91,dt!$A$2:$R$78,8,FALSE)</f>
        <v>6</v>
      </c>
      <c r="I72" s="6">
        <f>VLOOKUP($A$7:$A$91,dt!$A$2:$R$78,9,FALSE)</f>
        <v>22</v>
      </c>
      <c r="J72" s="6">
        <f>VLOOKUP($A$7:$A$91,dt!$A$2:$R$78,10,FALSE)</f>
        <v>3</v>
      </c>
      <c r="K72" s="6">
        <f>VLOOKUP($A$7:$A$91,dt!$A$2:$R$78,11,FALSE)</f>
        <v>64783</v>
      </c>
      <c r="L72" s="6">
        <f>VLOOKUP($A$7:$A$91,dt!$A$2:$R$78,12,FALSE)</f>
        <v>2064</v>
      </c>
      <c r="M72" s="6">
        <f>VLOOKUP($A$7:$A$91,dt!$A$2:$R$78,13,FALSE)</f>
        <v>30631</v>
      </c>
      <c r="N72" s="6">
        <f>VLOOKUP($A$7:$A$91,dt!$A$2:$R$78,14,FALSE)</f>
        <v>18</v>
      </c>
      <c r="O72" s="6">
        <f>VLOOKUP($A$7:$A$91,dt!$A$2:$R$78,15,FALSE)</f>
        <v>53363</v>
      </c>
      <c r="P72" s="6">
        <f>VLOOKUP($A$7:$A$91,dt!$A$2:$R$78,16,FALSE)</f>
        <v>589</v>
      </c>
      <c r="Q72" s="6">
        <f>VLOOKUP($A$7:$A$91,dt!$A$2:$R$78,17,FALSE)</f>
        <v>216</v>
      </c>
      <c r="R72" s="6">
        <f>VLOOKUP($A$7:$A$91,dt!$A$2:$R$78,18,FALSE)</f>
        <v>8</v>
      </c>
      <c r="S72" s="6">
        <f>VLOOKUP($A$7:$A$91,dt!$A$2:$X$78,19,FALSE)</f>
        <v>8558</v>
      </c>
      <c r="T72" s="6">
        <f>VLOOKUP($A$7:$A$91,dt!$A$2:$X$78,20,FALSE)</f>
        <v>159</v>
      </c>
      <c r="U72" s="6">
        <f>VLOOKUP($A$7:$A$91,dt!$A$2:$X$78,21,FALSE)</f>
        <v>472</v>
      </c>
      <c r="V72" s="6">
        <f>VLOOKUP($A$7:$A$91,dt!$A$2:$X$78,22,FALSE)</f>
        <v>23</v>
      </c>
      <c r="W72" s="6">
        <f>VLOOKUP($A$7:$A$91,dt!$A$2:$X$78,23,FALSE)</f>
        <v>19</v>
      </c>
      <c r="X72" s="6">
        <f>VLOOKUP($A$7:$A$91,dt!$A$2:$X$78,24,FALSE)</f>
        <v>2</v>
      </c>
    </row>
    <row r="73" spans="1:24" ht="18.75">
      <c r="A73" s="5" t="s">
        <v>70</v>
      </c>
      <c r="B73" s="6">
        <f>VLOOKUP($A$7:$A$91,dt!$A$2:$R$78,2,FALSE)</f>
        <v>2016</v>
      </c>
      <c r="C73" s="6">
        <f>VLOOKUP($A$7:$A$91,dt!$A$2:$R$78,3,FALSE)</f>
        <v>1281</v>
      </c>
      <c r="D73" s="6">
        <f>VLOOKUP($A$7:$A$91,dt!$A$2:$R$78,4,FALSE)</f>
        <v>118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14</v>
      </c>
      <c r="H73" s="6">
        <f>VLOOKUP($A$7:$A$91,dt!$A$2:$R$78,8,FALSE)</f>
        <v>5</v>
      </c>
      <c r="I73" s="6">
        <f>VLOOKUP($A$7:$A$91,dt!$A$2:$R$78,9,FALSE)</f>
        <v>574</v>
      </c>
      <c r="J73" s="6">
        <f>VLOOKUP($A$7:$A$91,dt!$A$2:$R$78,10,FALSE)</f>
        <v>5</v>
      </c>
      <c r="K73" s="6">
        <f>VLOOKUP($A$7:$A$91,dt!$A$2:$R$78,11,FALSE)</f>
        <v>30009</v>
      </c>
      <c r="L73" s="6">
        <f>VLOOKUP($A$7:$A$91,dt!$A$2:$R$78,12,FALSE)</f>
        <v>1556</v>
      </c>
      <c r="M73" s="6">
        <f>VLOOKUP($A$7:$A$91,dt!$A$2:$R$78,13,FALSE)</f>
        <v>194</v>
      </c>
      <c r="N73" s="6">
        <f>VLOOKUP($A$7:$A$91,dt!$A$2:$R$78,14,FALSE)</f>
        <v>22</v>
      </c>
      <c r="O73" s="6">
        <f>VLOOKUP($A$7:$A$91,dt!$A$2:$R$78,15,FALSE)</f>
        <v>39065</v>
      </c>
      <c r="P73" s="6">
        <f>VLOOKUP($A$7:$A$91,dt!$A$2:$R$78,16,FALSE)</f>
        <v>328</v>
      </c>
      <c r="Q73" s="6">
        <f>VLOOKUP($A$7:$A$91,dt!$A$2:$R$78,17,FALSE)</f>
        <v>122</v>
      </c>
      <c r="R73" s="6">
        <f>VLOOKUP($A$7:$A$91,dt!$A$2:$R$78,18,FALSE)</f>
        <v>13</v>
      </c>
      <c r="S73" s="6">
        <f>VLOOKUP($A$7:$A$91,dt!$A$2:$X$78,19,FALSE)</f>
        <v>3582</v>
      </c>
      <c r="T73" s="6">
        <f>VLOOKUP($A$7:$A$91,dt!$A$2:$X$78,20,FALSE)</f>
        <v>165</v>
      </c>
      <c r="U73" s="6">
        <f>VLOOKUP($A$7:$A$91,dt!$A$2:$X$78,21,FALSE)</f>
        <v>230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>
      <c r="A74" s="5" t="s">
        <v>71</v>
      </c>
      <c r="B74" s="6">
        <f>VLOOKUP($A$7:$A$91,dt!$A$2:$R$78,2,FALSE)</f>
        <v>19937</v>
      </c>
      <c r="C74" s="6">
        <f>VLOOKUP($A$7:$A$91,dt!$A$2:$R$78,3,FALSE)</f>
        <v>250132</v>
      </c>
      <c r="D74" s="6">
        <f>VLOOKUP($A$7:$A$91,dt!$A$2:$R$78,4,FALSE)</f>
        <v>14243</v>
      </c>
      <c r="E74" s="6">
        <f>VLOOKUP($A$7:$A$91,dt!$A$2:$R$78,5,FALSE)</f>
        <v>13793</v>
      </c>
      <c r="F74" s="6">
        <f>VLOOKUP($A$7:$A$91,dt!$A$2:$R$78,6,FALSE)</f>
        <v>369</v>
      </c>
      <c r="G74" s="6">
        <f>VLOOKUP($A$7:$A$91,dt!$A$2:$R$78,7,FALSE)</f>
        <v>930</v>
      </c>
      <c r="H74" s="6">
        <f>VLOOKUP($A$7:$A$91,dt!$A$2:$R$78,8,FALSE)</f>
        <v>130</v>
      </c>
      <c r="I74" s="6">
        <f>VLOOKUP($A$7:$A$91,dt!$A$2:$R$78,9,FALSE)</f>
        <v>108192</v>
      </c>
      <c r="J74" s="6">
        <f>VLOOKUP($A$7:$A$91,dt!$A$2:$R$78,10,FALSE)</f>
        <v>1160</v>
      </c>
      <c r="K74" s="6">
        <f>VLOOKUP($A$7:$A$91,dt!$A$2:$R$78,11,FALSE)</f>
        <v>421826</v>
      </c>
      <c r="L74" s="6">
        <f>VLOOKUP($A$7:$A$91,dt!$A$2:$R$78,12,FALSE)</f>
        <v>10217</v>
      </c>
      <c r="M74" s="6">
        <f>VLOOKUP($A$7:$A$91,dt!$A$2:$R$78,13,FALSE)</f>
        <v>1865637</v>
      </c>
      <c r="N74" s="6">
        <f>VLOOKUP($A$7:$A$91,dt!$A$2:$R$78,14,FALSE)</f>
        <v>113</v>
      </c>
      <c r="O74" s="6">
        <f>VLOOKUP($A$7:$A$91,dt!$A$2:$R$78,15,FALSE)</f>
        <v>262709</v>
      </c>
      <c r="P74" s="6">
        <f>VLOOKUP($A$7:$A$91,dt!$A$2:$R$78,16,FALSE)</f>
        <v>630</v>
      </c>
      <c r="Q74" s="6">
        <f>VLOOKUP($A$7:$A$91,dt!$A$2:$R$78,17,FALSE)</f>
        <v>69399</v>
      </c>
      <c r="R74" s="6">
        <f>VLOOKUP($A$7:$A$91,dt!$A$2:$R$78,18,FALSE)</f>
        <v>163</v>
      </c>
      <c r="S74" s="6">
        <f>VLOOKUP($A$7:$A$91,dt!$A$2:$X$78,19,FALSE)</f>
        <v>446727</v>
      </c>
      <c r="T74" s="6">
        <f>VLOOKUP($A$7:$A$91,dt!$A$2:$X$78,20,FALSE)</f>
        <v>584</v>
      </c>
      <c r="U74" s="6">
        <f>VLOOKUP($A$7:$A$91,dt!$A$2:$X$78,21,FALSE)</f>
        <v>36664</v>
      </c>
      <c r="V74" s="6">
        <f>VLOOKUP($A$7:$A$91,dt!$A$2:$X$78,22,FALSE)</f>
        <v>839</v>
      </c>
      <c r="W74" s="6">
        <f>VLOOKUP($A$7:$A$91,dt!$A$2:$X$78,23,FALSE)</f>
        <v>1275</v>
      </c>
      <c r="X74" s="6">
        <f>VLOOKUP($A$7:$A$91,dt!$A$2:$X$78,24,FALSE)</f>
        <v>38</v>
      </c>
    </row>
    <row r="75" spans="1:24" ht="18.75">
      <c r="A75" s="5" t="s">
        <v>72</v>
      </c>
      <c r="B75" s="6">
        <f>VLOOKUP($A$7:$A$91,dt!$A$2:$R$78,2,FALSE)</f>
        <v>24165</v>
      </c>
      <c r="C75" s="6">
        <f>VLOOKUP($A$7:$A$91,dt!$A$2:$R$78,3,FALSE)</f>
        <v>173095</v>
      </c>
      <c r="D75" s="6">
        <f>VLOOKUP($A$7:$A$91,dt!$A$2:$R$78,4,FALSE)</f>
        <v>14897</v>
      </c>
      <c r="E75" s="6">
        <f>VLOOKUP($A$7:$A$91,dt!$A$2:$R$78,5,FALSE)</f>
        <v>34123</v>
      </c>
      <c r="F75" s="6">
        <f>VLOOKUP($A$7:$A$91,dt!$A$2:$R$78,6,FALSE)</f>
        <v>867</v>
      </c>
      <c r="G75" s="6">
        <f>VLOOKUP($A$7:$A$91,dt!$A$2:$R$78,7,FALSE)</f>
        <v>520</v>
      </c>
      <c r="H75" s="6">
        <f>VLOOKUP($A$7:$A$91,dt!$A$2:$R$78,8,FALSE)</f>
        <v>107</v>
      </c>
      <c r="I75" s="6">
        <f>VLOOKUP($A$7:$A$91,dt!$A$2:$R$78,9,FALSE)</f>
        <v>115088</v>
      </c>
      <c r="J75" s="6">
        <f>VLOOKUP($A$7:$A$91,dt!$A$2:$R$78,10,FALSE)</f>
        <v>1538</v>
      </c>
      <c r="K75" s="6">
        <f>VLOOKUP($A$7:$A$91,dt!$A$2:$R$78,11,FALSE)</f>
        <v>490324</v>
      </c>
      <c r="L75" s="6">
        <f>VLOOKUP($A$7:$A$91,dt!$A$2:$R$78,12,FALSE)</f>
        <v>13533</v>
      </c>
      <c r="M75" s="6">
        <f>VLOOKUP($A$7:$A$91,dt!$A$2:$R$78,13,FALSE)</f>
        <v>1460141</v>
      </c>
      <c r="N75" s="6">
        <f>VLOOKUP($A$7:$A$91,dt!$A$2:$R$78,14,FALSE)</f>
        <v>155</v>
      </c>
      <c r="O75" s="6">
        <f>VLOOKUP($A$7:$A$91,dt!$A$2:$R$78,15,FALSE)</f>
        <v>144197</v>
      </c>
      <c r="P75" s="6">
        <f>VLOOKUP($A$7:$A$91,dt!$A$2:$R$78,16,FALSE)</f>
        <v>949</v>
      </c>
      <c r="Q75" s="6">
        <f>VLOOKUP($A$7:$A$91,dt!$A$2:$R$78,17,FALSE)</f>
        <v>3538</v>
      </c>
      <c r="R75" s="6">
        <f>VLOOKUP($A$7:$A$91,dt!$A$2:$R$78,18,FALSE)</f>
        <v>102</v>
      </c>
      <c r="S75" s="6">
        <f>VLOOKUP($A$7:$A$91,dt!$A$2:$X$78,19,FALSE)</f>
        <v>51763</v>
      </c>
      <c r="T75" s="6">
        <f>VLOOKUP($A$7:$A$91,dt!$A$2:$X$78,20,FALSE)</f>
        <v>404</v>
      </c>
      <c r="U75" s="6">
        <f>VLOOKUP($A$7:$A$91,dt!$A$2:$X$78,21,FALSE)</f>
        <v>46115</v>
      </c>
      <c r="V75" s="6">
        <f>VLOOKUP($A$7:$A$91,dt!$A$2:$X$78,22,FALSE)</f>
        <v>1142</v>
      </c>
      <c r="W75" s="6">
        <f>VLOOKUP($A$7:$A$91,dt!$A$2:$X$78,23,FALSE)</f>
        <v>1234</v>
      </c>
      <c r="X75" s="6">
        <f>VLOOKUP($A$7:$A$91,dt!$A$2:$X$78,24,FALSE)</f>
        <v>37</v>
      </c>
    </row>
    <row r="76" spans="1:24" ht="18.75">
      <c r="A76" s="9" t="s">
        <v>8</v>
      </c>
      <c r="B76" s="8">
        <f>SUM(B77:B85)</f>
        <v>306208</v>
      </c>
      <c r="C76" s="8">
        <f t="shared" ref="C76:X76" si="32">SUM(C77:C85)</f>
        <v>701794</v>
      </c>
      <c r="D76" s="8">
        <f t="shared" si="32"/>
        <v>122132</v>
      </c>
      <c r="E76" s="8">
        <f t="shared" si="32"/>
        <v>5820</v>
      </c>
      <c r="F76" s="8">
        <f t="shared" si="32"/>
        <v>195</v>
      </c>
      <c r="G76" s="8">
        <f t="shared" si="32"/>
        <v>16838</v>
      </c>
      <c r="H76" s="8">
        <f t="shared" si="32"/>
        <v>1866</v>
      </c>
      <c r="I76" s="8">
        <f t="shared" si="32"/>
        <v>1357311</v>
      </c>
      <c r="J76" s="8">
        <f t="shared" si="32"/>
        <v>14949</v>
      </c>
      <c r="K76" s="8">
        <f t="shared" ref="K76:L76" si="33">SUM(K77:K85)</f>
        <v>9332097</v>
      </c>
      <c r="L76" s="8">
        <f t="shared" si="33"/>
        <v>239971</v>
      </c>
      <c r="M76" s="8">
        <f t="shared" ref="M76:N76" si="34">SUM(M77:M85)</f>
        <v>15593789</v>
      </c>
      <c r="N76" s="8">
        <f t="shared" si="34"/>
        <v>2978</v>
      </c>
      <c r="O76" s="8">
        <f t="shared" si="32"/>
        <v>5277125</v>
      </c>
      <c r="P76" s="8">
        <f t="shared" si="32"/>
        <v>14365</v>
      </c>
      <c r="Q76" s="8">
        <f t="shared" si="32"/>
        <v>157581</v>
      </c>
      <c r="R76" s="8">
        <f t="shared" si="32"/>
        <v>2530</v>
      </c>
      <c r="S76" s="8">
        <f t="shared" ref="S76:T76" si="35">SUM(S77:S85)</f>
        <v>1077434</v>
      </c>
      <c r="T76" s="8">
        <f t="shared" si="35"/>
        <v>8716</v>
      </c>
      <c r="U76" s="8">
        <f t="shared" si="32"/>
        <v>180896</v>
      </c>
      <c r="V76" s="8">
        <f t="shared" si="32"/>
        <v>9533</v>
      </c>
      <c r="W76" s="8">
        <f t="shared" si="32"/>
        <v>2829</v>
      </c>
      <c r="X76" s="8">
        <f t="shared" si="32"/>
        <v>217</v>
      </c>
    </row>
    <row r="77" spans="1:24" ht="18.75">
      <c r="A77" s="5" t="s">
        <v>73</v>
      </c>
      <c r="B77" s="6">
        <f>VLOOKUP($A$7:$A$91,dt!$A$2:$R$78,2,FALSE)</f>
        <v>97794</v>
      </c>
      <c r="C77" s="6">
        <f>VLOOKUP($A$7:$A$91,dt!$A$2:$R$78,3,FALSE)</f>
        <v>219057</v>
      </c>
      <c r="D77" s="6">
        <f>VLOOKUP($A$7:$A$91,dt!$A$2:$R$78,4,FALSE)</f>
        <v>41253</v>
      </c>
      <c r="E77" s="6">
        <f>VLOOKUP($A$7:$A$91,dt!$A$2:$R$78,5,FALSE)</f>
        <v>148</v>
      </c>
      <c r="F77" s="6">
        <f>VLOOKUP($A$7:$A$91,dt!$A$2:$R$78,6,FALSE)</f>
        <v>12</v>
      </c>
      <c r="G77" s="6">
        <f>VLOOKUP($A$7:$A$91,dt!$A$2:$R$78,7,FALSE)</f>
        <v>2411</v>
      </c>
      <c r="H77" s="6">
        <f>VLOOKUP($A$7:$A$91,dt!$A$2:$R$78,8,FALSE)</f>
        <v>227</v>
      </c>
      <c r="I77" s="6">
        <f>VLOOKUP($A$7:$A$91,dt!$A$2:$R$78,9,FALSE)</f>
        <v>361770</v>
      </c>
      <c r="J77" s="6">
        <f>VLOOKUP($A$7:$A$91,dt!$A$2:$R$78,10,FALSE)</f>
        <v>5465</v>
      </c>
      <c r="K77" s="6">
        <f>VLOOKUP($A$7:$A$91,dt!$A$2:$R$78,11,FALSE)</f>
        <v>2697044</v>
      </c>
      <c r="L77" s="6">
        <f>VLOOKUP($A$7:$A$91,dt!$A$2:$R$78,12,FALSE)</f>
        <v>72150</v>
      </c>
      <c r="M77" s="6">
        <f>VLOOKUP($A$7:$A$91,dt!$A$2:$R$78,13,FALSE)</f>
        <v>2670881</v>
      </c>
      <c r="N77" s="6">
        <f>VLOOKUP($A$7:$A$91,dt!$A$2:$R$78,14,FALSE)</f>
        <v>807</v>
      </c>
      <c r="O77" s="6">
        <f>VLOOKUP($A$7:$A$91,dt!$A$2:$R$78,15,FALSE)</f>
        <v>870888</v>
      </c>
      <c r="P77" s="6">
        <f>VLOOKUP($A$7:$A$91,dt!$A$2:$R$78,16,FALSE)</f>
        <v>5701</v>
      </c>
      <c r="Q77" s="6">
        <f>VLOOKUP($A$7:$A$91,dt!$A$2:$R$78,17,FALSE)</f>
        <v>21923</v>
      </c>
      <c r="R77" s="6">
        <f>VLOOKUP($A$7:$A$91,dt!$A$2:$R$78,18,FALSE)</f>
        <v>471</v>
      </c>
      <c r="S77" s="6">
        <f>VLOOKUP($A$7:$A$91,dt!$A$2:$X$78,19,FALSE)</f>
        <v>363174</v>
      </c>
      <c r="T77" s="6">
        <f>VLOOKUP($A$7:$A$91,dt!$A$2:$X$78,20,FALSE)</f>
        <v>3400</v>
      </c>
      <c r="U77" s="6">
        <f>VLOOKUP($A$7:$A$91,dt!$A$2:$X$78,21,FALSE)</f>
        <v>49313</v>
      </c>
      <c r="V77" s="6">
        <f>VLOOKUP($A$7:$A$91,dt!$A$2:$X$78,22,FALSE)</f>
        <v>2302</v>
      </c>
      <c r="W77" s="6">
        <f>VLOOKUP($A$7:$A$91,dt!$A$2:$X$78,23,FALSE)</f>
        <v>824</v>
      </c>
      <c r="X77" s="6">
        <f>VLOOKUP($A$7:$A$91,dt!$A$2:$X$78,24,FALSE)</f>
        <v>57</v>
      </c>
    </row>
    <row r="78" spans="1:24" ht="18.75">
      <c r="A78" s="5" t="s">
        <v>74</v>
      </c>
      <c r="B78" s="6">
        <f>VLOOKUP($A$7:$A$91,dt!$A$2:$R$78,2,FALSE)</f>
        <v>16951</v>
      </c>
      <c r="C78" s="6">
        <f>VLOOKUP($A$7:$A$91,dt!$A$2:$R$78,3,FALSE)</f>
        <v>66017</v>
      </c>
      <c r="D78" s="6">
        <f>VLOOKUP($A$7:$A$91,dt!$A$2:$R$78,4,FALSE)</f>
        <v>9793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748</v>
      </c>
      <c r="H78" s="6">
        <f>VLOOKUP($A$7:$A$91,dt!$A$2:$R$78,8,FALSE)</f>
        <v>136</v>
      </c>
      <c r="I78" s="6">
        <f>VLOOKUP($A$7:$A$91,dt!$A$2:$R$78,9,FALSE)</f>
        <v>103712</v>
      </c>
      <c r="J78" s="6">
        <f>VLOOKUP($A$7:$A$91,dt!$A$2:$R$78,10,FALSE)</f>
        <v>674</v>
      </c>
      <c r="K78" s="6">
        <f>VLOOKUP($A$7:$A$91,dt!$A$2:$R$78,11,FALSE)</f>
        <v>526316</v>
      </c>
      <c r="L78" s="6">
        <f>VLOOKUP($A$7:$A$91,dt!$A$2:$R$78,12,FALSE)</f>
        <v>11671</v>
      </c>
      <c r="M78" s="6">
        <f>VLOOKUP($A$7:$A$91,dt!$A$2:$R$78,13,FALSE)</f>
        <v>2043078</v>
      </c>
      <c r="N78" s="6">
        <f>VLOOKUP($A$7:$A$91,dt!$A$2:$R$78,14,FALSE)</f>
        <v>320</v>
      </c>
      <c r="O78" s="6">
        <f>VLOOKUP($A$7:$A$91,dt!$A$2:$R$78,15,FALSE)</f>
        <v>145135</v>
      </c>
      <c r="P78" s="6">
        <f>VLOOKUP($A$7:$A$91,dt!$A$2:$R$78,16,FALSE)</f>
        <v>421</v>
      </c>
      <c r="Q78" s="6">
        <f>VLOOKUP($A$7:$A$91,dt!$A$2:$R$78,17,FALSE)</f>
        <v>3572</v>
      </c>
      <c r="R78" s="6">
        <f>VLOOKUP($A$7:$A$91,dt!$A$2:$R$78,18,FALSE)</f>
        <v>145</v>
      </c>
      <c r="S78" s="6">
        <f>VLOOKUP($A$7:$A$91,dt!$A$2:$X$78,19,FALSE)</f>
        <v>11974</v>
      </c>
      <c r="T78" s="6">
        <f>VLOOKUP($A$7:$A$91,dt!$A$2:$X$78,20,FALSE)</f>
        <v>282</v>
      </c>
      <c r="U78" s="6">
        <f>VLOOKUP($A$7:$A$91,dt!$A$2:$X$78,21,FALSE)</f>
        <v>36285</v>
      </c>
      <c r="V78" s="6">
        <f>VLOOKUP($A$7:$A$91,dt!$A$2:$X$78,22,FALSE)</f>
        <v>1779</v>
      </c>
      <c r="W78" s="6">
        <f>VLOOKUP($A$7:$A$91,dt!$A$2:$X$78,23,FALSE)</f>
        <v>471</v>
      </c>
      <c r="X78" s="6">
        <f>VLOOKUP($A$7:$A$91,dt!$A$2:$X$78,24,FALSE)</f>
        <v>25</v>
      </c>
    </row>
    <row r="79" spans="1:24" ht="18.75">
      <c r="A79" s="5" t="s">
        <v>75</v>
      </c>
      <c r="B79" s="6">
        <f>VLOOKUP($A$7:$A$91,dt!$A$2:$R$78,2,FALSE)</f>
        <v>10245</v>
      </c>
      <c r="C79" s="6">
        <f>VLOOKUP($A$7:$A$91,dt!$A$2:$R$78,3,FALSE)</f>
        <v>10917</v>
      </c>
      <c r="D79" s="6">
        <f>VLOOKUP($A$7:$A$91,dt!$A$2:$R$78,4,FALSE)</f>
        <v>1410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2409</v>
      </c>
      <c r="H79" s="6">
        <f>VLOOKUP($A$7:$A$91,dt!$A$2:$R$78,8,FALSE)</f>
        <v>238</v>
      </c>
      <c r="I79" s="6">
        <f>VLOOKUP($A$7:$A$91,dt!$A$2:$R$78,9,FALSE)</f>
        <v>40450</v>
      </c>
      <c r="J79" s="6">
        <f>VLOOKUP($A$7:$A$91,dt!$A$2:$R$78,10,FALSE)</f>
        <v>265</v>
      </c>
      <c r="K79" s="6">
        <f>VLOOKUP($A$7:$A$91,dt!$A$2:$R$78,11,FALSE)</f>
        <v>316632</v>
      </c>
      <c r="L79" s="6">
        <f>VLOOKUP($A$7:$A$91,dt!$A$2:$R$78,12,FALSE)</f>
        <v>8809</v>
      </c>
      <c r="M79" s="6">
        <f>VLOOKUP($A$7:$A$91,dt!$A$2:$R$78,13,FALSE)</f>
        <v>456097</v>
      </c>
      <c r="N79" s="6">
        <f>VLOOKUP($A$7:$A$91,dt!$A$2:$R$78,14,FALSE)</f>
        <v>102</v>
      </c>
      <c r="O79" s="6">
        <f>VLOOKUP($A$7:$A$91,dt!$A$2:$R$78,15,FALSE)</f>
        <v>1096644</v>
      </c>
      <c r="P79" s="6">
        <f>VLOOKUP($A$7:$A$91,dt!$A$2:$R$78,16,FALSE)</f>
        <v>504</v>
      </c>
      <c r="Q79" s="6">
        <f>VLOOKUP($A$7:$A$91,dt!$A$2:$R$78,17,FALSE)</f>
        <v>2700</v>
      </c>
      <c r="R79" s="6">
        <f>VLOOKUP($A$7:$A$91,dt!$A$2:$R$78,18,FALSE)</f>
        <v>87</v>
      </c>
      <c r="S79" s="6">
        <f>VLOOKUP($A$7:$A$91,dt!$A$2:$X$78,19,FALSE)</f>
        <v>12108</v>
      </c>
      <c r="T79" s="6">
        <f>VLOOKUP($A$7:$A$91,dt!$A$2:$X$78,20,FALSE)</f>
        <v>205</v>
      </c>
      <c r="U79" s="6">
        <f>VLOOKUP($A$7:$A$91,dt!$A$2:$X$78,21,FALSE)</f>
        <v>13269</v>
      </c>
      <c r="V79" s="6">
        <f>VLOOKUP($A$7:$A$91,dt!$A$2:$X$78,22,FALSE)</f>
        <v>636</v>
      </c>
      <c r="W79" s="6">
        <f>VLOOKUP($A$7:$A$91,dt!$A$2:$X$78,23,FALSE)</f>
        <v>164</v>
      </c>
      <c r="X79" s="6">
        <f>VLOOKUP($A$7:$A$91,dt!$A$2:$X$78,24,FALSE)</f>
        <v>17</v>
      </c>
    </row>
    <row r="80" spans="1:24" ht="18.75">
      <c r="A80" s="5" t="s">
        <v>76</v>
      </c>
      <c r="B80" s="6">
        <f>VLOOKUP($A$7:$A$91,dt!$A$2:$R$78,2,FALSE)</f>
        <v>3104</v>
      </c>
      <c r="C80" s="6">
        <f>VLOOKUP($A$7:$A$91,dt!$A$2:$R$78,3,FALSE)</f>
        <v>2440</v>
      </c>
      <c r="D80" s="6">
        <f>VLOOKUP($A$7:$A$91,dt!$A$2:$R$78,4,FALSE)</f>
        <v>301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668</v>
      </c>
      <c r="H80" s="6">
        <f>VLOOKUP($A$7:$A$91,dt!$A$2:$R$78,8,FALSE)</f>
        <v>94</v>
      </c>
      <c r="I80" s="6">
        <f>VLOOKUP($A$7:$A$91,dt!$A$2:$R$78,9,FALSE)</f>
        <v>1053</v>
      </c>
      <c r="J80" s="6">
        <f>VLOOKUP($A$7:$A$91,dt!$A$2:$R$78,10,FALSE)</f>
        <v>16</v>
      </c>
      <c r="K80" s="6">
        <f>VLOOKUP($A$7:$A$91,dt!$A$2:$R$78,11,FALSE)</f>
        <v>87188</v>
      </c>
      <c r="L80" s="6">
        <f>VLOOKUP($A$7:$A$91,dt!$A$2:$R$78,12,FALSE)</f>
        <v>2584</v>
      </c>
      <c r="M80" s="6">
        <f>VLOOKUP($A$7:$A$91,dt!$A$2:$R$78,13,FALSE)</f>
        <v>45068</v>
      </c>
      <c r="N80" s="6">
        <f>VLOOKUP($A$7:$A$91,dt!$A$2:$R$78,14,FALSE)</f>
        <v>6</v>
      </c>
      <c r="O80" s="6">
        <f>VLOOKUP($A$7:$A$91,dt!$A$2:$R$78,15,FALSE)</f>
        <v>150287</v>
      </c>
      <c r="P80" s="6">
        <f>VLOOKUP($A$7:$A$91,dt!$A$2:$R$78,16,FALSE)</f>
        <v>74</v>
      </c>
      <c r="Q80" s="6">
        <f>VLOOKUP($A$7:$A$91,dt!$A$2:$R$78,17,FALSE)</f>
        <v>7721</v>
      </c>
      <c r="R80" s="6">
        <f>VLOOKUP($A$7:$A$91,dt!$A$2:$R$78,18,FALSE)</f>
        <v>8</v>
      </c>
      <c r="S80" s="6">
        <f>VLOOKUP($A$7:$A$91,dt!$A$2:$X$78,19,FALSE)</f>
        <v>4991</v>
      </c>
      <c r="T80" s="6">
        <f>VLOOKUP($A$7:$A$91,dt!$A$2:$X$78,20,FALSE)</f>
        <v>32</v>
      </c>
      <c r="U80" s="6">
        <f>VLOOKUP($A$7:$A$91,dt!$A$2:$X$78,21,FALSE)</f>
        <v>2513</v>
      </c>
      <c r="V80" s="6">
        <f>VLOOKUP($A$7:$A$91,dt!$A$2:$X$78,22,FALSE)</f>
        <v>94</v>
      </c>
      <c r="W80" s="6">
        <f>VLOOKUP($A$7:$A$91,dt!$A$2:$X$78,23,FALSE)</f>
        <v>73</v>
      </c>
      <c r="X80" s="6">
        <f>VLOOKUP($A$7:$A$91,dt!$A$2:$X$78,24,FALSE)</f>
        <v>5</v>
      </c>
    </row>
    <row r="81" spans="1:24" ht="18.75">
      <c r="A81" s="5" t="s">
        <v>77</v>
      </c>
      <c r="B81" s="6">
        <f>VLOOKUP($A$7:$A$91,dt!$A$2:$R$78,2,FALSE)</f>
        <v>55758</v>
      </c>
      <c r="C81" s="6">
        <f>VLOOKUP($A$7:$A$91,dt!$A$2:$R$78,3,FALSE)</f>
        <v>85167</v>
      </c>
      <c r="D81" s="6">
        <f>VLOOKUP($A$7:$A$91,dt!$A$2:$R$78,4,FALSE)</f>
        <v>14625</v>
      </c>
      <c r="E81" s="6">
        <f>VLOOKUP($A$7:$A$91,dt!$A$2:$R$78,5,FALSE)</f>
        <v>5</v>
      </c>
      <c r="F81" s="6">
        <f>VLOOKUP($A$7:$A$91,dt!$A$2:$R$78,6,FALSE)</f>
        <v>1</v>
      </c>
      <c r="G81" s="6">
        <f>VLOOKUP($A$7:$A$91,dt!$A$2:$R$78,7,FALSE)</f>
        <v>3629</v>
      </c>
      <c r="H81" s="6">
        <f>VLOOKUP($A$7:$A$91,dt!$A$2:$R$78,8,FALSE)</f>
        <v>390</v>
      </c>
      <c r="I81" s="6">
        <f>VLOOKUP($A$7:$A$91,dt!$A$2:$R$78,9,FALSE)</f>
        <v>190018</v>
      </c>
      <c r="J81" s="6">
        <f>VLOOKUP($A$7:$A$91,dt!$A$2:$R$78,10,FALSE)</f>
        <v>1651</v>
      </c>
      <c r="K81" s="6">
        <f>VLOOKUP($A$7:$A$91,dt!$A$2:$R$78,11,FALSE)</f>
        <v>1809241</v>
      </c>
      <c r="L81" s="6">
        <f>VLOOKUP($A$7:$A$91,dt!$A$2:$R$78,12,FALSE)</f>
        <v>46727</v>
      </c>
      <c r="M81" s="6">
        <f>VLOOKUP($A$7:$A$91,dt!$A$2:$R$78,13,FALSE)</f>
        <v>1933270</v>
      </c>
      <c r="N81" s="6">
        <f>VLOOKUP($A$7:$A$91,dt!$A$2:$R$78,14,FALSE)</f>
        <v>423</v>
      </c>
      <c r="O81" s="6">
        <f>VLOOKUP($A$7:$A$91,dt!$A$2:$R$78,15,FALSE)</f>
        <v>377793</v>
      </c>
      <c r="P81" s="6">
        <f>VLOOKUP($A$7:$A$91,dt!$A$2:$R$78,16,FALSE)</f>
        <v>2354</v>
      </c>
      <c r="Q81" s="6">
        <f>VLOOKUP($A$7:$A$91,dt!$A$2:$R$78,17,FALSE)</f>
        <v>11194</v>
      </c>
      <c r="R81" s="6">
        <f>VLOOKUP($A$7:$A$91,dt!$A$2:$R$78,18,FALSE)</f>
        <v>190</v>
      </c>
      <c r="S81" s="6">
        <f>VLOOKUP($A$7:$A$91,dt!$A$2:$X$78,19,FALSE)</f>
        <v>280125</v>
      </c>
      <c r="T81" s="6">
        <f>VLOOKUP($A$7:$A$91,dt!$A$2:$X$78,20,FALSE)</f>
        <v>1976</v>
      </c>
      <c r="U81" s="6">
        <f>VLOOKUP($A$7:$A$91,dt!$A$2:$X$78,21,FALSE)</f>
        <v>18445</v>
      </c>
      <c r="V81" s="6">
        <f>VLOOKUP($A$7:$A$91,dt!$A$2:$X$78,22,FALSE)</f>
        <v>801</v>
      </c>
      <c r="W81" s="6">
        <f>VLOOKUP($A$7:$A$91,dt!$A$2:$X$78,23,FALSE)</f>
        <v>455</v>
      </c>
      <c r="X81" s="6">
        <f>VLOOKUP($A$7:$A$91,dt!$A$2:$X$78,24,FALSE)</f>
        <v>35</v>
      </c>
    </row>
    <row r="82" spans="1:24" ht="18.75">
      <c r="A82" s="5" t="s">
        <v>78</v>
      </c>
      <c r="B82" s="6">
        <f>VLOOKUP($A$7:$A$91,dt!$A$2:$R$78,2,FALSE)</f>
        <v>6811</v>
      </c>
      <c r="C82" s="6">
        <f>VLOOKUP($A$7:$A$91,dt!$A$2:$R$78,3,FALSE)</f>
        <v>9658</v>
      </c>
      <c r="D82" s="6">
        <f>VLOOKUP($A$7:$A$91,dt!$A$2:$R$78,4,FALSE)</f>
        <v>1133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1660</v>
      </c>
      <c r="H82" s="6">
        <f>VLOOKUP($A$7:$A$91,dt!$A$2:$R$78,8,FALSE)</f>
        <v>176</v>
      </c>
      <c r="I82" s="6">
        <f>VLOOKUP($A$7:$A$91,dt!$A$2:$R$78,9,FALSE)</f>
        <v>14460</v>
      </c>
      <c r="J82" s="6">
        <f>VLOOKUP($A$7:$A$91,dt!$A$2:$R$78,10,FALSE)</f>
        <v>156</v>
      </c>
      <c r="K82" s="6">
        <f>VLOOKUP($A$7:$A$91,dt!$A$2:$R$78,11,FALSE)</f>
        <v>164596</v>
      </c>
      <c r="L82" s="6">
        <f>VLOOKUP($A$7:$A$91,dt!$A$2:$R$78,12,FALSE)</f>
        <v>5854</v>
      </c>
      <c r="M82" s="6">
        <f>VLOOKUP($A$7:$A$91,dt!$A$2:$R$78,13,FALSE)</f>
        <v>30820</v>
      </c>
      <c r="N82" s="6">
        <f>VLOOKUP($A$7:$A$91,dt!$A$2:$R$78,14,FALSE)</f>
        <v>15</v>
      </c>
      <c r="O82" s="6">
        <f>VLOOKUP($A$7:$A$91,dt!$A$2:$R$78,15,FALSE)</f>
        <v>170486</v>
      </c>
      <c r="P82" s="6">
        <f>VLOOKUP($A$7:$A$91,dt!$A$2:$R$78,16,FALSE)</f>
        <v>616</v>
      </c>
      <c r="Q82" s="6">
        <f>VLOOKUP($A$7:$A$91,dt!$A$2:$R$78,17,FALSE)</f>
        <v>145</v>
      </c>
      <c r="R82" s="6">
        <f>VLOOKUP($A$7:$A$91,dt!$A$2:$R$78,18,FALSE)</f>
        <v>10</v>
      </c>
      <c r="S82" s="6">
        <f>VLOOKUP($A$7:$A$91,dt!$A$2:$X$78,19,FALSE)</f>
        <v>7650</v>
      </c>
      <c r="T82" s="6">
        <f>VLOOKUP($A$7:$A$91,dt!$A$2:$X$78,20,FALSE)</f>
        <v>87</v>
      </c>
      <c r="U82" s="6">
        <f>VLOOKUP($A$7:$A$91,dt!$A$2:$X$78,21,FALSE)</f>
        <v>7954</v>
      </c>
      <c r="V82" s="6">
        <f>VLOOKUP($A$7:$A$91,dt!$A$2:$X$78,22,FALSE)</f>
        <v>456</v>
      </c>
      <c r="W82" s="6">
        <f>VLOOKUP($A$7:$A$91,dt!$A$2:$X$78,23,FALSE)</f>
        <v>91</v>
      </c>
      <c r="X82" s="6">
        <f>VLOOKUP($A$7:$A$91,dt!$A$2:$X$78,24,FALSE)</f>
        <v>9</v>
      </c>
    </row>
    <row r="83" spans="1:24" ht="18.75">
      <c r="A83" s="5" t="s">
        <v>79</v>
      </c>
      <c r="B83" s="6">
        <f>VLOOKUP($A$7:$A$91,dt!$A$2:$R$78,2,FALSE)</f>
        <v>25282</v>
      </c>
      <c r="C83" s="6">
        <f>VLOOKUP($A$7:$A$91,dt!$A$2:$R$78,3,FALSE)</f>
        <v>47956</v>
      </c>
      <c r="D83" s="6">
        <f>VLOOKUP($A$7:$A$91,dt!$A$2:$R$78,4,FALSE)</f>
        <v>7362</v>
      </c>
      <c r="E83" s="6">
        <f>VLOOKUP($A$7:$A$91,dt!$A$2:$R$78,5,FALSE)</f>
        <v>1191</v>
      </c>
      <c r="F83" s="6">
        <f>VLOOKUP($A$7:$A$91,dt!$A$2:$R$78,6,FALSE)</f>
        <v>32</v>
      </c>
      <c r="G83" s="6">
        <f>VLOOKUP($A$7:$A$91,dt!$A$2:$R$78,7,FALSE)</f>
        <v>533</v>
      </c>
      <c r="H83" s="6">
        <f>VLOOKUP($A$7:$A$91,dt!$A$2:$R$78,8,FALSE)</f>
        <v>123</v>
      </c>
      <c r="I83" s="6">
        <f>VLOOKUP($A$7:$A$91,dt!$A$2:$R$78,9,FALSE)</f>
        <v>95928</v>
      </c>
      <c r="J83" s="6">
        <f>VLOOKUP($A$7:$A$91,dt!$A$2:$R$78,10,FALSE)</f>
        <v>1695</v>
      </c>
      <c r="K83" s="6">
        <f>VLOOKUP($A$7:$A$91,dt!$A$2:$R$78,11,FALSE)</f>
        <v>711995</v>
      </c>
      <c r="L83" s="6">
        <f>VLOOKUP($A$7:$A$91,dt!$A$2:$R$78,12,FALSE)</f>
        <v>21302</v>
      </c>
      <c r="M83" s="6">
        <f>VLOOKUP($A$7:$A$91,dt!$A$2:$R$78,13,FALSE)</f>
        <v>543297</v>
      </c>
      <c r="N83" s="6">
        <f>VLOOKUP($A$7:$A$91,dt!$A$2:$R$78,14,FALSE)</f>
        <v>146</v>
      </c>
      <c r="O83" s="6">
        <f>VLOOKUP($A$7:$A$91,dt!$A$2:$R$78,15,FALSE)</f>
        <v>456946</v>
      </c>
      <c r="P83" s="6">
        <f>VLOOKUP($A$7:$A$91,dt!$A$2:$R$78,16,FALSE)</f>
        <v>1187</v>
      </c>
      <c r="Q83" s="6">
        <f>VLOOKUP($A$7:$A$91,dt!$A$2:$R$78,17,FALSE)</f>
        <v>5122</v>
      </c>
      <c r="R83" s="6">
        <f>VLOOKUP($A$7:$A$91,dt!$A$2:$R$78,18,FALSE)</f>
        <v>120</v>
      </c>
      <c r="S83" s="6">
        <f>VLOOKUP($A$7:$A$91,dt!$A$2:$X$78,19,FALSE)</f>
        <v>47037</v>
      </c>
      <c r="T83" s="6">
        <f>VLOOKUP($A$7:$A$91,dt!$A$2:$X$78,20,FALSE)</f>
        <v>423</v>
      </c>
      <c r="U83" s="6">
        <f>VLOOKUP($A$7:$A$91,dt!$A$2:$X$78,21,FALSE)</f>
        <v>7518</v>
      </c>
      <c r="V83" s="6">
        <f>VLOOKUP($A$7:$A$91,dt!$A$2:$X$78,22,FALSE)</f>
        <v>309</v>
      </c>
      <c r="W83" s="6">
        <f>VLOOKUP($A$7:$A$91,dt!$A$2:$X$78,23,FALSE)</f>
        <v>146</v>
      </c>
      <c r="X83" s="6">
        <f>VLOOKUP($A$7:$A$91,dt!$A$2:$X$78,24,FALSE)</f>
        <v>12</v>
      </c>
    </row>
    <row r="84" spans="1:24" ht="18.75">
      <c r="A84" s="5" t="s">
        <v>80</v>
      </c>
      <c r="B84" s="6">
        <f>VLOOKUP($A$7:$A$91,dt!$A$2:$R$78,2,FALSE)</f>
        <v>30515</v>
      </c>
      <c r="C84" s="6">
        <f>VLOOKUP($A$7:$A$91,dt!$A$2:$R$78,3,FALSE)</f>
        <v>97992</v>
      </c>
      <c r="D84" s="6">
        <f>VLOOKUP($A$7:$A$91,dt!$A$2:$R$78,4,FALSE)</f>
        <v>15206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357</v>
      </c>
      <c r="H84" s="6">
        <f>VLOOKUP($A$7:$A$91,dt!$A$2:$R$78,8,FALSE)</f>
        <v>103</v>
      </c>
      <c r="I84" s="6">
        <f>VLOOKUP($A$7:$A$91,dt!$A$2:$R$78,9,FALSE)</f>
        <v>95547</v>
      </c>
      <c r="J84" s="6">
        <f>VLOOKUP($A$7:$A$91,dt!$A$2:$R$78,10,FALSE)</f>
        <v>958</v>
      </c>
      <c r="K84" s="6">
        <f>VLOOKUP($A$7:$A$91,dt!$A$2:$R$78,11,FALSE)</f>
        <v>816912</v>
      </c>
      <c r="L84" s="6">
        <f>VLOOKUP($A$7:$A$91,dt!$A$2:$R$78,12,FALSE)</f>
        <v>22858</v>
      </c>
      <c r="M84" s="6">
        <f>VLOOKUP($A$7:$A$91,dt!$A$2:$R$78,13,FALSE)</f>
        <v>1071616</v>
      </c>
      <c r="N84" s="6">
        <f>VLOOKUP($A$7:$A$91,dt!$A$2:$R$78,14,FALSE)</f>
        <v>222</v>
      </c>
      <c r="O84" s="6">
        <f>VLOOKUP($A$7:$A$91,dt!$A$2:$R$78,15,FALSE)</f>
        <v>642698</v>
      </c>
      <c r="P84" s="6">
        <f>VLOOKUP($A$7:$A$91,dt!$A$2:$R$78,16,FALSE)</f>
        <v>871</v>
      </c>
      <c r="Q84" s="6">
        <f>VLOOKUP($A$7:$A$91,dt!$A$2:$R$78,17,FALSE)</f>
        <v>6366</v>
      </c>
      <c r="R84" s="6">
        <f>VLOOKUP($A$7:$A$91,dt!$A$2:$R$78,18,FALSE)</f>
        <v>199</v>
      </c>
      <c r="S84" s="6">
        <f>VLOOKUP($A$7:$A$91,dt!$A$2:$X$78,19,FALSE)</f>
        <v>62388</v>
      </c>
      <c r="T84" s="6">
        <f>VLOOKUP($A$7:$A$91,dt!$A$2:$X$78,20,FALSE)</f>
        <v>464</v>
      </c>
      <c r="U84" s="6">
        <f>VLOOKUP($A$7:$A$91,dt!$A$2:$X$78,21,FALSE)</f>
        <v>18594</v>
      </c>
      <c r="V84" s="6">
        <f>VLOOKUP($A$7:$A$91,dt!$A$2:$X$78,22,FALSE)</f>
        <v>1359</v>
      </c>
      <c r="W84" s="6">
        <f>VLOOKUP($A$7:$A$91,dt!$A$2:$X$78,23,FALSE)</f>
        <v>135</v>
      </c>
      <c r="X84" s="6">
        <f>VLOOKUP($A$7:$A$91,dt!$A$2:$X$78,24,FALSE)</f>
        <v>22</v>
      </c>
    </row>
    <row r="85" spans="1:24" ht="18.75">
      <c r="A85" s="5" t="s">
        <v>81</v>
      </c>
      <c r="B85" s="6">
        <f>VLOOKUP($A$7:$A$91,dt!$A$2:$R$78,2,FALSE)</f>
        <v>59748</v>
      </c>
      <c r="C85" s="6">
        <f>VLOOKUP($A$7:$A$91,dt!$A$2:$R$78,3,FALSE)</f>
        <v>162590</v>
      </c>
      <c r="D85" s="6">
        <f>VLOOKUP($A$7:$A$91,dt!$A$2:$R$78,4,FALSE)</f>
        <v>31049</v>
      </c>
      <c r="E85" s="6">
        <f>VLOOKUP($A$7:$A$91,dt!$A$2:$R$78,5,FALSE)</f>
        <v>4476</v>
      </c>
      <c r="F85" s="6">
        <f>VLOOKUP($A$7:$A$91,dt!$A$2:$R$78,6,FALSE)</f>
        <v>150</v>
      </c>
      <c r="G85" s="6">
        <f>VLOOKUP($A$7:$A$91,dt!$A$2:$R$78,7,FALSE)</f>
        <v>4423</v>
      </c>
      <c r="H85" s="6">
        <f>VLOOKUP($A$7:$A$91,dt!$A$2:$R$78,8,FALSE)</f>
        <v>379</v>
      </c>
      <c r="I85" s="6">
        <f>VLOOKUP($A$7:$A$91,dt!$A$2:$R$78,9,FALSE)</f>
        <v>454373</v>
      </c>
      <c r="J85" s="6">
        <f>VLOOKUP($A$7:$A$91,dt!$A$2:$R$78,10,FALSE)</f>
        <v>4069</v>
      </c>
      <c r="K85" s="6">
        <f>VLOOKUP($A$7:$A$91,dt!$A$2:$R$78,11,FALSE)</f>
        <v>2202173</v>
      </c>
      <c r="L85" s="6">
        <f>VLOOKUP($A$7:$A$91,dt!$A$2:$R$78,12,FALSE)</f>
        <v>48016</v>
      </c>
      <c r="M85" s="6">
        <f>VLOOKUP($A$7:$A$91,dt!$A$2:$R$78,13,FALSE)</f>
        <v>6799662</v>
      </c>
      <c r="N85" s="6">
        <f>VLOOKUP($A$7:$A$91,dt!$A$2:$R$78,14,FALSE)</f>
        <v>937</v>
      </c>
      <c r="O85" s="6">
        <f>VLOOKUP($A$7:$A$91,dt!$A$2:$R$78,15,FALSE)</f>
        <v>1366248</v>
      </c>
      <c r="P85" s="6">
        <f>VLOOKUP($A$7:$A$91,dt!$A$2:$R$78,16,FALSE)</f>
        <v>2637</v>
      </c>
      <c r="Q85" s="6">
        <f>VLOOKUP($A$7:$A$91,dt!$A$2:$R$78,17,FALSE)</f>
        <v>98838</v>
      </c>
      <c r="R85" s="6">
        <f>VLOOKUP($A$7:$A$91,dt!$A$2:$R$78,18,FALSE)</f>
        <v>1300</v>
      </c>
      <c r="S85" s="6">
        <f>VLOOKUP($A$7:$A$91,dt!$A$2:$X$78,19,FALSE)</f>
        <v>287987</v>
      </c>
      <c r="T85" s="6">
        <f>VLOOKUP($A$7:$A$91,dt!$A$2:$X$78,20,FALSE)</f>
        <v>1847</v>
      </c>
      <c r="U85" s="6">
        <f>VLOOKUP($A$7:$A$91,dt!$A$2:$X$78,21,FALSE)</f>
        <v>27005</v>
      </c>
      <c r="V85" s="6">
        <f>VLOOKUP($A$7:$A$91,dt!$A$2:$X$78,22,FALSE)</f>
        <v>1797</v>
      </c>
      <c r="W85" s="6">
        <f>VLOOKUP($A$7:$A$91,dt!$A$2:$X$78,23,FALSE)</f>
        <v>470</v>
      </c>
      <c r="X85" s="6">
        <f>VLOOKUP($A$7:$A$91,dt!$A$2:$X$78,24,FALSE)</f>
        <v>35</v>
      </c>
    </row>
    <row r="86" spans="1:24" ht="18.75">
      <c r="A86" s="9" t="s">
        <v>9</v>
      </c>
      <c r="B86" s="8">
        <f>SUM(B87:B91)</f>
        <v>222590</v>
      </c>
      <c r="C86" s="8">
        <f t="shared" ref="C86:X86" si="36">SUM(C87:C91)</f>
        <v>427673</v>
      </c>
      <c r="D86" s="8">
        <f t="shared" si="36"/>
        <v>94125</v>
      </c>
      <c r="E86" s="8">
        <f t="shared" si="36"/>
        <v>1310</v>
      </c>
      <c r="F86" s="8">
        <f t="shared" si="36"/>
        <v>21</v>
      </c>
      <c r="G86" s="8">
        <f t="shared" si="36"/>
        <v>11412</v>
      </c>
      <c r="H86" s="8">
        <f t="shared" si="36"/>
        <v>1354</v>
      </c>
      <c r="I86" s="8">
        <f t="shared" si="36"/>
        <v>99348</v>
      </c>
      <c r="J86" s="8">
        <f t="shared" si="36"/>
        <v>979</v>
      </c>
      <c r="K86" s="8">
        <f t="shared" ref="K86:L86" si="37">SUM(K87:K91)</f>
        <v>4857148</v>
      </c>
      <c r="L86" s="8">
        <f t="shared" si="37"/>
        <v>179182</v>
      </c>
      <c r="M86" s="8">
        <f t="shared" ref="M86:N86" si="38">SUM(M87:M91)</f>
        <v>4038569</v>
      </c>
      <c r="N86" s="8">
        <f t="shared" si="38"/>
        <v>1869</v>
      </c>
      <c r="O86" s="8">
        <f t="shared" si="36"/>
        <v>2423115</v>
      </c>
      <c r="P86" s="8">
        <f t="shared" si="36"/>
        <v>4784</v>
      </c>
      <c r="Q86" s="8">
        <f t="shared" si="36"/>
        <v>92702</v>
      </c>
      <c r="R86" s="8">
        <f t="shared" si="36"/>
        <v>2611</v>
      </c>
      <c r="S86" s="8">
        <f t="shared" ref="S86:T86" si="39">SUM(S87:S91)</f>
        <v>471279</v>
      </c>
      <c r="T86" s="8">
        <f t="shared" si="39"/>
        <v>6050</v>
      </c>
      <c r="U86" s="8">
        <f t="shared" si="36"/>
        <v>258958</v>
      </c>
      <c r="V86" s="8">
        <f t="shared" si="36"/>
        <v>44547</v>
      </c>
      <c r="W86" s="8">
        <f t="shared" si="36"/>
        <v>28156</v>
      </c>
      <c r="X86" s="8">
        <f t="shared" si="36"/>
        <v>5340</v>
      </c>
    </row>
    <row r="87" spans="1:24" ht="18.75">
      <c r="A87" s="5" t="s">
        <v>82</v>
      </c>
      <c r="B87" s="6">
        <f>VLOOKUP($A$7:$A$91,dt!$A$2:$R$78,2,FALSE)</f>
        <v>60254</v>
      </c>
      <c r="C87" s="6">
        <f>VLOOKUP($A$7:$A$91,dt!$A$2:$R$78,3,FALSE)</f>
        <v>169394</v>
      </c>
      <c r="D87" s="6">
        <f>VLOOKUP($A$7:$A$91,dt!$A$2:$R$78,4,FALSE)</f>
        <v>27200</v>
      </c>
      <c r="E87" s="6">
        <f>VLOOKUP($A$7:$A$91,dt!$A$2:$R$78,5,FALSE)</f>
        <v>1293</v>
      </c>
      <c r="F87" s="6">
        <f>VLOOKUP($A$7:$A$91,dt!$A$2:$R$78,6,FALSE)</f>
        <v>18</v>
      </c>
      <c r="G87" s="6">
        <f>VLOOKUP($A$7:$A$91,dt!$A$2:$R$78,7,FALSE)</f>
        <v>6105</v>
      </c>
      <c r="H87" s="6">
        <f>VLOOKUP($A$7:$A$91,dt!$A$2:$R$78,8,FALSE)</f>
        <v>346</v>
      </c>
      <c r="I87" s="6">
        <f>VLOOKUP($A$7:$A$91,dt!$A$2:$R$78,9,FALSE)</f>
        <v>68594</v>
      </c>
      <c r="J87" s="6">
        <f>VLOOKUP($A$7:$A$91,dt!$A$2:$R$78,10,FALSE)</f>
        <v>598</v>
      </c>
      <c r="K87" s="6">
        <f>VLOOKUP($A$7:$A$91,dt!$A$2:$R$78,11,FALSE)</f>
        <v>1763536</v>
      </c>
      <c r="L87" s="6">
        <f>VLOOKUP($A$7:$A$91,dt!$A$2:$R$78,12,FALSE)</f>
        <v>45612</v>
      </c>
      <c r="M87" s="6">
        <f>VLOOKUP($A$7:$A$91,dt!$A$2:$R$78,13,FALSE)</f>
        <v>2605573</v>
      </c>
      <c r="N87" s="6">
        <f>VLOOKUP($A$7:$A$91,dt!$A$2:$R$78,14,FALSE)</f>
        <v>833</v>
      </c>
      <c r="O87" s="6">
        <f>VLOOKUP($A$7:$A$91,dt!$A$2:$R$78,15,FALSE)</f>
        <v>1985763</v>
      </c>
      <c r="P87" s="6">
        <f>VLOOKUP($A$7:$A$91,dt!$A$2:$R$78,16,FALSE)</f>
        <v>2321</v>
      </c>
      <c r="Q87" s="6">
        <f>VLOOKUP($A$7:$A$91,dt!$A$2:$R$78,17,FALSE)</f>
        <v>50333</v>
      </c>
      <c r="R87" s="6">
        <f>VLOOKUP($A$7:$A$91,dt!$A$2:$R$78,18,FALSE)</f>
        <v>831</v>
      </c>
      <c r="S87" s="6">
        <f>VLOOKUP($A$7:$A$91,dt!$A$2:$X$78,19,FALSE)</f>
        <v>363091</v>
      </c>
      <c r="T87" s="6">
        <f>VLOOKUP($A$7:$A$91,dt!$A$2:$X$78,20,FALSE)</f>
        <v>1852</v>
      </c>
      <c r="U87" s="6">
        <f>VLOOKUP($A$7:$A$91,dt!$A$2:$X$78,21,FALSE)</f>
        <v>58590</v>
      </c>
      <c r="V87" s="6">
        <f>VLOOKUP($A$7:$A$91,dt!$A$2:$X$78,22,FALSE)</f>
        <v>5977</v>
      </c>
      <c r="W87" s="6">
        <f>VLOOKUP($A$7:$A$91,dt!$A$2:$X$78,23,FALSE)</f>
        <v>2191</v>
      </c>
      <c r="X87" s="6">
        <f>VLOOKUP($A$7:$A$91,dt!$A$2:$X$78,24,FALSE)</f>
        <v>224</v>
      </c>
    </row>
    <row r="88" spans="1:24" ht="18.75">
      <c r="A88" s="5" t="s">
        <v>83</v>
      </c>
      <c r="B88" s="6">
        <f>VLOOKUP($A$7:$A$91,dt!$A$2:$R$78,2,FALSE)</f>
        <v>23309</v>
      </c>
      <c r="C88" s="6">
        <f>VLOOKUP($A$7:$A$91,dt!$A$2:$R$78,3,FALSE)</f>
        <v>34417</v>
      </c>
      <c r="D88" s="6">
        <f>VLOOKUP($A$7:$A$91,dt!$A$2:$R$78,4,FALSE)</f>
        <v>8020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152</v>
      </c>
      <c r="H88" s="6">
        <f>VLOOKUP($A$7:$A$91,dt!$A$2:$R$78,8,FALSE)</f>
        <v>38</v>
      </c>
      <c r="I88" s="6">
        <f>VLOOKUP($A$7:$A$91,dt!$A$2:$R$78,9,FALSE)</f>
        <v>12796</v>
      </c>
      <c r="J88" s="6">
        <f>VLOOKUP($A$7:$A$91,dt!$A$2:$R$78,10,FALSE)</f>
        <v>67</v>
      </c>
      <c r="K88" s="6">
        <f>VLOOKUP($A$7:$A$91,dt!$A$2:$R$78,11,FALSE)</f>
        <v>483828</v>
      </c>
      <c r="L88" s="6">
        <f>VLOOKUP($A$7:$A$91,dt!$A$2:$R$78,12,FALSE)</f>
        <v>19398</v>
      </c>
      <c r="M88" s="6">
        <f>VLOOKUP($A$7:$A$91,dt!$A$2:$R$78,13,FALSE)</f>
        <v>1009582</v>
      </c>
      <c r="N88" s="6">
        <f>VLOOKUP($A$7:$A$91,dt!$A$2:$R$78,14,FALSE)</f>
        <v>74</v>
      </c>
      <c r="O88" s="6">
        <f>VLOOKUP($A$7:$A$91,dt!$A$2:$R$78,15,FALSE)</f>
        <v>288320</v>
      </c>
      <c r="P88" s="6">
        <f>VLOOKUP($A$7:$A$91,dt!$A$2:$R$78,16,FALSE)</f>
        <v>436</v>
      </c>
      <c r="Q88" s="6">
        <f>VLOOKUP($A$7:$A$91,dt!$A$2:$R$78,17,FALSE)</f>
        <v>4268</v>
      </c>
      <c r="R88" s="6">
        <f>VLOOKUP($A$7:$A$91,dt!$A$2:$R$78,18,FALSE)</f>
        <v>194</v>
      </c>
      <c r="S88" s="6">
        <f>VLOOKUP($A$7:$A$91,dt!$A$2:$X$78,19,FALSE)</f>
        <v>17607</v>
      </c>
      <c r="T88" s="6">
        <f>VLOOKUP($A$7:$A$91,dt!$A$2:$X$78,20,FALSE)</f>
        <v>681</v>
      </c>
      <c r="U88" s="6">
        <f>VLOOKUP($A$7:$A$91,dt!$A$2:$X$78,21,FALSE)</f>
        <v>30970</v>
      </c>
      <c r="V88" s="6">
        <f>VLOOKUP($A$7:$A$91,dt!$A$2:$X$78,22,FALSE)</f>
        <v>5121</v>
      </c>
      <c r="W88" s="6">
        <f>VLOOKUP($A$7:$A$91,dt!$A$2:$X$78,23,FALSE)</f>
        <v>682</v>
      </c>
      <c r="X88" s="6">
        <f>VLOOKUP($A$7:$A$91,dt!$A$2:$X$78,24,FALSE)</f>
        <v>91</v>
      </c>
    </row>
    <row r="89" spans="1:24" ht="18.75">
      <c r="A89" s="5" t="s">
        <v>84</v>
      </c>
      <c r="B89" s="6">
        <f>VLOOKUP($A$7:$A$91,dt!$A$2:$R$78,2,FALSE)</f>
        <v>38295</v>
      </c>
      <c r="C89" s="6">
        <f>VLOOKUP($A$7:$A$91,dt!$A$2:$R$78,3,FALSE)</f>
        <v>66314</v>
      </c>
      <c r="D89" s="6">
        <f>VLOOKUP($A$7:$A$91,dt!$A$2:$R$78,4,FALSE)</f>
        <v>18094</v>
      </c>
      <c r="E89" s="6">
        <f>VLOOKUP($A$7:$A$91,dt!$A$2:$R$78,5,FALSE)</f>
        <v>4</v>
      </c>
      <c r="F89" s="6">
        <f>VLOOKUP($A$7:$A$91,dt!$A$2:$R$78,6,FALSE)</f>
        <v>2</v>
      </c>
      <c r="G89" s="6">
        <f>VLOOKUP($A$7:$A$91,dt!$A$2:$R$78,7,FALSE)</f>
        <v>1078</v>
      </c>
      <c r="H89" s="6">
        <f>VLOOKUP($A$7:$A$91,dt!$A$2:$R$78,8,FALSE)</f>
        <v>210</v>
      </c>
      <c r="I89" s="6">
        <f>VLOOKUP($A$7:$A$91,dt!$A$2:$R$78,9,FALSE)</f>
        <v>4676</v>
      </c>
      <c r="J89" s="6">
        <f>VLOOKUP($A$7:$A$91,dt!$A$2:$R$78,10,FALSE)</f>
        <v>88</v>
      </c>
      <c r="K89" s="6">
        <f>VLOOKUP($A$7:$A$91,dt!$A$2:$R$78,11,FALSE)</f>
        <v>776300</v>
      </c>
      <c r="L89" s="6">
        <f>VLOOKUP($A$7:$A$91,dt!$A$2:$R$78,12,FALSE)</f>
        <v>31307</v>
      </c>
      <c r="M89" s="6">
        <f>VLOOKUP($A$7:$A$91,dt!$A$2:$R$78,13,FALSE)</f>
        <v>234338</v>
      </c>
      <c r="N89" s="6">
        <f>VLOOKUP($A$7:$A$91,dt!$A$2:$R$78,14,FALSE)</f>
        <v>123</v>
      </c>
      <c r="O89" s="6">
        <f>VLOOKUP($A$7:$A$91,dt!$A$2:$R$78,15,FALSE)</f>
        <v>28723</v>
      </c>
      <c r="P89" s="6">
        <f>VLOOKUP($A$7:$A$91,dt!$A$2:$R$78,16,FALSE)</f>
        <v>696</v>
      </c>
      <c r="Q89" s="6">
        <f>VLOOKUP($A$7:$A$91,dt!$A$2:$R$78,17,FALSE)</f>
        <v>16325</v>
      </c>
      <c r="R89" s="6">
        <f>VLOOKUP($A$7:$A$91,dt!$A$2:$R$78,18,FALSE)</f>
        <v>469</v>
      </c>
      <c r="S89" s="6">
        <f>VLOOKUP($A$7:$A$91,dt!$A$2:$X$78,19,FALSE)</f>
        <v>48044</v>
      </c>
      <c r="T89" s="6">
        <f>VLOOKUP($A$7:$A$91,dt!$A$2:$X$78,20,FALSE)</f>
        <v>1384</v>
      </c>
      <c r="U89" s="6">
        <f>VLOOKUP($A$7:$A$91,dt!$A$2:$X$78,21,FALSE)</f>
        <v>50425</v>
      </c>
      <c r="V89" s="6">
        <f>VLOOKUP($A$7:$A$91,dt!$A$2:$X$78,22,FALSE)</f>
        <v>9841</v>
      </c>
      <c r="W89" s="6">
        <f>VLOOKUP($A$7:$A$91,dt!$A$2:$X$78,23,FALSE)</f>
        <v>17290</v>
      </c>
      <c r="X89" s="6">
        <f>VLOOKUP($A$7:$A$91,dt!$A$2:$X$78,24,FALSE)</f>
        <v>3652</v>
      </c>
    </row>
    <row r="90" spans="1:24" ht="18.75">
      <c r="A90" s="5" t="s">
        <v>85</v>
      </c>
      <c r="B90" s="6">
        <f>VLOOKUP($A$7:$A$91,dt!$A$2:$R$78,2,FALSE)</f>
        <v>45070</v>
      </c>
      <c r="C90" s="6">
        <f>VLOOKUP($A$7:$A$91,dt!$A$2:$R$78,3,FALSE)</f>
        <v>57519</v>
      </c>
      <c r="D90" s="6">
        <f>VLOOKUP($A$7:$A$91,dt!$A$2:$R$78,4,FALSE)</f>
        <v>17254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1735</v>
      </c>
      <c r="H90" s="6">
        <f>VLOOKUP($A$7:$A$91,dt!$A$2:$R$78,8,FALSE)</f>
        <v>323</v>
      </c>
      <c r="I90" s="6">
        <f>VLOOKUP($A$7:$A$91,dt!$A$2:$R$78,9,FALSE)</f>
        <v>5328</v>
      </c>
      <c r="J90" s="6">
        <f>VLOOKUP($A$7:$A$91,dt!$A$2:$R$78,10,FALSE)</f>
        <v>106</v>
      </c>
      <c r="K90" s="6">
        <f>VLOOKUP($A$7:$A$91,dt!$A$2:$R$78,11,FALSE)</f>
        <v>827367</v>
      </c>
      <c r="L90" s="6">
        <f>VLOOKUP($A$7:$A$91,dt!$A$2:$R$78,12,FALSE)</f>
        <v>37210</v>
      </c>
      <c r="M90" s="6">
        <f>VLOOKUP($A$7:$A$91,dt!$A$2:$R$78,13,FALSE)</f>
        <v>79341</v>
      </c>
      <c r="N90" s="6">
        <f>VLOOKUP($A$7:$A$91,dt!$A$2:$R$78,14,FALSE)</f>
        <v>680</v>
      </c>
      <c r="O90" s="6">
        <f>VLOOKUP($A$7:$A$91,dt!$A$2:$R$78,15,FALSE)</f>
        <v>77888</v>
      </c>
      <c r="P90" s="6">
        <f>VLOOKUP($A$7:$A$91,dt!$A$2:$R$78,16,FALSE)</f>
        <v>498</v>
      </c>
      <c r="Q90" s="6">
        <f>VLOOKUP($A$7:$A$91,dt!$A$2:$R$78,17,FALSE)</f>
        <v>14772</v>
      </c>
      <c r="R90" s="6">
        <f>VLOOKUP($A$7:$A$91,dt!$A$2:$R$78,18,FALSE)</f>
        <v>844</v>
      </c>
      <c r="S90" s="6">
        <f>VLOOKUP($A$7:$A$91,dt!$A$2:$X$78,19,FALSE)</f>
        <v>23118</v>
      </c>
      <c r="T90" s="6">
        <f>VLOOKUP($A$7:$A$91,dt!$A$2:$X$78,20,FALSE)</f>
        <v>1194</v>
      </c>
      <c r="U90" s="6">
        <f>VLOOKUP($A$7:$A$91,dt!$A$2:$X$78,21,FALSE)</f>
        <v>67229</v>
      </c>
      <c r="V90" s="6">
        <f>VLOOKUP($A$7:$A$91,dt!$A$2:$X$78,22,FALSE)</f>
        <v>13392</v>
      </c>
      <c r="W90" s="6">
        <f>VLOOKUP($A$7:$A$91,dt!$A$2:$X$78,23,FALSE)</f>
        <v>4002</v>
      </c>
      <c r="X90" s="6">
        <f>VLOOKUP($A$7:$A$91,dt!$A$2:$X$78,24,FALSE)</f>
        <v>720</v>
      </c>
    </row>
    <row r="91" spans="1:24" ht="18.75">
      <c r="A91" s="5" t="s">
        <v>86</v>
      </c>
      <c r="B91" s="6">
        <f>VLOOKUP($A$7:$A$91,dt!$A$2:$R$78,2,FALSE)</f>
        <v>55662</v>
      </c>
      <c r="C91" s="6">
        <f>VLOOKUP($A$7:$A$91,dt!$A$2:$R$78,3,FALSE)</f>
        <v>100029</v>
      </c>
      <c r="D91" s="6">
        <f>VLOOKUP($A$7:$A$91,dt!$A$2:$R$78,4,FALSE)</f>
        <v>23557</v>
      </c>
      <c r="E91" s="6">
        <f>VLOOKUP($A$7:$A$91,dt!$A$2:$R$78,5,FALSE)</f>
        <v>0</v>
      </c>
      <c r="F91" s="6">
        <f>VLOOKUP($A$7:$A$91,dt!$A$2:$R$78,6,FALSE)</f>
        <v>0</v>
      </c>
      <c r="G91" s="6">
        <f>VLOOKUP($A$7:$A$91,dt!$A$2:$R$78,7,FALSE)</f>
        <v>2342</v>
      </c>
      <c r="H91" s="6">
        <f>VLOOKUP($A$7:$A$91,dt!$A$2:$R$78,8,FALSE)</f>
        <v>437</v>
      </c>
      <c r="I91" s="6">
        <f>VLOOKUP($A$7:$A$91,dt!$A$2:$R$78,9,FALSE)</f>
        <v>7954</v>
      </c>
      <c r="J91" s="6">
        <f>VLOOKUP($A$7:$A$91,dt!$A$2:$R$78,10,FALSE)</f>
        <v>120</v>
      </c>
      <c r="K91" s="6">
        <f>VLOOKUP($A$7:$A$91,dt!$A$2:$R$78,11,FALSE)</f>
        <v>1006117</v>
      </c>
      <c r="L91" s="6">
        <f>VLOOKUP($A$7:$A$91,dt!$A$2:$R$78,12,FALSE)</f>
        <v>45655</v>
      </c>
      <c r="M91" s="6">
        <f>VLOOKUP($A$7:$A$91,dt!$A$2:$R$78,13,FALSE)</f>
        <v>109735</v>
      </c>
      <c r="N91" s="6">
        <f>VLOOKUP($A$7:$A$91,dt!$A$2:$R$78,14,FALSE)</f>
        <v>159</v>
      </c>
      <c r="O91" s="6">
        <f>VLOOKUP($A$7:$A$91,dt!$A$2:$R$78,15,FALSE)</f>
        <v>42421</v>
      </c>
      <c r="P91" s="6">
        <f>VLOOKUP($A$7:$A$91,dt!$A$2:$R$78,16,FALSE)</f>
        <v>833</v>
      </c>
      <c r="Q91" s="6">
        <f>VLOOKUP($A$7:$A$91,dt!$A$2:$R$78,17,FALSE)</f>
        <v>7004</v>
      </c>
      <c r="R91" s="6">
        <f>VLOOKUP($A$7:$A$91,dt!$A$2:$R$78,18,FALSE)</f>
        <v>273</v>
      </c>
      <c r="S91" s="6">
        <f>VLOOKUP($A$7:$A$91,dt!$A$2:$X$78,19,FALSE)</f>
        <v>19419</v>
      </c>
      <c r="T91" s="6">
        <f>VLOOKUP($A$7:$A$91,dt!$A$2:$X$78,20,FALSE)</f>
        <v>939</v>
      </c>
      <c r="U91" s="6">
        <f>VLOOKUP($A$7:$A$91,dt!$A$2:$X$78,21,FALSE)</f>
        <v>51744</v>
      </c>
      <c r="V91" s="6">
        <f>VLOOKUP($A$7:$A$91,dt!$A$2:$X$78,22,FALSE)</f>
        <v>10216</v>
      </c>
      <c r="W91" s="6">
        <f>VLOOKUP($A$7:$A$91,dt!$A$2:$X$78,23,FALSE)</f>
        <v>3991</v>
      </c>
      <c r="X91" s="6">
        <f>VLOOKUP($A$7:$A$91,dt!$A$2:$X$78,24,FALSE)</f>
        <v>653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20.08.65</vt:lpstr>
      <vt:lpstr>'20.08.65'!Print_Area</vt:lpstr>
      <vt:lpstr>'20.08.65'!Print_Titles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2022-08-24T06:13:46Z</dcterms:modified>
</cp:coreProperties>
</file>