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5\"/>
    </mc:Choice>
  </mc:AlternateContent>
  <xr:revisionPtr revIDLastSave="0" documentId="13_ncr:1_{63D5315A-0C70-405A-8D32-A73330C09237}" xr6:coauthVersionLast="47" xr6:coauthVersionMax="47" xr10:uidLastSave="{00000000-0000-0000-0000-000000000000}"/>
  <bookViews>
    <workbookView xWindow="-21720" yWindow="-60" windowWidth="21840" windowHeight="13020" firstSheet="1" activeTab="1" xr2:uid="{7BA0DC24-76C1-4553-8E33-56FABE6A1DA7}"/>
  </bookViews>
  <sheets>
    <sheet name="data" sheetId="35" state="hidden" r:id="rId1"/>
    <sheet name="20.07.65" sheetId="2" r:id="rId2"/>
  </sheets>
  <definedNames>
    <definedName name="_xlnm.Print_Area" localSheetId="1">'20.07.65'!$A$1:$X$94</definedName>
    <definedName name="_xlnm.Print_Titles" localSheetId="1">'20.07.65'!$1:$4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<sst xmlns="http://schemas.openxmlformats.org/spreadsheetml/2006/main" count="229" uniqueCount="132">
  <si>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</si>
  <si>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</si>
  <si>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</si>
  <si>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</si>
  <si>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</si>
  <si>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</si>
  <si>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</si>
  <si>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</si>
  <si>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</si>
  <si>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</si>
  <si>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</si>
  <si>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</si>
  <si>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</si>
  <si>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</si>
  <si>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</si>
  <si>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</si>
  <si>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</si>
  <si>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</si>
  <si>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</si>
  <si>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</si>
  <si>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</si>
  <si>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</si>
  <si>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</si>
  <si>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</si>
  <si>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</si>
  <si>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</si>
  <si>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</si>
  <si>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</si>
  <si>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</si>
  <si>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</si>
  <si>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</si>
  <si>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</si>
  <si>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</si>
  <si>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</si>
  <si>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</si>
  <si>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</si>
  <si>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</si>
  <si>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</si>
  <si>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</si>
  <si>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</si>
  <si>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</si>
  <si>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</si>
  <si>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</si>
  <si>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</si>
  <si>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</si>
  <si>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</si>
  <si>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</si>
  <si>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</si>
  <si>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</si>
  <si>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</si>
  <si>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</si>
  <si>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</si>
  <si>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</si>
  <si>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</si>
  <si>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</si>
  <si>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</si>
  <si>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</si>
  <si>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</si>
  <si>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</si>
  <si>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</si>
  <si>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</si>
  <si>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</si>
  <si>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</si>
  <si>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</si>
  <si>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</si>
  <si>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</si>
  <si>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</si>
  <si>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</si>
  <si>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</si>
  <si>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</si>
  <si>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</si>
  <si>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</si>
  <si>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</si>
  <si>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</si>
  <si>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</si>
  <si>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</si>
  <si>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</si>
  <si>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</si>
  <si>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</si>
  <si>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</si>
  <si>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</si>
  <si>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</si>
  <si>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</si>
  <si>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</si>
  <si>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</si>
  <si>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</si>
  <si>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</si>
  <si>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</si>
  <si>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</si>
  <si>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</si>
  <si>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</si>
  <si>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</si>
  <si>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</si>
  <si>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</si>
  <si>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</si>
  <si>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</si>
  <si>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</si>
  <si>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</si>
  <si>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</si>
  <si>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</si>
  <si>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</si>
  <si>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</si>
  <si>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</si>
  <si>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</si>
  <si>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</si>
  <si>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</si>
  <si>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</si>
  <si>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</si>
  <si>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</si>
  <si>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</si>
  <si>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</si>
  <si>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</si>
  <si>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</si>
  <si>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</si>
  <si>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</si>
  <si>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</si>
  <si>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</si>
  <si>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</si>
  <si>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</si>
  <si>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</si>
  <si>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</si>
  <si>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</si>
  <si>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</si>
  <si>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</si>
  <si>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</si>
  <si>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</si>
  <si>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</si>
  <si>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</si>
  <si>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</si>
  <si>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2565</t>
  </si>
  <si>
    <t>ข้อมูล ณ วันที่ 20 กรกฎาคม 2565</t>
  </si>
  <si>
    <t>:  ประมวลผลข้อมูล ณ วันที่ 20 กรกฎาคม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</si>
</sst>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Calibri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64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64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3"/>
    <xf numFmtId="164" fontId="9" fillId="0" borderId="0" xfId="1" applyNumberFormat="1" applyFont="1" applyAlignment="1">
      <alignment vertical="center"/>
    </xf>
    <xf numFmtId="164" fontId="9" fillId="0" borderId="0" xfId="1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48AA3E6C-1BAB-4314-9065-2D62FF177A89}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4E4A-11C3-4CBE-A449-09DE5ECF454A}">
  <dimension ref="A1:X78"/>
  <sheetViews>
    <sheetView workbookViewId="0">
      <selection activeCell="B1" sqref="B1"/>
    </sheetView>
  </sheetViews>
  <sheetFormatPr defaultColWidth="12.5703125" defaultRowHeight="15.75"/>
  <cols>
    <col min="1" max="1" width="24" style="18" bestFit="1" customWidth="1"/>
    <col min="2" max="2" width="47.85546875" style="18" bestFit="1" customWidth="1"/>
    <col min="3" max="3" width="29.140625" style="18" bestFit="1" customWidth="1"/>
    <col min="4" max="4" width="45.140625" style="18" bestFit="1" customWidth="1"/>
    <col min="5" max="5" width="28.42578125" style="18" bestFit="1" customWidth="1"/>
    <col min="6" max="6" width="44.42578125" style="18" bestFit="1" customWidth="1"/>
    <col min="7" max="7" width="29.28515625" style="18" bestFit="1" customWidth="1"/>
    <col min="8" max="8" width="45.28515625" style="18" bestFit="1" customWidth="1"/>
    <col min="9" max="9" width="26.85546875" style="18" bestFit="1" customWidth="1"/>
    <col min="10" max="10" width="42.85546875" style="18" bestFit="1" customWidth="1"/>
    <col min="11" max="11" width="49.85546875" style="18" bestFit="1" customWidth="1"/>
    <col min="12" max="12" width="65.85546875" style="18" bestFit="1" customWidth="1"/>
    <col min="13" max="13" width="29.85546875" style="18" bestFit="1" customWidth="1"/>
    <col min="14" max="14" width="45.85546875" style="18" bestFit="1" customWidth="1"/>
    <col min="15" max="15" width="29" style="18" bestFit="1" customWidth="1"/>
    <col min="16" max="16" width="45" style="18" bestFit="1" customWidth="1"/>
    <col min="17" max="17" width="31.28515625" style="18" bestFit="1" customWidth="1"/>
    <col min="18" max="18" width="47" style="18" bestFit="1" customWidth="1"/>
    <col min="19" max="19" width="30.140625" style="18" bestFit="1" customWidth="1"/>
    <col min="20" max="20" width="46.140625" style="18" bestFit="1" customWidth="1"/>
    <col min="21" max="21" width="27" style="18" bestFit="1" customWidth="1"/>
    <col min="22" max="22" width="43" style="18" bestFit="1" customWidth="1"/>
    <col min="23" max="23" width="26.85546875" style="18" bestFit="1" customWidth="1"/>
    <col min="24" max="24" width="42.85546875" style="18" bestFit="1" customWidth="1"/>
    <col min="25" max="16384" width="12.5703125" style="18"/>
  </cols>
  <sheetData>
    <row r="1" spans="1:24">
      <c r="A1" s="18" t="s">
        <v>115</v>
      </c>
      <c r="B1" s="18" t="s">
        <v>100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117</v>
      </c>
      <c r="L1" s="18" t="s">
        <v>118</v>
      </c>
      <c r="M1" s="18" t="s">
        <v>119</v>
      </c>
      <c r="N1" s="18" t="s">
        <v>120</v>
      </c>
      <c r="O1" s="18" t="s">
        <v>121</v>
      </c>
      <c r="P1" s="18" t="s">
        <v>122</v>
      </c>
      <c r="Q1" s="18" t="s">
        <v>123</v>
      </c>
      <c r="R1" s="18" t="s">
        <v>124</v>
      </c>
      <c r="S1" s="18" t="s">
        <v>125</v>
      </c>
      <c r="T1" s="18" t="s">
        <v>126</v>
      </c>
      <c r="U1" s="18" t="s">
        <v>113</v>
      </c>
      <c r="V1" s="18" t="s">
        <v>114</v>
      </c>
      <c r="W1" s="18" t="s">
        <v>127</v>
      </c>
      <c r="X1" s="18" t="s">
        <v>128</v>
      </c>
    </row>
    <row r="2" spans="1:24">
      <c r="A2" s="18" t="s">
        <v>10</v>
      </c>
      <c r="B2" s="18">
        <v>4712</v>
      </c>
      <c r="C2" s="18">
        <v>4969</v>
      </c>
      <c r="D2" s="18">
        <v>620</v>
      </c>
      <c r="E2" s="18">
        <v>116</v>
      </c>
      <c r="F2" s="18">
        <v>5</v>
      </c>
      <c r="G2" s="18">
        <v>266</v>
      </c>
      <c r="H2" s="18">
        <v>52</v>
      </c>
      <c r="I2" s="18">
        <v>61</v>
      </c>
      <c r="J2" s="18">
        <v>8</v>
      </c>
      <c r="K2" s="18">
        <v>106140</v>
      </c>
      <c r="L2" s="18">
        <v>3755</v>
      </c>
      <c r="M2" s="18">
        <v>34303</v>
      </c>
      <c r="N2" s="18">
        <v>211</v>
      </c>
      <c r="O2" s="18">
        <v>8648</v>
      </c>
      <c r="P2" s="18">
        <v>200</v>
      </c>
      <c r="Q2" s="18">
        <v>13840</v>
      </c>
      <c r="R2" s="18">
        <v>120</v>
      </c>
      <c r="S2" s="18">
        <v>27392</v>
      </c>
      <c r="T2" s="18">
        <v>132</v>
      </c>
      <c r="U2" s="18">
        <v>10241</v>
      </c>
      <c r="V2" s="18">
        <v>483</v>
      </c>
      <c r="W2" s="18">
        <v>1315</v>
      </c>
      <c r="X2" s="18">
        <v>84</v>
      </c>
    </row>
    <row r="3" spans="1:24">
      <c r="A3" s="18" t="s">
        <v>17</v>
      </c>
      <c r="B3" s="18">
        <v>20622</v>
      </c>
      <c r="C3" s="18">
        <v>57203</v>
      </c>
      <c r="D3" s="18">
        <v>3523</v>
      </c>
      <c r="E3" s="18">
        <v>1170</v>
      </c>
      <c r="F3" s="18">
        <v>64</v>
      </c>
      <c r="G3" s="18">
        <v>17726</v>
      </c>
      <c r="H3" s="18">
        <v>1308</v>
      </c>
      <c r="I3" s="18">
        <v>204837</v>
      </c>
      <c r="J3" s="18">
        <v>614</v>
      </c>
      <c r="K3" s="18">
        <v>1064333</v>
      </c>
      <c r="L3" s="18">
        <v>16763</v>
      </c>
      <c r="M3" s="18">
        <v>5887662</v>
      </c>
      <c r="N3" s="18">
        <v>156</v>
      </c>
      <c r="O3" s="18">
        <v>75905</v>
      </c>
      <c r="P3" s="18">
        <v>2197</v>
      </c>
      <c r="Q3" s="18">
        <v>86649</v>
      </c>
      <c r="R3" s="18">
        <v>451</v>
      </c>
      <c r="S3" s="18">
        <v>1044686</v>
      </c>
      <c r="T3" s="18">
        <v>1739</v>
      </c>
      <c r="U3" s="18">
        <v>41394</v>
      </c>
      <c r="V3" s="18">
        <v>1131</v>
      </c>
      <c r="W3" s="18">
        <v>4179</v>
      </c>
      <c r="X3" s="18">
        <v>126</v>
      </c>
    </row>
    <row r="4" spans="1:24">
      <c r="A4" s="18" t="s">
        <v>11</v>
      </c>
      <c r="B4" s="18">
        <v>4237</v>
      </c>
      <c r="C4" s="18">
        <v>2230</v>
      </c>
      <c r="D4" s="18">
        <v>322</v>
      </c>
      <c r="E4" s="18">
        <v>0</v>
      </c>
      <c r="F4" s="18">
        <v>0</v>
      </c>
      <c r="G4" s="18">
        <v>190</v>
      </c>
      <c r="H4" s="18">
        <v>38</v>
      </c>
      <c r="I4" s="18">
        <v>0</v>
      </c>
      <c r="J4" s="18">
        <v>0</v>
      </c>
      <c r="K4" s="18">
        <v>108808</v>
      </c>
      <c r="L4" s="18">
        <v>3691</v>
      </c>
      <c r="M4" s="18">
        <v>18447</v>
      </c>
      <c r="N4" s="18">
        <v>40</v>
      </c>
      <c r="O4" s="18">
        <v>7705</v>
      </c>
      <c r="P4" s="18">
        <v>281</v>
      </c>
      <c r="Q4" s="18">
        <v>4334</v>
      </c>
      <c r="R4" s="18">
        <v>77</v>
      </c>
      <c r="S4" s="18">
        <v>140269</v>
      </c>
      <c r="T4" s="18">
        <v>155</v>
      </c>
      <c r="U4" s="18">
        <v>3759</v>
      </c>
      <c r="V4" s="18">
        <v>257</v>
      </c>
      <c r="W4" s="18">
        <v>323</v>
      </c>
      <c r="X4" s="18">
        <v>24</v>
      </c>
    </row>
    <row r="5" spans="1:24">
      <c r="A5" s="18" t="s">
        <v>12</v>
      </c>
      <c r="B5" s="18">
        <v>6465</v>
      </c>
      <c r="C5" s="18">
        <v>4941</v>
      </c>
      <c r="D5" s="18">
        <v>291</v>
      </c>
      <c r="E5" s="18">
        <v>39</v>
      </c>
      <c r="F5" s="18">
        <v>2</v>
      </c>
      <c r="G5" s="18">
        <v>908</v>
      </c>
      <c r="H5" s="18">
        <v>71</v>
      </c>
      <c r="I5" s="18">
        <v>2</v>
      </c>
      <c r="J5" s="18">
        <v>1</v>
      </c>
      <c r="K5" s="18">
        <v>278843</v>
      </c>
      <c r="L5" s="18">
        <v>5165</v>
      </c>
      <c r="M5" s="18">
        <v>235085</v>
      </c>
      <c r="N5" s="18">
        <v>80</v>
      </c>
      <c r="O5" s="18">
        <v>114731</v>
      </c>
      <c r="P5" s="18">
        <v>1851</v>
      </c>
      <c r="Q5" s="18">
        <v>61880</v>
      </c>
      <c r="R5" s="18">
        <v>126</v>
      </c>
      <c r="S5" s="18">
        <v>358747</v>
      </c>
      <c r="T5" s="18">
        <v>560</v>
      </c>
      <c r="U5" s="18">
        <v>3291</v>
      </c>
      <c r="V5" s="18">
        <v>123</v>
      </c>
      <c r="W5" s="18">
        <v>444</v>
      </c>
      <c r="X5" s="18">
        <v>19</v>
      </c>
    </row>
    <row r="6" spans="1:24">
      <c r="A6" s="18" t="s">
        <v>13</v>
      </c>
      <c r="B6" s="18">
        <v>15329</v>
      </c>
      <c r="C6" s="18">
        <v>11018</v>
      </c>
      <c r="D6" s="18">
        <v>1112</v>
      </c>
      <c r="E6" s="18">
        <v>18</v>
      </c>
      <c r="F6" s="18">
        <v>4</v>
      </c>
      <c r="G6" s="18">
        <v>1718</v>
      </c>
      <c r="H6" s="18">
        <v>205</v>
      </c>
      <c r="I6" s="18">
        <v>18179</v>
      </c>
      <c r="J6" s="18">
        <v>32</v>
      </c>
      <c r="K6" s="18">
        <v>616683</v>
      </c>
      <c r="L6" s="18">
        <v>12966</v>
      </c>
      <c r="M6" s="18">
        <v>2771867</v>
      </c>
      <c r="N6" s="18">
        <v>139</v>
      </c>
      <c r="O6" s="18">
        <v>3035622</v>
      </c>
      <c r="P6" s="18">
        <v>2016</v>
      </c>
      <c r="Q6" s="18">
        <v>110191</v>
      </c>
      <c r="R6" s="18">
        <v>223</v>
      </c>
      <c r="S6" s="18">
        <v>471188</v>
      </c>
      <c r="T6" s="18">
        <v>1343</v>
      </c>
      <c r="U6" s="18">
        <v>7813</v>
      </c>
      <c r="V6" s="18">
        <v>381</v>
      </c>
      <c r="W6" s="18">
        <v>344</v>
      </c>
      <c r="X6" s="18">
        <v>21</v>
      </c>
    </row>
    <row r="7" spans="1:24">
      <c r="A7" s="18" t="s">
        <v>15</v>
      </c>
      <c r="B7" s="18">
        <v>27957</v>
      </c>
      <c r="C7" s="18">
        <v>72387</v>
      </c>
      <c r="D7" s="18">
        <v>4167</v>
      </c>
      <c r="E7" s="18">
        <v>88099</v>
      </c>
      <c r="F7" s="18">
        <v>2425</v>
      </c>
      <c r="G7" s="18">
        <v>3820</v>
      </c>
      <c r="H7" s="18">
        <v>272</v>
      </c>
      <c r="I7" s="18">
        <v>482880</v>
      </c>
      <c r="J7" s="18">
        <v>1007</v>
      </c>
      <c r="K7" s="18">
        <v>926896</v>
      </c>
      <c r="L7" s="18">
        <v>21623</v>
      </c>
      <c r="M7" s="18">
        <v>58690577</v>
      </c>
      <c r="N7" s="18">
        <v>420</v>
      </c>
      <c r="O7" s="18">
        <v>786094</v>
      </c>
      <c r="P7" s="18">
        <v>1318</v>
      </c>
      <c r="Q7" s="18">
        <v>414734</v>
      </c>
      <c r="R7" s="18">
        <v>249</v>
      </c>
      <c r="S7" s="18">
        <v>556166</v>
      </c>
      <c r="T7" s="18">
        <v>1034</v>
      </c>
      <c r="U7" s="18">
        <v>73506</v>
      </c>
      <c r="V7" s="18">
        <v>2397</v>
      </c>
      <c r="W7" s="18">
        <v>3762</v>
      </c>
      <c r="X7" s="18">
        <v>99</v>
      </c>
    </row>
    <row r="8" spans="1:24">
      <c r="A8" s="18" t="s">
        <v>18</v>
      </c>
      <c r="B8" s="18">
        <v>18333</v>
      </c>
      <c r="C8" s="18">
        <v>30726</v>
      </c>
      <c r="D8" s="18">
        <v>2165</v>
      </c>
      <c r="E8" s="18">
        <v>172460</v>
      </c>
      <c r="F8" s="18">
        <v>4709</v>
      </c>
      <c r="G8" s="18">
        <v>10399</v>
      </c>
      <c r="H8" s="18">
        <v>680</v>
      </c>
      <c r="I8" s="18">
        <v>66127</v>
      </c>
      <c r="J8" s="18">
        <v>122</v>
      </c>
      <c r="K8" s="18">
        <v>599778</v>
      </c>
      <c r="L8" s="18">
        <v>12544</v>
      </c>
      <c r="M8" s="18">
        <v>17963958</v>
      </c>
      <c r="N8" s="18">
        <v>264</v>
      </c>
      <c r="O8" s="18">
        <v>1944804</v>
      </c>
      <c r="P8" s="18">
        <v>1492</v>
      </c>
      <c r="Q8" s="18">
        <v>673795</v>
      </c>
      <c r="R8" s="18">
        <v>176</v>
      </c>
      <c r="S8" s="18">
        <v>265277</v>
      </c>
      <c r="T8" s="18">
        <v>635</v>
      </c>
      <c r="U8" s="18">
        <v>27489</v>
      </c>
      <c r="V8" s="18">
        <v>849</v>
      </c>
      <c r="W8" s="18">
        <v>2556</v>
      </c>
      <c r="X8" s="18">
        <v>57</v>
      </c>
    </row>
    <row r="9" spans="1:24">
      <c r="A9" s="18" t="s">
        <v>16</v>
      </c>
      <c r="B9" s="18">
        <v>5231</v>
      </c>
      <c r="C9" s="18">
        <v>3248</v>
      </c>
      <c r="D9" s="18">
        <v>451</v>
      </c>
      <c r="E9" s="18">
        <v>124</v>
      </c>
      <c r="F9" s="18">
        <v>6</v>
      </c>
      <c r="G9" s="18">
        <v>253</v>
      </c>
      <c r="H9" s="18">
        <v>43</v>
      </c>
      <c r="I9" s="18">
        <v>11690</v>
      </c>
      <c r="J9" s="18">
        <v>158</v>
      </c>
      <c r="K9" s="18">
        <v>224605</v>
      </c>
      <c r="L9" s="18">
        <v>4259</v>
      </c>
      <c r="M9" s="18">
        <v>1953394</v>
      </c>
      <c r="N9" s="18">
        <v>73</v>
      </c>
      <c r="O9" s="18">
        <v>51630</v>
      </c>
      <c r="P9" s="18">
        <v>411</v>
      </c>
      <c r="Q9" s="18">
        <v>4322</v>
      </c>
      <c r="R9" s="18">
        <v>62</v>
      </c>
      <c r="S9" s="18">
        <v>129939</v>
      </c>
      <c r="T9" s="18">
        <v>402</v>
      </c>
      <c r="U9" s="18">
        <v>18649</v>
      </c>
      <c r="V9" s="18">
        <v>553</v>
      </c>
      <c r="W9" s="18">
        <v>168</v>
      </c>
      <c r="X9" s="18">
        <v>14</v>
      </c>
    </row>
    <row r="10" spans="1:24">
      <c r="A10" s="18" t="s">
        <v>14</v>
      </c>
      <c r="B10" s="18">
        <v>17568</v>
      </c>
      <c r="C10" s="18">
        <v>13186</v>
      </c>
      <c r="D10" s="18">
        <v>1501</v>
      </c>
      <c r="E10" s="18">
        <v>0</v>
      </c>
      <c r="F10" s="18">
        <v>0</v>
      </c>
      <c r="G10" s="18">
        <v>859</v>
      </c>
      <c r="H10" s="18">
        <v>81</v>
      </c>
      <c r="I10" s="18">
        <v>60636</v>
      </c>
      <c r="J10" s="18">
        <v>780</v>
      </c>
      <c r="K10" s="18">
        <v>872786</v>
      </c>
      <c r="L10" s="18">
        <v>14909</v>
      </c>
      <c r="M10" s="18">
        <v>994366</v>
      </c>
      <c r="N10" s="18">
        <v>32</v>
      </c>
      <c r="O10" s="18">
        <v>926692</v>
      </c>
      <c r="P10" s="18">
        <v>791</v>
      </c>
      <c r="Q10" s="18">
        <v>4495</v>
      </c>
      <c r="R10" s="18">
        <v>45</v>
      </c>
      <c r="S10" s="18">
        <v>1562618</v>
      </c>
      <c r="T10" s="18">
        <v>2125</v>
      </c>
      <c r="U10" s="18">
        <v>10832</v>
      </c>
      <c r="V10" s="18">
        <v>409</v>
      </c>
      <c r="W10" s="18">
        <v>539</v>
      </c>
      <c r="X10" s="18">
        <v>18</v>
      </c>
    </row>
    <row r="11" spans="1:24">
      <c r="A11" s="18" t="s">
        <v>22</v>
      </c>
      <c r="B11" s="18">
        <v>9832</v>
      </c>
      <c r="C11" s="18">
        <v>2412</v>
      </c>
      <c r="D11" s="18">
        <v>337</v>
      </c>
      <c r="E11" s="18">
        <v>3331</v>
      </c>
      <c r="F11" s="18">
        <v>86</v>
      </c>
      <c r="G11" s="18">
        <v>476</v>
      </c>
      <c r="H11" s="18">
        <v>30</v>
      </c>
      <c r="I11" s="18">
        <v>79681</v>
      </c>
      <c r="J11" s="18">
        <v>140</v>
      </c>
      <c r="K11" s="18">
        <v>263739</v>
      </c>
      <c r="L11" s="18">
        <v>8417</v>
      </c>
      <c r="M11" s="18">
        <v>3357403</v>
      </c>
      <c r="N11" s="18">
        <v>326</v>
      </c>
      <c r="O11" s="18">
        <v>847888</v>
      </c>
      <c r="P11" s="18">
        <v>556</v>
      </c>
      <c r="Q11" s="18">
        <v>21005</v>
      </c>
      <c r="R11" s="18">
        <v>154</v>
      </c>
      <c r="S11" s="18">
        <v>10890</v>
      </c>
      <c r="T11" s="18">
        <v>128</v>
      </c>
      <c r="U11" s="18">
        <v>292</v>
      </c>
      <c r="V11" s="18">
        <v>31</v>
      </c>
      <c r="W11" s="18">
        <v>83</v>
      </c>
      <c r="X11" s="18">
        <v>5</v>
      </c>
    </row>
    <row r="12" spans="1:24">
      <c r="A12" s="18" t="s">
        <v>24</v>
      </c>
      <c r="B12" s="18">
        <v>17029</v>
      </c>
      <c r="C12" s="18">
        <v>23940</v>
      </c>
      <c r="D12" s="18">
        <v>2827</v>
      </c>
      <c r="E12" s="18">
        <v>115</v>
      </c>
      <c r="F12" s="18">
        <v>5</v>
      </c>
      <c r="G12" s="18">
        <v>3675</v>
      </c>
      <c r="H12" s="18">
        <v>284</v>
      </c>
      <c r="I12" s="18">
        <v>202326</v>
      </c>
      <c r="J12" s="18">
        <v>307</v>
      </c>
      <c r="K12" s="18">
        <v>604297</v>
      </c>
      <c r="L12" s="18">
        <v>13374</v>
      </c>
      <c r="M12" s="18">
        <v>5527146</v>
      </c>
      <c r="N12" s="18">
        <v>303</v>
      </c>
      <c r="O12" s="18">
        <v>8980769</v>
      </c>
      <c r="P12" s="18">
        <v>1137</v>
      </c>
      <c r="Q12" s="18">
        <v>784775</v>
      </c>
      <c r="R12" s="18">
        <v>608</v>
      </c>
      <c r="S12" s="18">
        <v>257261</v>
      </c>
      <c r="T12" s="18">
        <v>1692</v>
      </c>
      <c r="U12" s="18">
        <v>7820</v>
      </c>
      <c r="V12" s="18">
        <v>407</v>
      </c>
      <c r="W12" s="18">
        <v>1434</v>
      </c>
      <c r="X12" s="18">
        <v>95</v>
      </c>
    </row>
    <row r="13" spans="1:24">
      <c r="A13" s="18" t="s">
        <v>20</v>
      </c>
      <c r="B13" s="18">
        <v>12852</v>
      </c>
      <c r="C13" s="18">
        <v>21413</v>
      </c>
      <c r="D13" s="18">
        <v>1579</v>
      </c>
      <c r="E13" s="18">
        <v>1657</v>
      </c>
      <c r="F13" s="18">
        <v>30</v>
      </c>
      <c r="G13" s="18">
        <v>8675</v>
      </c>
      <c r="H13" s="18">
        <v>836</v>
      </c>
      <c r="I13" s="18">
        <v>302496</v>
      </c>
      <c r="J13" s="18">
        <v>182</v>
      </c>
      <c r="K13" s="18">
        <v>438731</v>
      </c>
      <c r="L13" s="18">
        <v>10773</v>
      </c>
      <c r="M13" s="18">
        <v>31718267</v>
      </c>
      <c r="N13" s="18">
        <v>360</v>
      </c>
      <c r="O13" s="18">
        <v>6620255</v>
      </c>
      <c r="P13" s="18">
        <v>560</v>
      </c>
      <c r="Q13" s="18">
        <v>163733</v>
      </c>
      <c r="R13" s="18">
        <v>76</v>
      </c>
      <c r="S13" s="18">
        <v>170840</v>
      </c>
      <c r="T13" s="18">
        <v>171</v>
      </c>
      <c r="U13" s="18">
        <v>7051</v>
      </c>
      <c r="V13" s="18">
        <v>322</v>
      </c>
      <c r="W13" s="18">
        <v>1966</v>
      </c>
      <c r="X13" s="18">
        <v>88</v>
      </c>
    </row>
    <row r="14" spans="1:24">
      <c r="A14" s="18" t="s">
        <v>23</v>
      </c>
      <c r="B14" s="18">
        <v>4336</v>
      </c>
      <c r="C14" s="18">
        <v>1707</v>
      </c>
      <c r="D14" s="18">
        <v>181</v>
      </c>
      <c r="E14" s="18">
        <v>1</v>
      </c>
      <c r="F14" s="18">
        <v>1</v>
      </c>
      <c r="G14" s="18">
        <v>602</v>
      </c>
      <c r="H14" s="18">
        <v>71</v>
      </c>
      <c r="I14" s="18">
        <v>68883</v>
      </c>
      <c r="J14" s="18">
        <v>67</v>
      </c>
      <c r="K14" s="18">
        <v>106743</v>
      </c>
      <c r="L14" s="18">
        <v>3745</v>
      </c>
      <c r="M14" s="18">
        <v>496138</v>
      </c>
      <c r="N14" s="18">
        <v>13</v>
      </c>
      <c r="O14" s="18">
        <v>39757</v>
      </c>
      <c r="P14" s="18">
        <v>98</v>
      </c>
      <c r="Q14" s="18">
        <v>1502</v>
      </c>
      <c r="R14" s="18">
        <v>35</v>
      </c>
      <c r="S14" s="18">
        <v>13118</v>
      </c>
      <c r="T14" s="18">
        <v>59</v>
      </c>
      <c r="U14" s="18">
        <v>444</v>
      </c>
      <c r="V14" s="18">
        <v>28</v>
      </c>
      <c r="W14" s="18">
        <v>154</v>
      </c>
      <c r="X14" s="18">
        <v>11</v>
      </c>
    </row>
    <row r="15" spans="1:24">
      <c r="A15" s="18" t="s">
        <v>26</v>
      </c>
      <c r="B15" s="18">
        <v>10342</v>
      </c>
      <c r="C15" s="18">
        <v>11032</v>
      </c>
      <c r="D15" s="18">
        <v>971</v>
      </c>
      <c r="E15" s="18">
        <v>114</v>
      </c>
      <c r="F15" s="18">
        <v>3</v>
      </c>
      <c r="G15" s="18">
        <v>13640</v>
      </c>
      <c r="H15" s="18">
        <v>1059</v>
      </c>
      <c r="I15" s="18">
        <v>68258</v>
      </c>
      <c r="J15" s="18">
        <v>40</v>
      </c>
      <c r="K15" s="18">
        <v>277851</v>
      </c>
      <c r="L15" s="18">
        <v>8427</v>
      </c>
      <c r="M15" s="18">
        <v>2381528</v>
      </c>
      <c r="N15" s="18">
        <v>297</v>
      </c>
      <c r="O15" s="18">
        <v>5386966</v>
      </c>
      <c r="P15" s="18">
        <v>921</v>
      </c>
      <c r="Q15" s="18">
        <v>476903</v>
      </c>
      <c r="R15" s="18">
        <v>290</v>
      </c>
      <c r="S15" s="18">
        <v>62646</v>
      </c>
      <c r="T15" s="18">
        <v>370</v>
      </c>
      <c r="U15" s="18">
        <v>2394</v>
      </c>
      <c r="V15" s="18">
        <v>101</v>
      </c>
      <c r="W15" s="18">
        <v>479</v>
      </c>
      <c r="X15" s="18">
        <v>17</v>
      </c>
    </row>
    <row r="16" spans="1:24">
      <c r="A16" s="18" t="s">
        <v>25</v>
      </c>
      <c r="B16" s="18">
        <v>19774</v>
      </c>
      <c r="C16" s="18">
        <v>18921</v>
      </c>
      <c r="D16" s="18">
        <v>2034</v>
      </c>
      <c r="E16" s="18">
        <v>81</v>
      </c>
      <c r="F16" s="18">
        <v>2</v>
      </c>
      <c r="G16" s="18">
        <v>12626</v>
      </c>
      <c r="H16" s="18">
        <v>1051</v>
      </c>
      <c r="I16" s="18">
        <v>408903</v>
      </c>
      <c r="J16" s="18">
        <v>455</v>
      </c>
      <c r="K16" s="18">
        <v>823776</v>
      </c>
      <c r="L16" s="18">
        <v>17114</v>
      </c>
      <c r="M16" s="18">
        <v>21651479</v>
      </c>
      <c r="N16" s="18">
        <v>736</v>
      </c>
      <c r="O16" s="18">
        <v>1921757</v>
      </c>
      <c r="P16" s="18">
        <v>743</v>
      </c>
      <c r="Q16" s="18">
        <v>514407</v>
      </c>
      <c r="R16" s="18">
        <v>143</v>
      </c>
      <c r="S16" s="18">
        <v>47859</v>
      </c>
      <c r="T16" s="18">
        <v>441</v>
      </c>
      <c r="U16" s="18">
        <v>1901</v>
      </c>
      <c r="V16" s="18">
        <v>102</v>
      </c>
      <c r="W16" s="18">
        <v>446</v>
      </c>
      <c r="X16" s="18">
        <v>29</v>
      </c>
    </row>
    <row r="17" spans="1:24">
      <c r="A17" s="18" t="s">
        <v>21</v>
      </c>
      <c r="B17" s="18">
        <v>10209</v>
      </c>
      <c r="C17" s="18">
        <v>22837</v>
      </c>
      <c r="D17" s="18">
        <v>1658</v>
      </c>
      <c r="E17" s="18">
        <v>1</v>
      </c>
      <c r="F17" s="18">
        <v>1</v>
      </c>
      <c r="G17" s="18">
        <v>728</v>
      </c>
      <c r="H17" s="18">
        <v>83</v>
      </c>
      <c r="I17" s="18">
        <v>129730</v>
      </c>
      <c r="J17" s="18">
        <v>112</v>
      </c>
      <c r="K17" s="18">
        <v>441081</v>
      </c>
      <c r="L17" s="18">
        <v>8912</v>
      </c>
      <c r="M17" s="18">
        <v>3861399</v>
      </c>
      <c r="N17" s="18">
        <v>197</v>
      </c>
      <c r="O17" s="18">
        <v>292052</v>
      </c>
      <c r="P17" s="18">
        <v>315</v>
      </c>
      <c r="Q17" s="18">
        <v>446704</v>
      </c>
      <c r="R17" s="18">
        <v>60</v>
      </c>
      <c r="S17" s="18">
        <v>25500</v>
      </c>
      <c r="T17" s="18">
        <v>116</v>
      </c>
      <c r="U17" s="18">
        <v>1000</v>
      </c>
      <c r="V17" s="18">
        <v>41</v>
      </c>
      <c r="W17" s="18">
        <v>184</v>
      </c>
      <c r="X17" s="18">
        <v>10</v>
      </c>
    </row>
    <row r="18" spans="1:24">
      <c r="A18" s="18" t="s">
        <v>19</v>
      </c>
      <c r="B18" s="18">
        <v>2159</v>
      </c>
      <c r="C18" s="18">
        <v>515</v>
      </c>
      <c r="D18" s="18">
        <v>55</v>
      </c>
      <c r="E18" s="18">
        <v>0</v>
      </c>
      <c r="F18" s="18">
        <v>0</v>
      </c>
      <c r="G18" s="18">
        <v>61</v>
      </c>
      <c r="H18" s="18">
        <v>11</v>
      </c>
      <c r="I18" s="18">
        <v>0</v>
      </c>
      <c r="J18" s="18">
        <v>0</v>
      </c>
      <c r="K18" s="18">
        <v>46942</v>
      </c>
      <c r="L18" s="18">
        <v>1877</v>
      </c>
      <c r="M18" s="18">
        <v>221</v>
      </c>
      <c r="N18" s="18">
        <v>11</v>
      </c>
      <c r="O18" s="18">
        <v>1817</v>
      </c>
      <c r="P18" s="18">
        <v>66</v>
      </c>
      <c r="Q18" s="18">
        <v>1323</v>
      </c>
      <c r="R18" s="18">
        <v>101</v>
      </c>
      <c r="S18" s="18">
        <v>6300</v>
      </c>
      <c r="T18" s="18">
        <v>200</v>
      </c>
      <c r="U18" s="18">
        <v>518</v>
      </c>
      <c r="V18" s="18">
        <v>29</v>
      </c>
      <c r="W18" s="18">
        <v>368</v>
      </c>
      <c r="X18" s="18">
        <v>8</v>
      </c>
    </row>
    <row r="19" spans="1:24">
      <c r="A19" s="18" t="s">
        <v>27</v>
      </c>
      <c r="B19" s="18">
        <v>35045</v>
      </c>
      <c r="C19" s="18">
        <v>118899</v>
      </c>
      <c r="D19" s="18">
        <v>10478</v>
      </c>
      <c r="E19" s="18">
        <v>37477</v>
      </c>
      <c r="F19" s="18">
        <v>928</v>
      </c>
      <c r="G19" s="18">
        <v>14880</v>
      </c>
      <c r="H19" s="18">
        <v>1297</v>
      </c>
      <c r="I19" s="18">
        <v>25707</v>
      </c>
      <c r="J19" s="18">
        <v>514</v>
      </c>
      <c r="K19" s="18">
        <v>1440488</v>
      </c>
      <c r="L19" s="18">
        <v>30790</v>
      </c>
      <c r="M19" s="18">
        <v>453765</v>
      </c>
      <c r="N19" s="18">
        <v>883</v>
      </c>
      <c r="O19" s="18">
        <v>472915</v>
      </c>
      <c r="P19" s="18">
        <v>4053</v>
      </c>
      <c r="Q19" s="18">
        <v>130579</v>
      </c>
      <c r="R19" s="18">
        <v>476</v>
      </c>
      <c r="S19" s="18">
        <v>23060</v>
      </c>
      <c r="T19" s="18">
        <v>992</v>
      </c>
      <c r="U19" s="18">
        <v>17300</v>
      </c>
      <c r="V19" s="18">
        <v>696</v>
      </c>
      <c r="W19" s="18">
        <v>696</v>
      </c>
      <c r="X19" s="18">
        <v>33</v>
      </c>
    </row>
    <row r="20" spans="1:24">
      <c r="A20" s="18" t="s">
        <v>34</v>
      </c>
      <c r="B20" s="18">
        <v>83262</v>
      </c>
      <c r="C20" s="18">
        <v>117744</v>
      </c>
      <c r="D20" s="18">
        <v>16744</v>
      </c>
      <c r="E20" s="18">
        <v>7296</v>
      </c>
      <c r="F20" s="18">
        <v>219</v>
      </c>
      <c r="G20" s="18">
        <v>18466</v>
      </c>
      <c r="H20" s="18">
        <v>2920</v>
      </c>
      <c r="I20" s="18">
        <v>140136</v>
      </c>
      <c r="J20" s="18">
        <v>2344</v>
      </c>
      <c r="K20" s="18">
        <v>2823827</v>
      </c>
      <c r="L20" s="18">
        <v>76191</v>
      </c>
      <c r="M20" s="18">
        <v>4898213</v>
      </c>
      <c r="N20" s="18">
        <v>372</v>
      </c>
      <c r="O20" s="18">
        <v>1283035</v>
      </c>
      <c r="P20" s="18">
        <v>2230</v>
      </c>
      <c r="Q20" s="18">
        <v>582097</v>
      </c>
      <c r="R20" s="18">
        <v>638</v>
      </c>
      <c r="S20" s="18">
        <v>293567</v>
      </c>
      <c r="T20" s="18">
        <v>1820</v>
      </c>
      <c r="U20" s="18">
        <v>37093</v>
      </c>
      <c r="V20" s="18">
        <v>1521</v>
      </c>
      <c r="W20" s="18">
        <v>1023</v>
      </c>
      <c r="X20" s="18">
        <v>53</v>
      </c>
    </row>
    <row r="21" spans="1:24">
      <c r="A21" s="18" t="s">
        <v>28</v>
      </c>
      <c r="B21" s="18">
        <v>193599</v>
      </c>
      <c r="C21" s="18">
        <v>538870</v>
      </c>
      <c r="D21" s="18">
        <v>68051</v>
      </c>
      <c r="E21" s="18">
        <v>156986</v>
      </c>
      <c r="F21" s="18">
        <v>5063</v>
      </c>
      <c r="G21" s="18">
        <v>79060</v>
      </c>
      <c r="H21" s="18">
        <v>12023</v>
      </c>
      <c r="I21" s="18">
        <v>268740</v>
      </c>
      <c r="J21" s="18">
        <v>6362</v>
      </c>
      <c r="K21" s="18">
        <v>5847870</v>
      </c>
      <c r="L21" s="18">
        <v>160140</v>
      </c>
      <c r="M21" s="18">
        <v>18722719</v>
      </c>
      <c r="N21" s="18">
        <v>4093</v>
      </c>
      <c r="O21" s="18">
        <v>1050363</v>
      </c>
      <c r="P21" s="18">
        <v>11309</v>
      </c>
      <c r="Q21" s="18">
        <v>326507</v>
      </c>
      <c r="R21" s="18">
        <v>2569</v>
      </c>
      <c r="S21" s="18">
        <v>553745</v>
      </c>
      <c r="T21" s="18">
        <v>6214</v>
      </c>
      <c r="U21" s="18">
        <v>124686</v>
      </c>
      <c r="V21" s="18">
        <v>4566</v>
      </c>
      <c r="W21" s="18">
        <v>3410</v>
      </c>
      <c r="X21" s="18">
        <v>151</v>
      </c>
    </row>
    <row r="22" spans="1:24">
      <c r="A22" s="18" t="s">
        <v>29</v>
      </c>
      <c r="B22" s="18">
        <v>160720</v>
      </c>
      <c r="C22" s="18">
        <v>526368</v>
      </c>
      <c r="D22" s="18">
        <v>86866</v>
      </c>
      <c r="E22" s="18">
        <v>5509</v>
      </c>
      <c r="F22" s="18">
        <v>148</v>
      </c>
      <c r="G22" s="18">
        <v>158208</v>
      </c>
      <c r="H22" s="18">
        <v>27617</v>
      </c>
      <c r="I22" s="18">
        <v>277721</v>
      </c>
      <c r="J22" s="18">
        <v>8877</v>
      </c>
      <c r="K22" s="18">
        <v>4934664</v>
      </c>
      <c r="L22" s="18">
        <v>118791</v>
      </c>
      <c r="M22" s="18">
        <v>8587909</v>
      </c>
      <c r="N22" s="18">
        <v>1238</v>
      </c>
      <c r="O22" s="18">
        <v>400271</v>
      </c>
      <c r="P22" s="18">
        <v>5949</v>
      </c>
      <c r="Q22" s="18">
        <v>47252</v>
      </c>
      <c r="R22" s="18">
        <v>874</v>
      </c>
      <c r="S22" s="18">
        <v>223295</v>
      </c>
      <c r="T22" s="18">
        <v>7039</v>
      </c>
      <c r="U22" s="18">
        <v>20925</v>
      </c>
      <c r="V22" s="18">
        <v>1176</v>
      </c>
      <c r="W22" s="18">
        <v>1542</v>
      </c>
      <c r="X22" s="18">
        <v>109</v>
      </c>
    </row>
    <row r="23" spans="1:24">
      <c r="A23" s="18" t="s">
        <v>33</v>
      </c>
      <c r="B23" s="18">
        <v>57272</v>
      </c>
      <c r="C23" s="18">
        <v>188012</v>
      </c>
      <c r="D23" s="18">
        <v>39542</v>
      </c>
      <c r="E23" s="18">
        <v>44</v>
      </c>
      <c r="F23" s="18">
        <v>14</v>
      </c>
      <c r="G23" s="18">
        <v>34804</v>
      </c>
      <c r="H23" s="18">
        <v>8215</v>
      </c>
      <c r="I23" s="18">
        <v>60704</v>
      </c>
      <c r="J23" s="18">
        <v>1567</v>
      </c>
      <c r="K23" s="18">
        <v>1746256</v>
      </c>
      <c r="L23" s="18">
        <v>41519</v>
      </c>
      <c r="M23" s="18">
        <v>261416</v>
      </c>
      <c r="N23" s="18">
        <v>341</v>
      </c>
      <c r="O23" s="18">
        <v>53349</v>
      </c>
      <c r="P23" s="18">
        <v>3056</v>
      </c>
      <c r="Q23" s="18">
        <v>7045</v>
      </c>
      <c r="R23" s="18">
        <v>182</v>
      </c>
      <c r="S23" s="18">
        <v>29867</v>
      </c>
      <c r="T23" s="18">
        <v>923</v>
      </c>
      <c r="U23" s="18">
        <v>2071</v>
      </c>
      <c r="V23" s="18">
        <v>144</v>
      </c>
      <c r="W23" s="18">
        <v>76</v>
      </c>
      <c r="X23" s="18">
        <v>3</v>
      </c>
    </row>
    <row r="24" spans="1:24">
      <c r="A24" s="18" t="s">
        <v>31</v>
      </c>
      <c r="B24" s="18">
        <v>149207</v>
      </c>
      <c r="C24" s="18">
        <v>521843</v>
      </c>
      <c r="D24" s="18">
        <v>102963</v>
      </c>
      <c r="E24" s="18">
        <v>5299</v>
      </c>
      <c r="F24" s="18">
        <v>208</v>
      </c>
      <c r="G24" s="18">
        <v>105318</v>
      </c>
      <c r="H24" s="18">
        <v>25045</v>
      </c>
      <c r="I24" s="18">
        <v>74367</v>
      </c>
      <c r="J24" s="18">
        <v>3479</v>
      </c>
      <c r="K24" s="18">
        <v>4109114</v>
      </c>
      <c r="L24" s="18">
        <v>97268</v>
      </c>
      <c r="M24" s="18">
        <v>1082051</v>
      </c>
      <c r="N24" s="18">
        <v>2071</v>
      </c>
      <c r="O24" s="18">
        <v>75724</v>
      </c>
      <c r="P24" s="18">
        <v>2724</v>
      </c>
      <c r="Q24" s="18">
        <v>32000</v>
      </c>
      <c r="R24" s="18">
        <v>2117</v>
      </c>
      <c r="S24" s="18">
        <v>64734</v>
      </c>
      <c r="T24" s="18">
        <v>2077</v>
      </c>
      <c r="U24" s="18">
        <v>5057</v>
      </c>
      <c r="V24" s="18">
        <v>316</v>
      </c>
      <c r="W24" s="18">
        <v>383</v>
      </c>
      <c r="X24" s="18">
        <v>21</v>
      </c>
    </row>
    <row r="25" spans="1:24">
      <c r="A25" s="18" t="s">
        <v>30</v>
      </c>
      <c r="B25" s="18">
        <v>168835</v>
      </c>
      <c r="C25" s="18">
        <v>579746</v>
      </c>
      <c r="D25" s="18">
        <v>104991</v>
      </c>
      <c r="E25" s="18">
        <v>910</v>
      </c>
      <c r="F25" s="18">
        <v>71</v>
      </c>
      <c r="G25" s="18">
        <v>152394</v>
      </c>
      <c r="H25" s="18">
        <v>32833</v>
      </c>
      <c r="I25" s="18">
        <v>141983</v>
      </c>
      <c r="J25" s="18">
        <v>7164</v>
      </c>
      <c r="K25" s="18">
        <v>4484378</v>
      </c>
      <c r="L25" s="18">
        <v>119049</v>
      </c>
      <c r="M25" s="18">
        <v>612999</v>
      </c>
      <c r="N25" s="18">
        <v>1850</v>
      </c>
      <c r="O25" s="18">
        <v>259517</v>
      </c>
      <c r="P25" s="18">
        <v>7882</v>
      </c>
      <c r="Q25" s="18">
        <v>38362</v>
      </c>
      <c r="R25" s="18">
        <v>962</v>
      </c>
      <c r="S25" s="18">
        <v>194277</v>
      </c>
      <c r="T25" s="18">
        <v>6701</v>
      </c>
      <c r="U25" s="18">
        <v>6843</v>
      </c>
      <c r="V25" s="18">
        <v>455</v>
      </c>
      <c r="W25" s="18">
        <v>652</v>
      </c>
      <c r="X25" s="18">
        <v>37</v>
      </c>
    </row>
    <row r="26" spans="1:24">
      <c r="A26" s="18" t="s">
        <v>35</v>
      </c>
      <c r="B26" s="18">
        <v>41672</v>
      </c>
      <c r="C26" s="18">
        <v>119756</v>
      </c>
      <c r="D26" s="18">
        <v>28480</v>
      </c>
      <c r="E26" s="18">
        <v>11</v>
      </c>
      <c r="F26" s="18">
        <v>4</v>
      </c>
      <c r="G26" s="18">
        <v>19171</v>
      </c>
      <c r="H26" s="18">
        <v>4914</v>
      </c>
      <c r="I26" s="18">
        <v>38618</v>
      </c>
      <c r="J26" s="18">
        <v>942</v>
      </c>
      <c r="K26" s="18">
        <v>1172659</v>
      </c>
      <c r="L26" s="18">
        <v>27542</v>
      </c>
      <c r="M26" s="18">
        <v>475136</v>
      </c>
      <c r="N26" s="18">
        <v>111</v>
      </c>
      <c r="O26" s="18">
        <v>76494</v>
      </c>
      <c r="P26" s="18">
        <v>2080</v>
      </c>
      <c r="Q26" s="18">
        <v>7276</v>
      </c>
      <c r="R26" s="18">
        <v>339</v>
      </c>
      <c r="S26" s="18">
        <v>42311</v>
      </c>
      <c r="T26" s="18">
        <v>211</v>
      </c>
      <c r="U26" s="18">
        <v>3797</v>
      </c>
      <c r="V26" s="18">
        <v>136</v>
      </c>
      <c r="W26" s="18">
        <v>23</v>
      </c>
      <c r="X26" s="18">
        <v>5</v>
      </c>
    </row>
    <row r="27" spans="1:24">
      <c r="A27" s="18" t="s">
        <v>32</v>
      </c>
      <c r="B27" s="18">
        <v>186732</v>
      </c>
      <c r="C27" s="18">
        <v>530087</v>
      </c>
      <c r="D27" s="18">
        <v>122756</v>
      </c>
      <c r="E27" s="18">
        <v>230</v>
      </c>
      <c r="F27" s="18">
        <v>19</v>
      </c>
      <c r="G27" s="18">
        <v>140235</v>
      </c>
      <c r="H27" s="18">
        <v>37567</v>
      </c>
      <c r="I27" s="18">
        <v>125508</v>
      </c>
      <c r="J27" s="18">
        <v>4275</v>
      </c>
      <c r="K27" s="18">
        <v>4788470</v>
      </c>
      <c r="L27" s="18">
        <v>111953</v>
      </c>
      <c r="M27" s="18">
        <v>2281219</v>
      </c>
      <c r="N27" s="18">
        <v>1665</v>
      </c>
      <c r="O27" s="18">
        <v>1310738</v>
      </c>
      <c r="P27" s="18">
        <v>6615</v>
      </c>
      <c r="Q27" s="18">
        <v>32879</v>
      </c>
      <c r="R27" s="18">
        <v>1286</v>
      </c>
      <c r="S27" s="18">
        <v>61571</v>
      </c>
      <c r="T27" s="18">
        <v>1434</v>
      </c>
      <c r="U27" s="18">
        <v>10179</v>
      </c>
      <c r="V27" s="18">
        <v>764</v>
      </c>
      <c r="W27" s="18">
        <v>541</v>
      </c>
      <c r="X27" s="18">
        <v>44</v>
      </c>
    </row>
    <row r="28" spans="1:24">
      <c r="A28" s="18" t="s">
        <v>44</v>
      </c>
      <c r="B28" s="18">
        <v>92020</v>
      </c>
      <c r="C28" s="18">
        <v>155365</v>
      </c>
      <c r="D28" s="18">
        <v>31807</v>
      </c>
      <c r="E28" s="18">
        <v>755</v>
      </c>
      <c r="F28" s="18">
        <v>62</v>
      </c>
      <c r="G28" s="18">
        <v>36490</v>
      </c>
      <c r="H28" s="18">
        <v>7641</v>
      </c>
      <c r="I28" s="18">
        <v>84719</v>
      </c>
      <c r="J28" s="18">
        <v>3675</v>
      </c>
      <c r="K28" s="18">
        <v>3098183</v>
      </c>
      <c r="L28" s="18">
        <v>79940</v>
      </c>
      <c r="M28" s="18">
        <v>80358</v>
      </c>
      <c r="N28" s="18">
        <v>1212</v>
      </c>
      <c r="O28" s="18">
        <v>102007</v>
      </c>
      <c r="P28" s="18">
        <v>5115</v>
      </c>
      <c r="Q28" s="18">
        <v>28066</v>
      </c>
      <c r="R28" s="18">
        <v>1147</v>
      </c>
      <c r="S28" s="18">
        <v>126907</v>
      </c>
      <c r="T28" s="18">
        <v>1979</v>
      </c>
      <c r="U28" s="18">
        <v>6946</v>
      </c>
      <c r="V28" s="18">
        <v>411</v>
      </c>
      <c r="W28" s="18">
        <v>132</v>
      </c>
      <c r="X28" s="18">
        <v>15</v>
      </c>
    </row>
    <row r="29" spans="1:24">
      <c r="A29" s="18" t="s">
        <v>38</v>
      </c>
      <c r="B29" s="18">
        <v>105077</v>
      </c>
      <c r="C29" s="18">
        <v>315181</v>
      </c>
      <c r="D29" s="18">
        <v>53270</v>
      </c>
      <c r="E29" s="18">
        <v>39625</v>
      </c>
      <c r="F29" s="18">
        <v>1175</v>
      </c>
      <c r="G29" s="18">
        <v>49307</v>
      </c>
      <c r="H29" s="18">
        <v>8271</v>
      </c>
      <c r="I29" s="18">
        <v>136921</v>
      </c>
      <c r="J29" s="18">
        <v>3995</v>
      </c>
      <c r="K29" s="18">
        <v>3706783</v>
      </c>
      <c r="L29" s="18">
        <v>76242</v>
      </c>
      <c r="M29" s="18">
        <v>1810480</v>
      </c>
      <c r="N29" s="18">
        <v>2092</v>
      </c>
      <c r="O29" s="18">
        <v>1181081</v>
      </c>
      <c r="P29" s="18">
        <v>4531</v>
      </c>
      <c r="Q29" s="18">
        <v>170933</v>
      </c>
      <c r="R29" s="18">
        <v>2407</v>
      </c>
      <c r="S29" s="18">
        <v>305633</v>
      </c>
      <c r="T29" s="18">
        <v>2299</v>
      </c>
      <c r="U29" s="18">
        <v>25975</v>
      </c>
      <c r="V29" s="18">
        <v>1138</v>
      </c>
      <c r="W29" s="18">
        <v>171</v>
      </c>
      <c r="X29" s="18">
        <v>35</v>
      </c>
    </row>
    <row r="30" spans="1:24">
      <c r="A30" s="18" t="s">
        <v>46</v>
      </c>
      <c r="B30" s="18">
        <v>70887</v>
      </c>
      <c r="C30" s="18">
        <v>153676</v>
      </c>
      <c r="D30" s="18">
        <v>30595</v>
      </c>
      <c r="E30" s="18">
        <v>12</v>
      </c>
      <c r="F30" s="18">
        <v>1</v>
      </c>
      <c r="G30" s="18">
        <v>78397</v>
      </c>
      <c r="H30" s="18">
        <v>14964</v>
      </c>
      <c r="I30" s="18">
        <v>111131</v>
      </c>
      <c r="J30" s="18">
        <v>3660</v>
      </c>
      <c r="K30" s="18">
        <v>2309419</v>
      </c>
      <c r="L30" s="18">
        <v>53094</v>
      </c>
      <c r="M30" s="18">
        <v>19072</v>
      </c>
      <c r="N30" s="18">
        <v>525</v>
      </c>
      <c r="O30" s="18">
        <v>303180</v>
      </c>
      <c r="P30" s="18">
        <v>3176</v>
      </c>
      <c r="Q30" s="18">
        <v>11801</v>
      </c>
      <c r="R30" s="18">
        <v>453</v>
      </c>
      <c r="S30" s="18">
        <v>11379</v>
      </c>
      <c r="T30" s="18">
        <v>302</v>
      </c>
      <c r="U30" s="18">
        <v>6368</v>
      </c>
      <c r="V30" s="18">
        <v>387</v>
      </c>
      <c r="W30" s="18">
        <v>140</v>
      </c>
      <c r="X30" s="18">
        <v>7</v>
      </c>
    </row>
    <row r="31" spans="1:24">
      <c r="A31" s="18" t="s">
        <v>36</v>
      </c>
      <c r="B31" s="18">
        <v>25729</v>
      </c>
      <c r="C31" s="18">
        <v>46934</v>
      </c>
      <c r="D31" s="18">
        <v>6420</v>
      </c>
      <c r="E31" s="18">
        <v>907</v>
      </c>
      <c r="F31" s="18">
        <v>6</v>
      </c>
      <c r="G31" s="18">
        <v>21578</v>
      </c>
      <c r="H31" s="18">
        <v>2791</v>
      </c>
      <c r="I31" s="18">
        <v>20846</v>
      </c>
      <c r="J31" s="18">
        <v>916</v>
      </c>
      <c r="K31" s="18">
        <v>1548568</v>
      </c>
      <c r="L31" s="18">
        <v>21657</v>
      </c>
      <c r="M31" s="18">
        <v>24881</v>
      </c>
      <c r="N31" s="18">
        <v>157</v>
      </c>
      <c r="O31" s="18">
        <v>57252</v>
      </c>
      <c r="P31" s="18">
        <v>891</v>
      </c>
      <c r="Q31" s="18">
        <v>18446</v>
      </c>
      <c r="R31" s="18">
        <v>173</v>
      </c>
      <c r="S31" s="18">
        <v>23469</v>
      </c>
      <c r="T31" s="18">
        <v>218</v>
      </c>
      <c r="U31" s="18">
        <v>4594</v>
      </c>
      <c r="V31" s="18">
        <v>206</v>
      </c>
      <c r="W31" s="18">
        <v>51</v>
      </c>
      <c r="X31" s="18">
        <v>3</v>
      </c>
    </row>
    <row r="32" spans="1:24">
      <c r="A32" s="18" t="s">
        <v>42</v>
      </c>
      <c r="B32" s="18">
        <v>101747</v>
      </c>
      <c r="C32" s="18">
        <v>349668</v>
      </c>
      <c r="D32" s="18">
        <v>63804</v>
      </c>
      <c r="E32" s="18">
        <v>8968</v>
      </c>
      <c r="F32" s="18">
        <v>283</v>
      </c>
      <c r="G32" s="18">
        <v>72055</v>
      </c>
      <c r="H32" s="18">
        <v>14392</v>
      </c>
      <c r="I32" s="18">
        <v>131217</v>
      </c>
      <c r="J32" s="18">
        <v>3685</v>
      </c>
      <c r="K32" s="18">
        <v>3444897</v>
      </c>
      <c r="L32" s="18">
        <v>73319</v>
      </c>
      <c r="M32" s="18">
        <v>799354</v>
      </c>
      <c r="N32" s="18">
        <v>2044</v>
      </c>
      <c r="O32" s="18">
        <v>432805</v>
      </c>
      <c r="P32" s="18">
        <v>4438</v>
      </c>
      <c r="Q32" s="18">
        <v>89286</v>
      </c>
      <c r="R32" s="18">
        <v>3508</v>
      </c>
      <c r="S32" s="18">
        <v>126398</v>
      </c>
      <c r="T32" s="18">
        <v>2610</v>
      </c>
      <c r="U32" s="18">
        <v>12463</v>
      </c>
      <c r="V32" s="18">
        <v>485</v>
      </c>
      <c r="W32" s="18">
        <v>477</v>
      </c>
      <c r="X32" s="18">
        <v>24</v>
      </c>
    </row>
    <row r="33" spans="1:24">
      <c r="A33" s="18" t="s">
        <v>47</v>
      </c>
      <c r="B33" s="18">
        <v>29241</v>
      </c>
      <c r="C33" s="18">
        <v>88399</v>
      </c>
      <c r="D33" s="18">
        <v>20002</v>
      </c>
      <c r="E33" s="18">
        <v>0</v>
      </c>
      <c r="F33" s="18">
        <v>0</v>
      </c>
      <c r="G33" s="18">
        <v>17510</v>
      </c>
      <c r="H33" s="18">
        <v>4384</v>
      </c>
      <c r="I33" s="18">
        <v>38965</v>
      </c>
      <c r="J33" s="18">
        <v>1725</v>
      </c>
      <c r="K33" s="18">
        <v>910227</v>
      </c>
      <c r="L33" s="18">
        <v>21714</v>
      </c>
      <c r="M33" s="18">
        <v>119125</v>
      </c>
      <c r="N33" s="18">
        <v>135</v>
      </c>
      <c r="O33" s="18">
        <v>16302</v>
      </c>
      <c r="P33" s="18">
        <v>735</v>
      </c>
      <c r="Q33" s="18">
        <v>2902</v>
      </c>
      <c r="R33" s="18">
        <v>118</v>
      </c>
      <c r="S33" s="18">
        <v>4458</v>
      </c>
      <c r="T33" s="18">
        <v>158</v>
      </c>
      <c r="U33" s="18">
        <v>2691</v>
      </c>
      <c r="V33" s="18">
        <v>168</v>
      </c>
      <c r="W33" s="18">
        <v>57</v>
      </c>
      <c r="X33" s="18">
        <v>6</v>
      </c>
    </row>
    <row r="34" spans="1:24">
      <c r="A34" s="18" t="s">
        <v>43</v>
      </c>
      <c r="B34" s="18">
        <v>132089</v>
      </c>
      <c r="C34" s="18">
        <v>394097</v>
      </c>
      <c r="D34" s="18">
        <v>86273</v>
      </c>
      <c r="E34" s="18">
        <v>771</v>
      </c>
      <c r="F34" s="18">
        <v>88</v>
      </c>
      <c r="G34" s="18">
        <v>76261</v>
      </c>
      <c r="H34" s="18">
        <v>19946</v>
      </c>
      <c r="I34" s="18">
        <v>135621</v>
      </c>
      <c r="J34" s="18">
        <v>4530</v>
      </c>
      <c r="K34" s="18">
        <v>3170588</v>
      </c>
      <c r="L34" s="18">
        <v>91064</v>
      </c>
      <c r="M34" s="18">
        <v>241117</v>
      </c>
      <c r="N34" s="18">
        <v>1346</v>
      </c>
      <c r="O34" s="18">
        <v>1008844</v>
      </c>
      <c r="P34" s="18">
        <v>11231</v>
      </c>
      <c r="Q34" s="18">
        <v>78864</v>
      </c>
      <c r="R34" s="18">
        <v>2235</v>
      </c>
      <c r="S34" s="18">
        <v>204361</v>
      </c>
      <c r="T34" s="18">
        <v>4044</v>
      </c>
      <c r="U34" s="18">
        <v>6273</v>
      </c>
      <c r="V34" s="18">
        <v>389</v>
      </c>
      <c r="W34" s="18">
        <v>486</v>
      </c>
      <c r="X34" s="18">
        <v>72</v>
      </c>
    </row>
    <row r="35" spans="1:24">
      <c r="A35" s="18" t="s">
        <v>40</v>
      </c>
      <c r="B35" s="18">
        <v>41507</v>
      </c>
      <c r="C35" s="18">
        <v>48979</v>
      </c>
      <c r="D35" s="18">
        <v>5855</v>
      </c>
      <c r="E35" s="18">
        <v>6738</v>
      </c>
      <c r="F35" s="18">
        <v>83</v>
      </c>
      <c r="G35" s="18">
        <v>14182</v>
      </c>
      <c r="H35" s="18">
        <v>1769</v>
      </c>
      <c r="I35" s="18">
        <v>69402</v>
      </c>
      <c r="J35" s="18">
        <v>1095</v>
      </c>
      <c r="K35" s="18">
        <v>1407118</v>
      </c>
      <c r="L35" s="18">
        <v>37613</v>
      </c>
      <c r="M35" s="18">
        <v>193773</v>
      </c>
      <c r="N35" s="18">
        <v>101</v>
      </c>
      <c r="O35" s="18">
        <v>57046</v>
      </c>
      <c r="P35" s="18">
        <v>1302</v>
      </c>
      <c r="Q35" s="18">
        <v>3843</v>
      </c>
      <c r="R35" s="18">
        <v>73</v>
      </c>
      <c r="S35" s="18">
        <v>11002</v>
      </c>
      <c r="T35" s="18">
        <v>124</v>
      </c>
      <c r="U35" s="18">
        <v>10346</v>
      </c>
      <c r="V35" s="18">
        <v>409</v>
      </c>
      <c r="W35" s="18">
        <v>395</v>
      </c>
      <c r="X35" s="18">
        <v>25</v>
      </c>
    </row>
    <row r="36" spans="1:24">
      <c r="A36" s="18" t="s">
        <v>45</v>
      </c>
      <c r="B36" s="18">
        <v>111247</v>
      </c>
      <c r="C36" s="18">
        <v>289400</v>
      </c>
      <c r="D36" s="18">
        <v>56317</v>
      </c>
      <c r="E36" s="18">
        <v>4774</v>
      </c>
      <c r="F36" s="18">
        <v>192</v>
      </c>
      <c r="G36" s="18">
        <v>98340</v>
      </c>
      <c r="H36" s="18">
        <v>18813</v>
      </c>
      <c r="I36" s="18">
        <v>89853</v>
      </c>
      <c r="J36" s="18">
        <v>3975</v>
      </c>
      <c r="K36" s="18">
        <v>2849496</v>
      </c>
      <c r="L36" s="18">
        <v>81730</v>
      </c>
      <c r="M36" s="18">
        <v>200807</v>
      </c>
      <c r="N36" s="18">
        <v>616</v>
      </c>
      <c r="O36" s="18">
        <v>180287</v>
      </c>
      <c r="P36" s="18">
        <v>2442</v>
      </c>
      <c r="Q36" s="18">
        <v>14470</v>
      </c>
      <c r="R36" s="18">
        <v>445</v>
      </c>
      <c r="S36" s="18">
        <v>34869</v>
      </c>
      <c r="T36" s="18">
        <v>768</v>
      </c>
      <c r="U36" s="18">
        <v>7977</v>
      </c>
      <c r="V36" s="18">
        <v>482</v>
      </c>
      <c r="W36" s="18">
        <v>172</v>
      </c>
      <c r="X36" s="18">
        <v>17</v>
      </c>
    </row>
    <row r="37" spans="1:24">
      <c r="A37" s="18" t="s">
        <v>41</v>
      </c>
      <c r="B37" s="18">
        <v>34376</v>
      </c>
      <c r="C37" s="18">
        <v>57729</v>
      </c>
      <c r="D37" s="18">
        <v>9578</v>
      </c>
      <c r="E37" s="18">
        <v>27</v>
      </c>
      <c r="F37" s="18">
        <v>4</v>
      </c>
      <c r="G37" s="18">
        <v>16141</v>
      </c>
      <c r="H37" s="18">
        <v>2728</v>
      </c>
      <c r="I37" s="18">
        <v>109701</v>
      </c>
      <c r="J37" s="18">
        <v>1187</v>
      </c>
      <c r="K37" s="18">
        <v>1229450</v>
      </c>
      <c r="L37" s="18">
        <v>29887</v>
      </c>
      <c r="M37" s="18">
        <v>14751</v>
      </c>
      <c r="N37" s="18">
        <v>216</v>
      </c>
      <c r="O37" s="18">
        <v>603510</v>
      </c>
      <c r="P37" s="18">
        <v>911</v>
      </c>
      <c r="Q37" s="18">
        <v>8258</v>
      </c>
      <c r="R37" s="18">
        <v>124</v>
      </c>
      <c r="S37" s="18">
        <v>30217</v>
      </c>
      <c r="T37" s="18">
        <v>338</v>
      </c>
      <c r="U37" s="18">
        <v>8627</v>
      </c>
      <c r="V37" s="18">
        <v>413</v>
      </c>
      <c r="W37" s="18">
        <v>469</v>
      </c>
      <c r="X37" s="18">
        <v>17</v>
      </c>
    </row>
    <row r="38" spans="1:24">
      <c r="A38" s="18" t="s">
        <v>37</v>
      </c>
      <c r="B38" s="18">
        <v>31681</v>
      </c>
      <c r="C38" s="18">
        <v>59448</v>
      </c>
      <c r="D38" s="18">
        <v>8618</v>
      </c>
      <c r="E38" s="18">
        <v>1733</v>
      </c>
      <c r="F38" s="18">
        <v>40</v>
      </c>
      <c r="G38" s="18">
        <v>17664</v>
      </c>
      <c r="H38" s="18">
        <v>3103</v>
      </c>
      <c r="I38" s="18">
        <v>43600</v>
      </c>
      <c r="J38" s="18">
        <v>1408</v>
      </c>
      <c r="K38" s="18">
        <v>1482237</v>
      </c>
      <c r="L38" s="18">
        <v>27604</v>
      </c>
      <c r="M38" s="18">
        <v>360324</v>
      </c>
      <c r="N38" s="18">
        <v>191</v>
      </c>
      <c r="O38" s="18">
        <v>59719</v>
      </c>
      <c r="P38" s="18">
        <v>475</v>
      </c>
      <c r="Q38" s="18">
        <v>5317</v>
      </c>
      <c r="R38" s="18">
        <v>81</v>
      </c>
      <c r="S38" s="18">
        <v>27610</v>
      </c>
      <c r="T38" s="18">
        <v>302</v>
      </c>
      <c r="U38" s="18">
        <v>10512</v>
      </c>
      <c r="V38" s="18">
        <v>468</v>
      </c>
      <c r="W38" s="18">
        <v>133</v>
      </c>
      <c r="X38" s="18">
        <v>8</v>
      </c>
    </row>
    <row r="39" spans="1:24">
      <c r="A39" s="18" t="s">
        <v>39</v>
      </c>
      <c r="B39" s="18">
        <v>108430</v>
      </c>
      <c r="C39" s="18">
        <v>185797</v>
      </c>
      <c r="D39" s="18">
        <v>29606</v>
      </c>
      <c r="E39" s="18">
        <v>7683</v>
      </c>
      <c r="F39" s="18">
        <v>229</v>
      </c>
      <c r="G39" s="18">
        <v>69571</v>
      </c>
      <c r="H39" s="18">
        <v>13287</v>
      </c>
      <c r="I39" s="18">
        <v>190617</v>
      </c>
      <c r="J39" s="18">
        <v>3571</v>
      </c>
      <c r="K39" s="18">
        <v>4635916</v>
      </c>
      <c r="L39" s="18">
        <v>94683</v>
      </c>
      <c r="M39" s="18">
        <v>310140</v>
      </c>
      <c r="N39" s="18">
        <v>1324</v>
      </c>
      <c r="O39" s="18">
        <v>277936</v>
      </c>
      <c r="P39" s="18">
        <v>4733</v>
      </c>
      <c r="Q39" s="18">
        <v>24884</v>
      </c>
      <c r="R39" s="18">
        <v>584</v>
      </c>
      <c r="S39" s="18">
        <v>63977</v>
      </c>
      <c r="T39" s="18">
        <v>1403</v>
      </c>
      <c r="U39" s="18">
        <v>20233</v>
      </c>
      <c r="V39" s="18">
        <v>952</v>
      </c>
      <c r="W39" s="18">
        <v>332</v>
      </c>
      <c r="X39" s="18">
        <v>30</v>
      </c>
    </row>
    <row r="40" spans="1:24">
      <c r="A40" s="18" t="s">
        <v>54</v>
      </c>
      <c r="B40" s="18">
        <v>76494</v>
      </c>
      <c r="C40" s="18">
        <v>53344</v>
      </c>
      <c r="D40" s="18">
        <v>6770</v>
      </c>
      <c r="E40" s="18">
        <v>4747</v>
      </c>
      <c r="F40" s="18">
        <v>157</v>
      </c>
      <c r="G40" s="18">
        <v>16130</v>
      </c>
      <c r="H40" s="18">
        <v>2000</v>
      </c>
      <c r="I40" s="18">
        <v>77885</v>
      </c>
      <c r="J40" s="18">
        <v>3571</v>
      </c>
      <c r="K40" s="18">
        <v>3803404</v>
      </c>
      <c r="L40" s="18">
        <v>72613</v>
      </c>
      <c r="M40" s="18">
        <v>419083</v>
      </c>
      <c r="N40" s="18">
        <v>268</v>
      </c>
      <c r="O40" s="18">
        <v>1448306</v>
      </c>
      <c r="P40" s="18">
        <v>3088</v>
      </c>
      <c r="Q40" s="18">
        <v>6383</v>
      </c>
      <c r="R40" s="18">
        <v>191</v>
      </c>
      <c r="S40" s="18">
        <v>69710</v>
      </c>
      <c r="T40" s="18">
        <v>1010</v>
      </c>
      <c r="U40" s="18">
        <v>5419</v>
      </c>
      <c r="V40" s="18">
        <v>296</v>
      </c>
      <c r="W40" s="18">
        <v>428</v>
      </c>
      <c r="X40" s="18">
        <v>30</v>
      </c>
    </row>
    <row r="41" spans="1:24">
      <c r="A41" s="18" t="s">
        <v>48</v>
      </c>
      <c r="B41" s="18">
        <v>73713</v>
      </c>
      <c r="C41" s="18">
        <v>185772</v>
      </c>
      <c r="D41" s="18">
        <v>17023</v>
      </c>
      <c r="E41" s="18">
        <v>53230</v>
      </c>
      <c r="F41" s="18">
        <v>1210</v>
      </c>
      <c r="G41" s="18">
        <v>51970</v>
      </c>
      <c r="H41" s="18">
        <v>5577</v>
      </c>
      <c r="I41" s="18">
        <v>283654</v>
      </c>
      <c r="J41" s="18">
        <v>13451</v>
      </c>
      <c r="K41" s="18">
        <v>2810198</v>
      </c>
      <c r="L41" s="18">
        <v>62470</v>
      </c>
      <c r="M41" s="18">
        <v>1478282</v>
      </c>
      <c r="N41" s="18">
        <v>781</v>
      </c>
      <c r="O41" s="18">
        <v>3119403</v>
      </c>
      <c r="P41" s="18">
        <v>2056</v>
      </c>
      <c r="Q41" s="18">
        <v>6036</v>
      </c>
      <c r="R41" s="18">
        <v>179</v>
      </c>
      <c r="S41" s="18">
        <v>41457</v>
      </c>
      <c r="T41" s="18">
        <v>657</v>
      </c>
      <c r="U41" s="18">
        <v>7909</v>
      </c>
      <c r="V41" s="18">
        <v>554</v>
      </c>
      <c r="W41" s="18">
        <v>514</v>
      </c>
      <c r="X41" s="18">
        <v>62</v>
      </c>
    </row>
    <row r="42" spans="1:24">
      <c r="A42" s="18" t="s">
        <v>52</v>
      </c>
      <c r="B42" s="18">
        <v>48634</v>
      </c>
      <c r="C42" s="18">
        <v>63039</v>
      </c>
      <c r="D42" s="18">
        <v>9894</v>
      </c>
      <c r="E42" s="18">
        <v>64</v>
      </c>
      <c r="F42" s="18">
        <v>6</v>
      </c>
      <c r="G42" s="18">
        <v>9785</v>
      </c>
      <c r="H42" s="18">
        <v>1613</v>
      </c>
      <c r="I42" s="18">
        <v>63495</v>
      </c>
      <c r="J42" s="18">
        <v>5194</v>
      </c>
      <c r="K42" s="18">
        <v>2074153</v>
      </c>
      <c r="L42" s="18">
        <v>45663</v>
      </c>
      <c r="M42" s="18">
        <v>51176</v>
      </c>
      <c r="N42" s="18">
        <v>232</v>
      </c>
      <c r="O42" s="18">
        <v>101015</v>
      </c>
      <c r="P42" s="18">
        <v>1293</v>
      </c>
      <c r="Q42" s="18">
        <v>2272</v>
      </c>
      <c r="R42" s="18">
        <v>84</v>
      </c>
      <c r="S42" s="18">
        <v>37049</v>
      </c>
      <c r="T42" s="18">
        <v>318</v>
      </c>
      <c r="U42" s="18">
        <v>3002</v>
      </c>
      <c r="V42" s="18">
        <v>299</v>
      </c>
      <c r="W42" s="18">
        <v>131</v>
      </c>
      <c r="X42" s="18">
        <v>13</v>
      </c>
    </row>
    <row r="43" spans="1:24">
      <c r="A43" s="18" t="s">
        <v>53</v>
      </c>
      <c r="B43" s="18">
        <v>44742</v>
      </c>
      <c r="C43" s="18">
        <v>59461</v>
      </c>
      <c r="D43" s="18">
        <v>6296</v>
      </c>
      <c r="E43" s="18">
        <v>250</v>
      </c>
      <c r="F43" s="18">
        <v>18</v>
      </c>
      <c r="G43" s="18">
        <v>7527</v>
      </c>
      <c r="H43" s="18">
        <v>833</v>
      </c>
      <c r="I43" s="18">
        <v>17858</v>
      </c>
      <c r="J43" s="18">
        <v>273</v>
      </c>
      <c r="K43" s="18">
        <v>2161359</v>
      </c>
      <c r="L43" s="18">
        <v>43510</v>
      </c>
      <c r="M43" s="18">
        <v>111947</v>
      </c>
      <c r="N43" s="18">
        <v>190</v>
      </c>
      <c r="O43" s="18">
        <v>143746</v>
      </c>
      <c r="P43" s="18">
        <v>860</v>
      </c>
      <c r="Q43" s="18">
        <v>2298</v>
      </c>
      <c r="R43" s="18">
        <v>72</v>
      </c>
      <c r="S43" s="18">
        <v>38905</v>
      </c>
      <c r="T43" s="18">
        <v>266</v>
      </c>
      <c r="U43" s="18">
        <v>1784</v>
      </c>
      <c r="V43" s="18">
        <v>98</v>
      </c>
      <c r="W43" s="18">
        <v>412</v>
      </c>
      <c r="X43" s="18">
        <v>12</v>
      </c>
    </row>
    <row r="44" spans="1:24">
      <c r="A44" s="18" t="s">
        <v>51</v>
      </c>
      <c r="B44" s="18">
        <v>28006</v>
      </c>
      <c r="C44" s="18">
        <v>47041</v>
      </c>
      <c r="D44" s="18">
        <v>4366</v>
      </c>
      <c r="E44" s="18">
        <v>425</v>
      </c>
      <c r="F44" s="18">
        <v>24</v>
      </c>
      <c r="G44" s="18">
        <v>11051</v>
      </c>
      <c r="H44" s="18">
        <v>1073</v>
      </c>
      <c r="I44" s="18">
        <v>37507</v>
      </c>
      <c r="J44" s="18">
        <v>829</v>
      </c>
      <c r="K44" s="18">
        <v>1292999</v>
      </c>
      <c r="L44" s="18">
        <v>25226</v>
      </c>
      <c r="M44" s="18">
        <v>80378</v>
      </c>
      <c r="N44" s="18">
        <v>186</v>
      </c>
      <c r="O44" s="18">
        <v>166742</v>
      </c>
      <c r="P44" s="18">
        <v>761</v>
      </c>
      <c r="Q44" s="18">
        <v>1917</v>
      </c>
      <c r="R44" s="18">
        <v>59</v>
      </c>
      <c r="S44" s="18">
        <v>4561</v>
      </c>
      <c r="T44" s="18">
        <v>79</v>
      </c>
      <c r="U44" s="18">
        <v>1901</v>
      </c>
      <c r="V44" s="18">
        <v>73</v>
      </c>
      <c r="W44" s="18">
        <v>225</v>
      </c>
      <c r="X44" s="18">
        <v>6</v>
      </c>
    </row>
    <row r="45" spans="1:24">
      <c r="A45" s="18" t="s">
        <v>55</v>
      </c>
      <c r="B45" s="18">
        <v>23265</v>
      </c>
      <c r="C45" s="18">
        <v>87629</v>
      </c>
      <c r="D45" s="18">
        <v>8341</v>
      </c>
      <c r="E45" s="18">
        <v>4</v>
      </c>
      <c r="F45" s="18">
        <v>1</v>
      </c>
      <c r="G45" s="18">
        <v>43558</v>
      </c>
      <c r="H45" s="18">
        <v>5097</v>
      </c>
      <c r="I45" s="18">
        <v>49555</v>
      </c>
      <c r="J45" s="18">
        <v>9218</v>
      </c>
      <c r="K45" s="18">
        <v>885535</v>
      </c>
      <c r="L45" s="18">
        <v>20369</v>
      </c>
      <c r="M45" s="18">
        <v>3478</v>
      </c>
      <c r="N45" s="18">
        <v>155</v>
      </c>
      <c r="O45" s="18">
        <v>39566</v>
      </c>
      <c r="P45" s="18">
        <v>538</v>
      </c>
      <c r="Q45" s="18">
        <v>936</v>
      </c>
      <c r="R45" s="18">
        <v>24</v>
      </c>
      <c r="S45" s="18">
        <v>4261</v>
      </c>
      <c r="T45" s="18">
        <v>104</v>
      </c>
      <c r="U45" s="18">
        <v>2957</v>
      </c>
      <c r="V45" s="18">
        <v>279</v>
      </c>
      <c r="W45" s="18">
        <v>176</v>
      </c>
      <c r="X45" s="18">
        <v>16</v>
      </c>
    </row>
    <row r="46" spans="1:24">
      <c r="A46" s="18" t="s">
        <v>50</v>
      </c>
      <c r="B46" s="18">
        <v>53022</v>
      </c>
      <c r="C46" s="18">
        <v>156213</v>
      </c>
      <c r="D46" s="18">
        <v>15788</v>
      </c>
      <c r="E46" s="18">
        <v>2684</v>
      </c>
      <c r="F46" s="18">
        <v>58</v>
      </c>
      <c r="G46" s="18">
        <v>16458</v>
      </c>
      <c r="H46" s="18">
        <v>1683</v>
      </c>
      <c r="I46" s="18">
        <v>160888</v>
      </c>
      <c r="J46" s="18">
        <v>2426</v>
      </c>
      <c r="K46" s="18">
        <v>1669742</v>
      </c>
      <c r="L46" s="18">
        <v>44604</v>
      </c>
      <c r="M46" s="18">
        <v>2504459</v>
      </c>
      <c r="N46" s="18">
        <v>273</v>
      </c>
      <c r="O46" s="18">
        <v>992671</v>
      </c>
      <c r="P46" s="18">
        <v>1603</v>
      </c>
      <c r="Q46" s="18">
        <v>1317</v>
      </c>
      <c r="R46" s="18">
        <v>67</v>
      </c>
      <c r="S46" s="18">
        <v>23045</v>
      </c>
      <c r="T46" s="18">
        <v>307</v>
      </c>
      <c r="U46" s="18">
        <v>6263</v>
      </c>
      <c r="V46" s="18">
        <v>243</v>
      </c>
      <c r="W46" s="18">
        <v>652</v>
      </c>
      <c r="X46" s="18">
        <v>24</v>
      </c>
    </row>
    <row r="47" spans="1:24">
      <c r="A47" s="18" t="s">
        <v>49</v>
      </c>
      <c r="B47" s="18">
        <v>36881</v>
      </c>
      <c r="C47" s="18">
        <v>33964</v>
      </c>
      <c r="D47" s="18">
        <v>3318</v>
      </c>
      <c r="E47" s="18">
        <v>24541</v>
      </c>
      <c r="F47" s="18">
        <v>459</v>
      </c>
      <c r="G47" s="18">
        <v>6193</v>
      </c>
      <c r="H47" s="18">
        <v>541</v>
      </c>
      <c r="I47" s="18">
        <v>100191</v>
      </c>
      <c r="J47" s="18">
        <v>2476</v>
      </c>
      <c r="K47" s="18">
        <v>2040603</v>
      </c>
      <c r="L47" s="18">
        <v>35307</v>
      </c>
      <c r="M47" s="18">
        <v>1859768</v>
      </c>
      <c r="N47" s="18">
        <v>160</v>
      </c>
      <c r="O47" s="18">
        <v>497510</v>
      </c>
      <c r="P47" s="18">
        <v>799</v>
      </c>
      <c r="Q47" s="18">
        <v>1256</v>
      </c>
      <c r="R47" s="18">
        <v>40</v>
      </c>
      <c r="S47" s="18">
        <v>14887</v>
      </c>
      <c r="T47" s="18">
        <v>231</v>
      </c>
      <c r="U47" s="18">
        <v>1212</v>
      </c>
      <c r="V47" s="18">
        <v>50</v>
      </c>
      <c r="W47" s="18">
        <v>110</v>
      </c>
      <c r="X47" s="18">
        <v>7</v>
      </c>
    </row>
    <row r="48" spans="1:24">
      <c r="A48" s="18" t="s">
        <v>59</v>
      </c>
      <c r="B48" s="18">
        <v>39093</v>
      </c>
      <c r="C48" s="18">
        <v>32180</v>
      </c>
      <c r="D48" s="18">
        <v>2310</v>
      </c>
      <c r="E48" s="18">
        <v>211</v>
      </c>
      <c r="F48" s="18">
        <v>10</v>
      </c>
      <c r="G48" s="18">
        <v>11588</v>
      </c>
      <c r="H48" s="18">
        <v>921</v>
      </c>
      <c r="I48" s="18">
        <v>215337</v>
      </c>
      <c r="J48" s="18">
        <v>3118</v>
      </c>
      <c r="K48" s="18">
        <v>1768115</v>
      </c>
      <c r="L48" s="18">
        <v>35884</v>
      </c>
      <c r="M48" s="18">
        <v>1495063</v>
      </c>
      <c r="N48" s="18">
        <v>292</v>
      </c>
      <c r="O48" s="18">
        <v>480254</v>
      </c>
      <c r="P48" s="18">
        <v>1872</v>
      </c>
      <c r="Q48" s="18">
        <v>9517</v>
      </c>
      <c r="R48" s="18">
        <v>207</v>
      </c>
      <c r="S48" s="18">
        <v>214474</v>
      </c>
      <c r="T48" s="18">
        <v>907</v>
      </c>
      <c r="U48" s="18">
        <v>11170</v>
      </c>
      <c r="V48" s="18">
        <v>392</v>
      </c>
      <c r="W48" s="18">
        <v>1352</v>
      </c>
      <c r="X48" s="18">
        <v>29</v>
      </c>
    </row>
    <row r="49" spans="1:24">
      <c r="A49" s="18" t="s">
        <v>60</v>
      </c>
      <c r="B49" s="18">
        <v>35591</v>
      </c>
      <c r="C49" s="18">
        <v>265286</v>
      </c>
      <c r="D49" s="18">
        <v>17416</v>
      </c>
      <c r="E49" s="18">
        <v>13</v>
      </c>
      <c r="F49" s="18">
        <v>3</v>
      </c>
      <c r="G49" s="18">
        <v>28967</v>
      </c>
      <c r="H49" s="18">
        <v>2456</v>
      </c>
      <c r="I49" s="18">
        <v>73707</v>
      </c>
      <c r="J49" s="18">
        <v>3303</v>
      </c>
      <c r="K49" s="18">
        <v>1042023</v>
      </c>
      <c r="L49" s="18">
        <v>23845</v>
      </c>
      <c r="M49" s="18">
        <v>496785</v>
      </c>
      <c r="N49" s="18">
        <v>121</v>
      </c>
      <c r="O49" s="18">
        <v>33670</v>
      </c>
      <c r="P49" s="18">
        <v>519</v>
      </c>
      <c r="Q49" s="18">
        <v>1278</v>
      </c>
      <c r="R49" s="18">
        <v>100</v>
      </c>
      <c r="S49" s="18">
        <v>10073</v>
      </c>
      <c r="T49" s="18">
        <v>221</v>
      </c>
      <c r="U49" s="18">
        <v>16911</v>
      </c>
      <c r="V49" s="18">
        <v>560</v>
      </c>
      <c r="W49" s="18">
        <v>1385</v>
      </c>
      <c r="X49" s="18">
        <v>14</v>
      </c>
    </row>
    <row r="50" spans="1:24">
      <c r="A50" s="18" t="s">
        <v>57</v>
      </c>
      <c r="B50" s="18">
        <v>41427</v>
      </c>
      <c r="C50" s="18">
        <v>81921</v>
      </c>
      <c r="D50" s="18">
        <v>4644</v>
      </c>
      <c r="E50" s="18">
        <v>1160</v>
      </c>
      <c r="F50" s="18">
        <v>32</v>
      </c>
      <c r="G50" s="18">
        <v>10008</v>
      </c>
      <c r="H50" s="18">
        <v>877</v>
      </c>
      <c r="I50" s="18">
        <v>251326</v>
      </c>
      <c r="J50" s="18">
        <v>1137</v>
      </c>
      <c r="K50" s="18">
        <v>2063631</v>
      </c>
      <c r="L50" s="18">
        <v>36578</v>
      </c>
      <c r="M50" s="18">
        <v>6929058</v>
      </c>
      <c r="N50" s="18">
        <v>262</v>
      </c>
      <c r="O50" s="18">
        <v>1714188</v>
      </c>
      <c r="P50" s="18">
        <v>3092</v>
      </c>
      <c r="Q50" s="18">
        <v>29858</v>
      </c>
      <c r="R50" s="18">
        <v>232</v>
      </c>
      <c r="S50" s="18">
        <v>667635</v>
      </c>
      <c r="T50" s="18">
        <v>2308</v>
      </c>
      <c r="U50" s="18">
        <v>34875</v>
      </c>
      <c r="V50" s="18">
        <v>1094</v>
      </c>
      <c r="W50" s="18">
        <v>5586</v>
      </c>
      <c r="X50" s="18">
        <v>156</v>
      </c>
    </row>
    <row r="51" spans="1:24">
      <c r="A51" s="18" t="s">
        <v>63</v>
      </c>
      <c r="B51" s="18">
        <v>28611</v>
      </c>
      <c r="C51" s="18">
        <v>42053</v>
      </c>
      <c r="D51" s="18">
        <v>1561</v>
      </c>
      <c r="E51" s="18">
        <v>460</v>
      </c>
      <c r="F51" s="18">
        <v>17</v>
      </c>
      <c r="G51" s="18">
        <v>8974</v>
      </c>
      <c r="H51" s="18">
        <v>714</v>
      </c>
      <c r="I51" s="18">
        <v>43531</v>
      </c>
      <c r="J51" s="18">
        <v>1013</v>
      </c>
      <c r="K51" s="18">
        <v>1456798</v>
      </c>
      <c r="L51" s="18">
        <v>26415</v>
      </c>
      <c r="M51" s="18">
        <v>1849215</v>
      </c>
      <c r="N51" s="18">
        <v>75</v>
      </c>
      <c r="O51" s="18">
        <v>940198</v>
      </c>
      <c r="P51" s="18">
        <v>2088</v>
      </c>
      <c r="Q51" s="18">
        <v>13229</v>
      </c>
      <c r="R51" s="18">
        <v>54</v>
      </c>
      <c r="S51" s="18">
        <v>804867</v>
      </c>
      <c r="T51" s="18">
        <v>1242</v>
      </c>
      <c r="U51" s="18">
        <v>9913</v>
      </c>
      <c r="V51" s="18">
        <v>355</v>
      </c>
      <c r="W51" s="18">
        <v>1356</v>
      </c>
      <c r="X51" s="18">
        <v>41</v>
      </c>
    </row>
    <row r="52" spans="1:24">
      <c r="A52" s="18" t="s">
        <v>62</v>
      </c>
      <c r="B52" s="18">
        <v>45026</v>
      </c>
      <c r="C52" s="18">
        <v>64045</v>
      </c>
      <c r="D52" s="18">
        <v>5867</v>
      </c>
      <c r="E52" s="18">
        <v>285</v>
      </c>
      <c r="F52" s="18">
        <v>10</v>
      </c>
      <c r="G52" s="18">
        <v>28124</v>
      </c>
      <c r="H52" s="18">
        <v>2999</v>
      </c>
      <c r="I52" s="18">
        <v>150917</v>
      </c>
      <c r="J52" s="18">
        <v>2645</v>
      </c>
      <c r="K52" s="18">
        <v>2204807</v>
      </c>
      <c r="L52" s="18">
        <v>39669</v>
      </c>
      <c r="M52" s="18">
        <v>1060240</v>
      </c>
      <c r="N52" s="18">
        <v>243</v>
      </c>
      <c r="O52" s="18">
        <v>404414</v>
      </c>
      <c r="P52" s="18">
        <v>2905</v>
      </c>
      <c r="Q52" s="18">
        <v>16298</v>
      </c>
      <c r="R52" s="18">
        <v>165</v>
      </c>
      <c r="S52" s="18">
        <v>702996</v>
      </c>
      <c r="T52" s="18">
        <v>1122</v>
      </c>
      <c r="U52" s="18">
        <v>16594</v>
      </c>
      <c r="V52" s="18">
        <v>502</v>
      </c>
      <c r="W52" s="18">
        <v>1526</v>
      </c>
      <c r="X52" s="18">
        <v>56</v>
      </c>
    </row>
    <row r="53" spans="1:24">
      <c r="A53" s="18" t="s">
        <v>64</v>
      </c>
      <c r="B53" s="18">
        <v>52487</v>
      </c>
      <c r="C53" s="18">
        <v>84361</v>
      </c>
      <c r="D53" s="18">
        <v>6171</v>
      </c>
      <c r="E53" s="18">
        <v>2143</v>
      </c>
      <c r="F53" s="18">
        <v>65</v>
      </c>
      <c r="G53" s="18">
        <v>9224</v>
      </c>
      <c r="H53" s="18">
        <v>954</v>
      </c>
      <c r="I53" s="18">
        <v>113781</v>
      </c>
      <c r="J53" s="18">
        <v>741</v>
      </c>
      <c r="K53" s="18">
        <v>2309336</v>
      </c>
      <c r="L53" s="18">
        <v>49198</v>
      </c>
      <c r="M53" s="18">
        <v>6726113</v>
      </c>
      <c r="N53" s="18">
        <v>257</v>
      </c>
      <c r="O53" s="18">
        <v>332151</v>
      </c>
      <c r="P53" s="18">
        <v>1546</v>
      </c>
      <c r="Q53" s="18">
        <v>749403</v>
      </c>
      <c r="R53" s="18">
        <v>246</v>
      </c>
      <c r="S53" s="18">
        <v>83734</v>
      </c>
      <c r="T53" s="18">
        <v>452</v>
      </c>
      <c r="U53" s="18">
        <v>51593</v>
      </c>
      <c r="V53" s="18">
        <v>1431</v>
      </c>
      <c r="W53" s="18">
        <v>6988</v>
      </c>
      <c r="X53" s="18">
        <v>195</v>
      </c>
    </row>
    <row r="54" spans="1:24">
      <c r="A54" s="18" t="s">
        <v>61</v>
      </c>
      <c r="B54" s="18">
        <v>36691</v>
      </c>
      <c r="C54" s="18">
        <v>137827</v>
      </c>
      <c r="D54" s="18">
        <v>10584</v>
      </c>
      <c r="E54" s="18">
        <v>2982</v>
      </c>
      <c r="F54" s="18">
        <v>109</v>
      </c>
      <c r="G54" s="18">
        <v>9488</v>
      </c>
      <c r="H54" s="18">
        <v>1005</v>
      </c>
      <c r="I54" s="18">
        <v>72600</v>
      </c>
      <c r="J54" s="18">
        <v>2304</v>
      </c>
      <c r="K54" s="18">
        <v>1289301</v>
      </c>
      <c r="L54" s="18">
        <v>31054</v>
      </c>
      <c r="M54" s="18">
        <v>109713</v>
      </c>
      <c r="N54" s="18">
        <v>110</v>
      </c>
      <c r="O54" s="18">
        <v>98748</v>
      </c>
      <c r="P54" s="18">
        <v>1577</v>
      </c>
      <c r="Q54" s="18">
        <v>13649</v>
      </c>
      <c r="R54" s="18">
        <v>65</v>
      </c>
      <c r="S54" s="18">
        <v>192931</v>
      </c>
      <c r="T54" s="18">
        <v>631</v>
      </c>
      <c r="U54" s="18">
        <v>12449</v>
      </c>
      <c r="V54" s="18">
        <v>344</v>
      </c>
      <c r="W54" s="18">
        <v>839</v>
      </c>
      <c r="X54" s="18">
        <v>33</v>
      </c>
    </row>
    <row r="55" spans="1:24">
      <c r="A55" s="18" t="s">
        <v>56</v>
      </c>
      <c r="B55" s="18">
        <v>30515</v>
      </c>
      <c r="C55" s="18">
        <v>49205</v>
      </c>
      <c r="D55" s="18">
        <v>3960</v>
      </c>
      <c r="E55" s="18">
        <v>2</v>
      </c>
      <c r="F55" s="18">
        <v>1</v>
      </c>
      <c r="G55" s="18">
        <v>25839</v>
      </c>
      <c r="H55" s="18">
        <v>2021</v>
      </c>
      <c r="I55" s="18">
        <v>55994</v>
      </c>
      <c r="J55" s="18">
        <v>1403</v>
      </c>
      <c r="K55" s="18">
        <v>1148505</v>
      </c>
      <c r="L55" s="18">
        <v>28417</v>
      </c>
      <c r="M55" s="18">
        <v>639088</v>
      </c>
      <c r="N55" s="18">
        <v>109</v>
      </c>
      <c r="O55" s="18">
        <v>2240847</v>
      </c>
      <c r="P55" s="18">
        <v>341</v>
      </c>
      <c r="Q55" s="18">
        <v>9168</v>
      </c>
      <c r="R55" s="18">
        <v>56</v>
      </c>
      <c r="S55" s="18">
        <v>131656</v>
      </c>
      <c r="T55" s="18">
        <v>137</v>
      </c>
      <c r="U55" s="18">
        <v>2697</v>
      </c>
      <c r="V55" s="18">
        <v>78</v>
      </c>
      <c r="W55" s="18">
        <v>226</v>
      </c>
      <c r="X55" s="18">
        <v>10</v>
      </c>
    </row>
    <row r="56" spans="1:24">
      <c r="A56" s="18" t="s">
        <v>58</v>
      </c>
      <c r="B56" s="18">
        <v>24527</v>
      </c>
      <c r="C56" s="18">
        <v>14353</v>
      </c>
      <c r="D56" s="18">
        <v>1080</v>
      </c>
      <c r="E56" s="18">
        <v>49</v>
      </c>
      <c r="F56" s="18">
        <v>3</v>
      </c>
      <c r="G56" s="18">
        <v>31349</v>
      </c>
      <c r="H56" s="18">
        <v>2833</v>
      </c>
      <c r="I56" s="18">
        <v>58690</v>
      </c>
      <c r="J56" s="18">
        <v>859</v>
      </c>
      <c r="K56" s="18">
        <v>1074249</v>
      </c>
      <c r="L56" s="18">
        <v>21755</v>
      </c>
      <c r="M56" s="18">
        <v>1362293</v>
      </c>
      <c r="N56" s="18">
        <v>111</v>
      </c>
      <c r="O56" s="18">
        <v>92948</v>
      </c>
      <c r="P56" s="18">
        <v>2280</v>
      </c>
      <c r="Q56" s="18">
        <v>13087</v>
      </c>
      <c r="R56" s="18">
        <v>132</v>
      </c>
      <c r="S56" s="18">
        <v>243271</v>
      </c>
      <c r="T56" s="18">
        <v>2382</v>
      </c>
      <c r="U56" s="18">
        <v>15355</v>
      </c>
      <c r="V56" s="18">
        <v>535</v>
      </c>
      <c r="W56" s="18">
        <v>1506</v>
      </c>
      <c r="X56" s="18">
        <v>50</v>
      </c>
    </row>
    <row r="57" spans="1:24">
      <c r="A57" s="18" t="s">
        <v>66</v>
      </c>
      <c r="B57" s="18">
        <v>35696</v>
      </c>
      <c r="C57" s="18">
        <v>323779</v>
      </c>
      <c r="D57" s="18">
        <v>14108</v>
      </c>
      <c r="E57" s="18">
        <v>33306</v>
      </c>
      <c r="F57" s="18">
        <v>1189</v>
      </c>
      <c r="G57" s="18">
        <v>11770</v>
      </c>
      <c r="H57" s="18">
        <v>943</v>
      </c>
      <c r="I57" s="18">
        <v>636053</v>
      </c>
      <c r="J57" s="18">
        <v>1519</v>
      </c>
      <c r="K57" s="18">
        <v>1005152</v>
      </c>
      <c r="L57" s="18">
        <v>24440</v>
      </c>
      <c r="M57" s="18">
        <v>33524694</v>
      </c>
      <c r="N57" s="18">
        <v>588</v>
      </c>
      <c r="O57" s="18">
        <v>533944</v>
      </c>
      <c r="P57" s="18">
        <v>1004</v>
      </c>
      <c r="Q57" s="18">
        <v>449927</v>
      </c>
      <c r="R57" s="18">
        <v>261</v>
      </c>
      <c r="S57" s="18">
        <v>266913</v>
      </c>
      <c r="T57" s="18">
        <v>652</v>
      </c>
      <c r="U57" s="18">
        <v>116563</v>
      </c>
      <c r="V57" s="18">
        <v>3204</v>
      </c>
      <c r="W57" s="18">
        <v>30743</v>
      </c>
      <c r="X57" s="18">
        <v>427</v>
      </c>
    </row>
    <row r="58" spans="1:24">
      <c r="A58" s="18" t="s">
        <v>68</v>
      </c>
      <c r="B58" s="18">
        <v>14342</v>
      </c>
      <c r="C58" s="18">
        <v>46043</v>
      </c>
      <c r="D58" s="18">
        <v>2316</v>
      </c>
      <c r="E58" s="18">
        <v>29615</v>
      </c>
      <c r="F58" s="18">
        <v>856</v>
      </c>
      <c r="G58" s="18">
        <v>470</v>
      </c>
      <c r="H58" s="18">
        <v>47</v>
      </c>
      <c r="I58" s="18">
        <v>74473</v>
      </c>
      <c r="J58" s="18">
        <v>66</v>
      </c>
      <c r="K58" s="18">
        <v>655995</v>
      </c>
      <c r="L58" s="18">
        <v>11268</v>
      </c>
      <c r="M58" s="18">
        <v>5186751</v>
      </c>
      <c r="N58" s="18">
        <v>184</v>
      </c>
      <c r="O58" s="18">
        <v>2204175</v>
      </c>
      <c r="P58" s="18">
        <v>564</v>
      </c>
      <c r="Q58" s="18">
        <v>1064089</v>
      </c>
      <c r="R58" s="18">
        <v>227</v>
      </c>
      <c r="S58" s="18">
        <v>955688</v>
      </c>
      <c r="T58" s="18">
        <v>638</v>
      </c>
      <c r="U58" s="18">
        <v>14539</v>
      </c>
      <c r="V58" s="18">
        <v>314</v>
      </c>
      <c r="W58" s="18">
        <v>3007</v>
      </c>
      <c r="X58" s="18">
        <v>68</v>
      </c>
    </row>
    <row r="59" spans="1:24">
      <c r="A59" s="18" t="s">
        <v>72</v>
      </c>
      <c r="B59" s="18">
        <v>24497</v>
      </c>
      <c r="C59" s="18">
        <v>175518</v>
      </c>
      <c r="D59" s="18">
        <v>15158</v>
      </c>
      <c r="E59" s="18">
        <v>34770</v>
      </c>
      <c r="F59" s="18">
        <v>885</v>
      </c>
      <c r="G59" s="18">
        <v>571</v>
      </c>
      <c r="H59" s="18">
        <v>119</v>
      </c>
      <c r="I59" s="18">
        <v>115414</v>
      </c>
      <c r="J59" s="18">
        <v>1566</v>
      </c>
      <c r="K59" s="18">
        <v>496922</v>
      </c>
      <c r="L59" s="18">
        <v>13735</v>
      </c>
      <c r="M59" s="18">
        <v>1460163</v>
      </c>
      <c r="N59" s="18">
        <v>156</v>
      </c>
      <c r="O59" s="18">
        <v>144385</v>
      </c>
      <c r="P59" s="18">
        <v>952</v>
      </c>
      <c r="Q59" s="18">
        <v>3587</v>
      </c>
      <c r="R59" s="18">
        <v>102</v>
      </c>
      <c r="S59" s="18">
        <v>52356</v>
      </c>
      <c r="T59" s="18">
        <v>406</v>
      </c>
      <c r="U59" s="18">
        <v>46058</v>
      </c>
      <c r="V59" s="18">
        <v>1145</v>
      </c>
      <c r="W59" s="18">
        <v>1218</v>
      </c>
      <c r="X59" s="18">
        <v>36</v>
      </c>
    </row>
    <row r="60" spans="1:24">
      <c r="A60" s="18" t="s">
        <v>71</v>
      </c>
      <c r="B60" s="18">
        <v>19932</v>
      </c>
      <c r="C60" s="18">
        <v>249481</v>
      </c>
      <c r="D60" s="18">
        <v>14239</v>
      </c>
      <c r="E60" s="18">
        <v>13812</v>
      </c>
      <c r="F60" s="18">
        <v>370</v>
      </c>
      <c r="G60" s="18">
        <v>930</v>
      </c>
      <c r="H60" s="18">
        <v>130</v>
      </c>
      <c r="I60" s="18">
        <v>108014</v>
      </c>
      <c r="J60" s="18">
        <v>1156</v>
      </c>
      <c r="K60" s="18">
        <v>419637</v>
      </c>
      <c r="L60" s="18">
        <v>10218</v>
      </c>
      <c r="M60" s="18">
        <v>1862637</v>
      </c>
      <c r="N60" s="18">
        <v>113</v>
      </c>
      <c r="O60" s="18">
        <v>262058</v>
      </c>
      <c r="P60" s="18">
        <v>629</v>
      </c>
      <c r="Q60" s="18">
        <v>69399</v>
      </c>
      <c r="R60" s="18">
        <v>163</v>
      </c>
      <c r="S60" s="18">
        <v>446687</v>
      </c>
      <c r="T60" s="18">
        <v>582</v>
      </c>
      <c r="U60" s="18">
        <v>36555</v>
      </c>
      <c r="V60" s="18">
        <v>838</v>
      </c>
      <c r="W60" s="18">
        <v>1277</v>
      </c>
      <c r="X60" s="18">
        <v>39</v>
      </c>
    </row>
    <row r="61" spans="1:24">
      <c r="A61" s="18" t="s">
        <v>65</v>
      </c>
      <c r="B61" s="18">
        <v>24364</v>
      </c>
      <c r="C61" s="18">
        <v>112764</v>
      </c>
      <c r="D61" s="18">
        <v>9288</v>
      </c>
      <c r="E61" s="18">
        <v>45732</v>
      </c>
      <c r="F61" s="18">
        <v>2204</v>
      </c>
      <c r="G61" s="18">
        <v>1037</v>
      </c>
      <c r="H61" s="18">
        <v>106</v>
      </c>
      <c r="I61" s="18">
        <v>1613254</v>
      </c>
      <c r="J61" s="18">
        <v>766</v>
      </c>
      <c r="K61" s="18">
        <v>667182</v>
      </c>
      <c r="L61" s="18">
        <v>16591</v>
      </c>
      <c r="M61" s="18">
        <v>11658452</v>
      </c>
      <c r="N61" s="18">
        <v>432</v>
      </c>
      <c r="O61" s="18">
        <v>922329</v>
      </c>
      <c r="P61" s="18">
        <v>841</v>
      </c>
      <c r="Q61" s="18">
        <v>499971</v>
      </c>
      <c r="R61" s="18">
        <v>127</v>
      </c>
      <c r="S61" s="18">
        <v>119320</v>
      </c>
      <c r="T61" s="18">
        <v>587</v>
      </c>
      <c r="U61" s="18">
        <v>23562</v>
      </c>
      <c r="V61" s="18">
        <v>828</v>
      </c>
      <c r="W61" s="18">
        <v>1342</v>
      </c>
      <c r="X61" s="18">
        <v>62</v>
      </c>
    </row>
    <row r="62" spans="1:24">
      <c r="A62" s="18" t="s">
        <v>70</v>
      </c>
      <c r="B62" s="18">
        <v>2061</v>
      </c>
      <c r="C62" s="18">
        <v>1268</v>
      </c>
      <c r="D62" s="18">
        <v>116</v>
      </c>
      <c r="E62" s="18">
        <v>0</v>
      </c>
      <c r="F62" s="18">
        <v>0</v>
      </c>
      <c r="G62" s="18">
        <v>14</v>
      </c>
      <c r="H62" s="18">
        <v>5</v>
      </c>
      <c r="I62" s="18">
        <v>566</v>
      </c>
      <c r="J62" s="18">
        <v>3</v>
      </c>
      <c r="K62" s="18">
        <v>31726</v>
      </c>
      <c r="L62" s="18">
        <v>1547</v>
      </c>
      <c r="M62" s="18">
        <v>191</v>
      </c>
      <c r="N62" s="18">
        <v>21</v>
      </c>
      <c r="O62" s="18">
        <v>39669</v>
      </c>
      <c r="P62" s="18">
        <v>363</v>
      </c>
      <c r="Q62" s="18">
        <v>169</v>
      </c>
      <c r="R62" s="18">
        <v>17</v>
      </c>
      <c r="S62" s="18">
        <v>3995</v>
      </c>
      <c r="T62" s="18">
        <v>192</v>
      </c>
      <c r="U62" s="18">
        <v>254</v>
      </c>
      <c r="V62" s="18">
        <v>14</v>
      </c>
      <c r="W62" s="18">
        <v>12</v>
      </c>
      <c r="X62" s="18">
        <v>1</v>
      </c>
    </row>
    <row r="63" spans="1:24">
      <c r="A63" s="18" t="s">
        <v>69</v>
      </c>
      <c r="B63" s="18">
        <v>2940</v>
      </c>
      <c r="C63" s="18">
        <v>857</v>
      </c>
      <c r="D63" s="18">
        <v>70</v>
      </c>
      <c r="E63" s="18">
        <v>0</v>
      </c>
      <c r="F63" s="18">
        <v>0</v>
      </c>
      <c r="G63" s="18">
        <v>38</v>
      </c>
      <c r="H63" s="18">
        <v>6</v>
      </c>
      <c r="I63" s="18">
        <v>22</v>
      </c>
      <c r="J63" s="18">
        <v>3</v>
      </c>
      <c r="K63" s="18">
        <v>64783</v>
      </c>
      <c r="L63" s="18">
        <v>2064</v>
      </c>
      <c r="M63" s="18">
        <v>30631</v>
      </c>
      <c r="N63" s="18">
        <v>18</v>
      </c>
      <c r="O63" s="18">
        <v>52663</v>
      </c>
      <c r="P63" s="18">
        <v>588</v>
      </c>
      <c r="Q63" s="18">
        <v>216</v>
      </c>
      <c r="R63" s="18">
        <v>8</v>
      </c>
      <c r="S63" s="18">
        <v>8558</v>
      </c>
      <c r="T63" s="18">
        <v>159</v>
      </c>
      <c r="U63" s="18">
        <v>472</v>
      </c>
      <c r="V63" s="18">
        <v>23</v>
      </c>
      <c r="W63" s="18">
        <v>19</v>
      </c>
      <c r="X63" s="18">
        <v>2</v>
      </c>
    </row>
    <row r="64" spans="1:24">
      <c r="A64" s="18" t="s">
        <v>67</v>
      </c>
      <c r="B64" s="18">
        <v>33417</v>
      </c>
      <c r="C64" s="18">
        <v>203293</v>
      </c>
      <c r="D64" s="18">
        <v>8446</v>
      </c>
      <c r="E64" s="18">
        <v>1400</v>
      </c>
      <c r="F64" s="18">
        <v>28</v>
      </c>
      <c r="G64" s="18">
        <v>5105</v>
      </c>
      <c r="H64" s="18">
        <v>515</v>
      </c>
      <c r="I64" s="18">
        <v>483703</v>
      </c>
      <c r="J64" s="18">
        <v>1638</v>
      </c>
      <c r="K64" s="18">
        <v>1221863</v>
      </c>
      <c r="L64" s="18">
        <v>25314</v>
      </c>
      <c r="M64" s="18">
        <v>12172806</v>
      </c>
      <c r="N64" s="18">
        <v>354</v>
      </c>
      <c r="O64" s="18">
        <v>3067852</v>
      </c>
      <c r="P64" s="18">
        <v>1215</v>
      </c>
      <c r="Q64" s="18">
        <v>180838</v>
      </c>
      <c r="R64" s="18">
        <v>320</v>
      </c>
      <c r="S64" s="18">
        <v>3266847</v>
      </c>
      <c r="T64" s="18">
        <v>1957</v>
      </c>
      <c r="U64" s="18">
        <v>52215</v>
      </c>
      <c r="V64" s="18">
        <v>1585</v>
      </c>
      <c r="W64" s="18">
        <v>6060</v>
      </c>
      <c r="X64" s="18">
        <v>160</v>
      </c>
    </row>
    <row r="65" spans="1:24">
      <c r="A65" s="18" t="s">
        <v>74</v>
      </c>
      <c r="B65" s="18">
        <v>17003</v>
      </c>
      <c r="C65" s="18">
        <v>65904</v>
      </c>
      <c r="D65" s="18">
        <v>9786</v>
      </c>
      <c r="E65" s="18">
        <v>0</v>
      </c>
      <c r="F65" s="18">
        <v>0</v>
      </c>
      <c r="G65" s="18">
        <v>759</v>
      </c>
      <c r="H65" s="18">
        <v>139</v>
      </c>
      <c r="I65" s="18">
        <v>104113</v>
      </c>
      <c r="J65" s="18">
        <v>675</v>
      </c>
      <c r="K65" s="18">
        <v>528466</v>
      </c>
      <c r="L65" s="18">
        <v>11716</v>
      </c>
      <c r="M65" s="18">
        <v>2073117</v>
      </c>
      <c r="N65" s="18">
        <v>320</v>
      </c>
      <c r="O65" s="18">
        <v>147512</v>
      </c>
      <c r="P65" s="18">
        <v>417</v>
      </c>
      <c r="Q65" s="18">
        <v>3573</v>
      </c>
      <c r="R65" s="18">
        <v>145</v>
      </c>
      <c r="S65" s="18">
        <v>11887</v>
      </c>
      <c r="T65" s="18">
        <v>281</v>
      </c>
      <c r="U65" s="18">
        <v>36187</v>
      </c>
      <c r="V65" s="18">
        <v>1773</v>
      </c>
      <c r="W65" s="18">
        <v>473</v>
      </c>
      <c r="X65" s="18">
        <v>26</v>
      </c>
    </row>
    <row r="66" spans="1:24">
      <c r="A66" s="18" t="s">
        <v>79</v>
      </c>
      <c r="B66" s="18">
        <v>25367</v>
      </c>
      <c r="C66" s="18">
        <v>48046</v>
      </c>
      <c r="D66" s="18">
        <v>7380</v>
      </c>
      <c r="E66" s="18">
        <v>1191</v>
      </c>
      <c r="F66" s="18">
        <v>32</v>
      </c>
      <c r="G66" s="18">
        <v>540</v>
      </c>
      <c r="H66" s="18">
        <v>124</v>
      </c>
      <c r="I66" s="18">
        <v>95548</v>
      </c>
      <c r="J66" s="18">
        <v>1690</v>
      </c>
      <c r="K66" s="18">
        <v>713566</v>
      </c>
      <c r="L66" s="18">
        <v>21392</v>
      </c>
      <c r="M66" s="18">
        <v>548197</v>
      </c>
      <c r="N66" s="18">
        <v>146</v>
      </c>
      <c r="O66" s="18">
        <v>459001</v>
      </c>
      <c r="P66" s="18">
        <v>1194</v>
      </c>
      <c r="Q66" s="18">
        <v>5127</v>
      </c>
      <c r="R66" s="18">
        <v>121</v>
      </c>
      <c r="S66" s="18">
        <v>47256</v>
      </c>
      <c r="T66" s="18">
        <v>428</v>
      </c>
      <c r="U66" s="18">
        <v>7579</v>
      </c>
      <c r="V66" s="18">
        <v>310</v>
      </c>
      <c r="W66" s="18">
        <v>146</v>
      </c>
      <c r="X66" s="18">
        <v>12</v>
      </c>
    </row>
    <row r="67" spans="1:24">
      <c r="A67" s="18" t="s">
        <v>80</v>
      </c>
      <c r="B67" s="18">
        <v>30595</v>
      </c>
      <c r="C67" s="18">
        <v>98070</v>
      </c>
      <c r="D67" s="18">
        <v>15220</v>
      </c>
      <c r="E67" s="18">
        <v>0</v>
      </c>
      <c r="F67" s="18">
        <v>0</v>
      </c>
      <c r="G67" s="18">
        <v>357</v>
      </c>
      <c r="H67" s="18">
        <v>103</v>
      </c>
      <c r="I67" s="18">
        <v>95620</v>
      </c>
      <c r="J67" s="18">
        <v>960</v>
      </c>
      <c r="K67" s="18">
        <v>818740</v>
      </c>
      <c r="L67" s="18">
        <v>22938</v>
      </c>
      <c r="M67" s="18">
        <v>1074446</v>
      </c>
      <c r="N67" s="18">
        <v>222</v>
      </c>
      <c r="O67" s="18">
        <v>642735</v>
      </c>
      <c r="P67" s="18">
        <v>874</v>
      </c>
      <c r="Q67" s="18">
        <v>6366</v>
      </c>
      <c r="R67" s="18">
        <v>199</v>
      </c>
      <c r="S67" s="18">
        <v>62384</v>
      </c>
      <c r="T67" s="18">
        <v>464</v>
      </c>
      <c r="U67" s="18">
        <v>18551</v>
      </c>
      <c r="V67" s="18">
        <v>1354</v>
      </c>
      <c r="W67" s="18">
        <v>118</v>
      </c>
      <c r="X67" s="18">
        <v>21</v>
      </c>
    </row>
    <row r="68" spans="1:24">
      <c r="A68" s="18" t="s">
        <v>73</v>
      </c>
      <c r="B68" s="18">
        <v>99339</v>
      </c>
      <c r="C68" s="18">
        <v>222794</v>
      </c>
      <c r="D68" s="18">
        <v>41852</v>
      </c>
      <c r="E68" s="18">
        <v>148</v>
      </c>
      <c r="F68" s="18">
        <v>12</v>
      </c>
      <c r="G68" s="18">
        <v>2464</v>
      </c>
      <c r="H68" s="18">
        <v>235</v>
      </c>
      <c r="I68" s="18">
        <v>362198</v>
      </c>
      <c r="J68" s="18">
        <v>5478</v>
      </c>
      <c r="K68" s="18">
        <v>2755160</v>
      </c>
      <c r="L68" s="18">
        <v>73317</v>
      </c>
      <c r="M68" s="18">
        <v>2703238</v>
      </c>
      <c r="N68" s="18">
        <v>817</v>
      </c>
      <c r="O68" s="18">
        <v>874898</v>
      </c>
      <c r="P68" s="18">
        <v>5782</v>
      </c>
      <c r="Q68" s="18">
        <v>22521</v>
      </c>
      <c r="R68" s="18">
        <v>489</v>
      </c>
      <c r="S68" s="18">
        <v>366858</v>
      </c>
      <c r="T68" s="18">
        <v>3455</v>
      </c>
      <c r="U68" s="18">
        <v>51241</v>
      </c>
      <c r="V68" s="18">
        <v>2410</v>
      </c>
      <c r="W68" s="18">
        <v>826</v>
      </c>
      <c r="X68" s="18">
        <v>58</v>
      </c>
    </row>
    <row r="69" spans="1:24">
      <c r="A69" s="18" t="s">
        <v>75</v>
      </c>
      <c r="B69" s="18">
        <v>10366</v>
      </c>
      <c r="C69" s="18">
        <v>10949</v>
      </c>
      <c r="D69" s="18">
        <v>1421</v>
      </c>
      <c r="E69" s="18">
        <v>0</v>
      </c>
      <c r="F69" s="18">
        <v>0</v>
      </c>
      <c r="G69" s="18">
        <v>2420</v>
      </c>
      <c r="H69" s="18">
        <v>239</v>
      </c>
      <c r="I69" s="18">
        <v>40790</v>
      </c>
      <c r="J69" s="18">
        <v>262</v>
      </c>
      <c r="K69" s="18">
        <v>319267</v>
      </c>
      <c r="L69" s="18">
        <v>8914</v>
      </c>
      <c r="M69" s="18">
        <v>463622</v>
      </c>
      <c r="N69" s="18">
        <v>104</v>
      </c>
      <c r="O69" s="18">
        <v>1096452</v>
      </c>
      <c r="P69" s="18">
        <v>504</v>
      </c>
      <c r="Q69" s="18">
        <v>2655</v>
      </c>
      <c r="R69" s="18">
        <v>87</v>
      </c>
      <c r="S69" s="18">
        <v>12525</v>
      </c>
      <c r="T69" s="18">
        <v>213</v>
      </c>
      <c r="U69" s="18">
        <v>14225</v>
      </c>
      <c r="V69" s="18">
        <v>661</v>
      </c>
      <c r="W69" s="18">
        <v>174</v>
      </c>
      <c r="X69" s="18">
        <v>17</v>
      </c>
    </row>
    <row r="70" spans="1:24">
      <c r="A70" s="18" t="s">
        <v>81</v>
      </c>
      <c r="B70" s="18">
        <v>60174</v>
      </c>
      <c r="C70" s="18">
        <v>163500</v>
      </c>
      <c r="D70" s="18">
        <v>31268</v>
      </c>
      <c r="E70" s="18">
        <v>4593</v>
      </c>
      <c r="F70" s="18">
        <v>154</v>
      </c>
      <c r="G70" s="18">
        <v>4412</v>
      </c>
      <c r="H70" s="18">
        <v>380</v>
      </c>
      <c r="I70" s="18">
        <v>454375</v>
      </c>
      <c r="J70" s="18">
        <v>4075</v>
      </c>
      <c r="K70" s="18">
        <v>2216088</v>
      </c>
      <c r="L70" s="18">
        <v>48408</v>
      </c>
      <c r="M70" s="18">
        <v>6818011</v>
      </c>
      <c r="N70" s="18">
        <v>943</v>
      </c>
      <c r="O70" s="18">
        <v>1367117</v>
      </c>
      <c r="P70" s="18">
        <v>2659</v>
      </c>
      <c r="Q70" s="18">
        <v>99554</v>
      </c>
      <c r="R70" s="18">
        <v>1309</v>
      </c>
      <c r="S70" s="18">
        <v>292028</v>
      </c>
      <c r="T70" s="18">
        <v>1864</v>
      </c>
      <c r="U70" s="18">
        <v>26956</v>
      </c>
      <c r="V70" s="18">
        <v>1797</v>
      </c>
      <c r="W70" s="18">
        <v>479</v>
      </c>
      <c r="X70" s="18">
        <v>36</v>
      </c>
    </row>
    <row r="71" spans="1:24">
      <c r="A71" s="18" t="s">
        <v>76</v>
      </c>
      <c r="B71" s="18">
        <v>3109</v>
      </c>
      <c r="C71" s="18">
        <v>2438</v>
      </c>
      <c r="D71" s="18">
        <v>301</v>
      </c>
      <c r="E71" s="18">
        <v>0</v>
      </c>
      <c r="F71" s="18">
        <v>0</v>
      </c>
      <c r="G71" s="18">
        <v>668</v>
      </c>
      <c r="H71" s="18">
        <v>94</v>
      </c>
      <c r="I71" s="18">
        <v>1053</v>
      </c>
      <c r="J71" s="18">
        <v>16</v>
      </c>
      <c r="K71" s="18">
        <v>87715</v>
      </c>
      <c r="L71" s="18">
        <v>2590</v>
      </c>
      <c r="M71" s="18">
        <v>45068</v>
      </c>
      <c r="N71" s="18">
        <v>6</v>
      </c>
      <c r="O71" s="18">
        <v>150287</v>
      </c>
      <c r="P71" s="18">
        <v>74</v>
      </c>
      <c r="Q71" s="18">
        <v>7721</v>
      </c>
      <c r="R71" s="18">
        <v>8</v>
      </c>
      <c r="S71" s="18">
        <v>4991</v>
      </c>
      <c r="T71" s="18">
        <v>32</v>
      </c>
      <c r="U71" s="18">
        <v>2509</v>
      </c>
      <c r="V71" s="18">
        <v>93</v>
      </c>
      <c r="W71" s="18">
        <v>73</v>
      </c>
      <c r="X71" s="18">
        <v>5</v>
      </c>
    </row>
    <row r="72" spans="1:24">
      <c r="A72" s="18" t="s">
        <v>78</v>
      </c>
      <c r="B72" s="18">
        <v>6816</v>
      </c>
      <c r="C72" s="18">
        <v>9676</v>
      </c>
      <c r="D72" s="18">
        <v>1138</v>
      </c>
      <c r="E72" s="18">
        <v>0</v>
      </c>
      <c r="F72" s="18">
        <v>0</v>
      </c>
      <c r="G72" s="18">
        <v>1666</v>
      </c>
      <c r="H72" s="18">
        <v>176</v>
      </c>
      <c r="I72" s="18">
        <v>14525</v>
      </c>
      <c r="J72" s="18">
        <v>155</v>
      </c>
      <c r="K72" s="18">
        <v>164884</v>
      </c>
      <c r="L72" s="18">
        <v>5857</v>
      </c>
      <c r="M72" s="18">
        <v>30820</v>
      </c>
      <c r="N72" s="18">
        <v>15</v>
      </c>
      <c r="O72" s="18">
        <v>170486</v>
      </c>
      <c r="P72" s="18">
        <v>616</v>
      </c>
      <c r="Q72" s="18">
        <v>145</v>
      </c>
      <c r="R72" s="18">
        <v>10</v>
      </c>
      <c r="S72" s="18">
        <v>7850</v>
      </c>
      <c r="T72" s="18">
        <v>87</v>
      </c>
      <c r="U72" s="18">
        <v>7866</v>
      </c>
      <c r="V72" s="18">
        <v>454</v>
      </c>
      <c r="W72" s="18">
        <v>91</v>
      </c>
      <c r="X72" s="18">
        <v>9</v>
      </c>
    </row>
    <row r="73" spans="1:24">
      <c r="A73" s="18" t="s">
        <v>77</v>
      </c>
      <c r="B73" s="18">
        <v>55759</v>
      </c>
      <c r="C73" s="18">
        <v>85034</v>
      </c>
      <c r="D73" s="18">
        <v>14609</v>
      </c>
      <c r="E73" s="18">
        <v>0</v>
      </c>
      <c r="F73" s="18">
        <v>0</v>
      </c>
      <c r="G73" s="18">
        <v>3622</v>
      </c>
      <c r="H73" s="18">
        <v>390</v>
      </c>
      <c r="I73" s="18">
        <v>189633</v>
      </c>
      <c r="J73" s="18">
        <v>1642</v>
      </c>
      <c r="K73" s="18">
        <v>1810084</v>
      </c>
      <c r="L73" s="18">
        <v>46737</v>
      </c>
      <c r="M73" s="18">
        <v>1933460</v>
      </c>
      <c r="N73" s="18">
        <v>423</v>
      </c>
      <c r="O73" s="18">
        <v>377530</v>
      </c>
      <c r="P73" s="18">
        <v>2351</v>
      </c>
      <c r="Q73" s="18">
        <v>11194</v>
      </c>
      <c r="R73" s="18">
        <v>190</v>
      </c>
      <c r="S73" s="18">
        <v>280338</v>
      </c>
      <c r="T73" s="18">
        <v>1976</v>
      </c>
      <c r="U73" s="18">
        <v>18344</v>
      </c>
      <c r="V73" s="18">
        <v>797</v>
      </c>
      <c r="W73" s="18">
        <v>448</v>
      </c>
      <c r="X73" s="18">
        <v>35</v>
      </c>
    </row>
    <row r="74" spans="1:24">
      <c r="A74" s="18" t="s">
        <v>86</v>
      </c>
      <c r="B74" s="18">
        <v>55412</v>
      </c>
      <c r="C74" s="18">
        <v>99634</v>
      </c>
      <c r="D74" s="18">
        <v>23462</v>
      </c>
      <c r="E74" s="18">
        <v>3</v>
      </c>
      <c r="F74" s="18">
        <v>1</v>
      </c>
      <c r="G74" s="18">
        <v>2323</v>
      </c>
      <c r="H74" s="18">
        <v>437</v>
      </c>
      <c r="I74" s="18">
        <v>7836</v>
      </c>
      <c r="J74" s="18">
        <v>120</v>
      </c>
      <c r="K74" s="18">
        <v>1004031</v>
      </c>
      <c r="L74" s="18">
        <v>45522</v>
      </c>
      <c r="M74" s="18">
        <v>109661</v>
      </c>
      <c r="N74" s="18">
        <v>157</v>
      </c>
      <c r="O74" s="18">
        <v>41833</v>
      </c>
      <c r="P74" s="18">
        <v>825</v>
      </c>
      <c r="Q74" s="18">
        <v>6964</v>
      </c>
      <c r="R74" s="18">
        <v>271</v>
      </c>
      <c r="S74" s="18">
        <v>19228</v>
      </c>
      <c r="T74" s="18">
        <v>933</v>
      </c>
      <c r="U74" s="18">
        <v>51424</v>
      </c>
      <c r="V74" s="18">
        <v>10168</v>
      </c>
      <c r="W74" s="18">
        <v>3968</v>
      </c>
      <c r="X74" s="18">
        <v>647</v>
      </c>
    </row>
    <row r="75" spans="1:24">
      <c r="A75" s="18" t="s">
        <v>84</v>
      </c>
      <c r="B75" s="18">
        <v>38407</v>
      </c>
      <c r="C75" s="18">
        <v>66413</v>
      </c>
      <c r="D75" s="18">
        <v>18138</v>
      </c>
      <c r="E75" s="18">
        <v>4</v>
      </c>
      <c r="F75" s="18">
        <v>2</v>
      </c>
      <c r="G75" s="18">
        <v>1075</v>
      </c>
      <c r="H75" s="18">
        <v>208</v>
      </c>
      <c r="I75" s="18">
        <v>4601</v>
      </c>
      <c r="J75" s="18">
        <v>84</v>
      </c>
      <c r="K75" s="18">
        <v>778816</v>
      </c>
      <c r="L75" s="18">
        <v>31408</v>
      </c>
      <c r="M75" s="18">
        <v>234338</v>
      </c>
      <c r="N75" s="18">
        <v>123</v>
      </c>
      <c r="O75" s="18">
        <v>28831</v>
      </c>
      <c r="P75" s="18">
        <v>702</v>
      </c>
      <c r="Q75" s="18">
        <v>16329</v>
      </c>
      <c r="R75" s="18">
        <v>470</v>
      </c>
      <c r="S75" s="18">
        <v>48084</v>
      </c>
      <c r="T75" s="18">
        <v>1388</v>
      </c>
      <c r="U75" s="18">
        <v>50559</v>
      </c>
      <c r="V75" s="18">
        <v>9871</v>
      </c>
      <c r="W75" s="18">
        <v>17276</v>
      </c>
      <c r="X75" s="18">
        <v>3653</v>
      </c>
    </row>
    <row r="76" spans="1:24">
      <c r="A76" s="18" t="s">
        <v>85</v>
      </c>
      <c r="B76" s="18">
        <v>45999</v>
      </c>
      <c r="C76" s="18">
        <v>58818</v>
      </c>
      <c r="D76" s="18">
        <v>17708</v>
      </c>
      <c r="E76" s="18">
        <v>13</v>
      </c>
      <c r="F76" s="18">
        <v>1</v>
      </c>
      <c r="G76" s="18">
        <v>1757</v>
      </c>
      <c r="H76" s="18">
        <v>330</v>
      </c>
      <c r="I76" s="18">
        <v>5280</v>
      </c>
      <c r="J76" s="18">
        <v>106</v>
      </c>
      <c r="K76" s="18">
        <v>843911</v>
      </c>
      <c r="L76" s="18">
        <v>37940</v>
      </c>
      <c r="M76" s="18">
        <v>79783</v>
      </c>
      <c r="N76" s="18">
        <v>704</v>
      </c>
      <c r="O76" s="18">
        <v>77887</v>
      </c>
      <c r="P76" s="18">
        <v>502</v>
      </c>
      <c r="Q76" s="18">
        <v>15123</v>
      </c>
      <c r="R76" s="18">
        <v>863</v>
      </c>
      <c r="S76" s="18">
        <v>23728</v>
      </c>
      <c r="T76" s="18">
        <v>1228</v>
      </c>
      <c r="U76" s="18">
        <v>68864</v>
      </c>
      <c r="V76" s="18">
        <v>13735</v>
      </c>
      <c r="W76" s="18">
        <v>4200</v>
      </c>
      <c r="X76" s="18">
        <v>742</v>
      </c>
    </row>
    <row r="77" spans="1:24">
      <c r="A77" s="18" t="s">
        <v>82</v>
      </c>
      <c r="B77" s="18">
        <v>60187</v>
      </c>
      <c r="C77" s="18">
        <v>169123</v>
      </c>
      <c r="D77" s="18">
        <v>27156</v>
      </c>
      <c r="E77" s="18">
        <v>1317</v>
      </c>
      <c r="F77" s="18">
        <v>20</v>
      </c>
      <c r="G77" s="18">
        <v>6104</v>
      </c>
      <c r="H77" s="18">
        <v>345</v>
      </c>
      <c r="I77" s="18">
        <v>91645</v>
      </c>
      <c r="J77" s="18">
        <v>596</v>
      </c>
      <c r="K77" s="18">
        <v>1760928</v>
      </c>
      <c r="L77" s="18">
        <v>45567</v>
      </c>
      <c r="M77" s="18">
        <v>2598757</v>
      </c>
      <c r="N77" s="18">
        <v>831</v>
      </c>
      <c r="O77" s="18">
        <v>1985572</v>
      </c>
      <c r="P77" s="18">
        <v>2316</v>
      </c>
      <c r="Q77" s="18">
        <v>50275</v>
      </c>
      <c r="R77" s="18">
        <v>827</v>
      </c>
      <c r="S77" s="18">
        <v>362044</v>
      </c>
      <c r="T77" s="18">
        <v>1846</v>
      </c>
      <c r="U77" s="18">
        <v>58575</v>
      </c>
      <c r="V77" s="18">
        <v>5978</v>
      </c>
      <c r="W77" s="18">
        <v>2167</v>
      </c>
      <c r="X77" s="18">
        <v>223</v>
      </c>
    </row>
    <row r="78" spans="1:24">
      <c r="A78" s="18" t="s">
        <v>83</v>
      </c>
      <c r="B78" s="18">
        <v>23366</v>
      </c>
      <c r="C78" s="18">
        <v>34332</v>
      </c>
      <c r="D78" s="18">
        <v>8016</v>
      </c>
      <c r="E78" s="18">
        <v>0</v>
      </c>
      <c r="F78" s="18">
        <v>0</v>
      </c>
      <c r="G78" s="18">
        <v>152</v>
      </c>
      <c r="H78" s="18">
        <v>38</v>
      </c>
      <c r="I78" s="18">
        <v>12796</v>
      </c>
      <c r="J78" s="18">
        <v>67</v>
      </c>
      <c r="K78" s="18">
        <v>485740</v>
      </c>
      <c r="L78" s="18">
        <v>19456</v>
      </c>
      <c r="M78" s="18">
        <v>1009582</v>
      </c>
      <c r="N78" s="18">
        <v>74</v>
      </c>
      <c r="O78" s="18">
        <v>288284</v>
      </c>
      <c r="P78" s="18">
        <v>441</v>
      </c>
      <c r="Q78" s="18">
        <v>4292</v>
      </c>
      <c r="R78" s="18">
        <v>195</v>
      </c>
      <c r="S78" s="18">
        <v>17741</v>
      </c>
      <c r="T78" s="18">
        <v>686</v>
      </c>
      <c r="U78" s="18">
        <v>30929</v>
      </c>
      <c r="V78" s="18">
        <v>5136</v>
      </c>
      <c r="W78" s="18">
        <v>680</v>
      </c>
      <c r="X78" s="18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ColWidth="9" defaultRowHeight="15"/>
  <cols>
    <col min="1" max="1" width="13.7109375" style="2" customWidth="1"/>
    <col min="2" max="2" width="10.7109375" style="2" customWidth="1"/>
    <col min="3" max="3" width="11.28515625" style="2" bestFit="1" customWidth="1"/>
    <col min="4" max="4" width="11.140625" style="2" bestFit="1" customWidth="1"/>
    <col min="5" max="5" width="10.140625" style="2" bestFit="1" customWidth="1"/>
    <col min="6" max="6" width="7.7109375" style="2" customWidth="1"/>
    <col min="7" max="7" width="11.28515625" style="2" bestFit="1" customWidth="1"/>
    <col min="8" max="8" width="10" style="2" bestFit="1" customWidth="1"/>
    <col min="9" max="9" width="12" style="2" bestFit="1" customWidth="1"/>
    <col min="10" max="10" width="9.85546875" style="2" bestFit="1" customWidth="1"/>
    <col min="11" max="11" width="13.28515625" style="2" bestFit="1" customWidth="1"/>
    <col min="12" max="12" width="11.28515625" style="2" bestFit="1" customWidth="1"/>
    <col min="13" max="13" width="12.85546875" style="2" bestFit="1" customWidth="1"/>
    <col min="14" max="14" width="7.7109375" style="2" customWidth="1"/>
    <col min="15" max="15" width="12.28515625" style="2" bestFit="1" customWidth="1"/>
    <col min="16" max="16" width="9.85546875" style="2" bestFit="1" customWidth="1"/>
    <col min="17" max="17" width="11.42578125" style="2" bestFit="1" customWidth="1"/>
    <col min="18" max="18" width="7.7109375" style="2" customWidth="1"/>
    <col min="19" max="19" width="12" style="2" bestFit="1" customWidth="1"/>
    <col min="20" max="20" width="7.7109375" style="2" customWidth="1"/>
    <col min="21" max="21" width="11.140625" style="2" bestFit="1" customWidth="1"/>
    <col min="22" max="22" width="7.7109375" style="2" customWidth="1"/>
    <col min="23" max="23" width="9.85546875" style="2" bestFit="1" customWidth="1"/>
    <col min="24" max="24" width="7.7109375" style="2" customWidth="1"/>
    <col min="25" max="16384" width="9" style="2"/>
  </cols>
  <sheetData>
    <row r="1" spans="1:25" ht="23.25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W1" s="1"/>
      <c r="X1" s="3"/>
    </row>
    <row r="2" spans="1:25" ht="20.100000000000001" customHeight="1">
      <c r="A2" s="1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20"/>
      <c r="X2" s="3" t="s">
        <v>130</v>
      </c>
      <c r="Y2" s="3"/>
    </row>
    <row r="3" spans="1:25" ht="21">
      <c r="A3" s="16" t="s">
        <v>87</v>
      </c>
      <c r="B3" s="17" t="s">
        <v>88</v>
      </c>
      <c r="C3" s="15" t="s">
        <v>89</v>
      </c>
      <c r="D3" s="15"/>
      <c r="E3" s="15" t="s">
        <v>90</v>
      </c>
      <c r="F3" s="15"/>
      <c r="G3" s="15" t="s">
        <v>91</v>
      </c>
      <c r="H3" s="15"/>
      <c r="I3" s="15" t="s">
        <v>92</v>
      </c>
      <c r="J3" s="15"/>
      <c r="K3" s="15" t="s">
        <v>116</v>
      </c>
      <c r="L3" s="15"/>
      <c r="M3" s="15" t="s">
        <v>101</v>
      </c>
      <c r="N3" s="15"/>
      <c r="O3" s="15" t="s">
        <v>102</v>
      </c>
      <c r="P3" s="15"/>
      <c r="Q3" s="15" t="s">
        <v>104</v>
      </c>
      <c r="R3" s="15"/>
      <c r="S3" s="15" t="s">
        <v>103</v>
      </c>
      <c r="T3" s="15"/>
      <c r="U3" s="15" t="s">
        <v>93</v>
      </c>
      <c r="V3" s="15"/>
      <c r="W3" s="15" t="s">
        <v>94</v>
      </c>
      <c r="X3" s="15"/>
    </row>
    <row r="4" spans="1:25" s="4" customFormat="1" ht="43.5" customHeight="1">
      <c r="A4" s="16"/>
      <c r="B4" s="17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5" s="14" customFormat="1" ht="18.75">
      <c r="A5" s="12" t="s">
        <v>0</v>
      </c>
      <c r="B5" s="13">
        <f>SUM(B6,B16,B26,B35,B48,B57,B67,B76,B86)</f>
        <v>3575235</v>
      </c>
      <c r="C5" s="13">
        <f t="shared" ref="C5:X5" si="0">SUM(C6,C16,C26,C35,C48,C57,C67,C76,C86)</f>
        <v>9394111</v>
      </c>
      <c r="D5" s="13">
        <f t="shared" si="0"/>
        <v>1413395</v>
      </c>
      <c r="E5" s="13">
        <f t="shared" si="0"/>
        <v>812235</v>
      </c>
      <c r="F5" s="13">
        <f t="shared" si="0"/>
        <v>24117</v>
      </c>
      <c r="G5" s="13">
        <f t="shared" si="0"/>
        <v>1741141</v>
      </c>
      <c r="H5" s="13">
        <f t="shared" si="0"/>
        <v>309001</v>
      </c>
      <c r="I5" s="13">
        <f t="shared" si="0"/>
        <v>10759194</v>
      </c>
      <c r="J5" s="13">
        <f t="shared" si="0"/>
        <v>149575</v>
      </c>
      <c r="K5" s="13">
        <f t="shared" ref="K5:L5" si="1">SUM(K6,K16,K26,K35,K48,K57,K67,K76,K86)</f>
        <v>118888054</v>
      </c>
      <c r="L5" s="13">
        <f t="shared" si="1"/>
        <v>2809620</v>
      </c>
      <c r="M5" s="13">
        <f t="shared" ref="M5:N5" si="2">SUM(M6,M16,M26,M35,M48,M57,M67,M76,M86)</f>
        <v>311887413</v>
      </c>
      <c r="N5" s="13">
        <f t="shared" si="2"/>
        <v>36817</v>
      </c>
      <c r="O5" s="13">
        <f t="shared" si="0"/>
        <v>68087344</v>
      </c>
      <c r="P5" s="13">
        <f t="shared" si="0"/>
        <v>153462</v>
      </c>
      <c r="Q5" s="13">
        <f t="shared" si="0"/>
        <v>8843596</v>
      </c>
      <c r="R5" s="13">
        <f t="shared" si="0"/>
        <v>32169</v>
      </c>
      <c r="S5" s="13">
        <f t="shared" ref="S5:T5" si="3">SUM(S6,S16,S26,S35,S48,S57,S67,S76,S86)</f>
        <v>17570221</v>
      </c>
      <c r="T5" s="13">
        <f t="shared" si="3"/>
        <v>85686</v>
      </c>
      <c r="U5" s="13">
        <f t="shared" si="0"/>
        <v>1505381</v>
      </c>
      <c r="V5" s="13">
        <f t="shared" si="0"/>
        <v>92997</v>
      </c>
      <c r="W5" s="13">
        <f t="shared" si="0"/>
        <v>128314</v>
      </c>
      <c r="X5" s="13">
        <f t="shared" si="0"/>
        <v>8563</v>
      </c>
    </row>
    <row r="6" spans="1:25" ht="18.75">
      <c r="A6" s="9" t="s">
        <v>1</v>
      </c>
      <c r="B6" s="8">
        <f>SUM(B7:B15)</f>
        <v>120454</v>
      </c>
      <c r="C6" s="8">
        <f t="shared" ref="C6:X6" si="4">SUM(C7:C15)</f>
        <v>199908</v>
      </c>
      <c r="D6" s="8">
        <f t="shared" si="4"/>
        <v>14152</v>
      </c>
      <c r="E6" s="8">
        <f t="shared" si="4"/>
        <v>262026</v>
      </c>
      <c r="F6" s="8">
        <f t="shared" si="4"/>
        <v>7215</v>
      </c>
      <c r="G6" s="8">
        <f t="shared" si="4"/>
        <v>36139</v>
      </c>
      <c r="H6" s="8">
        <f t="shared" si="4"/>
        <v>2750</v>
      </c>
      <c r="I6" s="8">
        <f t="shared" si="4"/>
        <v>844412</v>
      </c>
      <c r="J6" s="8">
        <f t="shared" si="4"/>
        <v>2722</v>
      </c>
      <c r="K6" s="8">
        <f t="shared" ref="K6:L6" si="5">SUM(K7:K15)</f>
        <v>4798872</v>
      </c>
      <c r="L6" s="8">
        <f t="shared" si="5"/>
        <v>95675</v>
      </c>
      <c r="M6" s="8">
        <f t="shared" ref="M6:N6" si="6">SUM(M7:M15)</f>
        <v>88549659</v>
      </c>
      <c r="N6" s="8">
        <f t="shared" si="6"/>
        <v>1415</v>
      </c>
      <c r="O6" s="8">
        <f t="shared" si="4"/>
        <v>6951831</v>
      </c>
      <c r="P6" s="8">
        <f t="shared" si="4"/>
        <v>10557</v>
      </c>
      <c r="Q6" s="8">
        <f t="shared" si="4"/>
        <v>1374240</v>
      </c>
      <c r="R6" s="8">
        <f t="shared" si="4"/>
        <v>1529</v>
      </c>
      <c r="S6" s="8">
        <f t="shared" ref="S6:T6" si="7">SUM(S7:S15)</f>
        <v>4556282</v>
      </c>
      <c r="T6" s="8">
        <f t="shared" si="7"/>
        <v>8125</v>
      </c>
      <c r="U6" s="8">
        <f t="shared" si="4"/>
        <v>196974</v>
      </c>
      <c r="V6" s="8">
        <f t="shared" si="4"/>
        <v>6583</v>
      </c>
      <c r="W6" s="8">
        <f t="shared" si="4"/>
        <v>13630</v>
      </c>
      <c r="X6" s="8">
        <f t="shared" si="4"/>
        <v>462</v>
      </c>
    </row>
    <row r="7" spans="1:25" ht="18.75">
      <c r="A7" s="5" t="s">
        <v>10</v>
      </c>
      <c r="B7" s="6">
        <f>VLOOKUP($A$7:$A$91,data!$A$2:$R$78,2,FALSE)</f>
        <v>4712</v>
      </c>
      <c r="C7" s="6">
        <f>VLOOKUP($A$7:$A$91,data!$A$2:$R$78,3,FALSE)</f>
        <v>4969</v>
      </c>
      <c r="D7" s="6">
        <f>VLOOKUP($A$7:$A$91,data!$A$2:$R$78,4,FALSE)</f>
        <v>620</v>
      </c>
      <c r="E7" s="6">
        <f>VLOOKUP($A$7:$A$91,data!$A$2:$R$78,5,FALSE)</f>
        <v>116</v>
      </c>
      <c r="F7" s="6">
        <f>VLOOKUP($A$7:$A$91,data!$A$2:$R$78,6,FALSE)</f>
        <v>5</v>
      </c>
      <c r="G7" s="6">
        <f>VLOOKUP($A$7:$A$91,data!$A$2:$R$78,7,FALSE)</f>
        <v>266</v>
      </c>
      <c r="H7" s="6">
        <f>VLOOKUP($A$7:$A$91,data!$A$2:$R$78,8,FALSE)</f>
        <v>52</v>
      </c>
      <c r="I7" s="6">
        <f>VLOOKUP($A$7:$A$91,data!$A$2:$R$78,9,FALSE)</f>
        <v>61</v>
      </c>
      <c r="J7" s="6">
        <f>VLOOKUP($A$7:$A$91,data!$A$2:$R$78,10,FALSE)</f>
        <v>8</v>
      </c>
      <c r="K7" s="6">
        <f>VLOOKUP($A$7:$A$91,data!$A$2:$R$78,11,FALSE)</f>
        <v>106140</v>
      </c>
      <c r="L7" s="6">
        <f>VLOOKUP($A$7:$A$91,data!$A$2:$R$78,12,FALSE)</f>
        <v>3755</v>
      </c>
      <c r="M7" s="6">
        <f>VLOOKUP($A$7:$A$91,data!$A$2:$R$78,13,FALSE)</f>
        <v>34303</v>
      </c>
      <c r="N7" s="6">
        <f>VLOOKUP($A$7:$A$91,data!$A$2:$R$78,14,FALSE)</f>
        <v>211</v>
      </c>
      <c r="O7" s="6">
        <f>VLOOKUP($A$7:$A$91,data!$A$2:$R$78,15,FALSE)</f>
        <v>8648</v>
      </c>
      <c r="P7" s="6">
        <f>VLOOKUP($A$7:$A$91,data!$A$2:$R$78,16,FALSE)</f>
        <v>200</v>
      </c>
      <c r="Q7" s="6">
        <f>VLOOKUP($A$7:$A$91,data!$A$2:$R$78,17,FALSE)</f>
        <v>13840</v>
      </c>
      <c r="R7" s="6">
        <f>VLOOKUP($A$7:$A$91,data!$A$2:$R$78,18,FALSE)</f>
        <v>120</v>
      </c>
      <c r="S7" s="6">
        <f>VLOOKUP($A$7:$A$91,data!$A$2:$X$78,19,FALSE)</f>
        <v>27392</v>
      </c>
      <c r="T7" s="6">
        <f>VLOOKUP($A$7:$A$91,data!$A$2:$X$78,20,FALSE)</f>
        <v>132</v>
      </c>
      <c r="U7" s="6">
        <f>VLOOKUP($A$7:$A$91,data!$A$2:$X$78,21,FALSE)</f>
        <v>10241</v>
      </c>
      <c r="V7" s="6">
        <f>VLOOKUP($A$7:$A$91,data!$A$2:$X$78,22,FALSE)</f>
        <v>483</v>
      </c>
      <c r="W7" s="6">
        <f>VLOOKUP($A$7:$A$91,data!$A$2:$X$78,23,FALSE)</f>
        <v>1315</v>
      </c>
      <c r="X7" s="6">
        <f>VLOOKUP($A$7:$A$91,data!$A$2:$X$78,24,FALSE)</f>
        <v>84</v>
      </c>
    </row>
    <row r="8" spans="1:25" ht="18.75">
      <c r="A8" s="5" t="s">
        <v>11</v>
      </c>
      <c r="B8" s="6">
        <f>VLOOKUP($A$7:$A$91,data!$A$2:$R$78,2,FALSE)</f>
        <v>4237</v>
      </c>
      <c r="C8" s="6">
        <f>VLOOKUP($A$7:$A$91,data!$A$2:$R$78,3,FALSE)</f>
        <v>2230</v>
      </c>
      <c r="D8" s="6">
        <f>VLOOKUP($A$7:$A$91,data!$A$2:$R$78,4,FALSE)</f>
        <v>322</v>
      </c>
      <c r="E8" s="6">
        <f>VLOOKUP($A$7:$A$91,data!$A$2:$R$78,5,FALSE)</f>
        <v>0</v>
      </c>
      <c r="F8" s="6">
        <f>VLOOKUP($A$7:$A$91,data!$A$2:$R$78,6,FALSE)</f>
        <v>0</v>
      </c>
      <c r="G8" s="6">
        <f>VLOOKUP($A$7:$A$91,data!$A$2:$R$78,7,FALSE)</f>
        <v>190</v>
      </c>
      <c r="H8" s="6">
        <f>VLOOKUP($A$7:$A$91,data!$A$2:$R$78,8,FALSE)</f>
        <v>38</v>
      </c>
      <c r="I8" s="6">
        <f>VLOOKUP($A$7:$A$91,data!$A$2:$R$78,9,FALSE)</f>
        <v>0</v>
      </c>
      <c r="J8" s="6">
        <f>VLOOKUP($A$7:$A$91,data!$A$2:$R$78,10,FALSE)</f>
        <v>0</v>
      </c>
      <c r="K8" s="6">
        <f>VLOOKUP($A$7:$A$91,data!$A$2:$R$78,11,FALSE)</f>
        <v>108808</v>
      </c>
      <c r="L8" s="6">
        <f>VLOOKUP($A$7:$A$91,data!$A$2:$R$78,12,FALSE)</f>
        <v>3691</v>
      </c>
      <c r="M8" s="6">
        <f>VLOOKUP($A$7:$A$91,data!$A$2:$R$78,13,FALSE)</f>
        <v>18447</v>
      </c>
      <c r="N8" s="6">
        <f>VLOOKUP($A$7:$A$91,data!$A$2:$R$78,14,FALSE)</f>
        <v>40</v>
      </c>
      <c r="O8" s="6">
        <f>VLOOKUP($A$7:$A$91,data!$A$2:$R$78,15,FALSE)</f>
        <v>7705</v>
      </c>
      <c r="P8" s="6">
        <f>VLOOKUP($A$7:$A$91,data!$A$2:$R$78,16,FALSE)</f>
        <v>281</v>
      </c>
      <c r="Q8" s="6">
        <f>VLOOKUP($A$7:$A$91,data!$A$2:$R$78,17,FALSE)</f>
        <v>4334</v>
      </c>
      <c r="R8" s="6">
        <f>VLOOKUP($A$7:$A$91,data!$A$2:$R$78,18,FALSE)</f>
        <v>77</v>
      </c>
      <c r="S8" s="6">
        <f>VLOOKUP($A$7:$A$91,data!$A$2:$X$78,19,FALSE)</f>
        <v>140269</v>
      </c>
      <c r="T8" s="6">
        <f>VLOOKUP($A$7:$A$91,data!$A$2:$X$78,20,FALSE)</f>
        <v>155</v>
      </c>
      <c r="U8" s="6">
        <f>VLOOKUP($A$7:$A$91,data!$A$2:$X$78,21,FALSE)</f>
        <v>3759</v>
      </c>
      <c r="V8" s="6">
        <f>VLOOKUP($A$7:$A$91,data!$A$2:$X$78,22,FALSE)</f>
        <v>257</v>
      </c>
      <c r="W8" s="6">
        <f>VLOOKUP($A$7:$A$91,data!$A$2:$X$78,23,FALSE)</f>
        <v>323</v>
      </c>
      <c r="X8" s="6">
        <f>VLOOKUP($A$7:$A$91,data!$A$2:$X$78,24,FALSE)</f>
        <v>24</v>
      </c>
    </row>
    <row r="9" spans="1:25" ht="18.75">
      <c r="A9" s="5" t="s">
        <v>12</v>
      </c>
      <c r="B9" s="6">
        <f>VLOOKUP($A$7:$A$91,data!$A$2:$R$78,2,FALSE)</f>
        <v>6465</v>
      </c>
      <c r="C9" s="6">
        <f>VLOOKUP($A$7:$A$91,data!$A$2:$R$78,3,FALSE)</f>
        <v>4941</v>
      </c>
      <c r="D9" s="6">
        <f>VLOOKUP($A$7:$A$91,data!$A$2:$R$78,4,FALSE)</f>
        <v>291</v>
      </c>
      <c r="E9" s="6">
        <f>VLOOKUP($A$7:$A$91,data!$A$2:$R$78,5,FALSE)</f>
        <v>39</v>
      </c>
      <c r="F9" s="6">
        <f>VLOOKUP($A$7:$A$91,data!$A$2:$R$78,6,FALSE)</f>
        <v>2</v>
      </c>
      <c r="G9" s="6">
        <f>VLOOKUP($A$7:$A$91,data!$A$2:$R$78,7,FALSE)</f>
        <v>908</v>
      </c>
      <c r="H9" s="6">
        <f>VLOOKUP($A$7:$A$91,data!$A$2:$R$78,8,FALSE)</f>
        <v>71</v>
      </c>
      <c r="I9" s="6">
        <f>VLOOKUP($A$7:$A$91,data!$A$2:$R$78,9,FALSE)</f>
        <v>2</v>
      </c>
      <c r="J9" s="6">
        <f>VLOOKUP($A$7:$A$91,data!$A$2:$R$78,10,FALSE)</f>
        <v>1</v>
      </c>
      <c r="K9" s="6">
        <f>VLOOKUP($A$7:$A$91,data!$A$2:$R$78,11,FALSE)</f>
        <v>278843</v>
      </c>
      <c r="L9" s="6">
        <f>VLOOKUP($A$7:$A$91,data!$A$2:$R$78,12,FALSE)</f>
        <v>5165</v>
      </c>
      <c r="M9" s="6">
        <f>VLOOKUP($A$7:$A$91,data!$A$2:$R$78,13,FALSE)</f>
        <v>235085</v>
      </c>
      <c r="N9" s="6">
        <f>VLOOKUP($A$7:$A$91,data!$A$2:$R$78,14,FALSE)</f>
        <v>80</v>
      </c>
      <c r="O9" s="6">
        <f>VLOOKUP($A$7:$A$91,data!$A$2:$R$78,15,FALSE)</f>
        <v>114731</v>
      </c>
      <c r="P9" s="6">
        <f>VLOOKUP($A$7:$A$91,data!$A$2:$R$78,16,FALSE)</f>
        <v>1851</v>
      </c>
      <c r="Q9" s="6">
        <f>VLOOKUP($A$7:$A$91,data!$A$2:$R$78,17,FALSE)</f>
        <v>61880</v>
      </c>
      <c r="R9" s="6">
        <f>VLOOKUP($A$7:$A$91,data!$A$2:$R$78,18,FALSE)</f>
        <v>126</v>
      </c>
      <c r="S9" s="6">
        <f>VLOOKUP($A$7:$A$91,data!$A$2:$X$78,19,FALSE)</f>
        <v>358747</v>
      </c>
      <c r="T9" s="6">
        <f>VLOOKUP($A$7:$A$91,data!$A$2:$X$78,20,FALSE)</f>
        <v>560</v>
      </c>
      <c r="U9" s="6">
        <f>VLOOKUP($A$7:$A$91,data!$A$2:$X$78,21,FALSE)</f>
        <v>3291</v>
      </c>
      <c r="V9" s="6">
        <f>VLOOKUP($A$7:$A$91,data!$A$2:$X$78,22,FALSE)</f>
        <v>123</v>
      </c>
      <c r="W9" s="6">
        <f>VLOOKUP($A$7:$A$91,data!$A$2:$X$78,23,FALSE)</f>
        <v>444</v>
      </c>
      <c r="X9" s="6">
        <f>VLOOKUP($A$7:$A$91,data!$A$2:$X$78,24,FALSE)</f>
        <v>19</v>
      </c>
    </row>
    <row r="10" spans="1:25" ht="18.75">
      <c r="A10" s="5" t="s">
        <v>13</v>
      </c>
      <c r="B10" s="6">
        <f>VLOOKUP($A$7:$A$91,data!$A$2:$R$78,2,FALSE)</f>
        <v>15329</v>
      </c>
      <c r="C10" s="6">
        <f>VLOOKUP($A$7:$A$91,data!$A$2:$R$78,3,FALSE)</f>
        <v>11018</v>
      </c>
      <c r="D10" s="6">
        <f>VLOOKUP($A$7:$A$91,data!$A$2:$R$78,4,FALSE)</f>
        <v>1112</v>
      </c>
      <c r="E10" s="6">
        <f>VLOOKUP($A$7:$A$91,data!$A$2:$R$78,5,FALSE)</f>
        <v>18</v>
      </c>
      <c r="F10" s="6">
        <f>VLOOKUP($A$7:$A$91,data!$A$2:$R$78,6,FALSE)</f>
        <v>4</v>
      </c>
      <c r="G10" s="6">
        <f>VLOOKUP($A$7:$A$91,data!$A$2:$R$78,7,FALSE)</f>
        <v>1718</v>
      </c>
      <c r="H10" s="6">
        <f>VLOOKUP($A$7:$A$91,data!$A$2:$R$78,8,FALSE)</f>
        <v>205</v>
      </c>
      <c r="I10" s="6">
        <f>VLOOKUP($A$7:$A$91,data!$A$2:$R$78,9,FALSE)</f>
        <v>18179</v>
      </c>
      <c r="J10" s="6">
        <f>VLOOKUP($A$7:$A$91,data!$A$2:$R$78,10,FALSE)</f>
        <v>32</v>
      </c>
      <c r="K10" s="6">
        <f>VLOOKUP($A$7:$A$91,data!$A$2:$R$78,11,FALSE)</f>
        <v>616683</v>
      </c>
      <c r="L10" s="6">
        <f>VLOOKUP($A$7:$A$91,data!$A$2:$R$78,12,FALSE)</f>
        <v>12966</v>
      </c>
      <c r="M10" s="6">
        <f>VLOOKUP($A$7:$A$91,data!$A$2:$R$78,13,FALSE)</f>
        <v>2771867</v>
      </c>
      <c r="N10" s="6">
        <f>VLOOKUP($A$7:$A$91,data!$A$2:$R$78,14,FALSE)</f>
        <v>139</v>
      </c>
      <c r="O10" s="6">
        <f>VLOOKUP($A$7:$A$91,data!$A$2:$R$78,15,FALSE)</f>
        <v>3035622</v>
      </c>
      <c r="P10" s="6">
        <f>VLOOKUP($A$7:$A$91,data!$A$2:$R$78,16,FALSE)</f>
        <v>2016</v>
      </c>
      <c r="Q10" s="6">
        <f>VLOOKUP($A$7:$A$91,data!$A$2:$R$78,17,FALSE)</f>
        <v>110191</v>
      </c>
      <c r="R10" s="6">
        <f>VLOOKUP($A$7:$A$91,data!$A$2:$R$78,18,FALSE)</f>
        <v>223</v>
      </c>
      <c r="S10" s="6">
        <f>VLOOKUP($A$7:$A$91,data!$A$2:$X$78,19,FALSE)</f>
        <v>471188</v>
      </c>
      <c r="T10" s="6">
        <f>VLOOKUP($A$7:$A$91,data!$A$2:$X$78,20,FALSE)</f>
        <v>1343</v>
      </c>
      <c r="U10" s="6">
        <f>VLOOKUP($A$7:$A$91,data!$A$2:$X$78,21,FALSE)</f>
        <v>7813</v>
      </c>
      <c r="V10" s="6">
        <f>VLOOKUP($A$7:$A$91,data!$A$2:$X$78,22,FALSE)</f>
        <v>381</v>
      </c>
      <c r="W10" s="6">
        <f>VLOOKUP($A$7:$A$91,data!$A$2:$X$78,23,FALSE)</f>
        <v>344</v>
      </c>
      <c r="X10" s="6">
        <f>VLOOKUP($A$7:$A$91,data!$A$2:$X$78,24,FALSE)</f>
        <v>21</v>
      </c>
    </row>
    <row r="11" spans="1:25" ht="18.75">
      <c r="A11" s="5" t="s">
        <v>14</v>
      </c>
      <c r="B11" s="6">
        <f>VLOOKUP($A$7:$A$91,data!$A$2:$R$78,2,FALSE)</f>
        <v>17568</v>
      </c>
      <c r="C11" s="6">
        <f>VLOOKUP($A$7:$A$91,data!$A$2:$R$78,3,FALSE)</f>
        <v>13186</v>
      </c>
      <c r="D11" s="6">
        <f>VLOOKUP($A$7:$A$91,data!$A$2:$R$78,4,FALSE)</f>
        <v>1501</v>
      </c>
      <c r="E11" s="6">
        <f>VLOOKUP($A$7:$A$91,data!$A$2:$R$78,5,FALSE)</f>
        <v>0</v>
      </c>
      <c r="F11" s="6">
        <f>VLOOKUP($A$7:$A$91,data!$A$2:$R$78,6,FALSE)</f>
        <v>0</v>
      </c>
      <c r="G11" s="6">
        <f>VLOOKUP($A$7:$A$91,data!$A$2:$R$78,7,FALSE)</f>
        <v>859</v>
      </c>
      <c r="H11" s="6">
        <f>VLOOKUP($A$7:$A$91,data!$A$2:$R$78,8,FALSE)</f>
        <v>81</v>
      </c>
      <c r="I11" s="6">
        <f>VLOOKUP($A$7:$A$91,data!$A$2:$R$78,9,FALSE)</f>
        <v>60636</v>
      </c>
      <c r="J11" s="6">
        <f>VLOOKUP($A$7:$A$91,data!$A$2:$R$78,10,FALSE)</f>
        <v>780</v>
      </c>
      <c r="K11" s="6">
        <f>VLOOKUP($A$7:$A$91,data!$A$2:$R$78,11,FALSE)</f>
        <v>872786</v>
      </c>
      <c r="L11" s="6">
        <f>VLOOKUP($A$7:$A$91,data!$A$2:$R$78,12,FALSE)</f>
        <v>14909</v>
      </c>
      <c r="M11" s="6">
        <f>VLOOKUP($A$7:$A$91,data!$A$2:$R$78,13,FALSE)</f>
        <v>994366</v>
      </c>
      <c r="N11" s="6">
        <f>VLOOKUP($A$7:$A$91,data!$A$2:$R$78,14,FALSE)</f>
        <v>32</v>
      </c>
      <c r="O11" s="6">
        <f>VLOOKUP($A$7:$A$91,data!$A$2:$R$78,15,FALSE)</f>
        <v>926692</v>
      </c>
      <c r="P11" s="6">
        <f>VLOOKUP($A$7:$A$91,data!$A$2:$R$78,16,FALSE)</f>
        <v>791</v>
      </c>
      <c r="Q11" s="6">
        <f>VLOOKUP($A$7:$A$91,data!$A$2:$R$78,17,FALSE)</f>
        <v>4495</v>
      </c>
      <c r="R11" s="6">
        <f>VLOOKUP($A$7:$A$91,data!$A$2:$R$78,18,FALSE)</f>
        <v>45</v>
      </c>
      <c r="S11" s="6">
        <f>VLOOKUP($A$7:$A$91,data!$A$2:$X$78,19,FALSE)</f>
        <v>1562618</v>
      </c>
      <c r="T11" s="6">
        <f>VLOOKUP($A$7:$A$91,data!$A$2:$X$78,20,FALSE)</f>
        <v>2125</v>
      </c>
      <c r="U11" s="6">
        <f>VLOOKUP($A$7:$A$91,data!$A$2:$X$78,21,FALSE)</f>
        <v>10832</v>
      </c>
      <c r="V11" s="6">
        <f>VLOOKUP($A$7:$A$91,data!$A$2:$X$78,22,FALSE)</f>
        <v>409</v>
      </c>
      <c r="W11" s="6">
        <f>VLOOKUP($A$7:$A$91,data!$A$2:$X$78,23,FALSE)</f>
        <v>539</v>
      </c>
      <c r="X11" s="6">
        <f>VLOOKUP($A$7:$A$91,data!$A$2:$X$78,24,FALSE)</f>
        <v>18</v>
      </c>
    </row>
    <row r="12" spans="1:25" ht="18.75">
      <c r="A12" s="5" t="s">
        <v>15</v>
      </c>
      <c r="B12" s="6">
        <f>VLOOKUP($A$7:$A$91,data!$A$2:$R$78,2,FALSE)</f>
        <v>27957</v>
      </c>
      <c r="C12" s="6">
        <f>VLOOKUP($A$7:$A$91,data!$A$2:$R$78,3,FALSE)</f>
        <v>72387</v>
      </c>
      <c r="D12" s="6">
        <f>VLOOKUP($A$7:$A$91,data!$A$2:$R$78,4,FALSE)</f>
        <v>4167</v>
      </c>
      <c r="E12" s="6">
        <f>VLOOKUP($A$7:$A$91,data!$A$2:$R$78,5,FALSE)</f>
        <v>88099</v>
      </c>
      <c r="F12" s="6">
        <f>VLOOKUP($A$7:$A$91,data!$A$2:$R$78,6,FALSE)</f>
        <v>2425</v>
      </c>
      <c r="G12" s="6">
        <f>VLOOKUP($A$7:$A$91,data!$A$2:$R$78,7,FALSE)</f>
        <v>3820</v>
      </c>
      <c r="H12" s="6">
        <f>VLOOKUP($A$7:$A$91,data!$A$2:$R$78,8,FALSE)</f>
        <v>272</v>
      </c>
      <c r="I12" s="6">
        <f>VLOOKUP($A$7:$A$91,data!$A$2:$R$78,9,FALSE)</f>
        <v>482880</v>
      </c>
      <c r="J12" s="6">
        <f>VLOOKUP($A$7:$A$91,data!$A$2:$R$78,10,FALSE)</f>
        <v>1007</v>
      </c>
      <c r="K12" s="6">
        <f>VLOOKUP($A$7:$A$91,data!$A$2:$R$78,11,FALSE)</f>
        <v>926896</v>
      </c>
      <c r="L12" s="6">
        <f>VLOOKUP($A$7:$A$91,data!$A$2:$R$78,12,FALSE)</f>
        <v>21623</v>
      </c>
      <c r="M12" s="6">
        <f>VLOOKUP($A$7:$A$91,data!$A$2:$R$78,13,FALSE)</f>
        <v>58690577</v>
      </c>
      <c r="N12" s="6">
        <f>VLOOKUP($A$7:$A$91,data!$A$2:$R$78,14,FALSE)</f>
        <v>420</v>
      </c>
      <c r="O12" s="6">
        <f>VLOOKUP($A$7:$A$91,data!$A$2:$R$78,15,FALSE)</f>
        <v>786094</v>
      </c>
      <c r="P12" s="6">
        <f>VLOOKUP($A$7:$A$91,data!$A$2:$R$78,16,FALSE)</f>
        <v>1318</v>
      </c>
      <c r="Q12" s="6">
        <f>VLOOKUP($A$7:$A$91,data!$A$2:$R$78,17,FALSE)</f>
        <v>414734</v>
      </c>
      <c r="R12" s="6">
        <f>VLOOKUP($A$7:$A$91,data!$A$2:$R$78,18,FALSE)</f>
        <v>249</v>
      </c>
      <c r="S12" s="6">
        <f>VLOOKUP($A$7:$A$91,data!$A$2:$X$78,19,FALSE)</f>
        <v>556166</v>
      </c>
      <c r="T12" s="6">
        <f>VLOOKUP($A$7:$A$91,data!$A$2:$X$78,20,FALSE)</f>
        <v>1034</v>
      </c>
      <c r="U12" s="6">
        <f>VLOOKUP($A$7:$A$91,data!$A$2:$X$78,21,FALSE)</f>
        <v>73506</v>
      </c>
      <c r="V12" s="6">
        <f>VLOOKUP($A$7:$A$91,data!$A$2:$X$78,22,FALSE)</f>
        <v>2397</v>
      </c>
      <c r="W12" s="6">
        <f>VLOOKUP($A$7:$A$91,data!$A$2:$X$78,23,FALSE)</f>
        <v>3762</v>
      </c>
      <c r="X12" s="6">
        <f>VLOOKUP($A$7:$A$91,data!$A$2:$X$78,24,FALSE)</f>
        <v>99</v>
      </c>
    </row>
    <row r="13" spans="1:25" ht="18.75">
      <c r="A13" s="5" t="s">
        <v>16</v>
      </c>
      <c r="B13" s="6">
        <f>VLOOKUP($A$7:$A$91,data!$A$2:$R$78,2,FALSE)</f>
        <v>5231</v>
      </c>
      <c r="C13" s="6">
        <f>VLOOKUP($A$7:$A$91,data!$A$2:$R$78,3,FALSE)</f>
        <v>3248</v>
      </c>
      <c r="D13" s="6">
        <f>VLOOKUP($A$7:$A$91,data!$A$2:$R$78,4,FALSE)</f>
        <v>451</v>
      </c>
      <c r="E13" s="6">
        <f>VLOOKUP($A$7:$A$91,data!$A$2:$R$78,5,FALSE)</f>
        <v>124</v>
      </c>
      <c r="F13" s="6">
        <f>VLOOKUP($A$7:$A$91,data!$A$2:$R$78,6,FALSE)</f>
        <v>6</v>
      </c>
      <c r="G13" s="6">
        <f>VLOOKUP($A$7:$A$91,data!$A$2:$R$78,7,FALSE)</f>
        <v>253</v>
      </c>
      <c r="H13" s="6">
        <f>VLOOKUP($A$7:$A$91,data!$A$2:$R$78,8,FALSE)</f>
        <v>43</v>
      </c>
      <c r="I13" s="6">
        <f>VLOOKUP($A$7:$A$91,data!$A$2:$R$78,9,FALSE)</f>
        <v>11690</v>
      </c>
      <c r="J13" s="6">
        <f>VLOOKUP($A$7:$A$91,data!$A$2:$R$78,10,FALSE)</f>
        <v>158</v>
      </c>
      <c r="K13" s="6">
        <f>VLOOKUP($A$7:$A$91,data!$A$2:$R$78,11,FALSE)</f>
        <v>224605</v>
      </c>
      <c r="L13" s="6">
        <f>VLOOKUP($A$7:$A$91,data!$A$2:$R$78,12,FALSE)</f>
        <v>4259</v>
      </c>
      <c r="M13" s="6">
        <f>VLOOKUP($A$7:$A$91,data!$A$2:$R$78,13,FALSE)</f>
        <v>1953394</v>
      </c>
      <c r="N13" s="6">
        <f>VLOOKUP($A$7:$A$91,data!$A$2:$R$78,14,FALSE)</f>
        <v>73</v>
      </c>
      <c r="O13" s="6">
        <f>VLOOKUP($A$7:$A$91,data!$A$2:$R$78,15,FALSE)</f>
        <v>51630</v>
      </c>
      <c r="P13" s="6">
        <f>VLOOKUP($A$7:$A$91,data!$A$2:$R$78,16,FALSE)</f>
        <v>411</v>
      </c>
      <c r="Q13" s="6">
        <f>VLOOKUP($A$7:$A$91,data!$A$2:$R$78,17,FALSE)</f>
        <v>4322</v>
      </c>
      <c r="R13" s="6">
        <f>VLOOKUP($A$7:$A$91,data!$A$2:$R$78,18,FALSE)</f>
        <v>62</v>
      </c>
      <c r="S13" s="6">
        <f>VLOOKUP($A$7:$A$91,data!$A$2:$X$78,19,FALSE)</f>
        <v>129939</v>
      </c>
      <c r="T13" s="6">
        <f>VLOOKUP($A$7:$A$91,data!$A$2:$X$78,20,FALSE)</f>
        <v>402</v>
      </c>
      <c r="U13" s="6">
        <f>VLOOKUP($A$7:$A$91,data!$A$2:$X$78,21,FALSE)</f>
        <v>18649</v>
      </c>
      <c r="V13" s="6">
        <f>VLOOKUP($A$7:$A$91,data!$A$2:$X$78,22,FALSE)</f>
        <v>553</v>
      </c>
      <c r="W13" s="6">
        <f>VLOOKUP($A$7:$A$91,data!$A$2:$X$78,23,FALSE)</f>
        <v>168</v>
      </c>
      <c r="X13" s="6">
        <f>VLOOKUP($A$7:$A$91,data!$A$2:$X$78,24,FALSE)</f>
        <v>14</v>
      </c>
    </row>
    <row r="14" spans="1:25" ht="18.75">
      <c r="A14" s="5" t="s">
        <v>17</v>
      </c>
      <c r="B14" s="6">
        <f>VLOOKUP($A$7:$A$91,data!$A$2:$R$78,2,FALSE)</f>
        <v>20622</v>
      </c>
      <c r="C14" s="6">
        <f>VLOOKUP($A$7:$A$91,data!$A$2:$R$78,3,FALSE)</f>
        <v>57203</v>
      </c>
      <c r="D14" s="6">
        <f>VLOOKUP($A$7:$A$91,data!$A$2:$R$78,4,FALSE)</f>
        <v>3523</v>
      </c>
      <c r="E14" s="6">
        <f>VLOOKUP($A$7:$A$91,data!$A$2:$R$78,5,FALSE)</f>
        <v>1170</v>
      </c>
      <c r="F14" s="6">
        <f>VLOOKUP($A$7:$A$91,data!$A$2:$R$78,6,FALSE)</f>
        <v>64</v>
      </c>
      <c r="G14" s="6">
        <f>VLOOKUP($A$7:$A$91,data!$A$2:$R$78,7,FALSE)</f>
        <v>17726</v>
      </c>
      <c r="H14" s="6">
        <f>VLOOKUP($A$7:$A$91,data!$A$2:$R$78,8,FALSE)</f>
        <v>1308</v>
      </c>
      <c r="I14" s="6">
        <f>VLOOKUP($A$7:$A$91,data!$A$2:$R$78,9,FALSE)</f>
        <v>204837</v>
      </c>
      <c r="J14" s="6">
        <f>VLOOKUP($A$7:$A$91,data!$A$2:$R$78,10,FALSE)</f>
        <v>614</v>
      </c>
      <c r="K14" s="6">
        <f>VLOOKUP($A$7:$A$91,data!$A$2:$R$78,11,FALSE)</f>
        <v>1064333</v>
      </c>
      <c r="L14" s="6">
        <f>VLOOKUP($A$7:$A$91,data!$A$2:$R$78,12,FALSE)</f>
        <v>16763</v>
      </c>
      <c r="M14" s="6">
        <f>VLOOKUP($A$7:$A$91,data!$A$2:$R$78,13,FALSE)</f>
        <v>5887662</v>
      </c>
      <c r="N14" s="6">
        <f>VLOOKUP($A$7:$A$91,data!$A$2:$R$78,14,FALSE)</f>
        <v>156</v>
      </c>
      <c r="O14" s="6">
        <f>VLOOKUP($A$7:$A$91,data!$A$2:$R$78,15,FALSE)</f>
        <v>75905</v>
      </c>
      <c r="P14" s="6">
        <f>VLOOKUP($A$7:$A$91,data!$A$2:$R$78,16,FALSE)</f>
        <v>2197</v>
      </c>
      <c r="Q14" s="6">
        <f>VLOOKUP($A$7:$A$91,data!$A$2:$R$78,17,FALSE)</f>
        <v>86649</v>
      </c>
      <c r="R14" s="6">
        <f>VLOOKUP($A$7:$A$91,data!$A$2:$R$78,18,FALSE)</f>
        <v>451</v>
      </c>
      <c r="S14" s="6">
        <f>VLOOKUP($A$7:$A$91,data!$A$2:$X$78,19,FALSE)</f>
        <v>1044686</v>
      </c>
      <c r="T14" s="6">
        <f>VLOOKUP($A$7:$A$91,data!$A$2:$X$78,20,FALSE)</f>
        <v>1739</v>
      </c>
      <c r="U14" s="6">
        <f>VLOOKUP($A$7:$A$91,data!$A$2:$X$78,21,FALSE)</f>
        <v>41394</v>
      </c>
      <c r="V14" s="6">
        <f>VLOOKUP($A$7:$A$91,data!$A$2:$X$78,22,FALSE)</f>
        <v>1131</v>
      </c>
      <c r="W14" s="6">
        <f>VLOOKUP($A$7:$A$91,data!$A$2:$X$78,23,FALSE)</f>
        <v>4179</v>
      </c>
      <c r="X14" s="6">
        <f>VLOOKUP($A$7:$A$91,data!$A$2:$X$78,24,FALSE)</f>
        <v>126</v>
      </c>
    </row>
    <row r="15" spans="1:25" ht="18.75">
      <c r="A15" s="5" t="s">
        <v>18</v>
      </c>
      <c r="B15" s="6">
        <f>VLOOKUP($A$7:$A$91,data!$A$2:$R$78,2,FALSE)</f>
        <v>18333</v>
      </c>
      <c r="C15" s="6">
        <f>VLOOKUP($A$7:$A$91,data!$A$2:$R$78,3,FALSE)</f>
        <v>30726</v>
      </c>
      <c r="D15" s="6">
        <f>VLOOKUP($A$7:$A$91,data!$A$2:$R$78,4,FALSE)</f>
        <v>2165</v>
      </c>
      <c r="E15" s="6">
        <f>VLOOKUP($A$7:$A$91,data!$A$2:$R$78,5,FALSE)</f>
        <v>172460</v>
      </c>
      <c r="F15" s="6">
        <f>VLOOKUP($A$7:$A$91,data!$A$2:$R$78,6,FALSE)</f>
        <v>4709</v>
      </c>
      <c r="G15" s="6">
        <f>VLOOKUP($A$7:$A$91,data!$A$2:$R$78,7,FALSE)</f>
        <v>10399</v>
      </c>
      <c r="H15" s="6">
        <f>VLOOKUP($A$7:$A$91,data!$A$2:$R$78,8,FALSE)</f>
        <v>680</v>
      </c>
      <c r="I15" s="6">
        <f>VLOOKUP($A$7:$A$91,data!$A$2:$R$78,9,FALSE)</f>
        <v>66127</v>
      </c>
      <c r="J15" s="6">
        <f>VLOOKUP($A$7:$A$91,data!$A$2:$R$78,10,FALSE)</f>
        <v>122</v>
      </c>
      <c r="K15" s="6">
        <f>VLOOKUP($A$7:$A$91,data!$A$2:$R$78,11,FALSE)</f>
        <v>599778</v>
      </c>
      <c r="L15" s="6">
        <f>VLOOKUP($A$7:$A$91,data!$A$2:$R$78,12,FALSE)</f>
        <v>12544</v>
      </c>
      <c r="M15" s="6">
        <f>VLOOKUP($A$7:$A$91,data!$A$2:$R$78,13,FALSE)</f>
        <v>17963958</v>
      </c>
      <c r="N15" s="6">
        <f>VLOOKUP($A$7:$A$91,data!$A$2:$R$78,14,FALSE)</f>
        <v>264</v>
      </c>
      <c r="O15" s="6">
        <f>VLOOKUP($A$7:$A$91,data!$A$2:$R$78,15,FALSE)</f>
        <v>1944804</v>
      </c>
      <c r="P15" s="6">
        <f>VLOOKUP($A$7:$A$91,data!$A$2:$R$78,16,FALSE)</f>
        <v>1492</v>
      </c>
      <c r="Q15" s="6">
        <f>VLOOKUP($A$7:$A$91,data!$A$2:$R$78,17,FALSE)</f>
        <v>673795</v>
      </c>
      <c r="R15" s="6">
        <f>VLOOKUP($A$7:$A$91,data!$A$2:$R$78,18,FALSE)</f>
        <v>176</v>
      </c>
      <c r="S15" s="6">
        <f>VLOOKUP($A$7:$A$91,data!$A$2:$X$78,19,FALSE)</f>
        <v>265277</v>
      </c>
      <c r="T15" s="6">
        <f>VLOOKUP($A$7:$A$91,data!$A$2:$X$78,20,FALSE)</f>
        <v>635</v>
      </c>
      <c r="U15" s="6">
        <f>VLOOKUP($A$7:$A$91,data!$A$2:$X$78,21,FALSE)</f>
        <v>27489</v>
      </c>
      <c r="V15" s="6">
        <f>VLOOKUP($A$7:$A$91,data!$A$2:$X$78,22,FALSE)</f>
        <v>849</v>
      </c>
      <c r="W15" s="6">
        <f>VLOOKUP($A$7:$A$91,data!$A$2:$X$78,23,FALSE)</f>
        <v>2556</v>
      </c>
      <c r="X15" s="6">
        <f>VLOOKUP($A$7:$A$91,data!$A$2:$X$78,24,FALSE)</f>
        <v>57</v>
      </c>
    </row>
    <row r="16" spans="1:25" ht="18.75">
      <c r="A16" s="9" t="s">
        <v>2</v>
      </c>
      <c r="B16" s="8">
        <f t="shared" ref="B16:X16" si="8">SUM(B17:B25)</f>
        <v>121578</v>
      </c>
      <c r="C16" s="8">
        <f t="shared" si="8"/>
        <v>221676</v>
      </c>
      <c r="D16" s="8">
        <f t="shared" si="8"/>
        <v>20120</v>
      </c>
      <c r="E16" s="8">
        <f t="shared" si="8"/>
        <v>42777</v>
      </c>
      <c r="F16" s="8">
        <f t="shared" si="8"/>
        <v>1056</v>
      </c>
      <c r="G16" s="8">
        <f t="shared" si="8"/>
        <v>55363</v>
      </c>
      <c r="H16" s="8">
        <f t="shared" si="8"/>
        <v>4722</v>
      </c>
      <c r="I16" s="8">
        <f t="shared" si="8"/>
        <v>1285984</v>
      </c>
      <c r="J16" s="8">
        <f t="shared" si="8"/>
        <v>1817</v>
      </c>
      <c r="K16" s="8">
        <f t="shared" ref="K16:L16" si="9">SUM(K17:K25)</f>
        <v>4443648</v>
      </c>
      <c r="L16" s="8">
        <f t="shared" si="9"/>
        <v>103429</v>
      </c>
      <c r="M16" s="8">
        <f t="shared" ref="M16:N16" si="10">SUM(M17:M25)</f>
        <v>69447346</v>
      </c>
      <c r="N16" s="8">
        <f t="shared" si="10"/>
        <v>3126</v>
      </c>
      <c r="O16" s="8">
        <f t="shared" si="8"/>
        <v>24564176</v>
      </c>
      <c r="P16" s="8">
        <f t="shared" si="8"/>
        <v>8449</v>
      </c>
      <c r="Q16" s="8">
        <f t="shared" si="8"/>
        <v>2540931</v>
      </c>
      <c r="R16" s="8">
        <f t="shared" si="8"/>
        <v>1943</v>
      </c>
      <c r="S16" s="8">
        <f t="shared" ref="S16:T16" si="11">SUM(S17:S25)</f>
        <v>617474</v>
      </c>
      <c r="T16" s="8">
        <f t="shared" si="11"/>
        <v>4169</v>
      </c>
      <c r="U16" s="8">
        <f t="shared" si="8"/>
        <v>38720</v>
      </c>
      <c r="V16" s="8">
        <f t="shared" si="8"/>
        <v>1757</v>
      </c>
      <c r="W16" s="8">
        <f t="shared" si="8"/>
        <v>5810</v>
      </c>
      <c r="X16" s="8">
        <f t="shared" si="8"/>
        <v>296</v>
      </c>
    </row>
    <row r="17" spans="1:24" ht="18.75">
      <c r="A17" s="5" t="s">
        <v>19</v>
      </c>
      <c r="B17" s="6">
        <f>VLOOKUP($A$7:$A$91,data!$A$2:$R$78,2,FALSE)</f>
        <v>2159</v>
      </c>
      <c r="C17" s="6">
        <f>VLOOKUP($A$7:$A$91,data!$A$2:$R$78,3,FALSE)</f>
        <v>515</v>
      </c>
      <c r="D17" s="6">
        <f>VLOOKUP($A$7:$A$91,data!$A$2:$R$78,4,FALSE)</f>
        <v>55</v>
      </c>
      <c r="E17" s="6">
        <f>VLOOKUP($A$7:$A$91,data!$A$2:$R$78,5,FALSE)</f>
        <v>0</v>
      </c>
      <c r="F17" s="6">
        <f>VLOOKUP($A$7:$A$91,data!$A$2:$R$78,6,FALSE)</f>
        <v>0</v>
      </c>
      <c r="G17" s="6">
        <f>VLOOKUP($A$7:$A$91,data!$A$2:$R$78,7,FALSE)</f>
        <v>61</v>
      </c>
      <c r="H17" s="6">
        <f>VLOOKUP($A$7:$A$91,data!$A$2:$R$78,8,FALSE)</f>
        <v>11</v>
      </c>
      <c r="I17" s="6">
        <f>VLOOKUP($A$7:$A$91,data!$A$2:$R$78,9,FALSE)</f>
        <v>0</v>
      </c>
      <c r="J17" s="6">
        <f>VLOOKUP($A$7:$A$91,data!$A$2:$R$78,10,FALSE)</f>
        <v>0</v>
      </c>
      <c r="K17" s="6">
        <f>VLOOKUP($A$7:$A$91,data!$A$2:$R$78,11,FALSE)</f>
        <v>46942</v>
      </c>
      <c r="L17" s="6">
        <f>VLOOKUP($A$7:$A$91,data!$A$2:$R$78,12,FALSE)</f>
        <v>1877</v>
      </c>
      <c r="M17" s="6">
        <f>VLOOKUP($A$7:$A$91,data!$A$2:$R$78,13,FALSE)</f>
        <v>221</v>
      </c>
      <c r="N17" s="6">
        <f>VLOOKUP($A$7:$A$91,data!$A$2:$R$78,14,FALSE)</f>
        <v>11</v>
      </c>
      <c r="O17" s="6">
        <f>VLOOKUP($A$7:$A$91,data!$A$2:$R$78,15,FALSE)</f>
        <v>1817</v>
      </c>
      <c r="P17" s="6">
        <f>VLOOKUP($A$7:$A$91,data!$A$2:$R$78,16,FALSE)</f>
        <v>66</v>
      </c>
      <c r="Q17" s="6">
        <f>VLOOKUP($A$7:$A$91,data!$A$2:$R$78,17,FALSE)</f>
        <v>1323</v>
      </c>
      <c r="R17" s="6">
        <f>VLOOKUP($A$7:$A$91,data!$A$2:$R$78,18,FALSE)</f>
        <v>101</v>
      </c>
      <c r="S17" s="6">
        <f>VLOOKUP($A$7:$A$91,data!$A$2:$X$78,19,FALSE)</f>
        <v>6300</v>
      </c>
      <c r="T17" s="6">
        <f>VLOOKUP($A$7:$A$91,data!$A$2:$X$78,20,FALSE)</f>
        <v>200</v>
      </c>
      <c r="U17" s="6">
        <f>VLOOKUP($A$7:$A$91,data!$A$2:$X$78,21,FALSE)</f>
        <v>518</v>
      </c>
      <c r="V17" s="6">
        <f>VLOOKUP($A$7:$A$91,data!$A$2:$X$78,22,FALSE)</f>
        <v>29</v>
      </c>
      <c r="W17" s="6">
        <f>VLOOKUP($A$7:$A$91,data!$A$2:$X$78,23,FALSE)</f>
        <v>368</v>
      </c>
      <c r="X17" s="6">
        <f>VLOOKUP($A$7:$A$91,data!$A$2:$X$78,24,FALSE)</f>
        <v>8</v>
      </c>
    </row>
    <row r="18" spans="1:24" ht="18.75">
      <c r="A18" s="5" t="s">
        <v>20</v>
      </c>
      <c r="B18" s="6">
        <f>VLOOKUP($A$7:$A$91,data!$A$2:$R$78,2,FALSE)</f>
        <v>12852</v>
      </c>
      <c r="C18" s="6">
        <f>VLOOKUP($A$7:$A$91,data!$A$2:$R$78,3,FALSE)</f>
        <v>21413</v>
      </c>
      <c r="D18" s="6">
        <f>VLOOKUP($A$7:$A$91,data!$A$2:$R$78,4,FALSE)</f>
        <v>1579</v>
      </c>
      <c r="E18" s="6">
        <f>VLOOKUP($A$7:$A$91,data!$A$2:$R$78,5,FALSE)</f>
        <v>1657</v>
      </c>
      <c r="F18" s="6">
        <f>VLOOKUP($A$7:$A$91,data!$A$2:$R$78,6,FALSE)</f>
        <v>30</v>
      </c>
      <c r="G18" s="6">
        <f>VLOOKUP($A$7:$A$91,data!$A$2:$R$78,7,FALSE)</f>
        <v>8675</v>
      </c>
      <c r="H18" s="6">
        <f>VLOOKUP($A$7:$A$91,data!$A$2:$R$78,8,FALSE)</f>
        <v>836</v>
      </c>
      <c r="I18" s="6">
        <f>VLOOKUP($A$7:$A$91,data!$A$2:$R$78,9,FALSE)</f>
        <v>302496</v>
      </c>
      <c r="J18" s="6">
        <f>VLOOKUP($A$7:$A$91,data!$A$2:$R$78,10,FALSE)</f>
        <v>182</v>
      </c>
      <c r="K18" s="6">
        <f>VLOOKUP($A$7:$A$91,data!$A$2:$R$78,11,FALSE)</f>
        <v>438731</v>
      </c>
      <c r="L18" s="6">
        <f>VLOOKUP($A$7:$A$91,data!$A$2:$R$78,12,FALSE)</f>
        <v>10773</v>
      </c>
      <c r="M18" s="6">
        <f>VLOOKUP($A$7:$A$91,data!$A$2:$R$78,13,FALSE)</f>
        <v>31718267</v>
      </c>
      <c r="N18" s="6">
        <f>VLOOKUP($A$7:$A$91,data!$A$2:$R$78,14,FALSE)</f>
        <v>360</v>
      </c>
      <c r="O18" s="6">
        <f>VLOOKUP($A$7:$A$91,data!$A$2:$R$78,15,FALSE)</f>
        <v>6620255</v>
      </c>
      <c r="P18" s="6">
        <f>VLOOKUP($A$7:$A$91,data!$A$2:$R$78,16,FALSE)</f>
        <v>560</v>
      </c>
      <c r="Q18" s="6">
        <f>VLOOKUP($A$7:$A$91,data!$A$2:$R$78,17,FALSE)</f>
        <v>163733</v>
      </c>
      <c r="R18" s="6">
        <f>VLOOKUP($A$7:$A$91,data!$A$2:$R$78,18,FALSE)</f>
        <v>76</v>
      </c>
      <c r="S18" s="6">
        <f>VLOOKUP($A$7:$A$91,data!$A$2:$X$78,19,FALSE)</f>
        <v>170840</v>
      </c>
      <c r="T18" s="6">
        <f>VLOOKUP($A$7:$A$91,data!$A$2:$X$78,20,FALSE)</f>
        <v>171</v>
      </c>
      <c r="U18" s="6">
        <f>VLOOKUP($A$7:$A$91,data!$A$2:$X$78,21,FALSE)</f>
        <v>7051</v>
      </c>
      <c r="V18" s="6">
        <f>VLOOKUP($A$7:$A$91,data!$A$2:$X$78,22,FALSE)</f>
        <v>322</v>
      </c>
      <c r="W18" s="6">
        <f>VLOOKUP($A$7:$A$91,data!$A$2:$X$78,23,FALSE)</f>
        <v>1966</v>
      </c>
      <c r="X18" s="6">
        <f>VLOOKUP($A$7:$A$91,data!$A$2:$X$78,24,FALSE)</f>
        <v>88</v>
      </c>
    </row>
    <row r="19" spans="1:24" ht="18.75">
      <c r="A19" s="5" t="s">
        <v>21</v>
      </c>
      <c r="B19" s="6">
        <f>VLOOKUP($A$7:$A$91,data!$A$2:$R$78,2,FALSE)</f>
        <v>10209</v>
      </c>
      <c r="C19" s="6">
        <f>VLOOKUP($A$7:$A$91,data!$A$2:$R$78,3,FALSE)</f>
        <v>22837</v>
      </c>
      <c r="D19" s="6">
        <f>VLOOKUP($A$7:$A$91,data!$A$2:$R$78,4,FALSE)</f>
        <v>1658</v>
      </c>
      <c r="E19" s="6">
        <f>VLOOKUP($A$7:$A$91,data!$A$2:$R$78,5,FALSE)</f>
        <v>1</v>
      </c>
      <c r="F19" s="6">
        <f>VLOOKUP($A$7:$A$91,data!$A$2:$R$78,6,FALSE)</f>
        <v>1</v>
      </c>
      <c r="G19" s="6">
        <f>VLOOKUP($A$7:$A$91,data!$A$2:$R$78,7,FALSE)</f>
        <v>728</v>
      </c>
      <c r="H19" s="6">
        <f>VLOOKUP($A$7:$A$91,data!$A$2:$R$78,8,FALSE)</f>
        <v>83</v>
      </c>
      <c r="I19" s="6">
        <f>VLOOKUP($A$7:$A$91,data!$A$2:$R$78,9,FALSE)</f>
        <v>129730</v>
      </c>
      <c r="J19" s="6">
        <f>VLOOKUP($A$7:$A$91,data!$A$2:$R$78,10,FALSE)</f>
        <v>112</v>
      </c>
      <c r="K19" s="6">
        <f>VLOOKUP($A$7:$A$91,data!$A$2:$R$78,11,FALSE)</f>
        <v>441081</v>
      </c>
      <c r="L19" s="6">
        <f>VLOOKUP($A$7:$A$91,data!$A$2:$R$78,12,FALSE)</f>
        <v>8912</v>
      </c>
      <c r="M19" s="6">
        <f>VLOOKUP($A$7:$A$91,data!$A$2:$R$78,13,FALSE)</f>
        <v>3861399</v>
      </c>
      <c r="N19" s="6">
        <f>VLOOKUP($A$7:$A$91,data!$A$2:$R$78,14,FALSE)</f>
        <v>197</v>
      </c>
      <c r="O19" s="6">
        <f>VLOOKUP($A$7:$A$91,data!$A$2:$R$78,15,FALSE)</f>
        <v>292052</v>
      </c>
      <c r="P19" s="6">
        <f>VLOOKUP($A$7:$A$91,data!$A$2:$R$78,16,FALSE)</f>
        <v>315</v>
      </c>
      <c r="Q19" s="6">
        <f>VLOOKUP($A$7:$A$91,data!$A$2:$R$78,17,FALSE)</f>
        <v>446704</v>
      </c>
      <c r="R19" s="6">
        <f>VLOOKUP($A$7:$A$91,data!$A$2:$R$78,18,FALSE)</f>
        <v>60</v>
      </c>
      <c r="S19" s="6">
        <f>VLOOKUP($A$7:$A$91,data!$A$2:$X$78,19,FALSE)</f>
        <v>25500</v>
      </c>
      <c r="T19" s="6">
        <f>VLOOKUP($A$7:$A$91,data!$A$2:$X$78,20,FALSE)</f>
        <v>116</v>
      </c>
      <c r="U19" s="6">
        <f>VLOOKUP($A$7:$A$91,data!$A$2:$X$78,21,FALSE)</f>
        <v>1000</v>
      </c>
      <c r="V19" s="6">
        <f>VLOOKUP($A$7:$A$91,data!$A$2:$X$78,22,FALSE)</f>
        <v>41</v>
      </c>
      <c r="W19" s="6">
        <f>VLOOKUP($A$7:$A$91,data!$A$2:$X$78,23,FALSE)</f>
        <v>184</v>
      </c>
      <c r="X19" s="6">
        <f>VLOOKUP($A$7:$A$91,data!$A$2:$X$78,24,FALSE)</f>
        <v>10</v>
      </c>
    </row>
    <row r="20" spans="1:24" ht="18.75">
      <c r="A20" s="5" t="s">
        <v>22</v>
      </c>
      <c r="B20" s="6">
        <f>VLOOKUP($A$7:$A$91,data!$A$2:$R$78,2,FALSE)</f>
        <v>9832</v>
      </c>
      <c r="C20" s="6">
        <f>VLOOKUP($A$7:$A$91,data!$A$2:$R$78,3,FALSE)</f>
        <v>2412</v>
      </c>
      <c r="D20" s="6">
        <f>VLOOKUP($A$7:$A$91,data!$A$2:$R$78,4,FALSE)</f>
        <v>337</v>
      </c>
      <c r="E20" s="6">
        <f>VLOOKUP($A$7:$A$91,data!$A$2:$R$78,5,FALSE)</f>
        <v>3331</v>
      </c>
      <c r="F20" s="6">
        <f>VLOOKUP($A$7:$A$91,data!$A$2:$R$78,6,FALSE)</f>
        <v>86</v>
      </c>
      <c r="G20" s="6">
        <f>VLOOKUP($A$7:$A$91,data!$A$2:$R$78,7,FALSE)</f>
        <v>476</v>
      </c>
      <c r="H20" s="6">
        <f>VLOOKUP($A$7:$A$91,data!$A$2:$R$78,8,FALSE)</f>
        <v>30</v>
      </c>
      <c r="I20" s="6">
        <f>VLOOKUP($A$7:$A$91,data!$A$2:$R$78,9,FALSE)</f>
        <v>79681</v>
      </c>
      <c r="J20" s="6">
        <f>VLOOKUP($A$7:$A$91,data!$A$2:$R$78,10,FALSE)</f>
        <v>140</v>
      </c>
      <c r="K20" s="6">
        <f>VLOOKUP($A$7:$A$91,data!$A$2:$R$78,11,FALSE)</f>
        <v>263739</v>
      </c>
      <c r="L20" s="6">
        <f>VLOOKUP($A$7:$A$91,data!$A$2:$R$78,12,FALSE)</f>
        <v>8417</v>
      </c>
      <c r="M20" s="6">
        <f>VLOOKUP($A$7:$A$91,data!$A$2:$R$78,13,FALSE)</f>
        <v>3357403</v>
      </c>
      <c r="N20" s="6">
        <f>VLOOKUP($A$7:$A$91,data!$A$2:$R$78,14,FALSE)</f>
        <v>326</v>
      </c>
      <c r="O20" s="6">
        <f>VLOOKUP($A$7:$A$91,data!$A$2:$R$78,15,FALSE)</f>
        <v>847888</v>
      </c>
      <c r="P20" s="6">
        <f>VLOOKUP($A$7:$A$91,data!$A$2:$R$78,16,FALSE)</f>
        <v>556</v>
      </c>
      <c r="Q20" s="6">
        <f>VLOOKUP($A$7:$A$91,data!$A$2:$R$78,17,FALSE)</f>
        <v>21005</v>
      </c>
      <c r="R20" s="6">
        <f>VLOOKUP($A$7:$A$91,data!$A$2:$R$78,18,FALSE)</f>
        <v>154</v>
      </c>
      <c r="S20" s="6">
        <f>VLOOKUP($A$7:$A$91,data!$A$2:$X$78,19,FALSE)</f>
        <v>10890</v>
      </c>
      <c r="T20" s="6">
        <f>VLOOKUP($A$7:$A$91,data!$A$2:$X$78,20,FALSE)</f>
        <v>128</v>
      </c>
      <c r="U20" s="6">
        <f>VLOOKUP($A$7:$A$91,data!$A$2:$X$78,21,FALSE)</f>
        <v>292</v>
      </c>
      <c r="V20" s="6">
        <f>VLOOKUP($A$7:$A$91,data!$A$2:$X$78,22,FALSE)</f>
        <v>31</v>
      </c>
      <c r="W20" s="6">
        <f>VLOOKUP($A$7:$A$91,data!$A$2:$X$78,23,FALSE)</f>
        <v>83</v>
      </c>
      <c r="X20" s="6">
        <f>VLOOKUP($A$7:$A$91,data!$A$2:$X$78,24,FALSE)</f>
        <v>5</v>
      </c>
    </row>
    <row r="21" spans="1:24" ht="18.75">
      <c r="A21" s="5" t="s">
        <v>23</v>
      </c>
      <c r="B21" s="6">
        <f>VLOOKUP($A$7:$A$91,data!$A$2:$R$78,2,FALSE)</f>
        <v>4336</v>
      </c>
      <c r="C21" s="6">
        <f>VLOOKUP($A$7:$A$91,data!$A$2:$R$78,3,FALSE)</f>
        <v>1707</v>
      </c>
      <c r="D21" s="6">
        <f>VLOOKUP($A$7:$A$91,data!$A$2:$R$78,4,FALSE)</f>
        <v>181</v>
      </c>
      <c r="E21" s="6">
        <f>VLOOKUP($A$7:$A$91,data!$A$2:$R$78,5,FALSE)</f>
        <v>1</v>
      </c>
      <c r="F21" s="6">
        <f>VLOOKUP($A$7:$A$91,data!$A$2:$R$78,6,FALSE)</f>
        <v>1</v>
      </c>
      <c r="G21" s="6">
        <f>VLOOKUP($A$7:$A$91,data!$A$2:$R$78,7,FALSE)</f>
        <v>602</v>
      </c>
      <c r="H21" s="6">
        <f>VLOOKUP($A$7:$A$91,data!$A$2:$R$78,8,FALSE)</f>
        <v>71</v>
      </c>
      <c r="I21" s="6">
        <f>VLOOKUP($A$7:$A$91,data!$A$2:$R$78,9,FALSE)</f>
        <v>68883</v>
      </c>
      <c r="J21" s="6">
        <f>VLOOKUP($A$7:$A$91,data!$A$2:$R$78,10,FALSE)</f>
        <v>67</v>
      </c>
      <c r="K21" s="6">
        <f>VLOOKUP($A$7:$A$91,data!$A$2:$R$78,11,FALSE)</f>
        <v>106743</v>
      </c>
      <c r="L21" s="6">
        <f>VLOOKUP($A$7:$A$91,data!$A$2:$R$78,12,FALSE)</f>
        <v>3745</v>
      </c>
      <c r="M21" s="6">
        <f>VLOOKUP($A$7:$A$91,data!$A$2:$R$78,13,FALSE)</f>
        <v>496138</v>
      </c>
      <c r="N21" s="6">
        <f>VLOOKUP($A$7:$A$91,data!$A$2:$R$78,14,FALSE)</f>
        <v>13</v>
      </c>
      <c r="O21" s="6">
        <f>VLOOKUP($A$7:$A$91,data!$A$2:$R$78,15,FALSE)</f>
        <v>39757</v>
      </c>
      <c r="P21" s="6">
        <f>VLOOKUP($A$7:$A$91,data!$A$2:$R$78,16,FALSE)</f>
        <v>98</v>
      </c>
      <c r="Q21" s="6">
        <f>VLOOKUP($A$7:$A$91,data!$A$2:$R$78,17,FALSE)</f>
        <v>1502</v>
      </c>
      <c r="R21" s="6">
        <f>VLOOKUP($A$7:$A$91,data!$A$2:$R$78,18,FALSE)</f>
        <v>35</v>
      </c>
      <c r="S21" s="6">
        <f>VLOOKUP($A$7:$A$91,data!$A$2:$X$78,19,FALSE)</f>
        <v>13118</v>
      </c>
      <c r="T21" s="6">
        <f>VLOOKUP($A$7:$A$91,data!$A$2:$X$78,20,FALSE)</f>
        <v>59</v>
      </c>
      <c r="U21" s="6">
        <f>VLOOKUP($A$7:$A$91,data!$A$2:$X$78,21,FALSE)</f>
        <v>444</v>
      </c>
      <c r="V21" s="6">
        <f>VLOOKUP($A$7:$A$91,data!$A$2:$X$78,22,FALSE)</f>
        <v>28</v>
      </c>
      <c r="W21" s="6">
        <f>VLOOKUP($A$7:$A$91,data!$A$2:$X$78,23,FALSE)</f>
        <v>154</v>
      </c>
      <c r="X21" s="6">
        <f>VLOOKUP($A$7:$A$91,data!$A$2:$X$78,24,FALSE)</f>
        <v>11</v>
      </c>
    </row>
    <row r="22" spans="1:24" ht="18.75">
      <c r="A22" s="5" t="s">
        <v>24</v>
      </c>
      <c r="B22" s="6">
        <f>VLOOKUP($A$7:$A$91,data!$A$2:$R$78,2,FALSE)</f>
        <v>17029</v>
      </c>
      <c r="C22" s="6">
        <f>VLOOKUP($A$7:$A$91,data!$A$2:$R$78,3,FALSE)</f>
        <v>23940</v>
      </c>
      <c r="D22" s="6">
        <f>VLOOKUP($A$7:$A$91,data!$A$2:$R$78,4,FALSE)</f>
        <v>2827</v>
      </c>
      <c r="E22" s="6">
        <f>VLOOKUP($A$7:$A$91,data!$A$2:$R$78,5,FALSE)</f>
        <v>115</v>
      </c>
      <c r="F22" s="6">
        <f>VLOOKUP($A$7:$A$91,data!$A$2:$R$78,6,FALSE)</f>
        <v>5</v>
      </c>
      <c r="G22" s="6">
        <f>VLOOKUP($A$7:$A$91,data!$A$2:$R$78,7,FALSE)</f>
        <v>3675</v>
      </c>
      <c r="H22" s="6">
        <f>VLOOKUP($A$7:$A$91,data!$A$2:$R$78,8,FALSE)</f>
        <v>284</v>
      </c>
      <c r="I22" s="6">
        <f>VLOOKUP($A$7:$A$91,data!$A$2:$R$78,9,FALSE)</f>
        <v>202326</v>
      </c>
      <c r="J22" s="6">
        <f>VLOOKUP($A$7:$A$91,data!$A$2:$R$78,10,FALSE)</f>
        <v>307</v>
      </c>
      <c r="K22" s="6">
        <f>VLOOKUP($A$7:$A$91,data!$A$2:$R$78,11,FALSE)</f>
        <v>604297</v>
      </c>
      <c r="L22" s="6">
        <f>VLOOKUP($A$7:$A$91,data!$A$2:$R$78,12,FALSE)</f>
        <v>13374</v>
      </c>
      <c r="M22" s="6">
        <f>VLOOKUP($A$7:$A$91,data!$A$2:$R$78,13,FALSE)</f>
        <v>5527146</v>
      </c>
      <c r="N22" s="6">
        <f>VLOOKUP($A$7:$A$91,data!$A$2:$R$78,14,FALSE)</f>
        <v>303</v>
      </c>
      <c r="O22" s="6">
        <f>VLOOKUP($A$7:$A$91,data!$A$2:$R$78,15,FALSE)</f>
        <v>8980769</v>
      </c>
      <c r="P22" s="6">
        <f>VLOOKUP($A$7:$A$91,data!$A$2:$R$78,16,FALSE)</f>
        <v>1137</v>
      </c>
      <c r="Q22" s="6">
        <f>VLOOKUP($A$7:$A$91,data!$A$2:$R$78,17,FALSE)</f>
        <v>784775</v>
      </c>
      <c r="R22" s="6">
        <f>VLOOKUP($A$7:$A$91,data!$A$2:$R$78,18,FALSE)</f>
        <v>608</v>
      </c>
      <c r="S22" s="6">
        <f>VLOOKUP($A$7:$A$91,data!$A$2:$X$78,19,FALSE)</f>
        <v>257261</v>
      </c>
      <c r="T22" s="6">
        <f>VLOOKUP($A$7:$A$91,data!$A$2:$X$78,20,FALSE)</f>
        <v>1692</v>
      </c>
      <c r="U22" s="6">
        <f>VLOOKUP($A$7:$A$91,data!$A$2:$X$78,21,FALSE)</f>
        <v>7820</v>
      </c>
      <c r="V22" s="6">
        <f>VLOOKUP($A$7:$A$91,data!$A$2:$X$78,22,FALSE)</f>
        <v>407</v>
      </c>
      <c r="W22" s="6">
        <f>VLOOKUP($A$7:$A$91,data!$A$2:$X$78,23,FALSE)</f>
        <v>1434</v>
      </c>
      <c r="X22" s="6">
        <f>VLOOKUP($A$7:$A$91,data!$A$2:$X$78,24,FALSE)</f>
        <v>95</v>
      </c>
    </row>
    <row r="23" spans="1:24" ht="18.75">
      <c r="A23" s="5" t="s">
        <v>25</v>
      </c>
      <c r="B23" s="6">
        <f>VLOOKUP($A$7:$A$91,data!$A$2:$R$78,2,FALSE)</f>
        <v>19774</v>
      </c>
      <c r="C23" s="6">
        <f>VLOOKUP($A$7:$A$91,data!$A$2:$R$78,3,FALSE)</f>
        <v>18921</v>
      </c>
      <c r="D23" s="6">
        <f>VLOOKUP($A$7:$A$91,data!$A$2:$R$78,4,FALSE)</f>
        <v>2034</v>
      </c>
      <c r="E23" s="6">
        <f>VLOOKUP($A$7:$A$91,data!$A$2:$R$78,5,FALSE)</f>
        <v>81</v>
      </c>
      <c r="F23" s="6">
        <f>VLOOKUP($A$7:$A$91,data!$A$2:$R$78,6,FALSE)</f>
        <v>2</v>
      </c>
      <c r="G23" s="6">
        <f>VLOOKUP($A$7:$A$91,data!$A$2:$R$78,7,FALSE)</f>
        <v>12626</v>
      </c>
      <c r="H23" s="6">
        <f>VLOOKUP($A$7:$A$91,data!$A$2:$R$78,8,FALSE)</f>
        <v>1051</v>
      </c>
      <c r="I23" s="6">
        <f>VLOOKUP($A$7:$A$91,data!$A$2:$R$78,9,FALSE)</f>
        <v>408903</v>
      </c>
      <c r="J23" s="6">
        <f>VLOOKUP($A$7:$A$91,data!$A$2:$R$78,10,FALSE)</f>
        <v>455</v>
      </c>
      <c r="K23" s="6">
        <f>VLOOKUP($A$7:$A$91,data!$A$2:$R$78,11,FALSE)</f>
        <v>823776</v>
      </c>
      <c r="L23" s="6">
        <f>VLOOKUP($A$7:$A$91,data!$A$2:$R$78,12,FALSE)</f>
        <v>17114</v>
      </c>
      <c r="M23" s="6">
        <f>VLOOKUP($A$7:$A$91,data!$A$2:$R$78,13,FALSE)</f>
        <v>21651479</v>
      </c>
      <c r="N23" s="6">
        <f>VLOOKUP($A$7:$A$91,data!$A$2:$R$78,14,FALSE)</f>
        <v>736</v>
      </c>
      <c r="O23" s="6">
        <f>VLOOKUP($A$7:$A$91,data!$A$2:$R$78,15,FALSE)</f>
        <v>1921757</v>
      </c>
      <c r="P23" s="6">
        <f>VLOOKUP($A$7:$A$91,data!$A$2:$R$78,16,FALSE)</f>
        <v>743</v>
      </c>
      <c r="Q23" s="6">
        <f>VLOOKUP($A$7:$A$91,data!$A$2:$R$78,17,FALSE)</f>
        <v>514407</v>
      </c>
      <c r="R23" s="6">
        <f>VLOOKUP($A$7:$A$91,data!$A$2:$R$78,18,FALSE)</f>
        <v>143</v>
      </c>
      <c r="S23" s="6">
        <f>VLOOKUP($A$7:$A$91,data!$A$2:$X$78,19,FALSE)</f>
        <v>47859</v>
      </c>
      <c r="T23" s="6">
        <f>VLOOKUP($A$7:$A$91,data!$A$2:$X$78,20,FALSE)</f>
        <v>441</v>
      </c>
      <c r="U23" s="6">
        <f>VLOOKUP($A$7:$A$91,data!$A$2:$X$78,21,FALSE)</f>
        <v>1901</v>
      </c>
      <c r="V23" s="6">
        <f>VLOOKUP($A$7:$A$91,data!$A$2:$X$78,22,FALSE)</f>
        <v>102</v>
      </c>
      <c r="W23" s="6">
        <f>VLOOKUP($A$7:$A$91,data!$A$2:$X$78,23,FALSE)</f>
        <v>446</v>
      </c>
      <c r="X23" s="6">
        <f>VLOOKUP($A$7:$A$91,data!$A$2:$X$78,24,FALSE)</f>
        <v>29</v>
      </c>
    </row>
    <row r="24" spans="1:24" ht="18.75">
      <c r="A24" s="5" t="s">
        <v>26</v>
      </c>
      <c r="B24" s="6">
        <f>VLOOKUP($A$7:$A$91,data!$A$2:$R$78,2,FALSE)</f>
        <v>10342</v>
      </c>
      <c r="C24" s="6">
        <f>VLOOKUP($A$7:$A$91,data!$A$2:$R$78,3,FALSE)</f>
        <v>11032</v>
      </c>
      <c r="D24" s="6">
        <f>VLOOKUP($A$7:$A$91,data!$A$2:$R$78,4,FALSE)</f>
        <v>971</v>
      </c>
      <c r="E24" s="6">
        <f>VLOOKUP($A$7:$A$91,data!$A$2:$R$78,5,FALSE)</f>
        <v>114</v>
      </c>
      <c r="F24" s="6">
        <f>VLOOKUP($A$7:$A$91,data!$A$2:$R$78,6,FALSE)</f>
        <v>3</v>
      </c>
      <c r="G24" s="6">
        <f>VLOOKUP($A$7:$A$91,data!$A$2:$R$78,7,FALSE)</f>
        <v>13640</v>
      </c>
      <c r="H24" s="6">
        <f>VLOOKUP($A$7:$A$91,data!$A$2:$R$78,8,FALSE)</f>
        <v>1059</v>
      </c>
      <c r="I24" s="6">
        <f>VLOOKUP($A$7:$A$91,data!$A$2:$R$78,9,FALSE)</f>
        <v>68258</v>
      </c>
      <c r="J24" s="6">
        <f>VLOOKUP($A$7:$A$91,data!$A$2:$R$78,10,FALSE)</f>
        <v>40</v>
      </c>
      <c r="K24" s="6">
        <f>VLOOKUP($A$7:$A$91,data!$A$2:$R$78,11,FALSE)</f>
        <v>277851</v>
      </c>
      <c r="L24" s="6">
        <f>VLOOKUP($A$7:$A$91,data!$A$2:$R$78,12,FALSE)</f>
        <v>8427</v>
      </c>
      <c r="M24" s="6">
        <f>VLOOKUP($A$7:$A$91,data!$A$2:$R$78,13,FALSE)</f>
        <v>2381528</v>
      </c>
      <c r="N24" s="6">
        <f>VLOOKUP($A$7:$A$91,data!$A$2:$R$78,14,FALSE)</f>
        <v>297</v>
      </c>
      <c r="O24" s="6">
        <f>VLOOKUP($A$7:$A$91,data!$A$2:$R$78,15,FALSE)</f>
        <v>5386966</v>
      </c>
      <c r="P24" s="6">
        <f>VLOOKUP($A$7:$A$91,data!$A$2:$R$78,16,FALSE)</f>
        <v>921</v>
      </c>
      <c r="Q24" s="6">
        <f>VLOOKUP($A$7:$A$91,data!$A$2:$R$78,17,FALSE)</f>
        <v>476903</v>
      </c>
      <c r="R24" s="6">
        <f>VLOOKUP($A$7:$A$91,data!$A$2:$R$78,18,FALSE)</f>
        <v>290</v>
      </c>
      <c r="S24" s="6">
        <f>VLOOKUP($A$7:$A$91,data!$A$2:$X$78,19,FALSE)</f>
        <v>62646</v>
      </c>
      <c r="T24" s="6">
        <f>VLOOKUP($A$7:$A$91,data!$A$2:$X$78,20,FALSE)</f>
        <v>370</v>
      </c>
      <c r="U24" s="6">
        <f>VLOOKUP($A$7:$A$91,data!$A$2:$X$78,21,FALSE)</f>
        <v>2394</v>
      </c>
      <c r="V24" s="6">
        <f>VLOOKUP($A$7:$A$91,data!$A$2:$X$78,22,FALSE)</f>
        <v>101</v>
      </c>
      <c r="W24" s="6">
        <f>VLOOKUP($A$7:$A$91,data!$A$2:$X$78,23,FALSE)</f>
        <v>479</v>
      </c>
      <c r="X24" s="6">
        <f>VLOOKUP($A$7:$A$91,data!$A$2:$X$78,24,FALSE)</f>
        <v>17</v>
      </c>
    </row>
    <row r="25" spans="1:24" ht="18.75">
      <c r="A25" s="5" t="s">
        <v>27</v>
      </c>
      <c r="B25" s="6">
        <f>VLOOKUP($A$7:$A$91,data!$A$2:$R$78,2,FALSE)</f>
        <v>35045</v>
      </c>
      <c r="C25" s="6">
        <f>VLOOKUP($A$7:$A$91,data!$A$2:$R$78,3,FALSE)</f>
        <v>118899</v>
      </c>
      <c r="D25" s="6">
        <f>VLOOKUP($A$7:$A$91,data!$A$2:$R$78,4,FALSE)</f>
        <v>10478</v>
      </c>
      <c r="E25" s="6">
        <f>VLOOKUP($A$7:$A$91,data!$A$2:$R$78,5,FALSE)</f>
        <v>37477</v>
      </c>
      <c r="F25" s="6">
        <f>VLOOKUP($A$7:$A$91,data!$A$2:$R$78,6,FALSE)</f>
        <v>928</v>
      </c>
      <c r="G25" s="6">
        <f>VLOOKUP($A$7:$A$91,data!$A$2:$R$78,7,FALSE)</f>
        <v>14880</v>
      </c>
      <c r="H25" s="6">
        <f>VLOOKUP($A$7:$A$91,data!$A$2:$R$78,8,FALSE)</f>
        <v>1297</v>
      </c>
      <c r="I25" s="6">
        <f>VLOOKUP($A$7:$A$91,data!$A$2:$R$78,9,FALSE)</f>
        <v>25707</v>
      </c>
      <c r="J25" s="6">
        <f>VLOOKUP($A$7:$A$91,data!$A$2:$R$78,10,FALSE)</f>
        <v>514</v>
      </c>
      <c r="K25" s="6">
        <f>VLOOKUP($A$7:$A$91,data!$A$2:$R$78,11,FALSE)</f>
        <v>1440488</v>
      </c>
      <c r="L25" s="6">
        <f>VLOOKUP($A$7:$A$91,data!$A$2:$R$78,12,FALSE)</f>
        <v>30790</v>
      </c>
      <c r="M25" s="6">
        <f>VLOOKUP($A$7:$A$91,data!$A$2:$R$78,13,FALSE)</f>
        <v>453765</v>
      </c>
      <c r="N25" s="6">
        <f>VLOOKUP($A$7:$A$91,data!$A$2:$R$78,14,FALSE)</f>
        <v>883</v>
      </c>
      <c r="O25" s="6">
        <f>VLOOKUP($A$7:$A$91,data!$A$2:$R$78,15,FALSE)</f>
        <v>472915</v>
      </c>
      <c r="P25" s="6">
        <f>VLOOKUP($A$7:$A$91,data!$A$2:$R$78,16,FALSE)</f>
        <v>4053</v>
      </c>
      <c r="Q25" s="6">
        <f>VLOOKUP($A$7:$A$91,data!$A$2:$R$78,17,FALSE)</f>
        <v>130579</v>
      </c>
      <c r="R25" s="6">
        <f>VLOOKUP($A$7:$A$91,data!$A$2:$R$78,18,FALSE)</f>
        <v>476</v>
      </c>
      <c r="S25" s="6">
        <f>VLOOKUP($A$7:$A$91,data!$A$2:$X$78,19,FALSE)</f>
        <v>23060</v>
      </c>
      <c r="T25" s="6">
        <f>VLOOKUP($A$7:$A$91,data!$A$2:$X$78,20,FALSE)</f>
        <v>992</v>
      </c>
      <c r="U25" s="6">
        <f>VLOOKUP($A$7:$A$91,data!$A$2:$X$78,21,FALSE)</f>
        <v>17300</v>
      </c>
      <c r="V25" s="6">
        <f>VLOOKUP($A$7:$A$91,data!$A$2:$X$78,22,FALSE)</f>
        <v>696</v>
      </c>
      <c r="W25" s="6">
        <f>VLOOKUP($A$7:$A$91,data!$A$2:$X$78,23,FALSE)</f>
        <v>696</v>
      </c>
      <c r="X25" s="6">
        <f>VLOOKUP($A$7:$A$91,data!$A$2:$X$78,24,FALSE)</f>
        <v>33</v>
      </c>
    </row>
    <row r="26" spans="1:24" ht="18.75">
      <c r="A26" s="9" t="s">
        <v>3</v>
      </c>
      <c r="B26" s="8">
        <f>SUM(B27:B34)</f>
        <v>1041299</v>
      </c>
      <c r="C26" s="8">
        <f t="shared" ref="C26:X26" si="12">SUM(C27:C34)</f>
        <v>3122426</v>
      </c>
      <c r="D26" s="8">
        <f t="shared" si="12"/>
        <v>570393</v>
      </c>
      <c r="E26" s="8">
        <f t="shared" si="12"/>
        <v>176285</v>
      </c>
      <c r="F26" s="8">
        <f t="shared" si="12"/>
        <v>5746</v>
      </c>
      <c r="G26" s="8">
        <f t="shared" si="12"/>
        <v>707656</v>
      </c>
      <c r="H26" s="8">
        <f t="shared" si="12"/>
        <v>151134</v>
      </c>
      <c r="I26" s="8">
        <f t="shared" si="12"/>
        <v>1127777</v>
      </c>
      <c r="J26" s="8">
        <f t="shared" si="12"/>
        <v>35010</v>
      </c>
      <c r="K26" s="8">
        <f t="shared" ref="K26:L26" si="13">SUM(K27:K34)</f>
        <v>29907238</v>
      </c>
      <c r="L26" s="8">
        <f t="shared" si="13"/>
        <v>752453</v>
      </c>
      <c r="M26" s="8">
        <f t="shared" ref="M26:N26" si="14">SUM(M27:M34)</f>
        <v>36921662</v>
      </c>
      <c r="N26" s="8">
        <f t="shared" si="14"/>
        <v>11741</v>
      </c>
      <c r="O26" s="8">
        <f t="shared" si="12"/>
        <v>4509491</v>
      </c>
      <c r="P26" s="8">
        <f t="shared" si="12"/>
        <v>41845</v>
      </c>
      <c r="Q26" s="8">
        <f t="shared" si="12"/>
        <v>1073418</v>
      </c>
      <c r="R26" s="8">
        <f t="shared" si="12"/>
        <v>8967</v>
      </c>
      <c r="S26" s="8">
        <f t="shared" ref="S26:T26" si="15">SUM(S27:S34)</f>
        <v>1463367</v>
      </c>
      <c r="T26" s="8">
        <f t="shared" si="15"/>
        <v>26419</v>
      </c>
      <c r="U26" s="8">
        <f t="shared" si="12"/>
        <v>210651</v>
      </c>
      <c r="V26" s="8">
        <f t="shared" si="12"/>
        <v>9078</v>
      </c>
      <c r="W26" s="8">
        <f t="shared" si="12"/>
        <v>7650</v>
      </c>
      <c r="X26" s="8">
        <f t="shared" si="12"/>
        <v>423</v>
      </c>
    </row>
    <row r="27" spans="1:24" ht="18.75">
      <c r="A27" s="5" t="s">
        <v>28</v>
      </c>
      <c r="B27" s="6">
        <f>VLOOKUP($A$7:$A$91,data!$A$2:$R$78,2,FALSE)</f>
        <v>193599</v>
      </c>
      <c r="C27" s="6">
        <f>VLOOKUP($A$7:$A$91,data!$A$2:$R$78,3,FALSE)</f>
        <v>538870</v>
      </c>
      <c r="D27" s="6">
        <f>VLOOKUP($A$7:$A$91,data!$A$2:$R$78,4,FALSE)</f>
        <v>68051</v>
      </c>
      <c r="E27" s="6">
        <f>VLOOKUP($A$7:$A$91,data!$A$2:$R$78,5,FALSE)</f>
        <v>156986</v>
      </c>
      <c r="F27" s="6">
        <f>VLOOKUP($A$7:$A$91,data!$A$2:$R$78,6,FALSE)</f>
        <v>5063</v>
      </c>
      <c r="G27" s="6">
        <f>VLOOKUP($A$7:$A$91,data!$A$2:$R$78,7,FALSE)</f>
        <v>79060</v>
      </c>
      <c r="H27" s="6">
        <f>VLOOKUP($A$7:$A$91,data!$A$2:$R$78,8,FALSE)</f>
        <v>12023</v>
      </c>
      <c r="I27" s="6">
        <f>VLOOKUP($A$7:$A$91,data!$A$2:$R$78,9,FALSE)</f>
        <v>268740</v>
      </c>
      <c r="J27" s="6">
        <f>VLOOKUP($A$7:$A$91,data!$A$2:$R$78,10,FALSE)</f>
        <v>6362</v>
      </c>
      <c r="K27" s="6">
        <f>VLOOKUP($A$7:$A$91,data!$A$2:$R$78,11,FALSE)</f>
        <v>5847870</v>
      </c>
      <c r="L27" s="6">
        <f>VLOOKUP($A$7:$A$91,data!$A$2:$R$78,12,FALSE)</f>
        <v>160140</v>
      </c>
      <c r="M27" s="6">
        <f>VLOOKUP($A$7:$A$91,data!$A$2:$R$78,13,FALSE)</f>
        <v>18722719</v>
      </c>
      <c r="N27" s="6">
        <f>VLOOKUP($A$7:$A$91,data!$A$2:$R$78,14,FALSE)</f>
        <v>4093</v>
      </c>
      <c r="O27" s="6">
        <f>VLOOKUP($A$7:$A$91,data!$A$2:$R$78,15,FALSE)</f>
        <v>1050363</v>
      </c>
      <c r="P27" s="6">
        <f>VLOOKUP($A$7:$A$91,data!$A$2:$R$78,16,FALSE)</f>
        <v>11309</v>
      </c>
      <c r="Q27" s="6">
        <f>VLOOKUP($A$7:$A$91,data!$A$2:$R$78,17,FALSE)</f>
        <v>326507</v>
      </c>
      <c r="R27" s="6">
        <f>VLOOKUP($A$7:$A$91,data!$A$2:$R$78,18,FALSE)</f>
        <v>2569</v>
      </c>
      <c r="S27" s="6">
        <f>VLOOKUP($A$7:$A$91,data!$A$2:$X$78,19,FALSE)</f>
        <v>553745</v>
      </c>
      <c r="T27" s="6">
        <f>VLOOKUP($A$7:$A$91,data!$A$2:$X$78,20,FALSE)</f>
        <v>6214</v>
      </c>
      <c r="U27" s="6">
        <f>VLOOKUP($A$7:$A$91,data!$A$2:$X$78,21,FALSE)</f>
        <v>124686</v>
      </c>
      <c r="V27" s="6">
        <f>VLOOKUP($A$7:$A$91,data!$A$2:$X$78,22,FALSE)</f>
        <v>4566</v>
      </c>
      <c r="W27" s="6">
        <f>VLOOKUP($A$7:$A$91,data!$A$2:$X$78,23,FALSE)</f>
        <v>3410</v>
      </c>
      <c r="X27" s="6">
        <f>VLOOKUP($A$7:$A$91,data!$A$2:$X$78,24,FALSE)</f>
        <v>151</v>
      </c>
    </row>
    <row r="28" spans="1:24" ht="18.75">
      <c r="A28" s="5" t="s">
        <v>29</v>
      </c>
      <c r="B28" s="6">
        <f>VLOOKUP($A$7:$A$91,data!$A$2:$R$78,2,FALSE)</f>
        <v>160720</v>
      </c>
      <c r="C28" s="6">
        <f>VLOOKUP($A$7:$A$91,data!$A$2:$R$78,3,FALSE)</f>
        <v>526368</v>
      </c>
      <c r="D28" s="6">
        <f>VLOOKUP($A$7:$A$91,data!$A$2:$R$78,4,FALSE)</f>
        <v>86866</v>
      </c>
      <c r="E28" s="6">
        <f>VLOOKUP($A$7:$A$91,data!$A$2:$R$78,5,FALSE)</f>
        <v>5509</v>
      </c>
      <c r="F28" s="6">
        <f>VLOOKUP($A$7:$A$91,data!$A$2:$R$78,6,FALSE)</f>
        <v>148</v>
      </c>
      <c r="G28" s="6">
        <f>VLOOKUP($A$7:$A$91,data!$A$2:$R$78,7,FALSE)</f>
        <v>158208</v>
      </c>
      <c r="H28" s="6">
        <f>VLOOKUP($A$7:$A$91,data!$A$2:$R$78,8,FALSE)</f>
        <v>27617</v>
      </c>
      <c r="I28" s="6">
        <f>VLOOKUP($A$7:$A$91,data!$A$2:$R$78,9,FALSE)</f>
        <v>277721</v>
      </c>
      <c r="J28" s="6">
        <f>VLOOKUP($A$7:$A$91,data!$A$2:$R$78,10,FALSE)</f>
        <v>8877</v>
      </c>
      <c r="K28" s="6">
        <f>VLOOKUP($A$7:$A$91,data!$A$2:$R$78,11,FALSE)</f>
        <v>4934664</v>
      </c>
      <c r="L28" s="6">
        <f>VLOOKUP($A$7:$A$91,data!$A$2:$R$78,12,FALSE)</f>
        <v>118791</v>
      </c>
      <c r="M28" s="6">
        <f>VLOOKUP($A$7:$A$91,data!$A$2:$R$78,13,FALSE)</f>
        <v>8587909</v>
      </c>
      <c r="N28" s="6">
        <f>VLOOKUP($A$7:$A$91,data!$A$2:$R$78,14,FALSE)</f>
        <v>1238</v>
      </c>
      <c r="O28" s="6">
        <f>VLOOKUP($A$7:$A$91,data!$A$2:$R$78,15,FALSE)</f>
        <v>400271</v>
      </c>
      <c r="P28" s="6">
        <f>VLOOKUP($A$7:$A$91,data!$A$2:$R$78,16,FALSE)</f>
        <v>5949</v>
      </c>
      <c r="Q28" s="6">
        <f>VLOOKUP($A$7:$A$91,data!$A$2:$R$78,17,FALSE)</f>
        <v>47252</v>
      </c>
      <c r="R28" s="6">
        <f>VLOOKUP($A$7:$A$91,data!$A$2:$R$78,18,FALSE)</f>
        <v>874</v>
      </c>
      <c r="S28" s="6">
        <f>VLOOKUP($A$7:$A$91,data!$A$2:$X$78,19,FALSE)</f>
        <v>223295</v>
      </c>
      <c r="T28" s="6">
        <f>VLOOKUP($A$7:$A$91,data!$A$2:$X$78,20,FALSE)</f>
        <v>7039</v>
      </c>
      <c r="U28" s="6">
        <f>VLOOKUP($A$7:$A$91,data!$A$2:$X$78,21,FALSE)</f>
        <v>20925</v>
      </c>
      <c r="V28" s="6">
        <f>VLOOKUP($A$7:$A$91,data!$A$2:$X$78,22,FALSE)</f>
        <v>1176</v>
      </c>
      <c r="W28" s="6">
        <f>VLOOKUP($A$7:$A$91,data!$A$2:$X$78,23,FALSE)</f>
        <v>1542</v>
      </c>
      <c r="X28" s="6">
        <f>VLOOKUP($A$7:$A$91,data!$A$2:$X$78,24,FALSE)</f>
        <v>109</v>
      </c>
    </row>
    <row r="29" spans="1:24" ht="18.75">
      <c r="A29" s="5" t="s">
        <v>30</v>
      </c>
      <c r="B29" s="6">
        <f>VLOOKUP($A$7:$A$91,data!$A$2:$R$78,2,FALSE)</f>
        <v>168835</v>
      </c>
      <c r="C29" s="6">
        <f>VLOOKUP($A$7:$A$91,data!$A$2:$R$78,3,FALSE)</f>
        <v>579746</v>
      </c>
      <c r="D29" s="6">
        <f>VLOOKUP($A$7:$A$91,data!$A$2:$R$78,4,FALSE)</f>
        <v>104991</v>
      </c>
      <c r="E29" s="6">
        <f>VLOOKUP($A$7:$A$91,data!$A$2:$R$78,5,FALSE)</f>
        <v>910</v>
      </c>
      <c r="F29" s="6">
        <f>VLOOKUP($A$7:$A$91,data!$A$2:$R$78,6,FALSE)</f>
        <v>71</v>
      </c>
      <c r="G29" s="6">
        <f>VLOOKUP($A$7:$A$91,data!$A$2:$R$78,7,FALSE)</f>
        <v>152394</v>
      </c>
      <c r="H29" s="6">
        <f>VLOOKUP($A$7:$A$91,data!$A$2:$R$78,8,FALSE)</f>
        <v>32833</v>
      </c>
      <c r="I29" s="6">
        <f>VLOOKUP($A$7:$A$91,data!$A$2:$R$78,9,FALSE)</f>
        <v>141983</v>
      </c>
      <c r="J29" s="6">
        <f>VLOOKUP($A$7:$A$91,data!$A$2:$R$78,10,FALSE)</f>
        <v>7164</v>
      </c>
      <c r="K29" s="6">
        <f>VLOOKUP($A$7:$A$91,data!$A$2:$R$78,11,FALSE)</f>
        <v>4484378</v>
      </c>
      <c r="L29" s="6">
        <f>VLOOKUP($A$7:$A$91,data!$A$2:$R$78,12,FALSE)</f>
        <v>119049</v>
      </c>
      <c r="M29" s="6">
        <f>VLOOKUP($A$7:$A$91,data!$A$2:$R$78,13,FALSE)</f>
        <v>612999</v>
      </c>
      <c r="N29" s="6">
        <f>VLOOKUP($A$7:$A$91,data!$A$2:$R$78,14,FALSE)</f>
        <v>1850</v>
      </c>
      <c r="O29" s="6">
        <f>VLOOKUP($A$7:$A$91,data!$A$2:$R$78,15,FALSE)</f>
        <v>259517</v>
      </c>
      <c r="P29" s="6">
        <f>VLOOKUP($A$7:$A$91,data!$A$2:$R$78,16,FALSE)</f>
        <v>7882</v>
      </c>
      <c r="Q29" s="6">
        <f>VLOOKUP($A$7:$A$91,data!$A$2:$R$78,17,FALSE)</f>
        <v>38362</v>
      </c>
      <c r="R29" s="6">
        <f>VLOOKUP($A$7:$A$91,data!$A$2:$R$78,18,FALSE)</f>
        <v>962</v>
      </c>
      <c r="S29" s="6">
        <f>VLOOKUP($A$7:$A$91,data!$A$2:$X$78,19,FALSE)</f>
        <v>194277</v>
      </c>
      <c r="T29" s="6">
        <f>VLOOKUP($A$7:$A$91,data!$A$2:$X$78,20,FALSE)</f>
        <v>6701</v>
      </c>
      <c r="U29" s="6">
        <f>VLOOKUP($A$7:$A$91,data!$A$2:$X$78,21,FALSE)</f>
        <v>6843</v>
      </c>
      <c r="V29" s="6">
        <f>VLOOKUP($A$7:$A$91,data!$A$2:$X$78,22,FALSE)</f>
        <v>455</v>
      </c>
      <c r="W29" s="6">
        <f>VLOOKUP($A$7:$A$91,data!$A$2:$X$78,23,FALSE)</f>
        <v>652</v>
      </c>
      <c r="X29" s="6">
        <f>VLOOKUP($A$7:$A$91,data!$A$2:$X$78,24,FALSE)</f>
        <v>37</v>
      </c>
    </row>
    <row r="30" spans="1:24" ht="18.75">
      <c r="A30" s="5" t="s">
        <v>31</v>
      </c>
      <c r="B30" s="6">
        <f>VLOOKUP($A$7:$A$91,data!$A$2:$R$78,2,FALSE)</f>
        <v>149207</v>
      </c>
      <c r="C30" s="6">
        <f>VLOOKUP($A$7:$A$91,data!$A$2:$R$78,3,FALSE)</f>
        <v>521843</v>
      </c>
      <c r="D30" s="6">
        <f>VLOOKUP($A$7:$A$91,data!$A$2:$R$78,4,FALSE)</f>
        <v>102963</v>
      </c>
      <c r="E30" s="6">
        <f>VLOOKUP($A$7:$A$91,data!$A$2:$R$78,5,FALSE)</f>
        <v>5299</v>
      </c>
      <c r="F30" s="6">
        <f>VLOOKUP($A$7:$A$91,data!$A$2:$R$78,6,FALSE)</f>
        <v>208</v>
      </c>
      <c r="G30" s="6">
        <f>VLOOKUP($A$7:$A$91,data!$A$2:$R$78,7,FALSE)</f>
        <v>105318</v>
      </c>
      <c r="H30" s="6">
        <f>VLOOKUP($A$7:$A$91,data!$A$2:$R$78,8,FALSE)</f>
        <v>25045</v>
      </c>
      <c r="I30" s="6">
        <f>VLOOKUP($A$7:$A$91,data!$A$2:$R$78,9,FALSE)</f>
        <v>74367</v>
      </c>
      <c r="J30" s="6">
        <f>VLOOKUP($A$7:$A$91,data!$A$2:$R$78,10,FALSE)</f>
        <v>3479</v>
      </c>
      <c r="K30" s="6">
        <f>VLOOKUP($A$7:$A$91,data!$A$2:$R$78,11,FALSE)</f>
        <v>4109114</v>
      </c>
      <c r="L30" s="6">
        <f>VLOOKUP($A$7:$A$91,data!$A$2:$R$78,12,FALSE)</f>
        <v>97268</v>
      </c>
      <c r="M30" s="6">
        <f>VLOOKUP($A$7:$A$91,data!$A$2:$R$78,13,FALSE)</f>
        <v>1082051</v>
      </c>
      <c r="N30" s="6">
        <f>VLOOKUP($A$7:$A$91,data!$A$2:$R$78,14,FALSE)</f>
        <v>2071</v>
      </c>
      <c r="O30" s="6">
        <f>VLOOKUP($A$7:$A$91,data!$A$2:$R$78,15,FALSE)</f>
        <v>75724</v>
      </c>
      <c r="P30" s="6">
        <f>VLOOKUP($A$7:$A$91,data!$A$2:$R$78,16,FALSE)</f>
        <v>2724</v>
      </c>
      <c r="Q30" s="6">
        <f>VLOOKUP($A$7:$A$91,data!$A$2:$R$78,17,FALSE)</f>
        <v>32000</v>
      </c>
      <c r="R30" s="6">
        <f>VLOOKUP($A$7:$A$91,data!$A$2:$R$78,18,FALSE)</f>
        <v>2117</v>
      </c>
      <c r="S30" s="6">
        <f>VLOOKUP($A$7:$A$91,data!$A$2:$X$78,19,FALSE)</f>
        <v>64734</v>
      </c>
      <c r="T30" s="6">
        <f>VLOOKUP($A$7:$A$91,data!$A$2:$X$78,20,FALSE)</f>
        <v>2077</v>
      </c>
      <c r="U30" s="6">
        <f>VLOOKUP($A$7:$A$91,data!$A$2:$X$78,21,FALSE)</f>
        <v>5057</v>
      </c>
      <c r="V30" s="6">
        <f>VLOOKUP($A$7:$A$91,data!$A$2:$X$78,22,FALSE)</f>
        <v>316</v>
      </c>
      <c r="W30" s="6">
        <f>VLOOKUP($A$7:$A$91,data!$A$2:$X$78,23,FALSE)</f>
        <v>383</v>
      </c>
      <c r="X30" s="6">
        <f>VLOOKUP($A$7:$A$91,data!$A$2:$X$78,24,FALSE)</f>
        <v>21</v>
      </c>
    </row>
    <row r="31" spans="1:24" ht="18.75">
      <c r="A31" s="5" t="s">
        <v>32</v>
      </c>
      <c r="B31" s="6">
        <f>VLOOKUP($A$7:$A$91,data!$A$2:$R$78,2,FALSE)</f>
        <v>186732</v>
      </c>
      <c r="C31" s="6">
        <f>VLOOKUP($A$7:$A$91,data!$A$2:$R$78,3,FALSE)</f>
        <v>530087</v>
      </c>
      <c r="D31" s="6">
        <f>VLOOKUP($A$7:$A$91,data!$A$2:$R$78,4,FALSE)</f>
        <v>122756</v>
      </c>
      <c r="E31" s="6">
        <f>VLOOKUP($A$7:$A$91,data!$A$2:$R$78,5,FALSE)</f>
        <v>230</v>
      </c>
      <c r="F31" s="6">
        <f>VLOOKUP($A$7:$A$91,data!$A$2:$R$78,6,FALSE)</f>
        <v>19</v>
      </c>
      <c r="G31" s="6">
        <f>VLOOKUP($A$7:$A$91,data!$A$2:$R$78,7,FALSE)</f>
        <v>140235</v>
      </c>
      <c r="H31" s="6">
        <f>VLOOKUP($A$7:$A$91,data!$A$2:$R$78,8,FALSE)</f>
        <v>37567</v>
      </c>
      <c r="I31" s="6">
        <f>VLOOKUP($A$7:$A$91,data!$A$2:$R$78,9,FALSE)</f>
        <v>125508</v>
      </c>
      <c r="J31" s="6">
        <f>VLOOKUP($A$7:$A$91,data!$A$2:$R$78,10,FALSE)</f>
        <v>4275</v>
      </c>
      <c r="K31" s="6">
        <f>VLOOKUP($A$7:$A$91,data!$A$2:$R$78,11,FALSE)</f>
        <v>4788470</v>
      </c>
      <c r="L31" s="6">
        <f>VLOOKUP($A$7:$A$91,data!$A$2:$R$78,12,FALSE)</f>
        <v>111953</v>
      </c>
      <c r="M31" s="6">
        <f>VLOOKUP($A$7:$A$91,data!$A$2:$R$78,13,FALSE)</f>
        <v>2281219</v>
      </c>
      <c r="N31" s="6">
        <f>VLOOKUP($A$7:$A$91,data!$A$2:$R$78,14,FALSE)</f>
        <v>1665</v>
      </c>
      <c r="O31" s="6">
        <f>VLOOKUP($A$7:$A$91,data!$A$2:$R$78,15,FALSE)</f>
        <v>1310738</v>
      </c>
      <c r="P31" s="6">
        <f>VLOOKUP($A$7:$A$91,data!$A$2:$R$78,16,FALSE)</f>
        <v>6615</v>
      </c>
      <c r="Q31" s="6">
        <f>VLOOKUP($A$7:$A$91,data!$A$2:$R$78,17,FALSE)</f>
        <v>32879</v>
      </c>
      <c r="R31" s="6">
        <f>VLOOKUP($A$7:$A$91,data!$A$2:$R$78,18,FALSE)</f>
        <v>1286</v>
      </c>
      <c r="S31" s="6">
        <f>VLOOKUP($A$7:$A$91,data!$A$2:$X$78,19,FALSE)</f>
        <v>61571</v>
      </c>
      <c r="T31" s="6">
        <f>VLOOKUP($A$7:$A$91,data!$A$2:$X$78,20,FALSE)</f>
        <v>1434</v>
      </c>
      <c r="U31" s="6">
        <f>VLOOKUP($A$7:$A$91,data!$A$2:$X$78,21,FALSE)</f>
        <v>10179</v>
      </c>
      <c r="V31" s="6">
        <f>VLOOKUP($A$7:$A$91,data!$A$2:$X$78,22,FALSE)</f>
        <v>764</v>
      </c>
      <c r="W31" s="6">
        <f>VLOOKUP($A$7:$A$91,data!$A$2:$X$78,23,FALSE)</f>
        <v>541</v>
      </c>
      <c r="X31" s="6">
        <f>VLOOKUP($A$7:$A$91,data!$A$2:$X$78,24,FALSE)</f>
        <v>44</v>
      </c>
    </row>
    <row r="32" spans="1:24" ht="18.75">
      <c r="A32" s="5" t="s">
        <v>33</v>
      </c>
      <c r="B32" s="6">
        <f>VLOOKUP($A$7:$A$91,data!$A$2:$R$78,2,FALSE)</f>
        <v>57272</v>
      </c>
      <c r="C32" s="6">
        <f>VLOOKUP($A$7:$A$91,data!$A$2:$R$78,3,FALSE)</f>
        <v>188012</v>
      </c>
      <c r="D32" s="6">
        <f>VLOOKUP($A$7:$A$91,data!$A$2:$R$78,4,FALSE)</f>
        <v>39542</v>
      </c>
      <c r="E32" s="6">
        <f>VLOOKUP($A$7:$A$91,data!$A$2:$R$78,5,FALSE)</f>
        <v>44</v>
      </c>
      <c r="F32" s="6">
        <f>VLOOKUP($A$7:$A$91,data!$A$2:$R$78,6,FALSE)</f>
        <v>14</v>
      </c>
      <c r="G32" s="6">
        <f>VLOOKUP($A$7:$A$91,data!$A$2:$R$78,7,FALSE)</f>
        <v>34804</v>
      </c>
      <c r="H32" s="6">
        <f>VLOOKUP($A$7:$A$91,data!$A$2:$R$78,8,FALSE)</f>
        <v>8215</v>
      </c>
      <c r="I32" s="6">
        <f>VLOOKUP($A$7:$A$91,data!$A$2:$R$78,9,FALSE)</f>
        <v>60704</v>
      </c>
      <c r="J32" s="6">
        <f>VLOOKUP($A$7:$A$91,data!$A$2:$R$78,10,FALSE)</f>
        <v>1567</v>
      </c>
      <c r="K32" s="6">
        <f>VLOOKUP($A$7:$A$91,data!$A$2:$R$78,11,FALSE)</f>
        <v>1746256</v>
      </c>
      <c r="L32" s="6">
        <f>VLOOKUP($A$7:$A$91,data!$A$2:$R$78,12,FALSE)</f>
        <v>41519</v>
      </c>
      <c r="M32" s="6">
        <f>VLOOKUP($A$7:$A$91,data!$A$2:$R$78,13,FALSE)</f>
        <v>261416</v>
      </c>
      <c r="N32" s="6">
        <f>VLOOKUP($A$7:$A$91,data!$A$2:$R$78,14,FALSE)</f>
        <v>341</v>
      </c>
      <c r="O32" s="6">
        <f>VLOOKUP($A$7:$A$91,data!$A$2:$R$78,15,FALSE)</f>
        <v>53349</v>
      </c>
      <c r="P32" s="6">
        <f>VLOOKUP($A$7:$A$91,data!$A$2:$R$78,16,FALSE)</f>
        <v>3056</v>
      </c>
      <c r="Q32" s="6">
        <f>VLOOKUP($A$7:$A$91,data!$A$2:$R$78,17,FALSE)</f>
        <v>7045</v>
      </c>
      <c r="R32" s="6">
        <f>VLOOKUP($A$7:$A$91,data!$A$2:$R$78,18,FALSE)</f>
        <v>182</v>
      </c>
      <c r="S32" s="6">
        <f>VLOOKUP($A$7:$A$91,data!$A$2:$X$78,19,FALSE)</f>
        <v>29867</v>
      </c>
      <c r="T32" s="6">
        <f>VLOOKUP($A$7:$A$91,data!$A$2:$X$78,20,FALSE)</f>
        <v>923</v>
      </c>
      <c r="U32" s="6">
        <f>VLOOKUP($A$7:$A$91,data!$A$2:$X$78,21,FALSE)</f>
        <v>2071</v>
      </c>
      <c r="V32" s="6">
        <f>VLOOKUP($A$7:$A$91,data!$A$2:$X$78,22,FALSE)</f>
        <v>144</v>
      </c>
      <c r="W32" s="6">
        <f>VLOOKUP($A$7:$A$91,data!$A$2:$X$78,23,FALSE)</f>
        <v>76</v>
      </c>
      <c r="X32" s="6">
        <f>VLOOKUP($A$7:$A$91,data!$A$2:$X$78,24,FALSE)</f>
        <v>3</v>
      </c>
    </row>
    <row r="33" spans="1:24" ht="18.75">
      <c r="A33" s="5" t="s">
        <v>34</v>
      </c>
      <c r="B33" s="6">
        <f>VLOOKUP($A$7:$A$91,data!$A$2:$R$78,2,FALSE)</f>
        <v>83262</v>
      </c>
      <c r="C33" s="6">
        <f>VLOOKUP($A$7:$A$91,data!$A$2:$R$78,3,FALSE)</f>
        <v>117744</v>
      </c>
      <c r="D33" s="6">
        <f>VLOOKUP($A$7:$A$91,data!$A$2:$R$78,4,FALSE)</f>
        <v>16744</v>
      </c>
      <c r="E33" s="6">
        <f>VLOOKUP($A$7:$A$91,data!$A$2:$R$78,5,FALSE)</f>
        <v>7296</v>
      </c>
      <c r="F33" s="6">
        <f>VLOOKUP($A$7:$A$91,data!$A$2:$R$78,6,FALSE)</f>
        <v>219</v>
      </c>
      <c r="G33" s="6">
        <f>VLOOKUP($A$7:$A$91,data!$A$2:$R$78,7,FALSE)</f>
        <v>18466</v>
      </c>
      <c r="H33" s="6">
        <f>VLOOKUP($A$7:$A$91,data!$A$2:$R$78,8,FALSE)</f>
        <v>2920</v>
      </c>
      <c r="I33" s="6">
        <f>VLOOKUP($A$7:$A$91,data!$A$2:$R$78,9,FALSE)</f>
        <v>140136</v>
      </c>
      <c r="J33" s="6">
        <f>VLOOKUP($A$7:$A$91,data!$A$2:$R$78,10,FALSE)</f>
        <v>2344</v>
      </c>
      <c r="K33" s="6">
        <f>VLOOKUP($A$7:$A$91,data!$A$2:$R$78,11,FALSE)</f>
        <v>2823827</v>
      </c>
      <c r="L33" s="6">
        <f>VLOOKUP($A$7:$A$91,data!$A$2:$R$78,12,FALSE)</f>
        <v>76191</v>
      </c>
      <c r="M33" s="6">
        <f>VLOOKUP($A$7:$A$91,data!$A$2:$R$78,13,FALSE)</f>
        <v>4898213</v>
      </c>
      <c r="N33" s="6">
        <f>VLOOKUP($A$7:$A$91,data!$A$2:$R$78,14,FALSE)</f>
        <v>372</v>
      </c>
      <c r="O33" s="6">
        <f>VLOOKUP($A$7:$A$91,data!$A$2:$R$78,15,FALSE)</f>
        <v>1283035</v>
      </c>
      <c r="P33" s="6">
        <f>VLOOKUP($A$7:$A$91,data!$A$2:$R$78,16,FALSE)</f>
        <v>2230</v>
      </c>
      <c r="Q33" s="6">
        <f>VLOOKUP($A$7:$A$91,data!$A$2:$R$78,17,FALSE)</f>
        <v>582097</v>
      </c>
      <c r="R33" s="6">
        <f>VLOOKUP($A$7:$A$91,data!$A$2:$R$78,18,FALSE)</f>
        <v>638</v>
      </c>
      <c r="S33" s="6">
        <f>VLOOKUP($A$7:$A$91,data!$A$2:$X$78,19,FALSE)</f>
        <v>293567</v>
      </c>
      <c r="T33" s="6">
        <f>VLOOKUP($A$7:$A$91,data!$A$2:$X$78,20,FALSE)</f>
        <v>1820</v>
      </c>
      <c r="U33" s="6">
        <f>VLOOKUP($A$7:$A$91,data!$A$2:$X$78,21,FALSE)</f>
        <v>37093</v>
      </c>
      <c r="V33" s="6">
        <f>VLOOKUP($A$7:$A$91,data!$A$2:$X$78,22,FALSE)</f>
        <v>1521</v>
      </c>
      <c r="W33" s="6">
        <f>VLOOKUP($A$7:$A$91,data!$A$2:$X$78,23,FALSE)</f>
        <v>1023</v>
      </c>
      <c r="X33" s="6">
        <f>VLOOKUP($A$7:$A$91,data!$A$2:$X$78,24,FALSE)</f>
        <v>53</v>
      </c>
    </row>
    <row r="34" spans="1:24" ht="18.75">
      <c r="A34" s="5" t="s">
        <v>35</v>
      </c>
      <c r="B34" s="6">
        <f>VLOOKUP($A$7:$A$91,data!$A$2:$R$78,2,FALSE)</f>
        <v>41672</v>
      </c>
      <c r="C34" s="6">
        <f>VLOOKUP($A$7:$A$91,data!$A$2:$R$78,3,FALSE)</f>
        <v>119756</v>
      </c>
      <c r="D34" s="6">
        <f>VLOOKUP($A$7:$A$91,data!$A$2:$R$78,4,FALSE)</f>
        <v>28480</v>
      </c>
      <c r="E34" s="6">
        <f>VLOOKUP($A$7:$A$91,data!$A$2:$R$78,5,FALSE)</f>
        <v>11</v>
      </c>
      <c r="F34" s="6">
        <f>VLOOKUP($A$7:$A$91,data!$A$2:$R$78,6,FALSE)</f>
        <v>4</v>
      </c>
      <c r="G34" s="6">
        <f>VLOOKUP($A$7:$A$91,data!$A$2:$R$78,7,FALSE)</f>
        <v>19171</v>
      </c>
      <c r="H34" s="6">
        <f>VLOOKUP($A$7:$A$91,data!$A$2:$R$78,8,FALSE)</f>
        <v>4914</v>
      </c>
      <c r="I34" s="6">
        <f>VLOOKUP($A$7:$A$91,data!$A$2:$R$78,9,FALSE)</f>
        <v>38618</v>
      </c>
      <c r="J34" s="6">
        <f>VLOOKUP($A$7:$A$91,data!$A$2:$R$78,10,FALSE)</f>
        <v>942</v>
      </c>
      <c r="K34" s="6">
        <f>VLOOKUP($A$7:$A$91,data!$A$2:$R$78,11,FALSE)</f>
        <v>1172659</v>
      </c>
      <c r="L34" s="6">
        <f>VLOOKUP($A$7:$A$91,data!$A$2:$R$78,12,FALSE)</f>
        <v>27542</v>
      </c>
      <c r="M34" s="6">
        <f>VLOOKUP($A$7:$A$91,data!$A$2:$R$78,13,FALSE)</f>
        <v>475136</v>
      </c>
      <c r="N34" s="6">
        <f>VLOOKUP($A$7:$A$91,data!$A$2:$R$78,14,FALSE)</f>
        <v>111</v>
      </c>
      <c r="O34" s="6">
        <f>VLOOKUP($A$7:$A$91,data!$A$2:$R$78,15,FALSE)</f>
        <v>76494</v>
      </c>
      <c r="P34" s="6">
        <f>VLOOKUP($A$7:$A$91,data!$A$2:$R$78,16,FALSE)</f>
        <v>2080</v>
      </c>
      <c r="Q34" s="6">
        <f>VLOOKUP($A$7:$A$91,data!$A$2:$R$78,17,FALSE)</f>
        <v>7276</v>
      </c>
      <c r="R34" s="6">
        <f>VLOOKUP($A$7:$A$91,data!$A$2:$R$78,18,FALSE)</f>
        <v>339</v>
      </c>
      <c r="S34" s="6">
        <f>VLOOKUP($A$7:$A$91,data!$A$2:$X$78,19,FALSE)</f>
        <v>42311</v>
      </c>
      <c r="T34" s="6">
        <f>VLOOKUP($A$7:$A$91,data!$A$2:$X$78,20,FALSE)</f>
        <v>211</v>
      </c>
      <c r="U34" s="6">
        <f>VLOOKUP($A$7:$A$91,data!$A$2:$X$78,21,FALSE)</f>
        <v>3797</v>
      </c>
      <c r="V34" s="6">
        <f>VLOOKUP($A$7:$A$91,data!$A$2:$X$78,22,FALSE)</f>
        <v>136</v>
      </c>
      <c r="W34" s="6">
        <f>VLOOKUP($A$7:$A$91,data!$A$2:$X$78,23,FALSE)</f>
        <v>23</v>
      </c>
      <c r="X34" s="6">
        <f>VLOOKUP($A$7:$A$91,data!$A$2:$X$78,24,FALSE)</f>
        <v>5</v>
      </c>
    </row>
    <row r="35" spans="1:24" ht="18.75">
      <c r="A35" s="9" t="s">
        <v>4</v>
      </c>
      <c r="B35" s="8">
        <f>SUM(B36:B47)</f>
        <v>884031</v>
      </c>
      <c r="C35" s="8">
        <f t="shared" ref="C35:X35" si="16">SUM(C36:C47)</f>
        <v>2144673</v>
      </c>
      <c r="D35" s="8">
        <f t="shared" si="16"/>
        <v>402145</v>
      </c>
      <c r="E35" s="8">
        <f t="shared" si="16"/>
        <v>71993</v>
      </c>
      <c r="F35" s="8">
        <f t="shared" si="16"/>
        <v>2163</v>
      </c>
      <c r="G35" s="8">
        <f t="shared" si="16"/>
        <v>567496</v>
      </c>
      <c r="H35" s="8">
        <f t="shared" si="16"/>
        <v>112089</v>
      </c>
      <c r="I35" s="8">
        <f t="shared" si="16"/>
        <v>1162593</v>
      </c>
      <c r="J35" s="8">
        <f t="shared" si="16"/>
        <v>33422</v>
      </c>
      <c r="K35" s="8">
        <f t="shared" ref="K35:L35" si="17">SUM(K36:K47)</f>
        <v>29792882</v>
      </c>
      <c r="L35" s="8">
        <f t="shared" si="17"/>
        <v>688547</v>
      </c>
      <c r="M35" s="8">
        <f t="shared" ref="M35:N35" si="18">SUM(M36:M47)</f>
        <v>4174182</v>
      </c>
      <c r="N35" s="8">
        <f t="shared" si="18"/>
        <v>9959</v>
      </c>
      <c r="O35" s="8">
        <f t="shared" si="16"/>
        <v>4279969</v>
      </c>
      <c r="P35" s="8">
        <f t="shared" si="16"/>
        <v>39980</v>
      </c>
      <c r="Q35" s="8">
        <f t="shared" si="16"/>
        <v>457070</v>
      </c>
      <c r="R35" s="8">
        <f t="shared" si="16"/>
        <v>11348</v>
      </c>
      <c r="S35" s="8">
        <f t="shared" ref="S35:T35" si="19">SUM(S36:S47)</f>
        <v>970280</v>
      </c>
      <c r="T35" s="8">
        <f t="shared" si="19"/>
        <v>14545</v>
      </c>
      <c r="U35" s="8">
        <f t="shared" si="16"/>
        <v>123005</v>
      </c>
      <c r="V35" s="8">
        <f t="shared" si="16"/>
        <v>5908</v>
      </c>
      <c r="W35" s="8">
        <f t="shared" si="16"/>
        <v>3015</v>
      </c>
      <c r="X35" s="8">
        <f t="shared" si="16"/>
        <v>259</v>
      </c>
    </row>
    <row r="36" spans="1:24" ht="18.75">
      <c r="A36" s="5" t="s">
        <v>36</v>
      </c>
      <c r="B36" s="6">
        <f>VLOOKUP($A$7:$A$91,data!$A$2:$R$78,2,FALSE)</f>
        <v>25729</v>
      </c>
      <c r="C36" s="6">
        <f>VLOOKUP($A$7:$A$91,data!$A$2:$R$78,3,FALSE)</f>
        <v>46934</v>
      </c>
      <c r="D36" s="6">
        <f>VLOOKUP($A$7:$A$91,data!$A$2:$R$78,4,FALSE)</f>
        <v>6420</v>
      </c>
      <c r="E36" s="6">
        <f>VLOOKUP($A$7:$A$91,data!$A$2:$R$78,5,FALSE)</f>
        <v>907</v>
      </c>
      <c r="F36" s="6">
        <f>VLOOKUP($A$7:$A$91,data!$A$2:$R$78,6,FALSE)</f>
        <v>6</v>
      </c>
      <c r="G36" s="6">
        <f>VLOOKUP($A$7:$A$91,data!$A$2:$R$78,7,FALSE)</f>
        <v>21578</v>
      </c>
      <c r="H36" s="6">
        <f>VLOOKUP($A$7:$A$91,data!$A$2:$R$78,8,FALSE)</f>
        <v>2791</v>
      </c>
      <c r="I36" s="6">
        <f>VLOOKUP($A$7:$A$91,data!$A$2:$R$78,9,FALSE)</f>
        <v>20846</v>
      </c>
      <c r="J36" s="6">
        <f>VLOOKUP($A$7:$A$91,data!$A$2:$R$78,10,FALSE)</f>
        <v>916</v>
      </c>
      <c r="K36" s="6">
        <f>VLOOKUP($A$7:$A$91,data!$A$2:$R$78,11,FALSE)</f>
        <v>1548568</v>
      </c>
      <c r="L36" s="6">
        <f>VLOOKUP($A$7:$A$91,data!$A$2:$R$78,12,FALSE)</f>
        <v>21657</v>
      </c>
      <c r="M36" s="6">
        <f>VLOOKUP($A$7:$A$91,data!$A$2:$R$78,13,FALSE)</f>
        <v>24881</v>
      </c>
      <c r="N36" s="6">
        <f>VLOOKUP($A$7:$A$91,data!$A$2:$R$78,14,FALSE)</f>
        <v>157</v>
      </c>
      <c r="O36" s="6">
        <f>VLOOKUP($A$7:$A$91,data!$A$2:$R$78,15,FALSE)</f>
        <v>57252</v>
      </c>
      <c r="P36" s="6">
        <f>VLOOKUP($A$7:$A$91,data!$A$2:$R$78,16,FALSE)</f>
        <v>891</v>
      </c>
      <c r="Q36" s="6">
        <f>VLOOKUP($A$7:$A$91,data!$A$2:$R$78,17,FALSE)</f>
        <v>18446</v>
      </c>
      <c r="R36" s="6">
        <f>VLOOKUP($A$7:$A$91,data!$A$2:$R$78,18,FALSE)</f>
        <v>173</v>
      </c>
      <c r="S36" s="6">
        <f>VLOOKUP($A$7:$A$91,data!$A$2:$X$78,19,FALSE)</f>
        <v>23469</v>
      </c>
      <c r="T36" s="6">
        <f>VLOOKUP($A$7:$A$91,data!$A$2:$X$78,20,FALSE)</f>
        <v>218</v>
      </c>
      <c r="U36" s="6">
        <f>VLOOKUP($A$7:$A$91,data!$A$2:$X$78,21,FALSE)</f>
        <v>4594</v>
      </c>
      <c r="V36" s="6">
        <f>VLOOKUP($A$7:$A$91,data!$A$2:$X$78,22,FALSE)</f>
        <v>206</v>
      </c>
      <c r="W36" s="6">
        <f>VLOOKUP($A$7:$A$91,data!$A$2:$X$78,23,FALSE)</f>
        <v>51</v>
      </c>
      <c r="X36" s="6">
        <f>VLOOKUP($A$7:$A$91,data!$A$2:$X$78,24,FALSE)</f>
        <v>3</v>
      </c>
    </row>
    <row r="37" spans="1:24" ht="18.75">
      <c r="A37" s="5" t="s">
        <v>37</v>
      </c>
      <c r="B37" s="6">
        <f>VLOOKUP($A$7:$A$91,data!$A$2:$R$78,2,FALSE)</f>
        <v>31681</v>
      </c>
      <c r="C37" s="6">
        <f>VLOOKUP($A$7:$A$91,data!$A$2:$R$78,3,FALSE)</f>
        <v>59448</v>
      </c>
      <c r="D37" s="6">
        <f>VLOOKUP($A$7:$A$91,data!$A$2:$R$78,4,FALSE)</f>
        <v>8618</v>
      </c>
      <c r="E37" s="6">
        <f>VLOOKUP($A$7:$A$91,data!$A$2:$R$78,5,FALSE)</f>
        <v>1733</v>
      </c>
      <c r="F37" s="6">
        <f>VLOOKUP($A$7:$A$91,data!$A$2:$R$78,6,FALSE)</f>
        <v>40</v>
      </c>
      <c r="G37" s="6">
        <f>VLOOKUP($A$7:$A$91,data!$A$2:$R$78,7,FALSE)</f>
        <v>17664</v>
      </c>
      <c r="H37" s="6">
        <f>VLOOKUP($A$7:$A$91,data!$A$2:$R$78,8,FALSE)</f>
        <v>3103</v>
      </c>
      <c r="I37" s="6">
        <f>VLOOKUP($A$7:$A$91,data!$A$2:$R$78,9,FALSE)</f>
        <v>43600</v>
      </c>
      <c r="J37" s="6">
        <f>VLOOKUP($A$7:$A$91,data!$A$2:$R$78,10,FALSE)</f>
        <v>1408</v>
      </c>
      <c r="K37" s="6">
        <f>VLOOKUP($A$7:$A$91,data!$A$2:$R$78,11,FALSE)</f>
        <v>1482237</v>
      </c>
      <c r="L37" s="6">
        <f>VLOOKUP($A$7:$A$91,data!$A$2:$R$78,12,FALSE)</f>
        <v>27604</v>
      </c>
      <c r="M37" s="6">
        <f>VLOOKUP($A$7:$A$91,data!$A$2:$R$78,13,FALSE)</f>
        <v>360324</v>
      </c>
      <c r="N37" s="6">
        <f>VLOOKUP($A$7:$A$91,data!$A$2:$R$78,14,FALSE)</f>
        <v>191</v>
      </c>
      <c r="O37" s="6">
        <f>VLOOKUP($A$7:$A$91,data!$A$2:$R$78,15,FALSE)</f>
        <v>59719</v>
      </c>
      <c r="P37" s="6">
        <f>VLOOKUP($A$7:$A$91,data!$A$2:$R$78,16,FALSE)</f>
        <v>475</v>
      </c>
      <c r="Q37" s="6">
        <f>VLOOKUP($A$7:$A$91,data!$A$2:$R$78,17,FALSE)</f>
        <v>5317</v>
      </c>
      <c r="R37" s="6">
        <f>VLOOKUP($A$7:$A$91,data!$A$2:$R$78,18,FALSE)</f>
        <v>81</v>
      </c>
      <c r="S37" s="6">
        <f>VLOOKUP($A$7:$A$91,data!$A$2:$X$78,19,FALSE)</f>
        <v>27610</v>
      </c>
      <c r="T37" s="6">
        <f>VLOOKUP($A$7:$A$91,data!$A$2:$X$78,20,FALSE)</f>
        <v>302</v>
      </c>
      <c r="U37" s="6">
        <f>VLOOKUP($A$7:$A$91,data!$A$2:$X$78,21,FALSE)</f>
        <v>10512</v>
      </c>
      <c r="V37" s="6">
        <f>VLOOKUP($A$7:$A$91,data!$A$2:$X$78,22,FALSE)</f>
        <v>468</v>
      </c>
      <c r="W37" s="6">
        <f>VLOOKUP($A$7:$A$91,data!$A$2:$X$78,23,FALSE)</f>
        <v>133</v>
      </c>
      <c r="X37" s="6">
        <f>VLOOKUP($A$7:$A$91,data!$A$2:$X$78,24,FALSE)</f>
        <v>8</v>
      </c>
    </row>
    <row r="38" spans="1:24" ht="18.75">
      <c r="A38" s="5" t="s">
        <v>38</v>
      </c>
      <c r="B38" s="6">
        <f>VLOOKUP($A$7:$A$91,data!$A$2:$R$78,2,FALSE)</f>
        <v>105077</v>
      </c>
      <c r="C38" s="6">
        <f>VLOOKUP($A$7:$A$91,data!$A$2:$R$78,3,FALSE)</f>
        <v>315181</v>
      </c>
      <c r="D38" s="6">
        <f>VLOOKUP($A$7:$A$91,data!$A$2:$R$78,4,FALSE)</f>
        <v>53270</v>
      </c>
      <c r="E38" s="6">
        <f>VLOOKUP($A$7:$A$91,data!$A$2:$R$78,5,FALSE)</f>
        <v>39625</v>
      </c>
      <c r="F38" s="6">
        <f>VLOOKUP($A$7:$A$91,data!$A$2:$R$78,6,FALSE)</f>
        <v>1175</v>
      </c>
      <c r="G38" s="6">
        <f>VLOOKUP($A$7:$A$91,data!$A$2:$R$78,7,FALSE)</f>
        <v>49307</v>
      </c>
      <c r="H38" s="6">
        <f>VLOOKUP($A$7:$A$91,data!$A$2:$R$78,8,FALSE)</f>
        <v>8271</v>
      </c>
      <c r="I38" s="6">
        <f>VLOOKUP($A$7:$A$91,data!$A$2:$R$78,9,FALSE)</f>
        <v>136921</v>
      </c>
      <c r="J38" s="6">
        <f>VLOOKUP($A$7:$A$91,data!$A$2:$R$78,10,FALSE)</f>
        <v>3995</v>
      </c>
      <c r="K38" s="6">
        <f>VLOOKUP($A$7:$A$91,data!$A$2:$R$78,11,FALSE)</f>
        <v>3706783</v>
      </c>
      <c r="L38" s="6">
        <f>VLOOKUP($A$7:$A$91,data!$A$2:$R$78,12,FALSE)</f>
        <v>76242</v>
      </c>
      <c r="M38" s="6">
        <f>VLOOKUP($A$7:$A$91,data!$A$2:$R$78,13,FALSE)</f>
        <v>1810480</v>
      </c>
      <c r="N38" s="6">
        <f>VLOOKUP($A$7:$A$91,data!$A$2:$R$78,14,FALSE)</f>
        <v>2092</v>
      </c>
      <c r="O38" s="6">
        <f>VLOOKUP($A$7:$A$91,data!$A$2:$R$78,15,FALSE)</f>
        <v>1181081</v>
      </c>
      <c r="P38" s="6">
        <f>VLOOKUP($A$7:$A$91,data!$A$2:$R$78,16,FALSE)</f>
        <v>4531</v>
      </c>
      <c r="Q38" s="6">
        <f>VLOOKUP($A$7:$A$91,data!$A$2:$R$78,17,FALSE)</f>
        <v>170933</v>
      </c>
      <c r="R38" s="6">
        <f>VLOOKUP($A$7:$A$91,data!$A$2:$R$78,18,FALSE)</f>
        <v>2407</v>
      </c>
      <c r="S38" s="6">
        <f>VLOOKUP($A$7:$A$91,data!$A$2:$X$78,19,FALSE)</f>
        <v>305633</v>
      </c>
      <c r="T38" s="6">
        <f>VLOOKUP($A$7:$A$91,data!$A$2:$X$78,20,FALSE)</f>
        <v>2299</v>
      </c>
      <c r="U38" s="6">
        <f>VLOOKUP($A$7:$A$91,data!$A$2:$X$78,21,FALSE)</f>
        <v>25975</v>
      </c>
      <c r="V38" s="6">
        <f>VLOOKUP($A$7:$A$91,data!$A$2:$X$78,22,FALSE)</f>
        <v>1138</v>
      </c>
      <c r="W38" s="6">
        <f>VLOOKUP($A$7:$A$91,data!$A$2:$X$78,23,FALSE)</f>
        <v>171</v>
      </c>
      <c r="X38" s="6">
        <f>VLOOKUP($A$7:$A$91,data!$A$2:$X$78,24,FALSE)</f>
        <v>35</v>
      </c>
    </row>
    <row r="39" spans="1:24" ht="18.75">
      <c r="A39" s="5" t="s">
        <v>39</v>
      </c>
      <c r="B39" s="6">
        <f>VLOOKUP($A$7:$A$91,data!$A$2:$R$78,2,FALSE)</f>
        <v>108430</v>
      </c>
      <c r="C39" s="6">
        <f>VLOOKUP($A$7:$A$91,data!$A$2:$R$78,3,FALSE)</f>
        <v>185797</v>
      </c>
      <c r="D39" s="6">
        <f>VLOOKUP($A$7:$A$91,data!$A$2:$R$78,4,FALSE)</f>
        <v>29606</v>
      </c>
      <c r="E39" s="6">
        <f>VLOOKUP($A$7:$A$91,data!$A$2:$R$78,5,FALSE)</f>
        <v>7683</v>
      </c>
      <c r="F39" s="6">
        <f>VLOOKUP($A$7:$A$91,data!$A$2:$R$78,6,FALSE)</f>
        <v>229</v>
      </c>
      <c r="G39" s="6">
        <f>VLOOKUP($A$7:$A$91,data!$A$2:$R$78,7,FALSE)</f>
        <v>69571</v>
      </c>
      <c r="H39" s="6">
        <f>VLOOKUP($A$7:$A$91,data!$A$2:$R$78,8,FALSE)</f>
        <v>13287</v>
      </c>
      <c r="I39" s="6">
        <f>VLOOKUP($A$7:$A$91,data!$A$2:$R$78,9,FALSE)</f>
        <v>190617</v>
      </c>
      <c r="J39" s="6">
        <f>VLOOKUP($A$7:$A$91,data!$A$2:$R$78,10,FALSE)</f>
        <v>3571</v>
      </c>
      <c r="K39" s="6">
        <f>VLOOKUP($A$7:$A$91,data!$A$2:$R$78,11,FALSE)</f>
        <v>4635916</v>
      </c>
      <c r="L39" s="6">
        <f>VLOOKUP($A$7:$A$91,data!$A$2:$R$78,12,FALSE)</f>
        <v>94683</v>
      </c>
      <c r="M39" s="6">
        <f>VLOOKUP($A$7:$A$91,data!$A$2:$R$78,13,FALSE)</f>
        <v>310140</v>
      </c>
      <c r="N39" s="6">
        <f>VLOOKUP($A$7:$A$91,data!$A$2:$R$78,14,FALSE)</f>
        <v>1324</v>
      </c>
      <c r="O39" s="6">
        <f>VLOOKUP($A$7:$A$91,data!$A$2:$R$78,15,FALSE)</f>
        <v>277936</v>
      </c>
      <c r="P39" s="6">
        <f>VLOOKUP($A$7:$A$91,data!$A$2:$R$78,16,FALSE)</f>
        <v>4733</v>
      </c>
      <c r="Q39" s="6">
        <f>VLOOKUP($A$7:$A$91,data!$A$2:$R$78,17,FALSE)</f>
        <v>24884</v>
      </c>
      <c r="R39" s="6">
        <f>VLOOKUP($A$7:$A$91,data!$A$2:$R$78,18,FALSE)</f>
        <v>584</v>
      </c>
      <c r="S39" s="6">
        <f>VLOOKUP($A$7:$A$91,data!$A$2:$X$78,19,FALSE)</f>
        <v>63977</v>
      </c>
      <c r="T39" s="6">
        <f>VLOOKUP($A$7:$A$91,data!$A$2:$X$78,20,FALSE)</f>
        <v>1403</v>
      </c>
      <c r="U39" s="6">
        <f>VLOOKUP($A$7:$A$91,data!$A$2:$X$78,21,FALSE)</f>
        <v>20233</v>
      </c>
      <c r="V39" s="6">
        <f>VLOOKUP($A$7:$A$91,data!$A$2:$X$78,22,FALSE)</f>
        <v>952</v>
      </c>
      <c r="W39" s="6">
        <f>VLOOKUP($A$7:$A$91,data!$A$2:$X$78,23,FALSE)</f>
        <v>332</v>
      </c>
      <c r="X39" s="6">
        <f>VLOOKUP($A$7:$A$91,data!$A$2:$X$78,24,FALSE)</f>
        <v>30</v>
      </c>
    </row>
    <row r="40" spans="1:24" ht="18.75">
      <c r="A40" s="5" t="s">
        <v>40</v>
      </c>
      <c r="B40" s="6">
        <f>VLOOKUP($A$7:$A$91,data!$A$2:$R$78,2,FALSE)</f>
        <v>41507</v>
      </c>
      <c r="C40" s="6">
        <f>VLOOKUP($A$7:$A$91,data!$A$2:$R$78,3,FALSE)</f>
        <v>48979</v>
      </c>
      <c r="D40" s="6">
        <f>VLOOKUP($A$7:$A$91,data!$A$2:$R$78,4,FALSE)</f>
        <v>5855</v>
      </c>
      <c r="E40" s="6">
        <f>VLOOKUP($A$7:$A$91,data!$A$2:$R$78,5,FALSE)</f>
        <v>6738</v>
      </c>
      <c r="F40" s="6">
        <f>VLOOKUP($A$7:$A$91,data!$A$2:$R$78,6,FALSE)</f>
        <v>83</v>
      </c>
      <c r="G40" s="6">
        <f>VLOOKUP($A$7:$A$91,data!$A$2:$R$78,7,FALSE)</f>
        <v>14182</v>
      </c>
      <c r="H40" s="6">
        <f>VLOOKUP($A$7:$A$91,data!$A$2:$R$78,8,FALSE)</f>
        <v>1769</v>
      </c>
      <c r="I40" s="6">
        <f>VLOOKUP($A$7:$A$91,data!$A$2:$R$78,9,FALSE)</f>
        <v>69402</v>
      </c>
      <c r="J40" s="6">
        <f>VLOOKUP($A$7:$A$91,data!$A$2:$R$78,10,FALSE)</f>
        <v>1095</v>
      </c>
      <c r="K40" s="6">
        <f>VLOOKUP($A$7:$A$91,data!$A$2:$R$78,11,FALSE)</f>
        <v>1407118</v>
      </c>
      <c r="L40" s="6">
        <f>VLOOKUP($A$7:$A$91,data!$A$2:$R$78,12,FALSE)</f>
        <v>37613</v>
      </c>
      <c r="M40" s="6">
        <f>VLOOKUP($A$7:$A$91,data!$A$2:$R$78,13,FALSE)</f>
        <v>193773</v>
      </c>
      <c r="N40" s="6">
        <f>VLOOKUP($A$7:$A$91,data!$A$2:$R$78,14,FALSE)</f>
        <v>101</v>
      </c>
      <c r="O40" s="6">
        <f>VLOOKUP($A$7:$A$91,data!$A$2:$R$78,15,FALSE)</f>
        <v>57046</v>
      </c>
      <c r="P40" s="6">
        <f>VLOOKUP($A$7:$A$91,data!$A$2:$R$78,16,FALSE)</f>
        <v>1302</v>
      </c>
      <c r="Q40" s="6">
        <f>VLOOKUP($A$7:$A$91,data!$A$2:$R$78,17,FALSE)</f>
        <v>3843</v>
      </c>
      <c r="R40" s="6">
        <f>VLOOKUP($A$7:$A$91,data!$A$2:$R$78,18,FALSE)</f>
        <v>73</v>
      </c>
      <c r="S40" s="6">
        <f>VLOOKUP($A$7:$A$91,data!$A$2:$X$78,19,FALSE)</f>
        <v>11002</v>
      </c>
      <c r="T40" s="6">
        <f>VLOOKUP($A$7:$A$91,data!$A$2:$X$78,20,FALSE)</f>
        <v>124</v>
      </c>
      <c r="U40" s="6">
        <f>VLOOKUP($A$7:$A$91,data!$A$2:$X$78,21,FALSE)</f>
        <v>10346</v>
      </c>
      <c r="V40" s="6">
        <f>VLOOKUP($A$7:$A$91,data!$A$2:$X$78,22,FALSE)</f>
        <v>409</v>
      </c>
      <c r="W40" s="6">
        <f>VLOOKUP($A$7:$A$91,data!$A$2:$X$78,23,FALSE)</f>
        <v>395</v>
      </c>
      <c r="X40" s="6">
        <f>VLOOKUP($A$7:$A$91,data!$A$2:$X$78,24,FALSE)</f>
        <v>25</v>
      </c>
    </row>
    <row r="41" spans="1:24" ht="18.75">
      <c r="A41" s="5" t="s">
        <v>41</v>
      </c>
      <c r="B41" s="6">
        <f>VLOOKUP($A$7:$A$91,data!$A$2:$R$78,2,FALSE)</f>
        <v>34376</v>
      </c>
      <c r="C41" s="6">
        <f>VLOOKUP($A$7:$A$91,data!$A$2:$R$78,3,FALSE)</f>
        <v>57729</v>
      </c>
      <c r="D41" s="6">
        <f>VLOOKUP($A$7:$A$91,data!$A$2:$R$78,4,FALSE)</f>
        <v>9578</v>
      </c>
      <c r="E41" s="6">
        <f>VLOOKUP($A$7:$A$91,data!$A$2:$R$78,5,FALSE)</f>
        <v>27</v>
      </c>
      <c r="F41" s="6">
        <f>VLOOKUP($A$7:$A$91,data!$A$2:$R$78,6,FALSE)</f>
        <v>4</v>
      </c>
      <c r="G41" s="6">
        <f>VLOOKUP($A$7:$A$91,data!$A$2:$R$78,7,FALSE)</f>
        <v>16141</v>
      </c>
      <c r="H41" s="6">
        <f>VLOOKUP($A$7:$A$91,data!$A$2:$R$78,8,FALSE)</f>
        <v>2728</v>
      </c>
      <c r="I41" s="6">
        <f>VLOOKUP($A$7:$A$91,data!$A$2:$R$78,9,FALSE)</f>
        <v>109701</v>
      </c>
      <c r="J41" s="6">
        <f>VLOOKUP($A$7:$A$91,data!$A$2:$R$78,10,FALSE)</f>
        <v>1187</v>
      </c>
      <c r="K41" s="6">
        <f>VLOOKUP($A$7:$A$91,data!$A$2:$R$78,11,FALSE)</f>
        <v>1229450</v>
      </c>
      <c r="L41" s="6">
        <f>VLOOKUP($A$7:$A$91,data!$A$2:$R$78,12,FALSE)</f>
        <v>29887</v>
      </c>
      <c r="M41" s="6">
        <f>VLOOKUP($A$7:$A$91,data!$A$2:$R$78,13,FALSE)</f>
        <v>14751</v>
      </c>
      <c r="N41" s="6">
        <f>VLOOKUP($A$7:$A$91,data!$A$2:$R$78,14,FALSE)</f>
        <v>216</v>
      </c>
      <c r="O41" s="6">
        <f>VLOOKUP($A$7:$A$91,data!$A$2:$R$78,15,FALSE)</f>
        <v>603510</v>
      </c>
      <c r="P41" s="6">
        <f>VLOOKUP($A$7:$A$91,data!$A$2:$R$78,16,FALSE)</f>
        <v>911</v>
      </c>
      <c r="Q41" s="6">
        <f>VLOOKUP($A$7:$A$91,data!$A$2:$R$78,17,FALSE)</f>
        <v>8258</v>
      </c>
      <c r="R41" s="6">
        <f>VLOOKUP($A$7:$A$91,data!$A$2:$R$78,18,FALSE)</f>
        <v>124</v>
      </c>
      <c r="S41" s="6">
        <f>VLOOKUP($A$7:$A$91,data!$A$2:$X$78,19,FALSE)</f>
        <v>30217</v>
      </c>
      <c r="T41" s="6">
        <f>VLOOKUP($A$7:$A$91,data!$A$2:$X$78,20,FALSE)</f>
        <v>338</v>
      </c>
      <c r="U41" s="6">
        <f>VLOOKUP($A$7:$A$91,data!$A$2:$X$78,21,FALSE)</f>
        <v>8627</v>
      </c>
      <c r="V41" s="6">
        <f>VLOOKUP($A$7:$A$91,data!$A$2:$X$78,22,FALSE)</f>
        <v>413</v>
      </c>
      <c r="W41" s="6">
        <f>VLOOKUP($A$7:$A$91,data!$A$2:$X$78,23,FALSE)</f>
        <v>469</v>
      </c>
      <c r="X41" s="6">
        <f>VLOOKUP($A$7:$A$91,data!$A$2:$X$78,24,FALSE)</f>
        <v>17</v>
      </c>
    </row>
    <row r="42" spans="1:24" ht="18.75">
      <c r="A42" s="5" t="s">
        <v>42</v>
      </c>
      <c r="B42" s="6">
        <f>VLOOKUP($A$7:$A$91,data!$A$2:$R$78,2,FALSE)</f>
        <v>101747</v>
      </c>
      <c r="C42" s="6">
        <f>VLOOKUP($A$7:$A$91,data!$A$2:$R$78,3,FALSE)</f>
        <v>349668</v>
      </c>
      <c r="D42" s="6">
        <f>VLOOKUP($A$7:$A$91,data!$A$2:$R$78,4,FALSE)</f>
        <v>63804</v>
      </c>
      <c r="E42" s="6">
        <f>VLOOKUP($A$7:$A$91,data!$A$2:$R$78,5,FALSE)</f>
        <v>8968</v>
      </c>
      <c r="F42" s="6">
        <f>VLOOKUP($A$7:$A$91,data!$A$2:$R$78,6,FALSE)</f>
        <v>283</v>
      </c>
      <c r="G42" s="6">
        <f>VLOOKUP($A$7:$A$91,data!$A$2:$R$78,7,FALSE)</f>
        <v>72055</v>
      </c>
      <c r="H42" s="6">
        <f>VLOOKUP($A$7:$A$91,data!$A$2:$R$78,8,FALSE)</f>
        <v>14392</v>
      </c>
      <c r="I42" s="6">
        <f>VLOOKUP($A$7:$A$91,data!$A$2:$R$78,9,FALSE)</f>
        <v>131217</v>
      </c>
      <c r="J42" s="6">
        <f>VLOOKUP($A$7:$A$91,data!$A$2:$R$78,10,FALSE)</f>
        <v>3685</v>
      </c>
      <c r="K42" s="6">
        <f>VLOOKUP($A$7:$A$91,data!$A$2:$R$78,11,FALSE)</f>
        <v>3444897</v>
      </c>
      <c r="L42" s="6">
        <f>VLOOKUP($A$7:$A$91,data!$A$2:$R$78,12,FALSE)</f>
        <v>73319</v>
      </c>
      <c r="M42" s="6">
        <f>VLOOKUP($A$7:$A$91,data!$A$2:$R$78,13,FALSE)</f>
        <v>799354</v>
      </c>
      <c r="N42" s="6">
        <f>VLOOKUP($A$7:$A$91,data!$A$2:$R$78,14,FALSE)</f>
        <v>2044</v>
      </c>
      <c r="O42" s="6">
        <f>VLOOKUP($A$7:$A$91,data!$A$2:$R$78,15,FALSE)</f>
        <v>432805</v>
      </c>
      <c r="P42" s="6">
        <f>VLOOKUP($A$7:$A$91,data!$A$2:$R$78,16,FALSE)</f>
        <v>4438</v>
      </c>
      <c r="Q42" s="6">
        <f>VLOOKUP($A$7:$A$91,data!$A$2:$R$78,17,FALSE)</f>
        <v>89286</v>
      </c>
      <c r="R42" s="6">
        <f>VLOOKUP($A$7:$A$91,data!$A$2:$R$78,18,FALSE)</f>
        <v>3508</v>
      </c>
      <c r="S42" s="6">
        <f>VLOOKUP($A$7:$A$91,data!$A$2:$X$78,19,FALSE)</f>
        <v>126398</v>
      </c>
      <c r="T42" s="6">
        <f>VLOOKUP($A$7:$A$91,data!$A$2:$X$78,20,FALSE)</f>
        <v>2610</v>
      </c>
      <c r="U42" s="6">
        <f>VLOOKUP($A$7:$A$91,data!$A$2:$X$78,21,FALSE)</f>
        <v>12463</v>
      </c>
      <c r="V42" s="6">
        <f>VLOOKUP($A$7:$A$91,data!$A$2:$X$78,22,FALSE)</f>
        <v>485</v>
      </c>
      <c r="W42" s="6">
        <f>VLOOKUP($A$7:$A$91,data!$A$2:$X$78,23,FALSE)</f>
        <v>477</v>
      </c>
      <c r="X42" s="6">
        <f>VLOOKUP($A$7:$A$91,data!$A$2:$X$78,24,FALSE)</f>
        <v>24</v>
      </c>
    </row>
    <row r="43" spans="1:24" ht="18.75">
      <c r="A43" s="5" t="s">
        <v>43</v>
      </c>
      <c r="B43" s="6">
        <f>VLOOKUP($A$7:$A$91,data!$A$2:$R$78,2,FALSE)</f>
        <v>132089</v>
      </c>
      <c r="C43" s="6">
        <f>VLOOKUP($A$7:$A$91,data!$A$2:$R$78,3,FALSE)</f>
        <v>394097</v>
      </c>
      <c r="D43" s="6">
        <f>VLOOKUP($A$7:$A$91,data!$A$2:$R$78,4,FALSE)</f>
        <v>86273</v>
      </c>
      <c r="E43" s="6">
        <f>VLOOKUP($A$7:$A$91,data!$A$2:$R$78,5,FALSE)</f>
        <v>771</v>
      </c>
      <c r="F43" s="6">
        <f>VLOOKUP($A$7:$A$91,data!$A$2:$R$78,6,FALSE)</f>
        <v>88</v>
      </c>
      <c r="G43" s="6">
        <f>VLOOKUP($A$7:$A$91,data!$A$2:$R$78,7,FALSE)</f>
        <v>76261</v>
      </c>
      <c r="H43" s="6">
        <f>VLOOKUP($A$7:$A$91,data!$A$2:$R$78,8,FALSE)</f>
        <v>19946</v>
      </c>
      <c r="I43" s="6">
        <f>VLOOKUP($A$7:$A$91,data!$A$2:$R$78,9,FALSE)</f>
        <v>135621</v>
      </c>
      <c r="J43" s="6">
        <f>VLOOKUP($A$7:$A$91,data!$A$2:$R$78,10,FALSE)</f>
        <v>4530</v>
      </c>
      <c r="K43" s="6">
        <f>VLOOKUP($A$7:$A$91,data!$A$2:$R$78,11,FALSE)</f>
        <v>3170588</v>
      </c>
      <c r="L43" s="6">
        <f>VLOOKUP($A$7:$A$91,data!$A$2:$R$78,12,FALSE)</f>
        <v>91064</v>
      </c>
      <c r="M43" s="6">
        <f>VLOOKUP($A$7:$A$91,data!$A$2:$R$78,13,FALSE)</f>
        <v>241117</v>
      </c>
      <c r="N43" s="6">
        <f>VLOOKUP($A$7:$A$91,data!$A$2:$R$78,14,FALSE)</f>
        <v>1346</v>
      </c>
      <c r="O43" s="6">
        <f>VLOOKUP($A$7:$A$91,data!$A$2:$R$78,15,FALSE)</f>
        <v>1008844</v>
      </c>
      <c r="P43" s="6">
        <f>VLOOKUP($A$7:$A$91,data!$A$2:$R$78,16,FALSE)</f>
        <v>11231</v>
      </c>
      <c r="Q43" s="6">
        <f>VLOOKUP($A$7:$A$91,data!$A$2:$R$78,17,FALSE)</f>
        <v>78864</v>
      </c>
      <c r="R43" s="6">
        <f>VLOOKUP($A$7:$A$91,data!$A$2:$R$78,18,FALSE)</f>
        <v>2235</v>
      </c>
      <c r="S43" s="6">
        <f>VLOOKUP($A$7:$A$91,data!$A$2:$X$78,19,FALSE)</f>
        <v>204361</v>
      </c>
      <c r="T43" s="6">
        <f>VLOOKUP($A$7:$A$91,data!$A$2:$X$78,20,FALSE)</f>
        <v>4044</v>
      </c>
      <c r="U43" s="6">
        <f>VLOOKUP($A$7:$A$91,data!$A$2:$X$78,21,FALSE)</f>
        <v>6273</v>
      </c>
      <c r="V43" s="6">
        <f>VLOOKUP($A$7:$A$91,data!$A$2:$X$78,22,FALSE)</f>
        <v>389</v>
      </c>
      <c r="W43" s="6">
        <f>VLOOKUP($A$7:$A$91,data!$A$2:$X$78,23,FALSE)</f>
        <v>486</v>
      </c>
      <c r="X43" s="6">
        <f>VLOOKUP($A$7:$A$91,data!$A$2:$X$78,24,FALSE)</f>
        <v>72</v>
      </c>
    </row>
    <row r="44" spans="1:24" ht="18.75">
      <c r="A44" s="5" t="s">
        <v>44</v>
      </c>
      <c r="B44" s="6">
        <f>VLOOKUP($A$7:$A$91,data!$A$2:$R$78,2,FALSE)</f>
        <v>92020</v>
      </c>
      <c r="C44" s="6">
        <f>VLOOKUP($A$7:$A$91,data!$A$2:$R$78,3,FALSE)</f>
        <v>155365</v>
      </c>
      <c r="D44" s="6">
        <f>VLOOKUP($A$7:$A$91,data!$A$2:$R$78,4,FALSE)</f>
        <v>31807</v>
      </c>
      <c r="E44" s="6">
        <f>VLOOKUP($A$7:$A$91,data!$A$2:$R$78,5,FALSE)</f>
        <v>755</v>
      </c>
      <c r="F44" s="6">
        <f>VLOOKUP($A$7:$A$91,data!$A$2:$R$78,6,FALSE)</f>
        <v>62</v>
      </c>
      <c r="G44" s="6">
        <f>VLOOKUP($A$7:$A$91,data!$A$2:$R$78,7,FALSE)</f>
        <v>36490</v>
      </c>
      <c r="H44" s="6">
        <f>VLOOKUP($A$7:$A$91,data!$A$2:$R$78,8,FALSE)</f>
        <v>7641</v>
      </c>
      <c r="I44" s="6">
        <f>VLOOKUP($A$7:$A$91,data!$A$2:$R$78,9,FALSE)</f>
        <v>84719</v>
      </c>
      <c r="J44" s="6">
        <f>VLOOKUP($A$7:$A$91,data!$A$2:$R$78,10,FALSE)</f>
        <v>3675</v>
      </c>
      <c r="K44" s="6">
        <f>VLOOKUP($A$7:$A$91,data!$A$2:$R$78,11,FALSE)</f>
        <v>3098183</v>
      </c>
      <c r="L44" s="6">
        <f>VLOOKUP($A$7:$A$91,data!$A$2:$R$78,12,FALSE)</f>
        <v>79940</v>
      </c>
      <c r="M44" s="6">
        <f>VLOOKUP($A$7:$A$91,data!$A$2:$R$78,13,FALSE)</f>
        <v>80358</v>
      </c>
      <c r="N44" s="6">
        <f>VLOOKUP($A$7:$A$91,data!$A$2:$R$78,14,FALSE)</f>
        <v>1212</v>
      </c>
      <c r="O44" s="6">
        <f>VLOOKUP($A$7:$A$91,data!$A$2:$R$78,15,FALSE)</f>
        <v>102007</v>
      </c>
      <c r="P44" s="6">
        <f>VLOOKUP($A$7:$A$91,data!$A$2:$R$78,16,FALSE)</f>
        <v>5115</v>
      </c>
      <c r="Q44" s="6">
        <f>VLOOKUP($A$7:$A$91,data!$A$2:$R$78,17,FALSE)</f>
        <v>28066</v>
      </c>
      <c r="R44" s="6">
        <f>VLOOKUP($A$7:$A$91,data!$A$2:$R$78,18,FALSE)</f>
        <v>1147</v>
      </c>
      <c r="S44" s="6">
        <f>VLOOKUP($A$7:$A$91,data!$A$2:$X$78,19,FALSE)</f>
        <v>126907</v>
      </c>
      <c r="T44" s="6">
        <f>VLOOKUP($A$7:$A$91,data!$A$2:$X$78,20,FALSE)</f>
        <v>1979</v>
      </c>
      <c r="U44" s="6">
        <f>VLOOKUP($A$7:$A$91,data!$A$2:$X$78,21,FALSE)</f>
        <v>6946</v>
      </c>
      <c r="V44" s="6">
        <f>VLOOKUP($A$7:$A$91,data!$A$2:$X$78,22,FALSE)</f>
        <v>411</v>
      </c>
      <c r="W44" s="6">
        <f>VLOOKUP($A$7:$A$91,data!$A$2:$X$78,23,FALSE)</f>
        <v>132</v>
      </c>
      <c r="X44" s="6">
        <f>VLOOKUP($A$7:$A$91,data!$A$2:$X$78,24,FALSE)</f>
        <v>15</v>
      </c>
    </row>
    <row r="45" spans="1:24" ht="18.75">
      <c r="A45" s="5" t="s">
        <v>45</v>
      </c>
      <c r="B45" s="6">
        <f>VLOOKUP($A$7:$A$91,data!$A$2:$R$78,2,FALSE)</f>
        <v>111247</v>
      </c>
      <c r="C45" s="6">
        <f>VLOOKUP($A$7:$A$91,data!$A$2:$R$78,3,FALSE)</f>
        <v>289400</v>
      </c>
      <c r="D45" s="6">
        <f>VLOOKUP($A$7:$A$91,data!$A$2:$R$78,4,FALSE)</f>
        <v>56317</v>
      </c>
      <c r="E45" s="6">
        <f>VLOOKUP($A$7:$A$91,data!$A$2:$R$78,5,FALSE)</f>
        <v>4774</v>
      </c>
      <c r="F45" s="6">
        <f>VLOOKUP($A$7:$A$91,data!$A$2:$R$78,6,FALSE)</f>
        <v>192</v>
      </c>
      <c r="G45" s="6">
        <f>VLOOKUP($A$7:$A$91,data!$A$2:$R$78,7,FALSE)</f>
        <v>98340</v>
      </c>
      <c r="H45" s="6">
        <f>VLOOKUP($A$7:$A$91,data!$A$2:$R$78,8,FALSE)</f>
        <v>18813</v>
      </c>
      <c r="I45" s="6">
        <f>VLOOKUP($A$7:$A$91,data!$A$2:$R$78,9,FALSE)</f>
        <v>89853</v>
      </c>
      <c r="J45" s="6">
        <f>VLOOKUP($A$7:$A$91,data!$A$2:$R$78,10,FALSE)</f>
        <v>3975</v>
      </c>
      <c r="K45" s="6">
        <f>VLOOKUP($A$7:$A$91,data!$A$2:$R$78,11,FALSE)</f>
        <v>2849496</v>
      </c>
      <c r="L45" s="6">
        <f>VLOOKUP($A$7:$A$91,data!$A$2:$R$78,12,FALSE)</f>
        <v>81730</v>
      </c>
      <c r="M45" s="6">
        <f>VLOOKUP($A$7:$A$91,data!$A$2:$R$78,13,FALSE)</f>
        <v>200807</v>
      </c>
      <c r="N45" s="6">
        <f>VLOOKUP($A$7:$A$91,data!$A$2:$R$78,14,FALSE)</f>
        <v>616</v>
      </c>
      <c r="O45" s="6">
        <f>VLOOKUP($A$7:$A$91,data!$A$2:$R$78,15,FALSE)</f>
        <v>180287</v>
      </c>
      <c r="P45" s="6">
        <f>VLOOKUP($A$7:$A$91,data!$A$2:$R$78,16,FALSE)</f>
        <v>2442</v>
      </c>
      <c r="Q45" s="6">
        <f>VLOOKUP($A$7:$A$91,data!$A$2:$R$78,17,FALSE)</f>
        <v>14470</v>
      </c>
      <c r="R45" s="6">
        <f>VLOOKUP($A$7:$A$91,data!$A$2:$R$78,18,FALSE)</f>
        <v>445</v>
      </c>
      <c r="S45" s="6">
        <f>VLOOKUP($A$7:$A$91,data!$A$2:$X$78,19,FALSE)</f>
        <v>34869</v>
      </c>
      <c r="T45" s="6">
        <f>VLOOKUP($A$7:$A$91,data!$A$2:$X$78,20,FALSE)</f>
        <v>768</v>
      </c>
      <c r="U45" s="6">
        <f>VLOOKUP($A$7:$A$91,data!$A$2:$X$78,21,FALSE)</f>
        <v>7977</v>
      </c>
      <c r="V45" s="6">
        <f>VLOOKUP($A$7:$A$91,data!$A$2:$X$78,22,FALSE)</f>
        <v>482</v>
      </c>
      <c r="W45" s="6">
        <f>VLOOKUP($A$7:$A$91,data!$A$2:$X$78,23,FALSE)</f>
        <v>172</v>
      </c>
      <c r="X45" s="6">
        <f>VLOOKUP($A$7:$A$91,data!$A$2:$X$78,24,FALSE)</f>
        <v>17</v>
      </c>
    </row>
    <row r="46" spans="1:24" ht="18.75">
      <c r="A46" s="5" t="s">
        <v>46</v>
      </c>
      <c r="B46" s="6">
        <f>VLOOKUP($A$7:$A$91,data!$A$2:$R$78,2,FALSE)</f>
        <v>70887</v>
      </c>
      <c r="C46" s="6">
        <f>VLOOKUP($A$7:$A$91,data!$A$2:$R$78,3,FALSE)</f>
        <v>153676</v>
      </c>
      <c r="D46" s="6">
        <f>VLOOKUP($A$7:$A$91,data!$A$2:$R$78,4,FALSE)</f>
        <v>30595</v>
      </c>
      <c r="E46" s="6">
        <f>VLOOKUP($A$7:$A$91,data!$A$2:$R$78,5,FALSE)</f>
        <v>12</v>
      </c>
      <c r="F46" s="6">
        <f>VLOOKUP($A$7:$A$91,data!$A$2:$R$78,6,FALSE)</f>
        <v>1</v>
      </c>
      <c r="G46" s="6">
        <f>VLOOKUP($A$7:$A$91,data!$A$2:$R$78,7,FALSE)</f>
        <v>78397</v>
      </c>
      <c r="H46" s="6">
        <f>VLOOKUP($A$7:$A$91,data!$A$2:$R$78,8,FALSE)</f>
        <v>14964</v>
      </c>
      <c r="I46" s="6">
        <f>VLOOKUP($A$7:$A$91,data!$A$2:$R$78,9,FALSE)</f>
        <v>111131</v>
      </c>
      <c r="J46" s="6">
        <f>VLOOKUP($A$7:$A$91,data!$A$2:$R$78,10,FALSE)</f>
        <v>3660</v>
      </c>
      <c r="K46" s="6">
        <f>VLOOKUP($A$7:$A$91,data!$A$2:$R$78,11,FALSE)</f>
        <v>2309419</v>
      </c>
      <c r="L46" s="6">
        <f>VLOOKUP($A$7:$A$91,data!$A$2:$R$78,12,FALSE)</f>
        <v>53094</v>
      </c>
      <c r="M46" s="6">
        <f>VLOOKUP($A$7:$A$91,data!$A$2:$R$78,13,FALSE)</f>
        <v>19072</v>
      </c>
      <c r="N46" s="6">
        <f>VLOOKUP($A$7:$A$91,data!$A$2:$R$78,14,FALSE)</f>
        <v>525</v>
      </c>
      <c r="O46" s="6">
        <f>VLOOKUP($A$7:$A$91,data!$A$2:$R$78,15,FALSE)</f>
        <v>303180</v>
      </c>
      <c r="P46" s="6">
        <f>VLOOKUP($A$7:$A$91,data!$A$2:$R$78,16,FALSE)</f>
        <v>3176</v>
      </c>
      <c r="Q46" s="6">
        <f>VLOOKUP($A$7:$A$91,data!$A$2:$R$78,17,FALSE)</f>
        <v>11801</v>
      </c>
      <c r="R46" s="6">
        <f>VLOOKUP($A$7:$A$91,data!$A$2:$R$78,18,FALSE)</f>
        <v>453</v>
      </c>
      <c r="S46" s="6">
        <f>VLOOKUP($A$7:$A$91,data!$A$2:$X$78,19,FALSE)</f>
        <v>11379</v>
      </c>
      <c r="T46" s="6">
        <f>VLOOKUP($A$7:$A$91,data!$A$2:$X$78,20,FALSE)</f>
        <v>302</v>
      </c>
      <c r="U46" s="6">
        <f>VLOOKUP($A$7:$A$91,data!$A$2:$X$78,21,FALSE)</f>
        <v>6368</v>
      </c>
      <c r="V46" s="6">
        <f>VLOOKUP($A$7:$A$91,data!$A$2:$X$78,22,FALSE)</f>
        <v>387</v>
      </c>
      <c r="W46" s="6">
        <f>VLOOKUP($A$7:$A$91,data!$A$2:$X$78,23,FALSE)</f>
        <v>140</v>
      </c>
      <c r="X46" s="6">
        <f>VLOOKUP($A$7:$A$91,data!$A$2:$X$78,24,FALSE)</f>
        <v>7</v>
      </c>
    </row>
    <row r="47" spans="1:24" ht="18.75">
      <c r="A47" s="5" t="s">
        <v>47</v>
      </c>
      <c r="B47" s="6">
        <f>VLOOKUP($A$7:$A$91,data!$A$2:$R$78,2,FALSE)</f>
        <v>29241</v>
      </c>
      <c r="C47" s="6">
        <f>VLOOKUP($A$7:$A$91,data!$A$2:$R$78,3,FALSE)</f>
        <v>88399</v>
      </c>
      <c r="D47" s="6">
        <f>VLOOKUP($A$7:$A$91,data!$A$2:$R$78,4,FALSE)</f>
        <v>20002</v>
      </c>
      <c r="E47" s="6">
        <f>VLOOKUP($A$7:$A$91,data!$A$2:$R$78,5,FALSE)</f>
        <v>0</v>
      </c>
      <c r="F47" s="6">
        <f>VLOOKUP($A$7:$A$91,data!$A$2:$R$78,6,FALSE)</f>
        <v>0</v>
      </c>
      <c r="G47" s="6">
        <f>VLOOKUP($A$7:$A$91,data!$A$2:$R$78,7,FALSE)</f>
        <v>17510</v>
      </c>
      <c r="H47" s="6">
        <f>VLOOKUP($A$7:$A$91,data!$A$2:$R$78,8,FALSE)</f>
        <v>4384</v>
      </c>
      <c r="I47" s="6">
        <f>VLOOKUP($A$7:$A$91,data!$A$2:$R$78,9,FALSE)</f>
        <v>38965</v>
      </c>
      <c r="J47" s="6">
        <f>VLOOKUP($A$7:$A$91,data!$A$2:$R$78,10,FALSE)</f>
        <v>1725</v>
      </c>
      <c r="K47" s="6">
        <f>VLOOKUP($A$7:$A$91,data!$A$2:$R$78,11,FALSE)</f>
        <v>910227</v>
      </c>
      <c r="L47" s="6">
        <f>VLOOKUP($A$7:$A$91,data!$A$2:$R$78,12,FALSE)</f>
        <v>21714</v>
      </c>
      <c r="M47" s="6">
        <f>VLOOKUP($A$7:$A$91,data!$A$2:$R$78,13,FALSE)</f>
        <v>119125</v>
      </c>
      <c r="N47" s="6">
        <f>VLOOKUP($A$7:$A$91,data!$A$2:$R$78,14,FALSE)</f>
        <v>135</v>
      </c>
      <c r="O47" s="6">
        <f>VLOOKUP($A$7:$A$91,data!$A$2:$R$78,15,FALSE)</f>
        <v>16302</v>
      </c>
      <c r="P47" s="6">
        <f>VLOOKUP($A$7:$A$91,data!$A$2:$R$78,16,FALSE)</f>
        <v>735</v>
      </c>
      <c r="Q47" s="6">
        <f>VLOOKUP($A$7:$A$91,data!$A$2:$R$78,17,FALSE)</f>
        <v>2902</v>
      </c>
      <c r="R47" s="6">
        <f>VLOOKUP($A$7:$A$91,data!$A$2:$R$78,18,FALSE)</f>
        <v>118</v>
      </c>
      <c r="S47" s="6">
        <f>VLOOKUP($A$7:$A$91,data!$A$2:$X$78,19,FALSE)</f>
        <v>4458</v>
      </c>
      <c r="T47" s="6">
        <f>VLOOKUP($A$7:$A$91,data!$A$2:$X$78,20,FALSE)</f>
        <v>158</v>
      </c>
      <c r="U47" s="6">
        <f>VLOOKUP($A$7:$A$91,data!$A$2:$X$78,21,FALSE)</f>
        <v>2691</v>
      </c>
      <c r="V47" s="6">
        <f>VLOOKUP($A$7:$A$91,data!$A$2:$X$78,22,FALSE)</f>
        <v>168</v>
      </c>
      <c r="W47" s="6">
        <f>VLOOKUP($A$7:$A$91,data!$A$2:$X$78,23,FALSE)</f>
        <v>57</v>
      </c>
      <c r="X47" s="6">
        <f>VLOOKUP($A$7:$A$91,data!$A$2:$X$78,24,FALSE)</f>
        <v>6</v>
      </c>
    </row>
    <row r="48" spans="1:24" ht="18.75">
      <c r="A48" s="9" t="s">
        <v>5</v>
      </c>
      <c r="B48" s="8">
        <f>SUM(B49:B56)</f>
        <v>384757</v>
      </c>
      <c r="C48" s="8">
        <f t="shared" ref="C48:X48" si="20">SUM(C49:C56)</f>
        <v>686463</v>
      </c>
      <c r="D48" s="8">
        <f t="shared" si="20"/>
        <v>71796</v>
      </c>
      <c r="E48" s="8">
        <f t="shared" si="20"/>
        <v>85945</v>
      </c>
      <c r="F48" s="8">
        <f t="shared" si="20"/>
        <v>1933</v>
      </c>
      <c r="G48" s="8">
        <f t="shared" si="20"/>
        <v>162672</v>
      </c>
      <c r="H48" s="8">
        <f t="shared" si="20"/>
        <v>18417</v>
      </c>
      <c r="I48" s="8">
        <f t="shared" si="20"/>
        <v>791033</v>
      </c>
      <c r="J48" s="8">
        <f t="shared" si="20"/>
        <v>37438</v>
      </c>
      <c r="K48" s="8">
        <f t="shared" ref="K48:L48" si="21">SUM(K49:K56)</f>
        <v>16737993</v>
      </c>
      <c r="L48" s="8">
        <f t="shared" si="21"/>
        <v>349762</v>
      </c>
      <c r="M48" s="8">
        <f t="shared" ref="M48:N48" si="22">SUM(M49:M56)</f>
        <v>6508571</v>
      </c>
      <c r="N48" s="8">
        <f t="shared" si="22"/>
        <v>2245</v>
      </c>
      <c r="O48" s="8">
        <f t="shared" si="20"/>
        <v>6508959</v>
      </c>
      <c r="P48" s="8">
        <f t="shared" si="20"/>
        <v>10998</v>
      </c>
      <c r="Q48" s="8">
        <f t="shared" si="20"/>
        <v>22415</v>
      </c>
      <c r="R48" s="8">
        <f t="shared" si="20"/>
        <v>716</v>
      </c>
      <c r="S48" s="8">
        <f t="shared" ref="S48:T48" si="23">SUM(S49:S56)</f>
        <v>233875</v>
      </c>
      <c r="T48" s="8">
        <f t="shared" si="23"/>
        <v>2972</v>
      </c>
      <c r="U48" s="8">
        <f t="shared" si="20"/>
        <v>30447</v>
      </c>
      <c r="V48" s="8">
        <f t="shared" si="20"/>
        <v>1892</v>
      </c>
      <c r="W48" s="8">
        <f t="shared" si="20"/>
        <v>2648</v>
      </c>
      <c r="X48" s="8">
        <f t="shared" si="20"/>
        <v>170</v>
      </c>
    </row>
    <row r="49" spans="1:24" ht="18.75">
      <c r="A49" s="5" t="s">
        <v>48</v>
      </c>
      <c r="B49" s="6">
        <f>VLOOKUP($A$7:$A$91,data!$A$2:$R$78,2,FALSE)</f>
        <v>73713</v>
      </c>
      <c r="C49" s="6">
        <f>VLOOKUP($A$7:$A$91,data!$A$2:$R$78,3,FALSE)</f>
        <v>185772</v>
      </c>
      <c r="D49" s="6">
        <f>VLOOKUP($A$7:$A$91,data!$A$2:$R$78,4,FALSE)</f>
        <v>17023</v>
      </c>
      <c r="E49" s="6">
        <f>VLOOKUP($A$7:$A$91,data!$A$2:$R$78,5,FALSE)</f>
        <v>53230</v>
      </c>
      <c r="F49" s="6">
        <f>VLOOKUP($A$7:$A$91,data!$A$2:$R$78,6,FALSE)</f>
        <v>1210</v>
      </c>
      <c r="G49" s="6">
        <f>VLOOKUP($A$7:$A$91,data!$A$2:$R$78,7,FALSE)</f>
        <v>51970</v>
      </c>
      <c r="H49" s="6">
        <f>VLOOKUP($A$7:$A$91,data!$A$2:$R$78,8,FALSE)</f>
        <v>5577</v>
      </c>
      <c r="I49" s="6">
        <f>VLOOKUP($A$7:$A$91,data!$A$2:$R$78,9,FALSE)</f>
        <v>283654</v>
      </c>
      <c r="J49" s="6">
        <f>VLOOKUP($A$7:$A$91,data!$A$2:$R$78,10,FALSE)</f>
        <v>13451</v>
      </c>
      <c r="K49" s="6">
        <f>VLOOKUP($A$7:$A$91,data!$A$2:$R$78,11,FALSE)</f>
        <v>2810198</v>
      </c>
      <c r="L49" s="6">
        <f>VLOOKUP($A$7:$A$91,data!$A$2:$R$78,12,FALSE)</f>
        <v>62470</v>
      </c>
      <c r="M49" s="6">
        <f>VLOOKUP($A$7:$A$91,data!$A$2:$R$78,13,FALSE)</f>
        <v>1478282</v>
      </c>
      <c r="N49" s="6">
        <f>VLOOKUP($A$7:$A$91,data!$A$2:$R$78,14,FALSE)</f>
        <v>781</v>
      </c>
      <c r="O49" s="6">
        <f>VLOOKUP($A$7:$A$91,data!$A$2:$R$78,15,FALSE)</f>
        <v>3119403</v>
      </c>
      <c r="P49" s="6">
        <f>VLOOKUP($A$7:$A$91,data!$A$2:$R$78,16,FALSE)</f>
        <v>2056</v>
      </c>
      <c r="Q49" s="6">
        <f>VLOOKUP($A$7:$A$91,data!$A$2:$R$78,17,FALSE)</f>
        <v>6036</v>
      </c>
      <c r="R49" s="6">
        <f>VLOOKUP($A$7:$A$91,data!$A$2:$R$78,18,FALSE)</f>
        <v>179</v>
      </c>
      <c r="S49" s="6">
        <f>VLOOKUP($A$7:$A$91,data!$A$2:$X$78,19,FALSE)</f>
        <v>41457</v>
      </c>
      <c r="T49" s="6">
        <f>VLOOKUP($A$7:$A$91,data!$A$2:$X$78,20,FALSE)</f>
        <v>657</v>
      </c>
      <c r="U49" s="6">
        <f>VLOOKUP($A$7:$A$91,data!$A$2:$X$78,21,FALSE)</f>
        <v>7909</v>
      </c>
      <c r="V49" s="6">
        <f>VLOOKUP($A$7:$A$91,data!$A$2:$X$78,22,FALSE)</f>
        <v>554</v>
      </c>
      <c r="W49" s="6">
        <f>VLOOKUP($A$7:$A$91,data!$A$2:$X$78,23,FALSE)</f>
        <v>514</v>
      </c>
      <c r="X49" s="6">
        <f>VLOOKUP($A$7:$A$91,data!$A$2:$X$78,24,FALSE)</f>
        <v>62</v>
      </c>
    </row>
    <row r="50" spans="1:24" ht="18.75">
      <c r="A50" s="5" t="s">
        <v>49</v>
      </c>
      <c r="B50" s="6">
        <f>VLOOKUP($A$7:$A$91,data!$A$2:$R$78,2,FALSE)</f>
        <v>36881</v>
      </c>
      <c r="C50" s="6">
        <f>VLOOKUP($A$7:$A$91,data!$A$2:$R$78,3,FALSE)</f>
        <v>33964</v>
      </c>
      <c r="D50" s="6">
        <f>VLOOKUP($A$7:$A$91,data!$A$2:$R$78,4,FALSE)</f>
        <v>3318</v>
      </c>
      <c r="E50" s="6">
        <f>VLOOKUP($A$7:$A$91,data!$A$2:$R$78,5,FALSE)</f>
        <v>24541</v>
      </c>
      <c r="F50" s="6">
        <f>VLOOKUP($A$7:$A$91,data!$A$2:$R$78,6,FALSE)</f>
        <v>459</v>
      </c>
      <c r="G50" s="6">
        <f>VLOOKUP($A$7:$A$91,data!$A$2:$R$78,7,FALSE)</f>
        <v>6193</v>
      </c>
      <c r="H50" s="6">
        <f>VLOOKUP($A$7:$A$91,data!$A$2:$R$78,8,FALSE)</f>
        <v>541</v>
      </c>
      <c r="I50" s="6">
        <f>VLOOKUP($A$7:$A$91,data!$A$2:$R$78,9,FALSE)</f>
        <v>100191</v>
      </c>
      <c r="J50" s="6">
        <f>VLOOKUP($A$7:$A$91,data!$A$2:$R$78,10,FALSE)</f>
        <v>2476</v>
      </c>
      <c r="K50" s="6">
        <f>VLOOKUP($A$7:$A$91,data!$A$2:$R$78,11,FALSE)</f>
        <v>2040603</v>
      </c>
      <c r="L50" s="6">
        <f>VLOOKUP($A$7:$A$91,data!$A$2:$R$78,12,FALSE)</f>
        <v>35307</v>
      </c>
      <c r="M50" s="6">
        <f>VLOOKUP($A$7:$A$91,data!$A$2:$R$78,13,FALSE)</f>
        <v>1859768</v>
      </c>
      <c r="N50" s="6">
        <f>VLOOKUP($A$7:$A$91,data!$A$2:$R$78,14,FALSE)</f>
        <v>160</v>
      </c>
      <c r="O50" s="6">
        <f>VLOOKUP($A$7:$A$91,data!$A$2:$R$78,15,FALSE)</f>
        <v>497510</v>
      </c>
      <c r="P50" s="6">
        <f>VLOOKUP($A$7:$A$91,data!$A$2:$R$78,16,FALSE)</f>
        <v>799</v>
      </c>
      <c r="Q50" s="6">
        <f>VLOOKUP($A$7:$A$91,data!$A$2:$R$78,17,FALSE)</f>
        <v>1256</v>
      </c>
      <c r="R50" s="6">
        <f>VLOOKUP($A$7:$A$91,data!$A$2:$R$78,18,FALSE)</f>
        <v>40</v>
      </c>
      <c r="S50" s="6">
        <f>VLOOKUP($A$7:$A$91,data!$A$2:$X$78,19,FALSE)</f>
        <v>14887</v>
      </c>
      <c r="T50" s="6">
        <f>VLOOKUP($A$7:$A$91,data!$A$2:$X$78,20,FALSE)</f>
        <v>231</v>
      </c>
      <c r="U50" s="6">
        <f>VLOOKUP($A$7:$A$91,data!$A$2:$X$78,21,FALSE)</f>
        <v>1212</v>
      </c>
      <c r="V50" s="6">
        <f>VLOOKUP($A$7:$A$91,data!$A$2:$X$78,22,FALSE)</f>
        <v>50</v>
      </c>
      <c r="W50" s="6">
        <f>VLOOKUP($A$7:$A$91,data!$A$2:$X$78,23,FALSE)</f>
        <v>110</v>
      </c>
      <c r="X50" s="6">
        <f>VLOOKUP($A$7:$A$91,data!$A$2:$X$78,24,FALSE)</f>
        <v>7</v>
      </c>
    </row>
    <row r="51" spans="1:24" ht="18.75">
      <c r="A51" s="5" t="s">
        <v>50</v>
      </c>
      <c r="B51" s="6">
        <f>VLOOKUP($A$7:$A$91,data!$A$2:$R$78,2,FALSE)</f>
        <v>53022</v>
      </c>
      <c r="C51" s="6">
        <f>VLOOKUP($A$7:$A$91,data!$A$2:$R$78,3,FALSE)</f>
        <v>156213</v>
      </c>
      <c r="D51" s="6">
        <f>VLOOKUP($A$7:$A$91,data!$A$2:$R$78,4,FALSE)</f>
        <v>15788</v>
      </c>
      <c r="E51" s="6">
        <f>VLOOKUP($A$7:$A$91,data!$A$2:$R$78,5,FALSE)</f>
        <v>2684</v>
      </c>
      <c r="F51" s="6">
        <f>VLOOKUP($A$7:$A$91,data!$A$2:$R$78,6,FALSE)</f>
        <v>58</v>
      </c>
      <c r="G51" s="6">
        <f>VLOOKUP($A$7:$A$91,data!$A$2:$R$78,7,FALSE)</f>
        <v>16458</v>
      </c>
      <c r="H51" s="6">
        <f>VLOOKUP($A$7:$A$91,data!$A$2:$R$78,8,FALSE)</f>
        <v>1683</v>
      </c>
      <c r="I51" s="6">
        <f>VLOOKUP($A$7:$A$91,data!$A$2:$R$78,9,FALSE)</f>
        <v>160888</v>
      </c>
      <c r="J51" s="6">
        <f>VLOOKUP($A$7:$A$91,data!$A$2:$R$78,10,FALSE)</f>
        <v>2426</v>
      </c>
      <c r="K51" s="6">
        <f>VLOOKUP($A$7:$A$91,data!$A$2:$R$78,11,FALSE)</f>
        <v>1669742</v>
      </c>
      <c r="L51" s="6">
        <f>VLOOKUP($A$7:$A$91,data!$A$2:$R$78,12,FALSE)</f>
        <v>44604</v>
      </c>
      <c r="M51" s="6">
        <f>VLOOKUP($A$7:$A$91,data!$A$2:$R$78,13,FALSE)</f>
        <v>2504459</v>
      </c>
      <c r="N51" s="6">
        <f>VLOOKUP($A$7:$A$91,data!$A$2:$R$78,14,FALSE)</f>
        <v>273</v>
      </c>
      <c r="O51" s="6">
        <f>VLOOKUP($A$7:$A$91,data!$A$2:$R$78,15,FALSE)</f>
        <v>992671</v>
      </c>
      <c r="P51" s="6">
        <f>VLOOKUP($A$7:$A$91,data!$A$2:$R$78,16,FALSE)</f>
        <v>1603</v>
      </c>
      <c r="Q51" s="6">
        <f>VLOOKUP($A$7:$A$91,data!$A$2:$R$78,17,FALSE)</f>
        <v>1317</v>
      </c>
      <c r="R51" s="6">
        <f>VLOOKUP($A$7:$A$91,data!$A$2:$R$78,18,FALSE)</f>
        <v>67</v>
      </c>
      <c r="S51" s="6">
        <f>VLOOKUP($A$7:$A$91,data!$A$2:$X$78,19,FALSE)</f>
        <v>23045</v>
      </c>
      <c r="T51" s="6">
        <f>VLOOKUP($A$7:$A$91,data!$A$2:$X$78,20,FALSE)</f>
        <v>307</v>
      </c>
      <c r="U51" s="6">
        <f>VLOOKUP($A$7:$A$91,data!$A$2:$X$78,21,FALSE)</f>
        <v>6263</v>
      </c>
      <c r="V51" s="6">
        <f>VLOOKUP($A$7:$A$91,data!$A$2:$X$78,22,FALSE)</f>
        <v>243</v>
      </c>
      <c r="W51" s="6">
        <f>VLOOKUP($A$7:$A$91,data!$A$2:$X$78,23,FALSE)</f>
        <v>652</v>
      </c>
      <c r="X51" s="6">
        <f>VLOOKUP($A$7:$A$91,data!$A$2:$X$78,24,FALSE)</f>
        <v>24</v>
      </c>
    </row>
    <row r="52" spans="1:24" ht="18.75">
      <c r="A52" s="5" t="s">
        <v>51</v>
      </c>
      <c r="B52" s="6">
        <f>VLOOKUP($A$7:$A$91,data!$A$2:$R$78,2,FALSE)</f>
        <v>28006</v>
      </c>
      <c r="C52" s="6">
        <f>VLOOKUP($A$7:$A$91,data!$A$2:$R$78,3,FALSE)</f>
        <v>47041</v>
      </c>
      <c r="D52" s="6">
        <f>VLOOKUP($A$7:$A$91,data!$A$2:$R$78,4,FALSE)</f>
        <v>4366</v>
      </c>
      <c r="E52" s="6">
        <f>VLOOKUP($A$7:$A$91,data!$A$2:$R$78,5,FALSE)</f>
        <v>425</v>
      </c>
      <c r="F52" s="6">
        <f>VLOOKUP($A$7:$A$91,data!$A$2:$R$78,6,FALSE)</f>
        <v>24</v>
      </c>
      <c r="G52" s="6">
        <f>VLOOKUP($A$7:$A$91,data!$A$2:$R$78,7,FALSE)</f>
        <v>11051</v>
      </c>
      <c r="H52" s="6">
        <f>VLOOKUP($A$7:$A$91,data!$A$2:$R$78,8,FALSE)</f>
        <v>1073</v>
      </c>
      <c r="I52" s="6">
        <f>VLOOKUP($A$7:$A$91,data!$A$2:$R$78,9,FALSE)</f>
        <v>37507</v>
      </c>
      <c r="J52" s="6">
        <f>VLOOKUP($A$7:$A$91,data!$A$2:$R$78,10,FALSE)</f>
        <v>829</v>
      </c>
      <c r="K52" s="6">
        <f>VLOOKUP($A$7:$A$91,data!$A$2:$R$78,11,FALSE)</f>
        <v>1292999</v>
      </c>
      <c r="L52" s="6">
        <f>VLOOKUP($A$7:$A$91,data!$A$2:$R$78,12,FALSE)</f>
        <v>25226</v>
      </c>
      <c r="M52" s="6">
        <f>VLOOKUP($A$7:$A$91,data!$A$2:$R$78,13,FALSE)</f>
        <v>80378</v>
      </c>
      <c r="N52" s="6">
        <f>VLOOKUP($A$7:$A$91,data!$A$2:$R$78,14,FALSE)</f>
        <v>186</v>
      </c>
      <c r="O52" s="6">
        <f>VLOOKUP($A$7:$A$91,data!$A$2:$R$78,15,FALSE)</f>
        <v>166742</v>
      </c>
      <c r="P52" s="6">
        <f>VLOOKUP($A$7:$A$91,data!$A$2:$R$78,16,FALSE)</f>
        <v>761</v>
      </c>
      <c r="Q52" s="6">
        <f>VLOOKUP($A$7:$A$91,data!$A$2:$R$78,17,FALSE)</f>
        <v>1917</v>
      </c>
      <c r="R52" s="6">
        <f>VLOOKUP($A$7:$A$91,data!$A$2:$R$78,18,FALSE)</f>
        <v>59</v>
      </c>
      <c r="S52" s="6">
        <f>VLOOKUP($A$7:$A$91,data!$A$2:$X$78,19,FALSE)</f>
        <v>4561</v>
      </c>
      <c r="T52" s="6">
        <f>VLOOKUP($A$7:$A$91,data!$A$2:$X$78,20,FALSE)</f>
        <v>79</v>
      </c>
      <c r="U52" s="6">
        <f>VLOOKUP($A$7:$A$91,data!$A$2:$X$78,21,FALSE)</f>
        <v>1901</v>
      </c>
      <c r="V52" s="6">
        <f>VLOOKUP($A$7:$A$91,data!$A$2:$X$78,22,FALSE)</f>
        <v>73</v>
      </c>
      <c r="W52" s="6">
        <f>VLOOKUP($A$7:$A$91,data!$A$2:$X$78,23,FALSE)</f>
        <v>225</v>
      </c>
      <c r="X52" s="6">
        <f>VLOOKUP($A$7:$A$91,data!$A$2:$X$78,24,FALSE)</f>
        <v>6</v>
      </c>
    </row>
    <row r="53" spans="1:24" ht="18.75">
      <c r="A53" s="5" t="s">
        <v>52</v>
      </c>
      <c r="B53" s="6">
        <f>VLOOKUP($A$7:$A$91,data!$A$2:$R$78,2,FALSE)</f>
        <v>48634</v>
      </c>
      <c r="C53" s="6">
        <f>VLOOKUP($A$7:$A$91,data!$A$2:$R$78,3,FALSE)</f>
        <v>63039</v>
      </c>
      <c r="D53" s="6">
        <f>VLOOKUP($A$7:$A$91,data!$A$2:$R$78,4,FALSE)</f>
        <v>9894</v>
      </c>
      <c r="E53" s="6">
        <f>VLOOKUP($A$7:$A$91,data!$A$2:$R$78,5,FALSE)</f>
        <v>64</v>
      </c>
      <c r="F53" s="6">
        <f>VLOOKUP($A$7:$A$91,data!$A$2:$R$78,6,FALSE)</f>
        <v>6</v>
      </c>
      <c r="G53" s="6">
        <f>VLOOKUP($A$7:$A$91,data!$A$2:$R$78,7,FALSE)</f>
        <v>9785</v>
      </c>
      <c r="H53" s="6">
        <f>VLOOKUP($A$7:$A$91,data!$A$2:$R$78,8,FALSE)</f>
        <v>1613</v>
      </c>
      <c r="I53" s="6">
        <f>VLOOKUP($A$7:$A$91,data!$A$2:$R$78,9,FALSE)</f>
        <v>63495</v>
      </c>
      <c r="J53" s="6">
        <f>VLOOKUP($A$7:$A$91,data!$A$2:$R$78,10,FALSE)</f>
        <v>5194</v>
      </c>
      <c r="K53" s="6">
        <f>VLOOKUP($A$7:$A$91,data!$A$2:$R$78,11,FALSE)</f>
        <v>2074153</v>
      </c>
      <c r="L53" s="6">
        <f>VLOOKUP($A$7:$A$91,data!$A$2:$R$78,12,FALSE)</f>
        <v>45663</v>
      </c>
      <c r="M53" s="6">
        <f>VLOOKUP($A$7:$A$91,data!$A$2:$R$78,13,FALSE)</f>
        <v>51176</v>
      </c>
      <c r="N53" s="6">
        <f>VLOOKUP($A$7:$A$91,data!$A$2:$R$78,14,FALSE)</f>
        <v>232</v>
      </c>
      <c r="O53" s="6">
        <f>VLOOKUP($A$7:$A$91,data!$A$2:$R$78,15,FALSE)</f>
        <v>101015</v>
      </c>
      <c r="P53" s="6">
        <f>VLOOKUP($A$7:$A$91,data!$A$2:$R$78,16,FALSE)</f>
        <v>1293</v>
      </c>
      <c r="Q53" s="6">
        <f>VLOOKUP($A$7:$A$91,data!$A$2:$R$78,17,FALSE)</f>
        <v>2272</v>
      </c>
      <c r="R53" s="6">
        <f>VLOOKUP($A$7:$A$91,data!$A$2:$R$78,18,FALSE)</f>
        <v>84</v>
      </c>
      <c r="S53" s="6">
        <f>VLOOKUP($A$7:$A$91,data!$A$2:$X$78,19,FALSE)</f>
        <v>37049</v>
      </c>
      <c r="T53" s="6">
        <f>VLOOKUP($A$7:$A$91,data!$A$2:$X$78,20,FALSE)</f>
        <v>318</v>
      </c>
      <c r="U53" s="6">
        <f>VLOOKUP($A$7:$A$91,data!$A$2:$X$78,21,FALSE)</f>
        <v>3002</v>
      </c>
      <c r="V53" s="6">
        <f>VLOOKUP($A$7:$A$91,data!$A$2:$X$78,22,FALSE)</f>
        <v>299</v>
      </c>
      <c r="W53" s="6">
        <f>VLOOKUP($A$7:$A$91,data!$A$2:$X$78,23,FALSE)</f>
        <v>131</v>
      </c>
      <c r="X53" s="6">
        <f>VLOOKUP($A$7:$A$91,data!$A$2:$X$78,24,FALSE)</f>
        <v>13</v>
      </c>
    </row>
    <row r="54" spans="1:24" ht="18.75">
      <c r="A54" s="5" t="s">
        <v>53</v>
      </c>
      <c r="B54" s="6">
        <f>VLOOKUP($A$7:$A$91,data!$A$2:$R$78,2,FALSE)</f>
        <v>44742</v>
      </c>
      <c r="C54" s="6">
        <f>VLOOKUP($A$7:$A$91,data!$A$2:$R$78,3,FALSE)</f>
        <v>59461</v>
      </c>
      <c r="D54" s="6">
        <f>VLOOKUP($A$7:$A$91,data!$A$2:$R$78,4,FALSE)</f>
        <v>6296</v>
      </c>
      <c r="E54" s="6">
        <f>VLOOKUP($A$7:$A$91,data!$A$2:$R$78,5,FALSE)</f>
        <v>250</v>
      </c>
      <c r="F54" s="6">
        <f>VLOOKUP($A$7:$A$91,data!$A$2:$R$78,6,FALSE)</f>
        <v>18</v>
      </c>
      <c r="G54" s="6">
        <f>VLOOKUP($A$7:$A$91,data!$A$2:$R$78,7,FALSE)</f>
        <v>7527</v>
      </c>
      <c r="H54" s="6">
        <f>VLOOKUP($A$7:$A$91,data!$A$2:$R$78,8,FALSE)</f>
        <v>833</v>
      </c>
      <c r="I54" s="6">
        <f>VLOOKUP($A$7:$A$91,data!$A$2:$R$78,9,FALSE)</f>
        <v>17858</v>
      </c>
      <c r="J54" s="6">
        <f>VLOOKUP($A$7:$A$91,data!$A$2:$R$78,10,FALSE)</f>
        <v>273</v>
      </c>
      <c r="K54" s="6">
        <f>VLOOKUP($A$7:$A$91,data!$A$2:$R$78,11,FALSE)</f>
        <v>2161359</v>
      </c>
      <c r="L54" s="6">
        <f>VLOOKUP($A$7:$A$91,data!$A$2:$R$78,12,FALSE)</f>
        <v>43510</v>
      </c>
      <c r="M54" s="6">
        <f>VLOOKUP($A$7:$A$91,data!$A$2:$R$78,13,FALSE)</f>
        <v>111947</v>
      </c>
      <c r="N54" s="6">
        <f>VLOOKUP($A$7:$A$91,data!$A$2:$R$78,14,FALSE)</f>
        <v>190</v>
      </c>
      <c r="O54" s="6">
        <f>VLOOKUP($A$7:$A$91,data!$A$2:$R$78,15,FALSE)</f>
        <v>143746</v>
      </c>
      <c r="P54" s="6">
        <f>VLOOKUP($A$7:$A$91,data!$A$2:$R$78,16,FALSE)</f>
        <v>860</v>
      </c>
      <c r="Q54" s="6">
        <f>VLOOKUP($A$7:$A$91,data!$A$2:$R$78,17,FALSE)</f>
        <v>2298</v>
      </c>
      <c r="R54" s="6">
        <f>VLOOKUP($A$7:$A$91,data!$A$2:$R$78,18,FALSE)</f>
        <v>72</v>
      </c>
      <c r="S54" s="6">
        <f>VLOOKUP($A$7:$A$91,data!$A$2:$X$78,19,FALSE)</f>
        <v>38905</v>
      </c>
      <c r="T54" s="6">
        <f>VLOOKUP($A$7:$A$91,data!$A$2:$X$78,20,FALSE)</f>
        <v>266</v>
      </c>
      <c r="U54" s="6">
        <f>VLOOKUP($A$7:$A$91,data!$A$2:$X$78,21,FALSE)</f>
        <v>1784</v>
      </c>
      <c r="V54" s="6">
        <f>VLOOKUP($A$7:$A$91,data!$A$2:$X$78,22,FALSE)</f>
        <v>98</v>
      </c>
      <c r="W54" s="6">
        <f>VLOOKUP($A$7:$A$91,data!$A$2:$X$78,23,FALSE)</f>
        <v>412</v>
      </c>
      <c r="X54" s="6">
        <f>VLOOKUP($A$7:$A$91,data!$A$2:$X$78,24,FALSE)</f>
        <v>12</v>
      </c>
    </row>
    <row r="55" spans="1:24" ht="18.75">
      <c r="A55" s="5" t="s">
        <v>54</v>
      </c>
      <c r="B55" s="6">
        <f>VLOOKUP($A$7:$A$91,data!$A$2:$R$78,2,FALSE)</f>
        <v>76494</v>
      </c>
      <c r="C55" s="6">
        <f>VLOOKUP($A$7:$A$91,data!$A$2:$R$78,3,FALSE)</f>
        <v>53344</v>
      </c>
      <c r="D55" s="6">
        <f>VLOOKUP($A$7:$A$91,data!$A$2:$R$78,4,FALSE)</f>
        <v>6770</v>
      </c>
      <c r="E55" s="6">
        <f>VLOOKUP($A$7:$A$91,data!$A$2:$R$78,5,FALSE)</f>
        <v>4747</v>
      </c>
      <c r="F55" s="6">
        <f>VLOOKUP($A$7:$A$91,data!$A$2:$R$78,6,FALSE)</f>
        <v>157</v>
      </c>
      <c r="G55" s="6">
        <f>VLOOKUP($A$7:$A$91,data!$A$2:$R$78,7,FALSE)</f>
        <v>16130</v>
      </c>
      <c r="H55" s="6">
        <f>VLOOKUP($A$7:$A$91,data!$A$2:$R$78,8,FALSE)</f>
        <v>2000</v>
      </c>
      <c r="I55" s="6">
        <f>VLOOKUP($A$7:$A$91,data!$A$2:$R$78,9,FALSE)</f>
        <v>77885</v>
      </c>
      <c r="J55" s="6">
        <f>VLOOKUP($A$7:$A$91,data!$A$2:$R$78,10,FALSE)</f>
        <v>3571</v>
      </c>
      <c r="K55" s="6">
        <f>VLOOKUP($A$7:$A$91,data!$A$2:$R$78,11,FALSE)</f>
        <v>3803404</v>
      </c>
      <c r="L55" s="6">
        <f>VLOOKUP($A$7:$A$91,data!$A$2:$R$78,12,FALSE)</f>
        <v>72613</v>
      </c>
      <c r="M55" s="6">
        <f>VLOOKUP($A$7:$A$91,data!$A$2:$R$78,13,FALSE)</f>
        <v>419083</v>
      </c>
      <c r="N55" s="6">
        <f>VLOOKUP($A$7:$A$91,data!$A$2:$R$78,14,FALSE)</f>
        <v>268</v>
      </c>
      <c r="O55" s="6">
        <f>VLOOKUP($A$7:$A$91,data!$A$2:$R$78,15,FALSE)</f>
        <v>1448306</v>
      </c>
      <c r="P55" s="6">
        <f>VLOOKUP($A$7:$A$91,data!$A$2:$R$78,16,FALSE)</f>
        <v>3088</v>
      </c>
      <c r="Q55" s="6">
        <f>VLOOKUP($A$7:$A$91,data!$A$2:$R$78,17,FALSE)</f>
        <v>6383</v>
      </c>
      <c r="R55" s="6">
        <f>VLOOKUP($A$7:$A$91,data!$A$2:$R$78,18,FALSE)</f>
        <v>191</v>
      </c>
      <c r="S55" s="6">
        <f>VLOOKUP($A$7:$A$91,data!$A$2:$X$78,19,FALSE)</f>
        <v>69710</v>
      </c>
      <c r="T55" s="6">
        <f>VLOOKUP($A$7:$A$91,data!$A$2:$X$78,20,FALSE)</f>
        <v>1010</v>
      </c>
      <c r="U55" s="6">
        <f>VLOOKUP($A$7:$A$91,data!$A$2:$X$78,21,FALSE)</f>
        <v>5419</v>
      </c>
      <c r="V55" s="6">
        <f>VLOOKUP($A$7:$A$91,data!$A$2:$X$78,22,FALSE)</f>
        <v>296</v>
      </c>
      <c r="W55" s="6">
        <f>VLOOKUP($A$7:$A$91,data!$A$2:$X$78,23,FALSE)</f>
        <v>428</v>
      </c>
      <c r="X55" s="6">
        <f>VLOOKUP($A$7:$A$91,data!$A$2:$X$78,24,FALSE)</f>
        <v>30</v>
      </c>
    </row>
    <row r="56" spans="1:24" ht="18.75">
      <c r="A56" s="5" t="s">
        <v>55</v>
      </c>
      <c r="B56" s="6">
        <f>VLOOKUP($A$7:$A$91,data!$A$2:$R$78,2,FALSE)</f>
        <v>23265</v>
      </c>
      <c r="C56" s="6">
        <f>VLOOKUP($A$7:$A$91,data!$A$2:$R$78,3,FALSE)</f>
        <v>87629</v>
      </c>
      <c r="D56" s="6">
        <f>VLOOKUP($A$7:$A$91,data!$A$2:$R$78,4,FALSE)</f>
        <v>8341</v>
      </c>
      <c r="E56" s="6">
        <f>VLOOKUP($A$7:$A$91,data!$A$2:$R$78,5,FALSE)</f>
        <v>4</v>
      </c>
      <c r="F56" s="6">
        <f>VLOOKUP($A$7:$A$91,data!$A$2:$R$78,6,FALSE)</f>
        <v>1</v>
      </c>
      <c r="G56" s="6">
        <f>VLOOKUP($A$7:$A$91,data!$A$2:$R$78,7,FALSE)</f>
        <v>43558</v>
      </c>
      <c r="H56" s="6">
        <f>VLOOKUP($A$7:$A$91,data!$A$2:$R$78,8,FALSE)</f>
        <v>5097</v>
      </c>
      <c r="I56" s="6">
        <f>VLOOKUP($A$7:$A$91,data!$A$2:$R$78,9,FALSE)</f>
        <v>49555</v>
      </c>
      <c r="J56" s="6">
        <f>VLOOKUP($A$7:$A$91,data!$A$2:$R$78,10,FALSE)</f>
        <v>9218</v>
      </c>
      <c r="K56" s="6">
        <f>VLOOKUP($A$7:$A$91,data!$A$2:$R$78,11,FALSE)</f>
        <v>885535</v>
      </c>
      <c r="L56" s="6">
        <f>VLOOKUP($A$7:$A$91,data!$A$2:$R$78,12,FALSE)</f>
        <v>20369</v>
      </c>
      <c r="M56" s="6">
        <f>VLOOKUP($A$7:$A$91,data!$A$2:$R$78,13,FALSE)</f>
        <v>3478</v>
      </c>
      <c r="N56" s="6">
        <f>VLOOKUP($A$7:$A$91,data!$A$2:$R$78,14,FALSE)</f>
        <v>155</v>
      </c>
      <c r="O56" s="6">
        <f>VLOOKUP($A$7:$A$91,data!$A$2:$R$78,15,FALSE)</f>
        <v>39566</v>
      </c>
      <c r="P56" s="6">
        <f>VLOOKUP($A$7:$A$91,data!$A$2:$R$78,16,FALSE)</f>
        <v>538</v>
      </c>
      <c r="Q56" s="6">
        <f>VLOOKUP($A$7:$A$91,data!$A$2:$R$78,17,FALSE)</f>
        <v>936</v>
      </c>
      <c r="R56" s="6">
        <f>VLOOKUP($A$7:$A$91,data!$A$2:$R$78,18,FALSE)</f>
        <v>24</v>
      </c>
      <c r="S56" s="6">
        <f>VLOOKUP($A$7:$A$91,data!$A$2:$X$78,19,FALSE)</f>
        <v>4261</v>
      </c>
      <c r="T56" s="6">
        <f>VLOOKUP($A$7:$A$91,data!$A$2:$X$78,20,FALSE)</f>
        <v>104</v>
      </c>
      <c r="U56" s="6">
        <f>VLOOKUP($A$7:$A$91,data!$A$2:$X$78,21,FALSE)</f>
        <v>2957</v>
      </c>
      <c r="V56" s="6">
        <f>VLOOKUP($A$7:$A$91,data!$A$2:$X$78,22,FALSE)</f>
        <v>279</v>
      </c>
      <c r="W56" s="6">
        <f>VLOOKUP($A$7:$A$91,data!$A$2:$X$78,23,FALSE)</f>
        <v>176</v>
      </c>
      <c r="X56" s="6">
        <f>VLOOKUP($A$7:$A$91,data!$A$2:$X$78,24,FALSE)</f>
        <v>16</v>
      </c>
    </row>
    <row r="57" spans="1:24" ht="18.75">
      <c r="A57" s="9" t="s">
        <v>6</v>
      </c>
      <c r="B57" s="8">
        <f>SUM(B58:B66)</f>
        <v>333968</v>
      </c>
      <c r="C57" s="8">
        <f t="shared" ref="C57:X57" si="24">SUM(C58:C66)</f>
        <v>771231</v>
      </c>
      <c r="D57" s="8">
        <f t="shared" si="24"/>
        <v>53593</v>
      </c>
      <c r="E57" s="8">
        <f t="shared" si="24"/>
        <v>7305</v>
      </c>
      <c r="F57" s="8">
        <f t="shared" si="24"/>
        <v>250</v>
      </c>
      <c r="G57" s="8">
        <f t="shared" si="24"/>
        <v>163561</v>
      </c>
      <c r="H57" s="8">
        <f t="shared" si="24"/>
        <v>14780</v>
      </c>
      <c r="I57" s="8">
        <f t="shared" si="24"/>
        <v>1035883</v>
      </c>
      <c r="J57" s="8">
        <f t="shared" si="24"/>
        <v>16523</v>
      </c>
      <c r="K57" s="8">
        <f t="shared" ref="K57:L57" si="25">SUM(K58:K66)</f>
        <v>14356765</v>
      </c>
      <c r="L57" s="8">
        <f t="shared" si="25"/>
        <v>292815</v>
      </c>
      <c r="M57" s="8">
        <f t="shared" ref="M57:N57" si="26">SUM(M58:M66)</f>
        <v>20667568</v>
      </c>
      <c r="N57" s="8">
        <f t="shared" si="26"/>
        <v>1580</v>
      </c>
      <c r="O57" s="8">
        <f t="shared" si="24"/>
        <v>6337418</v>
      </c>
      <c r="P57" s="8">
        <f t="shared" si="24"/>
        <v>16220</v>
      </c>
      <c r="Q57" s="8">
        <f t="shared" si="24"/>
        <v>855487</v>
      </c>
      <c r="R57" s="8">
        <f t="shared" si="24"/>
        <v>1257</v>
      </c>
      <c r="S57" s="8">
        <f t="shared" ref="S57:T57" si="27">SUM(S58:S66)</f>
        <v>3051637</v>
      </c>
      <c r="T57" s="8">
        <f t="shared" si="27"/>
        <v>9402</v>
      </c>
      <c r="U57" s="8">
        <f t="shared" si="24"/>
        <v>171557</v>
      </c>
      <c r="V57" s="8">
        <f t="shared" si="24"/>
        <v>5291</v>
      </c>
      <c r="W57" s="8">
        <f t="shared" si="24"/>
        <v>20764</v>
      </c>
      <c r="X57" s="8">
        <f t="shared" si="24"/>
        <v>584</v>
      </c>
    </row>
    <row r="58" spans="1:24" ht="18.75">
      <c r="A58" s="5" t="s">
        <v>56</v>
      </c>
      <c r="B58" s="6">
        <f>VLOOKUP($A$7:$A$91,data!$A$2:$R$78,2,FALSE)</f>
        <v>30515</v>
      </c>
      <c r="C58" s="6">
        <f>VLOOKUP($A$7:$A$91,data!$A$2:$R$78,3,FALSE)</f>
        <v>49205</v>
      </c>
      <c r="D58" s="6">
        <f>VLOOKUP($A$7:$A$91,data!$A$2:$R$78,4,FALSE)</f>
        <v>3960</v>
      </c>
      <c r="E58" s="6">
        <f>VLOOKUP($A$7:$A$91,data!$A$2:$R$78,5,FALSE)</f>
        <v>2</v>
      </c>
      <c r="F58" s="6">
        <f>VLOOKUP($A$7:$A$91,data!$A$2:$R$78,6,FALSE)</f>
        <v>1</v>
      </c>
      <c r="G58" s="6">
        <f>VLOOKUP($A$7:$A$91,data!$A$2:$R$78,7,FALSE)</f>
        <v>25839</v>
      </c>
      <c r="H58" s="6">
        <f>VLOOKUP($A$7:$A$91,data!$A$2:$R$78,8,FALSE)</f>
        <v>2021</v>
      </c>
      <c r="I58" s="6">
        <f>VLOOKUP($A$7:$A$91,data!$A$2:$R$78,9,FALSE)</f>
        <v>55994</v>
      </c>
      <c r="J58" s="6">
        <f>VLOOKUP($A$7:$A$91,data!$A$2:$R$78,10,FALSE)</f>
        <v>1403</v>
      </c>
      <c r="K58" s="6">
        <f>VLOOKUP($A$7:$A$91,data!$A$2:$R$78,11,FALSE)</f>
        <v>1148505</v>
      </c>
      <c r="L58" s="6">
        <f>VLOOKUP($A$7:$A$91,data!$A$2:$R$78,12,FALSE)</f>
        <v>28417</v>
      </c>
      <c r="M58" s="6">
        <f>VLOOKUP($A$7:$A$91,data!$A$2:$R$78,13,FALSE)</f>
        <v>639088</v>
      </c>
      <c r="N58" s="6">
        <f>VLOOKUP($A$7:$A$91,data!$A$2:$R$78,14,FALSE)</f>
        <v>109</v>
      </c>
      <c r="O58" s="6">
        <f>VLOOKUP($A$7:$A$91,data!$A$2:$R$78,15,FALSE)</f>
        <v>2240847</v>
      </c>
      <c r="P58" s="6">
        <f>VLOOKUP($A$7:$A$91,data!$A$2:$R$78,16,FALSE)</f>
        <v>341</v>
      </c>
      <c r="Q58" s="6">
        <f>VLOOKUP($A$7:$A$91,data!$A$2:$R$78,17,FALSE)</f>
        <v>9168</v>
      </c>
      <c r="R58" s="6">
        <f>VLOOKUP($A$7:$A$91,data!$A$2:$R$78,18,FALSE)</f>
        <v>56</v>
      </c>
      <c r="S58" s="6">
        <f>VLOOKUP($A$7:$A$91,data!$A$2:$X$78,19,FALSE)</f>
        <v>131656</v>
      </c>
      <c r="T58" s="6">
        <f>VLOOKUP($A$7:$A$91,data!$A$2:$X$78,20,FALSE)</f>
        <v>137</v>
      </c>
      <c r="U58" s="6">
        <f>VLOOKUP($A$7:$A$91,data!$A$2:$X$78,21,FALSE)</f>
        <v>2697</v>
      </c>
      <c r="V58" s="6">
        <f>VLOOKUP($A$7:$A$91,data!$A$2:$X$78,22,FALSE)</f>
        <v>78</v>
      </c>
      <c r="W58" s="6">
        <f>VLOOKUP($A$7:$A$91,data!$A$2:$X$78,23,FALSE)</f>
        <v>226</v>
      </c>
      <c r="X58" s="6">
        <f>VLOOKUP($A$7:$A$91,data!$A$2:$X$78,24,FALSE)</f>
        <v>10</v>
      </c>
    </row>
    <row r="59" spans="1:24" ht="18.75">
      <c r="A59" s="5" t="s">
        <v>57</v>
      </c>
      <c r="B59" s="6">
        <f>VLOOKUP($A$7:$A$91,data!$A$2:$R$78,2,FALSE)</f>
        <v>41427</v>
      </c>
      <c r="C59" s="6">
        <f>VLOOKUP($A$7:$A$91,data!$A$2:$R$78,3,FALSE)</f>
        <v>81921</v>
      </c>
      <c r="D59" s="6">
        <f>VLOOKUP($A$7:$A$91,data!$A$2:$R$78,4,FALSE)</f>
        <v>4644</v>
      </c>
      <c r="E59" s="6">
        <f>VLOOKUP($A$7:$A$91,data!$A$2:$R$78,5,FALSE)</f>
        <v>1160</v>
      </c>
      <c r="F59" s="6">
        <f>VLOOKUP($A$7:$A$91,data!$A$2:$R$78,6,FALSE)</f>
        <v>32</v>
      </c>
      <c r="G59" s="6">
        <f>VLOOKUP($A$7:$A$91,data!$A$2:$R$78,7,FALSE)</f>
        <v>10008</v>
      </c>
      <c r="H59" s="6">
        <f>VLOOKUP($A$7:$A$91,data!$A$2:$R$78,8,FALSE)</f>
        <v>877</v>
      </c>
      <c r="I59" s="6">
        <f>VLOOKUP($A$7:$A$91,data!$A$2:$R$78,9,FALSE)</f>
        <v>251326</v>
      </c>
      <c r="J59" s="6">
        <f>VLOOKUP($A$7:$A$91,data!$A$2:$R$78,10,FALSE)</f>
        <v>1137</v>
      </c>
      <c r="K59" s="6">
        <f>VLOOKUP($A$7:$A$91,data!$A$2:$R$78,11,FALSE)</f>
        <v>2063631</v>
      </c>
      <c r="L59" s="6">
        <f>VLOOKUP($A$7:$A$91,data!$A$2:$R$78,12,FALSE)</f>
        <v>36578</v>
      </c>
      <c r="M59" s="6">
        <f>VLOOKUP($A$7:$A$91,data!$A$2:$R$78,13,FALSE)</f>
        <v>6929058</v>
      </c>
      <c r="N59" s="6">
        <f>VLOOKUP($A$7:$A$91,data!$A$2:$R$78,14,FALSE)</f>
        <v>262</v>
      </c>
      <c r="O59" s="6">
        <f>VLOOKUP($A$7:$A$91,data!$A$2:$R$78,15,FALSE)</f>
        <v>1714188</v>
      </c>
      <c r="P59" s="6">
        <f>VLOOKUP($A$7:$A$91,data!$A$2:$R$78,16,FALSE)</f>
        <v>3092</v>
      </c>
      <c r="Q59" s="6">
        <f>VLOOKUP($A$7:$A$91,data!$A$2:$R$78,17,FALSE)</f>
        <v>29858</v>
      </c>
      <c r="R59" s="6">
        <f>VLOOKUP($A$7:$A$91,data!$A$2:$R$78,18,FALSE)</f>
        <v>232</v>
      </c>
      <c r="S59" s="6">
        <f>VLOOKUP($A$7:$A$91,data!$A$2:$X$78,19,FALSE)</f>
        <v>667635</v>
      </c>
      <c r="T59" s="6">
        <f>VLOOKUP($A$7:$A$91,data!$A$2:$X$78,20,FALSE)</f>
        <v>2308</v>
      </c>
      <c r="U59" s="6">
        <f>VLOOKUP($A$7:$A$91,data!$A$2:$X$78,21,FALSE)</f>
        <v>34875</v>
      </c>
      <c r="V59" s="6">
        <f>VLOOKUP($A$7:$A$91,data!$A$2:$X$78,22,FALSE)</f>
        <v>1094</v>
      </c>
      <c r="W59" s="6">
        <f>VLOOKUP($A$7:$A$91,data!$A$2:$X$78,23,FALSE)</f>
        <v>5586</v>
      </c>
      <c r="X59" s="6">
        <f>VLOOKUP($A$7:$A$91,data!$A$2:$X$78,24,FALSE)</f>
        <v>156</v>
      </c>
    </row>
    <row r="60" spans="1:24" ht="18.75">
      <c r="A60" s="5" t="s">
        <v>58</v>
      </c>
      <c r="B60" s="6">
        <f>VLOOKUP($A$7:$A$91,data!$A$2:$R$78,2,FALSE)</f>
        <v>24527</v>
      </c>
      <c r="C60" s="6">
        <f>VLOOKUP($A$7:$A$91,data!$A$2:$R$78,3,FALSE)</f>
        <v>14353</v>
      </c>
      <c r="D60" s="6">
        <f>VLOOKUP($A$7:$A$91,data!$A$2:$R$78,4,FALSE)</f>
        <v>1080</v>
      </c>
      <c r="E60" s="6">
        <f>VLOOKUP($A$7:$A$91,data!$A$2:$R$78,5,FALSE)</f>
        <v>49</v>
      </c>
      <c r="F60" s="6">
        <f>VLOOKUP($A$7:$A$91,data!$A$2:$R$78,6,FALSE)</f>
        <v>3</v>
      </c>
      <c r="G60" s="6">
        <f>VLOOKUP($A$7:$A$91,data!$A$2:$R$78,7,FALSE)</f>
        <v>31349</v>
      </c>
      <c r="H60" s="6">
        <f>VLOOKUP($A$7:$A$91,data!$A$2:$R$78,8,FALSE)</f>
        <v>2833</v>
      </c>
      <c r="I60" s="6">
        <f>VLOOKUP($A$7:$A$91,data!$A$2:$R$78,9,FALSE)</f>
        <v>58690</v>
      </c>
      <c r="J60" s="6">
        <f>VLOOKUP($A$7:$A$91,data!$A$2:$R$78,10,FALSE)</f>
        <v>859</v>
      </c>
      <c r="K60" s="6">
        <f>VLOOKUP($A$7:$A$91,data!$A$2:$R$78,11,FALSE)</f>
        <v>1074249</v>
      </c>
      <c r="L60" s="6">
        <f>VLOOKUP($A$7:$A$91,data!$A$2:$R$78,12,FALSE)</f>
        <v>21755</v>
      </c>
      <c r="M60" s="6">
        <f>VLOOKUP($A$7:$A$91,data!$A$2:$R$78,13,FALSE)</f>
        <v>1362293</v>
      </c>
      <c r="N60" s="6">
        <f>VLOOKUP($A$7:$A$91,data!$A$2:$R$78,14,FALSE)</f>
        <v>111</v>
      </c>
      <c r="O60" s="6">
        <f>VLOOKUP($A$7:$A$91,data!$A$2:$R$78,15,FALSE)</f>
        <v>92948</v>
      </c>
      <c r="P60" s="6">
        <f>VLOOKUP($A$7:$A$91,data!$A$2:$R$78,16,FALSE)</f>
        <v>2280</v>
      </c>
      <c r="Q60" s="6">
        <f>VLOOKUP($A$7:$A$91,data!$A$2:$R$78,17,FALSE)</f>
        <v>13087</v>
      </c>
      <c r="R60" s="6">
        <f>VLOOKUP($A$7:$A$91,data!$A$2:$R$78,18,FALSE)</f>
        <v>132</v>
      </c>
      <c r="S60" s="6">
        <f>VLOOKUP($A$7:$A$91,data!$A$2:$X$78,19,FALSE)</f>
        <v>243271</v>
      </c>
      <c r="T60" s="6">
        <f>VLOOKUP($A$7:$A$91,data!$A$2:$X$78,20,FALSE)</f>
        <v>2382</v>
      </c>
      <c r="U60" s="6">
        <f>VLOOKUP($A$7:$A$91,data!$A$2:$X$78,21,FALSE)</f>
        <v>15355</v>
      </c>
      <c r="V60" s="6">
        <f>VLOOKUP($A$7:$A$91,data!$A$2:$X$78,22,FALSE)</f>
        <v>535</v>
      </c>
      <c r="W60" s="6">
        <f>VLOOKUP($A$7:$A$91,data!$A$2:$X$78,23,FALSE)</f>
        <v>1506</v>
      </c>
      <c r="X60" s="6">
        <f>VLOOKUP($A$7:$A$91,data!$A$2:$X$78,24,FALSE)</f>
        <v>50</v>
      </c>
    </row>
    <row r="61" spans="1:24" ht="18.75">
      <c r="A61" s="5" t="s">
        <v>59</v>
      </c>
      <c r="B61" s="6">
        <f>VLOOKUP($A$7:$A$91,data!$A$2:$R$78,2,FALSE)</f>
        <v>39093</v>
      </c>
      <c r="C61" s="6">
        <f>VLOOKUP($A$7:$A$91,data!$A$2:$R$78,3,FALSE)</f>
        <v>32180</v>
      </c>
      <c r="D61" s="6">
        <f>VLOOKUP($A$7:$A$91,data!$A$2:$R$78,4,FALSE)</f>
        <v>2310</v>
      </c>
      <c r="E61" s="6">
        <f>VLOOKUP($A$7:$A$91,data!$A$2:$R$78,5,FALSE)</f>
        <v>211</v>
      </c>
      <c r="F61" s="6">
        <f>VLOOKUP($A$7:$A$91,data!$A$2:$R$78,6,FALSE)</f>
        <v>10</v>
      </c>
      <c r="G61" s="6">
        <f>VLOOKUP($A$7:$A$91,data!$A$2:$R$78,7,FALSE)</f>
        <v>11588</v>
      </c>
      <c r="H61" s="6">
        <f>VLOOKUP($A$7:$A$91,data!$A$2:$R$78,8,FALSE)</f>
        <v>921</v>
      </c>
      <c r="I61" s="6">
        <f>VLOOKUP($A$7:$A$91,data!$A$2:$R$78,9,FALSE)</f>
        <v>215337</v>
      </c>
      <c r="J61" s="6">
        <f>VLOOKUP($A$7:$A$91,data!$A$2:$R$78,10,FALSE)</f>
        <v>3118</v>
      </c>
      <c r="K61" s="6">
        <f>VLOOKUP($A$7:$A$91,data!$A$2:$R$78,11,FALSE)</f>
        <v>1768115</v>
      </c>
      <c r="L61" s="6">
        <f>VLOOKUP($A$7:$A$91,data!$A$2:$R$78,12,FALSE)</f>
        <v>35884</v>
      </c>
      <c r="M61" s="6">
        <f>VLOOKUP($A$7:$A$91,data!$A$2:$R$78,13,FALSE)</f>
        <v>1495063</v>
      </c>
      <c r="N61" s="6">
        <f>VLOOKUP($A$7:$A$91,data!$A$2:$R$78,14,FALSE)</f>
        <v>292</v>
      </c>
      <c r="O61" s="6">
        <f>VLOOKUP($A$7:$A$91,data!$A$2:$R$78,15,FALSE)</f>
        <v>480254</v>
      </c>
      <c r="P61" s="6">
        <f>VLOOKUP($A$7:$A$91,data!$A$2:$R$78,16,FALSE)</f>
        <v>1872</v>
      </c>
      <c r="Q61" s="6">
        <f>VLOOKUP($A$7:$A$91,data!$A$2:$R$78,17,FALSE)</f>
        <v>9517</v>
      </c>
      <c r="R61" s="6">
        <f>VLOOKUP($A$7:$A$91,data!$A$2:$R$78,18,FALSE)</f>
        <v>207</v>
      </c>
      <c r="S61" s="6">
        <f>VLOOKUP($A$7:$A$91,data!$A$2:$X$78,19,FALSE)</f>
        <v>214474</v>
      </c>
      <c r="T61" s="6">
        <f>VLOOKUP($A$7:$A$91,data!$A$2:$X$78,20,FALSE)</f>
        <v>907</v>
      </c>
      <c r="U61" s="6">
        <f>VLOOKUP($A$7:$A$91,data!$A$2:$X$78,21,FALSE)</f>
        <v>11170</v>
      </c>
      <c r="V61" s="6">
        <f>VLOOKUP($A$7:$A$91,data!$A$2:$X$78,22,FALSE)</f>
        <v>392</v>
      </c>
      <c r="W61" s="6">
        <f>VLOOKUP($A$7:$A$91,data!$A$2:$X$78,23,FALSE)</f>
        <v>1352</v>
      </c>
      <c r="X61" s="6">
        <f>VLOOKUP($A$7:$A$91,data!$A$2:$X$78,24,FALSE)</f>
        <v>29</v>
      </c>
    </row>
    <row r="62" spans="1:24" ht="18.75">
      <c r="A62" s="5" t="s">
        <v>60</v>
      </c>
      <c r="B62" s="6">
        <f>VLOOKUP($A$7:$A$91,data!$A$2:$R$78,2,FALSE)</f>
        <v>35591</v>
      </c>
      <c r="C62" s="6">
        <f>VLOOKUP($A$7:$A$91,data!$A$2:$R$78,3,FALSE)</f>
        <v>265286</v>
      </c>
      <c r="D62" s="6">
        <f>VLOOKUP($A$7:$A$91,data!$A$2:$R$78,4,FALSE)</f>
        <v>17416</v>
      </c>
      <c r="E62" s="6">
        <f>VLOOKUP($A$7:$A$91,data!$A$2:$R$78,5,FALSE)</f>
        <v>13</v>
      </c>
      <c r="F62" s="6">
        <f>VLOOKUP($A$7:$A$91,data!$A$2:$R$78,6,FALSE)</f>
        <v>3</v>
      </c>
      <c r="G62" s="6">
        <f>VLOOKUP($A$7:$A$91,data!$A$2:$R$78,7,FALSE)</f>
        <v>28967</v>
      </c>
      <c r="H62" s="6">
        <f>VLOOKUP($A$7:$A$91,data!$A$2:$R$78,8,FALSE)</f>
        <v>2456</v>
      </c>
      <c r="I62" s="6">
        <f>VLOOKUP($A$7:$A$91,data!$A$2:$R$78,9,FALSE)</f>
        <v>73707</v>
      </c>
      <c r="J62" s="6">
        <f>VLOOKUP($A$7:$A$91,data!$A$2:$R$78,10,FALSE)</f>
        <v>3303</v>
      </c>
      <c r="K62" s="6">
        <f>VLOOKUP($A$7:$A$91,data!$A$2:$R$78,11,FALSE)</f>
        <v>1042023</v>
      </c>
      <c r="L62" s="6">
        <f>VLOOKUP($A$7:$A$91,data!$A$2:$R$78,12,FALSE)</f>
        <v>23845</v>
      </c>
      <c r="M62" s="6">
        <f>VLOOKUP($A$7:$A$91,data!$A$2:$R$78,13,FALSE)</f>
        <v>496785</v>
      </c>
      <c r="N62" s="6">
        <f>VLOOKUP($A$7:$A$91,data!$A$2:$R$78,14,FALSE)</f>
        <v>121</v>
      </c>
      <c r="O62" s="6">
        <f>VLOOKUP($A$7:$A$91,data!$A$2:$R$78,15,FALSE)</f>
        <v>33670</v>
      </c>
      <c r="P62" s="6">
        <f>VLOOKUP($A$7:$A$91,data!$A$2:$R$78,16,FALSE)</f>
        <v>519</v>
      </c>
      <c r="Q62" s="6">
        <f>VLOOKUP($A$7:$A$91,data!$A$2:$R$78,17,FALSE)</f>
        <v>1278</v>
      </c>
      <c r="R62" s="6">
        <f>VLOOKUP($A$7:$A$91,data!$A$2:$R$78,18,FALSE)</f>
        <v>100</v>
      </c>
      <c r="S62" s="6">
        <f>VLOOKUP($A$7:$A$91,data!$A$2:$X$78,19,FALSE)</f>
        <v>10073</v>
      </c>
      <c r="T62" s="6">
        <f>VLOOKUP($A$7:$A$91,data!$A$2:$X$78,20,FALSE)</f>
        <v>221</v>
      </c>
      <c r="U62" s="6">
        <f>VLOOKUP($A$7:$A$91,data!$A$2:$X$78,21,FALSE)</f>
        <v>16911</v>
      </c>
      <c r="V62" s="6">
        <f>VLOOKUP($A$7:$A$91,data!$A$2:$X$78,22,FALSE)</f>
        <v>560</v>
      </c>
      <c r="W62" s="6">
        <f>VLOOKUP($A$7:$A$91,data!$A$2:$X$78,23,FALSE)</f>
        <v>1385</v>
      </c>
      <c r="X62" s="6">
        <f>VLOOKUP($A$7:$A$91,data!$A$2:$X$78,24,FALSE)</f>
        <v>14</v>
      </c>
    </row>
    <row r="63" spans="1:24" ht="18.75">
      <c r="A63" s="5" t="s">
        <v>61</v>
      </c>
      <c r="B63" s="6">
        <f>VLOOKUP($A$7:$A$91,data!$A$2:$R$78,2,FALSE)</f>
        <v>36691</v>
      </c>
      <c r="C63" s="6">
        <f>VLOOKUP($A$7:$A$91,data!$A$2:$R$78,3,FALSE)</f>
        <v>137827</v>
      </c>
      <c r="D63" s="6">
        <f>VLOOKUP($A$7:$A$91,data!$A$2:$R$78,4,FALSE)</f>
        <v>10584</v>
      </c>
      <c r="E63" s="6">
        <f>VLOOKUP($A$7:$A$91,data!$A$2:$R$78,5,FALSE)</f>
        <v>2982</v>
      </c>
      <c r="F63" s="6">
        <f>VLOOKUP($A$7:$A$91,data!$A$2:$R$78,6,FALSE)</f>
        <v>109</v>
      </c>
      <c r="G63" s="6">
        <f>VLOOKUP($A$7:$A$91,data!$A$2:$R$78,7,FALSE)</f>
        <v>9488</v>
      </c>
      <c r="H63" s="6">
        <f>VLOOKUP($A$7:$A$91,data!$A$2:$R$78,8,FALSE)</f>
        <v>1005</v>
      </c>
      <c r="I63" s="6">
        <f>VLOOKUP($A$7:$A$91,data!$A$2:$R$78,9,FALSE)</f>
        <v>72600</v>
      </c>
      <c r="J63" s="6">
        <f>VLOOKUP($A$7:$A$91,data!$A$2:$R$78,10,FALSE)</f>
        <v>2304</v>
      </c>
      <c r="K63" s="6">
        <f>VLOOKUP($A$7:$A$91,data!$A$2:$R$78,11,FALSE)</f>
        <v>1289301</v>
      </c>
      <c r="L63" s="6">
        <f>VLOOKUP($A$7:$A$91,data!$A$2:$R$78,12,FALSE)</f>
        <v>31054</v>
      </c>
      <c r="M63" s="6">
        <f>VLOOKUP($A$7:$A$91,data!$A$2:$R$78,13,FALSE)</f>
        <v>109713</v>
      </c>
      <c r="N63" s="6">
        <f>VLOOKUP($A$7:$A$91,data!$A$2:$R$78,14,FALSE)</f>
        <v>110</v>
      </c>
      <c r="O63" s="6">
        <f>VLOOKUP($A$7:$A$91,data!$A$2:$R$78,15,FALSE)</f>
        <v>98748</v>
      </c>
      <c r="P63" s="6">
        <f>VLOOKUP($A$7:$A$91,data!$A$2:$R$78,16,FALSE)</f>
        <v>1577</v>
      </c>
      <c r="Q63" s="6">
        <f>VLOOKUP($A$7:$A$91,data!$A$2:$R$78,17,FALSE)</f>
        <v>13649</v>
      </c>
      <c r="R63" s="6">
        <f>VLOOKUP($A$7:$A$91,data!$A$2:$R$78,18,FALSE)</f>
        <v>65</v>
      </c>
      <c r="S63" s="6">
        <f>VLOOKUP($A$7:$A$91,data!$A$2:$X$78,19,FALSE)</f>
        <v>192931</v>
      </c>
      <c r="T63" s="6">
        <f>VLOOKUP($A$7:$A$91,data!$A$2:$X$78,20,FALSE)</f>
        <v>631</v>
      </c>
      <c r="U63" s="6">
        <f>VLOOKUP($A$7:$A$91,data!$A$2:$X$78,21,FALSE)</f>
        <v>12449</v>
      </c>
      <c r="V63" s="6">
        <f>VLOOKUP($A$7:$A$91,data!$A$2:$X$78,22,FALSE)</f>
        <v>344</v>
      </c>
      <c r="W63" s="6">
        <f>VLOOKUP($A$7:$A$91,data!$A$2:$X$78,23,FALSE)</f>
        <v>839</v>
      </c>
      <c r="X63" s="6">
        <f>VLOOKUP($A$7:$A$91,data!$A$2:$X$78,24,FALSE)</f>
        <v>33</v>
      </c>
    </row>
    <row r="64" spans="1:24" ht="18.75">
      <c r="A64" s="5" t="s">
        <v>62</v>
      </c>
      <c r="B64" s="6">
        <f>VLOOKUP($A$7:$A$91,data!$A$2:$R$78,2,FALSE)</f>
        <v>45026</v>
      </c>
      <c r="C64" s="6">
        <f>VLOOKUP($A$7:$A$91,data!$A$2:$R$78,3,FALSE)</f>
        <v>64045</v>
      </c>
      <c r="D64" s="6">
        <f>VLOOKUP($A$7:$A$91,data!$A$2:$R$78,4,FALSE)</f>
        <v>5867</v>
      </c>
      <c r="E64" s="6">
        <f>VLOOKUP($A$7:$A$91,data!$A$2:$R$78,5,FALSE)</f>
        <v>285</v>
      </c>
      <c r="F64" s="6">
        <f>VLOOKUP($A$7:$A$91,data!$A$2:$R$78,6,FALSE)</f>
        <v>10</v>
      </c>
      <c r="G64" s="6">
        <f>VLOOKUP($A$7:$A$91,data!$A$2:$R$78,7,FALSE)</f>
        <v>28124</v>
      </c>
      <c r="H64" s="6">
        <f>VLOOKUP($A$7:$A$91,data!$A$2:$R$78,8,FALSE)</f>
        <v>2999</v>
      </c>
      <c r="I64" s="6">
        <f>VLOOKUP($A$7:$A$91,data!$A$2:$R$78,9,FALSE)</f>
        <v>150917</v>
      </c>
      <c r="J64" s="6">
        <f>VLOOKUP($A$7:$A$91,data!$A$2:$R$78,10,FALSE)</f>
        <v>2645</v>
      </c>
      <c r="K64" s="6">
        <f>VLOOKUP($A$7:$A$91,data!$A$2:$R$78,11,FALSE)</f>
        <v>2204807</v>
      </c>
      <c r="L64" s="6">
        <f>VLOOKUP($A$7:$A$91,data!$A$2:$R$78,12,FALSE)</f>
        <v>39669</v>
      </c>
      <c r="M64" s="6">
        <f>VLOOKUP($A$7:$A$91,data!$A$2:$R$78,13,FALSE)</f>
        <v>1060240</v>
      </c>
      <c r="N64" s="6">
        <f>VLOOKUP($A$7:$A$91,data!$A$2:$R$78,14,FALSE)</f>
        <v>243</v>
      </c>
      <c r="O64" s="6">
        <f>VLOOKUP($A$7:$A$91,data!$A$2:$R$78,15,FALSE)</f>
        <v>404414</v>
      </c>
      <c r="P64" s="6">
        <f>VLOOKUP($A$7:$A$91,data!$A$2:$R$78,16,FALSE)</f>
        <v>2905</v>
      </c>
      <c r="Q64" s="6">
        <f>VLOOKUP($A$7:$A$91,data!$A$2:$R$78,17,FALSE)</f>
        <v>16298</v>
      </c>
      <c r="R64" s="6">
        <f>VLOOKUP($A$7:$A$91,data!$A$2:$R$78,18,FALSE)</f>
        <v>165</v>
      </c>
      <c r="S64" s="6">
        <f>VLOOKUP($A$7:$A$91,data!$A$2:$X$78,19,FALSE)</f>
        <v>702996</v>
      </c>
      <c r="T64" s="6">
        <f>VLOOKUP($A$7:$A$91,data!$A$2:$X$78,20,FALSE)</f>
        <v>1122</v>
      </c>
      <c r="U64" s="6">
        <f>VLOOKUP($A$7:$A$91,data!$A$2:$X$78,21,FALSE)</f>
        <v>16594</v>
      </c>
      <c r="V64" s="6">
        <f>VLOOKUP($A$7:$A$91,data!$A$2:$X$78,22,FALSE)</f>
        <v>502</v>
      </c>
      <c r="W64" s="6">
        <f>VLOOKUP($A$7:$A$91,data!$A$2:$X$78,23,FALSE)</f>
        <v>1526</v>
      </c>
      <c r="X64" s="6">
        <f>VLOOKUP($A$7:$A$91,data!$A$2:$X$78,24,FALSE)</f>
        <v>56</v>
      </c>
    </row>
    <row r="65" spans="1:24" ht="18.75">
      <c r="A65" s="5" t="s">
        <v>63</v>
      </c>
      <c r="B65" s="6">
        <f>VLOOKUP($A$7:$A$91,data!$A$2:$R$78,2,FALSE)</f>
        <v>28611</v>
      </c>
      <c r="C65" s="6">
        <f>VLOOKUP($A$7:$A$91,data!$A$2:$R$78,3,FALSE)</f>
        <v>42053</v>
      </c>
      <c r="D65" s="6">
        <f>VLOOKUP($A$7:$A$91,data!$A$2:$R$78,4,FALSE)</f>
        <v>1561</v>
      </c>
      <c r="E65" s="6">
        <f>VLOOKUP($A$7:$A$91,data!$A$2:$R$78,5,FALSE)</f>
        <v>460</v>
      </c>
      <c r="F65" s="6">
        <f>VLOOKUP($A$7:$A$91,data!$A$2:$R$78,6,FALSE)</f>
        <v>17</v>
      </c>
      <c r="G65" s="6">
        <f>VLOOKUP($A$7:$A$91,data!$A$2:$R$78,7,FALSE)</f>
        <v>8974</v>
      </c>
      <c r="H65" s="6">
        <f>VLOOKUP($A$7:$A$91,data!$A$2:$R$78,8,FALSE)</f>
        <v>714</v>
      </c>
      <c r="I65" s="6">
        <f>VLOOKUP($A$7:$A$91,data!$A$2:$R$78,9,FALSE)</f>
        <v>43531</v>
      </c>
      <c r="J65" s="6">
        <f>VLOOKUP($A$7:$A$91,data!$A$2:$R$78,10,FALSE)</f>
        <v>1013</v>
      </c>
      <c r="K65" s="6">
        <f>VLOOKUP($A$7:$A$91,data!$A$2:$R$78,11,FALSE)</f>
        <v>1456798</v>
      </c>
      <c r="L65" s="6">
        <f>VLOOKUP($A$7:$A$91,data!$A$2:$R$78,12,FALSE)</f>
        <v>26415</v>
      </c>
      <c r="M65" s="6">
        <f>VLOOKUP($A$7:$A$91,data!$A$2:$R$78,13,FALSE)</f>
        <v>1849215</v>
      </c>
      <c r="N65" s="6">
        <f>VLOOKUP($A$7:$A$91,data!$A$2:$R$78,14,FALSE)</f>
        <v>75</v>
      </c>
      <c r="O65" s="6">
        <f>VLOOKUP($A$7:$A$91,data!$A$2:$R$78,15,FALSE)</f>
        <v>940198</v>
      </c>
      <c r="P65" s="6">
        <f>VLOOKUP($A$7:$A$91,data!$A$2:$R$78,16,FALSE)</f>
        <v>2088</v>
      </c>
      <c r="Q65" s="6">
        <f>VLOOKUP($A$7:$A$91,data!$A$2:$R$78,17,FALSE)</f>
        <v>13229</v>
      </c>
      <c r="R65" s="6">
        <f>VLOOKUP($A$7:$A$91,data!$A$2:$R$78,18,FALSE)</f>
        <v>54</v>
      </c>
      <c r="S65" s="6">
        <f>VLOOKUP($A$7:$A$91,data!$A$2:$X$78,19,FALSE)</f>
        <v>804867</v>
      </c>
      <c r="T65" s="6">
        <f>VLOOKUP($A$7:$A$91,data!$A$2:$X$78,20,FALSE)</f>
        <v>1242</v>
      </c>
      <c r="U65" s="6">
        <f>VLOOKUP($A$7:$A$91,data!$A$2:$X$78,21,FALSE)</f>
        <v>9913</v>
      </c>
      <c r="V65" s="6">
        <f>VLOOKUP($A$7:$A$91,data!$A$2:$X$78,22,FALSE)</f>
        <v>355</v>
      </c>
      <c r="W65" s="6">
        <f>VLOOKUP($A$7:$A$91,data!$A$2:$X$78,23,FALSE)</f>
        <v>1356</v>
      </c>
      <c r="X65" s="6">
        <f>VLOOKUP($A$7:$A$91,data!$A$2:$X$78,24,FALSE)</f>
        <v>41</v>
      </c>
    </row>
    <row r="66" spans="1:24" ht="18.75">
      <c r="A66" s="5" t="s">
        <v>64</v>
      </c>
      <c r="B66" s="6">
        <f>VLOOKUP($A$7:$A$91,data!$A$2:$R$78,2,FALSE)</f>
        <v>52487</v>
      </c>
      <c r="C66" s="6">
        <f>VLOOKUP($A$7:$A$91,data!$A$2:$R$78,3,FALSE)</f>
        <v>84361</v>
      </c>
      <c r="D66" s="6">
        <f>VLOOKUP($A$7:$A$91,data!$A$2:$R$78,4,FALSE)</f>
        <v>6171</v>
      </c>
      <c r="E66" s="6">
        <f>VLOOKUP($A$7:$A$91,data!$A$2:$R$78,5,FALSE)</f>
        <v>2143</v>
      </c>
      <c r="F66" s="6">
        <f>VLOOKUP($A$7:$A$91,data!$A$2:$R$78,6,FALSE)</f>
        <v>65</v>
      </c>
      <c r="G66" s="6">
        <f>VLOOKUP($A$7:$A$91,data!$A$2:$R$78,7,FALSE)</f>
        <v>9224</v>
      </c>
      <c r="H66" s="6">
        <f>VLOOKUP($A$7:$A$91,data!$A$2:$R$78,8,FALSE)</f>
        <v>954</v>
      </c>
      <c r="I66" s="6">
        <f>VLOOKUP($A$7:$A$91,data!$A$2:$R$78,9,FALSE)</f>
        <v>113781</v>
      </c>
      <c r="J66" s="6">
        <f>VLOOKUP($A$7:$A$91,data!$A$2:$R$78,10,FALSE)</f>
        <v>741</v>
      </c>
      <c r="K66" s="6">
        <f>VLOOKUP($A$7:$A$91,data!$A$2:$R$78,11,FALSE)</f>
        <v>2309336</v>
      </c>
      <c r="L66" s="6">
        <f>VLOOKUP($A$7:$A$91,data!$A$2:$R$78,12,FALSE)</f>
        <v>49198</v>
      </c>
      <c r="M66" s="6">
        <f>VLOOKUP($A$7:$A$91,data!$A$2:$R$78,13,FALSE)</f>
        <v>6726113</v>
      </c>
      <c r="N66" s="6">
        <f>VLOOKUP($A$7:$A$91,data!$A$2:$R$78,14,FALSE)</f>
        <v>257</v>
      </c>
      <c r="O66" s="6">
        <f>VLOOKUP($A$7:$A$91,data!$A$2:$R$78,15,FALSE)</f>
        <v>332151</v>
      </c>
      <c r="P66" s="6">
        <f>VLOOKUP($A$7:$A$91,data!$A$2:$R$78,16,FALSE)</f>
        <v>1546</v>
      </c>
      <c r="Q66" s="6">
        <f>VLOOKUP($A$7:$A$91,data!$A$2:$R$78,17,FALSE)</f>
        <v>749403</v>
      </c>
      <c r="R66" s="6">
        <f>VLOOKUP($A$7:$A$91,data!$A$2:$R$78,18,FALSE)</f>
        <v>246</v>
      </c>
      <c r="S66" s="6">
        <f>VLOOKUP($A$7:$A$91,data!$A$2:$X$78,19,FALSE)</f>
        <v>83734</v>
      </c>
      <c r="T66" s="6">
        <f>VLOOKUP($A$7:$A$91,data!$A$2:$X$78,20,FALSE)</f>
        <v>452</v>
      </c>
      <c r="U66" s="6">
        <f>VLOOKUP($A$7:$A$91,data!$A$2:$X$78,21,FALSE)</f>
        <v>51593</v>
      </c>
      <c r="V66" s="6">
        <f>VLOOKUP($A$7:$A$91,data!$A$2:$X$78,22,FALSE)</f>
        <v>1431</v>
      </c>
      <c r="W66" s="6">
        <f>VLOOKUP($A$7:$A$91,data!$A$2:$X$78,23,FALSE)</f>
        <v>6988</v>
      </c>
      <c r="X66" s="6">
        <f>VLOOKUP($A$7:$A$91,data!$A$2:$X$78,24,FALSE)</f>
        <v>195</v>
      </c>
    </row>
    <row r="67" spans="1:24" ht="18.75">
      <c r="A67" s="9" t="s">
        <v>7</v>
      </c>
      <c r="B67" s="8">
        <f>SUM(B68:B75)</f>
        <v>157249</v>
      </c>
      <c r="C67" s="8">
        <f t="shared" ref="C67:X67" si="28">SUM(C68:C75)</f>
        <v>1113003</v>
      </c>
      <c r="D67" s="8">
        <f t="shared" si="28"/>
        <v>63741</v>
      </c>
      <c r="E67" s="8">
        <f t="shared" si="28"/>
        <v>158635</v>
      </c>
      <c r="F67" s="8">
        <f t="shared" si="28"/>
        <v>5532</v>
      </c>
      <c r="G67" s="8">
        <f t="shared" si="28"/>
        <v>19935</v>
      </c>
      <c r="H67" s="8">
        <f t="shared" si="28"/>
        <v>1871</v>
      </c>
      <c r="I67" s="8">
        <f t="shared" si="28"/>
        <v>3031499</v>
      </c>
      <c r="J67" s="8">
        <f t="shared" si="28"/>
        <v>6717</v>
      </c>
      <c r="K67" s="8">
        <f t="shared" ref="K67:L67" si="29">SUM(K68:K75)</f>
        <v>4563260</v>
      </c>
      <c r="L67" s="8">
        <f t="shared" si="29"/>
        <v>105177</v>
      </c>
      <c r="M67" s="8">
        <f t="shared" ref="M67:N67" si="30">SUM(M68:M75)</f>
        <v>65896325</v>
      </c>
      <c r="N67" s="8">
        <f t="shared" si="30"/>
        <v>1866</v>
      </c>
      <c r="O67" s="8">
        <f t="shared" si="28"/>
        <v>7227075</v>
      </c>
      <c r="P67" s="8">
        <f t="shared" si="28"/>
        <v>6156</v>
      </c>
      <c r="Q67" s="8">
        <f t="shared" si="28"/>
        <v>2268196</v>
      </c>
      <c r="R67" s="8">
        <f t="shared" si="28"/>
        <v>1225</v>
      </c>
      <c r="S67" s="8">
        <f t="shared" ref="S67:T67" si="31">SUM(S68:S75)</f>
        <v>5120364</v>
      </c>
      <c r="T67" s="8">
        <f t="shared" si="31"/>
        <v>5173</v>
      </c>
      <c r="U67" s="8">
        <f t="shared" si="28"/>
        <v>290218</v>
      </c>
      <c r="V67" s="8">
        <f t="shared" si="28"/>
        <v>7951</v>
      </c>
      <c r="W67" s="8">
        <f t="shared" si="28"/>
        <v>43678</v>
      </c>
      <c r="X67" s="8">
        <f t="shared" si="28"/>
        <v>795</v>
      </c>
    </row>
    <row r="68" spans="1:24" ht="18.75">
      <c r="A68" s="5" t="s">
        <v>65</v>
      </c>
      <c r="B68" s="6">
        <f>VLOOKUP($A$7:$A$91,data!$A$2:$R$78,2,FALSE)</f>
        <v>24364</v>
      </c>
      <c r="C68" s="6">
        <f>VLOOKUP($A$7:$A$91,data!$A$2:$R$78,3,FALSE)</f>
        <v>112764</v>
      </c>
      <c r="D68" s="6">
        <f>VLOOKUP($A$7:$A$91,data!$A$2:$R$78,4,FALSE)</f>
        <v>9288</v>
      </c>
      <c r="E68" s="6">
        <f>VLOOKUP($A$7:$A$91,data!$A$2:$R$78,5,FALSE)</f>
        <v>45732</v>
      </c>
      <c r="F68" s="6">
        <f>VLOOKUP($A$7:$A$91,data!$A$2:$R$78,6,FALSE)</f>
        <v>2204</v>
      </c>
      <c r="G68" s="6">
        <f>VLOOKUP($A$7:$A$91,data!$A$2:$R$78,7,FALSE)</f>
        <v>1037</v>
      </c>
      <c r="H68" s="6">
        <f>VLOOKUP($A$7:$A$91,data!$A$2:$R$78,8,FALSE)</f>
        <v>106</v>
      </c>
      <c r="I68" s="6">
        <f>VLOOKUP($A$7:$A$91,data!$A$2:$R$78,9,FALSE)</f>
        <v>1613254</v>
      </c>
      <c r="J68" s="6">
        <f>VLOOKUP($A$7:$A$91,data!$A$2:$R$78,10,FALSE)</f>
        <v>766</v>
      </c>
      <c r="K68" s="6">
        <f>VLOOKUP($A$7:$A$91,data!$A$2:$R$78,11,FALSE)</f>
        <v>667182</v>
      </c>
      <c r="L68" s="6">
        <f>VLOOKUP($A$7:$A$91,data!$A$2:$R$78,12,FALSE)</f>
        <v>16591</v>
      </c>
      <c r="M68" s="6">
        <f>VLOOKUP($A$7:$A$91,data!$A$2:$R$78,13,FALSE)</f>
        <v>11658452</v>
      </c>
      <c r="N68" s="6">
        <f>VLOOKUP($A$7:$A$91,data!$A$2:$R$78,14,FALSE)</f>
        <v>432</v>
      </c>
      <c r="O68" s="6">
        <f>VLOOKUP($A$7:$A$91,data!$A$2:$R$78,15,FALSE)</f>
        <v>922329</v>
      </c>
      <c r="P68" s="6">
        <f>VLOOKUP($A$7:$A$91,data!$A$2:$R$78,16,FALSE)</f>
        <v>841</v>
      </c>
      <c r="Q68" s="6">
        <f>VLOOKUP($A$7:$A$91,data!$A$2:$R$78,17,FALSE)</f>
        <v>499971</v>
      </c>
      <c r="R68" s="6">
        <f>VLOOKUP($A$7:$A$91,data!$A$2:$R$78,18,FALSE)</f>
        <v>127</v>
      </c>
      <c r="S68" s="6">
        <f>VLOOKUP($A$7:$A$91,data!$A$2:$X$78,19,FALSE)</f>
        <v>119320</v>
      </c>
      <c r="T68" s="6">
        <f>VLOOKUP($A$7:$A$91,data!$A$2:$X$78,20,FALSE)</f>
        <v>587</v>
      </c>
      <c r="U68" s="6">
        <f>VLOOKUP($A$7:$A$91,data!$A$2:$X$78,21,FALSE)</f>
        <v>23562</v>
      </c>
      <c r="V68" s="6">
        <f>VLOOKUP($A$7:$A$91,data!$A$2:$X$78,22,FALSE)</f>
        <v>828</v>
      </c>
      <c r="W68" s="6">
        <f>VLOOKUP($A$7:$A$91,data!$A$2:$X$78,23,FALSE)</f>
        <v>1342</v>
      </c>
      <c r="X68" s="6">
        <f>VLOOKUP($A$7:$A$91,data!$A$2:$X$78,24,FALSE)</f>
        <v>62</v>
      </c>
    </row>
    <row r="69" spans="1:24" ht="18.75">
      <c r="A69" s="5" t="s">
        <v>66</v>
      </c>
      <c r="B69" s="6">
        <f>VLOOKUP($A$7:$A$91,data!$A$2:$R$78,2,FALSE)</f>
        <v>35696</v>
      </c>
      <c r="C69" s="6">
        <f>VLOOKUP($A$7:$A$91,data!$A$2:$R$78,3,FALSE)</f>
        <v>323779</v>
      </c>
      <c r="D69" s="6">
        <f>VLOOKUP($A$7:$A$91,data!$A$2:$R$78,4,FALSE)</f>
        <v>14108</v>
      </c>
      <c r="E69" s="6">
        <f>VLOOKUP($A$7:$A$91,data!$A$2:$R$78,5,FALSE)</f>
        <v>33306</v>
      </c>
      <c r="F69" s="6">
        <f>VLOOKUP($A$7:$A$91,data!$A$2:$R$78,6,FALSE)</f>
        <v>1189</v>
      </c>
      <c r="G69" s="6">
        <f>VLOOKUP($A$7:$A$91,data!$A$2:$R$78,7,FALSE)</f>
        <v>11770</v>
      </c>
      <c r="H69" s="6">
        <f>VLOOKUP($A$7:$A$91,data!$A$2:$R$78,8,FALSE)</f>
        <v>943</v>
      </c>
      <c r="I69" s="6">
        <f>VLOOKUP($A$7:$A$91,data!$A$2:$R$78,9,FALSE)</f>
        <v>636053</v>
      </c>
      <c r="J69" s="6">
        <f>VLOOKUP($A$7:$A$91,data!$A$2:$R$78,10,FALSE)</f>
        <v>1519</v>
      </c>
      <c r="K69" s="6">
        <f>VLOOKUP($A$7:$A$91,data!$A$2:$R$78,11,FALSE)</f>
        <v>1005152</v>
      </c>
      <c r="L69" s="6">
        <f>VLOOKUP($A$7:$A$91,data!$A$2:$R$78,12,FALSE)</f>
        <v>24440</v>
      </c>
      <c r="M69" s="6">
        <f>VLOOKUP($A$7:$A$91,data!$A$2:$R$78,13,FALSE)</f>
        <v>33524694</v>
      </c>
      <c r="N69" s="6">
        <f>VLOOKUP($A$7:$A$91,data!$A$2:$R$78,14,FALSE)</f>
        <v>588</v>
      </c>
      <c r="O69" s="6">
        <f>VLOOKUP($A$7:$A$91,data!$A$2:$R$78,15,FALSE)</f>
        <v>533944</v>
      </c>
      <c r="P69" s="6">
        <f>VLOOKUP($A$7:$A$91,data!$A$2:$R$78,16,FALSE)</f>
        <v>1004</v>
      </c>
      <c r="Q69" s="6">
        <f>VLOOKUP($A$7:$A$91,data!$A$2:$R$78,17,FALSE)</f>
        <v>449927</v>
      </c>
      <c r="R69" s="6">
        <f>VLOOKUP($A$7:$A$91,data!$A$2:$R$78,18,FALSE)</f>
        <v>261</v>
      </c>
      <c r="S69" s="6">
        <f>VLOOKUP($A$7:$A$91,data!$A$2:$X$78,19,FALSE)</f>
        <v>266913</v>
      </c>
      <c r="T69" s="6">
        <f>VLOOKUP($A$7:$A$91,data!$A$2:$X$78,20,FALSE)</f>
        <v>652</v>
      </c>
      <c r="U69" s="6">
        <f>VLOOKUP($A$7:$A$91,data!$A$2:$X$78,21,FALSE)</f>
        <v>116563</v>
      </c>
      <c r="V69" s="6">
        <f>VLOOKUP($A$7:$A$91,data!$A$2:$X$78,22,FALSE)</f>
        <v>3204</v>
      </c>
      <c r="W69" s="6">
        <f>VLOOKUP($A$7:$A$91,data!$A$2:$X$78,23,FALSE)</f>
        <v>30743</v>
      </c>
      <c r="X69" s="6">
        <f>VLOOKUP($A$7:$A$91,data!$A$2:$X$78,24,FALSE)</f>
        <v>427</v>
      </c>
    </row>
    <row r="70" spans="1:24" ht="18.75">
      <c r="A70" s="5" t="s">
        <v>67</v>
      </c>
      <c r="B70" s="6">
        <f>VLOOKUP($A$7:$A$91,data!$A$2:$R$78,2,FALSE)</f>
        <v>33417</v>
      </c>
      <c r="C70" s="6">
        <f>VLOOKUP($A$7:$A$91,data!$A$2:$R$78,3,FALSE)</f>
        <v>203293</v>
      </c>
      <c r="D70" s="6">
        <f>VLOOKUP($A$7:$A$91,data!$A$2:$R$78,4,FALSE)</f>
        <v>8446</v>
      </c>
      <c r="E70" s="6">
        <f>VLOOKUP($A$7:$A$91,data!$A$2:$R$78,5,FALSE)</f>
        <v>1400</v>
      </c>
      <c r="F70" s="6">
        <f>VLOOKUP($A$7:$A$91,data!$A$2:$R$78,6,FALSE)</f>
        <v>28</v>
      </c>
      <c r="G70" s="6">
        <f>VLOOKUP($A$7:$A$91,data!$A$2:$R$78,7,FALSE)</f>
        <v>5105</v>
      </c>
      <c r="H70" s="6">
        <f>VLOOKUP($A$7:$A$91,data!$A$2:$R$78,8,FALSE)</f>
        <v>515</v>
      </c>
      <c r="I70" s="6">
        <f>VLOOKUP($A$7:$A$91,data!$A$2:$R$78,9,FALSE)</f>
        <v>483703</v>
      </c>
      <c r="J70" s="6">
        <f>VLOOKUP($A$7:$A$91,data!$A$2:$R$78,10,FALSE)</f>
        <v>1638</v>
      </c>
      <c r="K70" s="6">
        <f>VLOOKUP($A$7:$A$91,data!$A$2:$R$78,11,FALSE)</f>
        <v>1221863</v>
      </c>
      <c r="L70" s="6">
        <f>VLOOKUP($A$7:$A$91,data!$A$2:$R$78,12,FALSE)</f>
        <v>25314</v>
      </c>
      <c r="M70" s="6">
        <f>VLOOKUP($A$7:$A$91,data!$A$2:$R$78,13,FALSE)</f>
        <v>12172806</v>
      </c>
      <c r="N70" s="6">
        <f>VLOOKUP($A$7:$A$91,data!$A$2:$R$78,14,FALSE)</f>
        <v>354</v>
      </c>
      <c r="O70" s="6">
        <f>VLOOKUP($A$7:$A$91,data!$A$2:$R$78,15,FALSE)</f>
        <v>3067852</v>
      </c>
      <c r="P70" s="6">
        <f>VLOOKUP($A$7:$A$91,data!$A$2:$R$78,16,FALSE)</f>
        <v>1215</v>
      </c>
      <c r="Q70" s="6">
        <f>VLOOKUP($A$7:$A$91,data!$A$2:$R$78,17,FALSE)</f>
        <v>180838</v>
      </c>
      <c r="R70" s="6">
        <f>VLOOKUP($A$7:$A$91,data!$A$2:$R$78,18,FALSE)</f>
        <v>320</v>
      </c>
      <c r="S70" s="6">
        <f>VLOOKUP($A$7:$A$91,data!$A$2:$X$78,19,FALSE)</f>
        <v>3266847</v>
      </c>
      <c r="T70" s="6">
        <f>VLOOKUP($A$7:$A$91,data!$A$2:$X$78,20,FALSE)</f>
        <v>1957</v>
      </c>
      <c r="U70" s="6">
        <f>VLOOKUP($A$7:$A$91,data!$A$2:$X$78,21,FALSE)</f>
        <v>52215</v>
      </c>
      <c r="V70" s="6">
        <f>VLOOKUP($A$7:$A$91,data!$A$2:$X$78,22,FALSE)</f>
        <v>1585</v>
      </c>
      <c r="W70" s="6">
        <f>VLOOKUP($A$7:$A$91,data!$A$2:$X$78,23,FALSE)</f>
        <v>6060</v>
      </c>
      <c r="X70" s="6">
        <f>VLOOKUP($A$7:$A$91,data!$A$2:$X$78,24,FALSE)</f>
        <v>160</v>
      </c>
    </row>
    <row r="71" spans="1:24" ht="18.75">
      <c r="A71" s="5" t="s">
        <v>68</v>
      </c>
      <c r="B71" s="6">
        <f>VLOOKUP($A$7:$A$91,data!$A$2:$R$78,2,FALSE)</f>
        <v>14342</v>
      </c>
      <c r="C71" s="6">
        <f>VLOOKUP($A$7:$A$91,data!$A$2:$R$78,3,FALSE)</f>
        <v>46043</v>
      </c>
      <c r="D71" s="6">
        <f>VLOOKUP($A$7:$A$91,data!$A$2:$R$78,4,FALSE)</f>
        <v>2316</v>
      </c>
      <c r="E71" s="6">
        <f>VLOOKUP($A$7:$A$91,data!$A$2:$R$78,5,FALSE)</f>
        <v>29615</v>
      </c>
      <c r="F71" s="6">
        <f>VLOOKUP($A$7:$A$91,data!$A$2:$R$78,6,FALSE)</f>
        <v>856</v>
      </c>
      <c r="G71" s="6">
        <f>VLOOKUP($A$7:$A$91,data!$A$2:$R$78,7,FALSE)</f>
        <v>470</v>
      </c>
      <c r="H71" s="6">
        <f>VLOOKUP($A$7:$A$91,data!$A$2:$R$78,8,FALSE)</f>
        <v>47</v>
      </c>
      <c r="I71" s="6">
        <f>VLOOKUP($A$7:$A$91,data!$A$2:$R$78,9,FALSE)</f>
        <v>74473</v>
      </c>
      <c r="J71" s="6">
        <f>VLOOKUP($A$7:$A$91,data!$A$2:$R$78,10,FALSE)</f>
        <v>66</v>
      </c>
      <c r="K71" s="6">
        <f>VLOOKUP($A$7:$A$91,data!$A$2:$R$78,11,FALSE)</f>
        <v>655995</v>
      </c>
      <c r="L71" s="6">
        <f>VLOOKUP($A$7:$A$91,data!$A$2:$R$78,12,FALSE)</f>
        <v>11268</v>
      </c>
      <c r="M71" s="6">
        <f>VLOOKUP($A$7:$A$91,data!$A$2:$R$78,13,FALSE)</f>
        <v>5186751</v>
      </c>
      <c r="N71" s="6">
        <f>VLOOKUP($A$7:$A$91,data!$A$2:$R$78,14,FALSE)</f>
        <v>184</v>
      </c>
      <c r="O71" s="6">
        <f>VLOOKUP($A$7:$A$91,data!$A$2:$R$78,15,FALSE)</f>
        <v>2204175</v>
      </c>
      <c r="P71" s="6">
        <f>VLOOKUP($A$7:$A$91,data!$A$2:$R$78,16,FALSE)</f>
        <v>564</v>
      </c>
      <c r="Q71" s="6">
        <f>VLOOKUP($A$7:$A$91,data!$A$2:$R$78,17,FALSE)</f>
        <v>1064089</v>
      </c>
      <c r="R71" s="6">
        <f>VLOOKUP($A$7:$A$91,data!$A$2:$R$78,18,FALSE)</f>
        <v>227</v>
      </c>
      <c r="S71" s="6">
        <f>VLOOKUP($A$7:$A$91,data!$A$2:$X$78,19,FALSE)</f>
        <v>955688</v>
      </c>
      <c r="T71" s="6">
        <f>VLOOKUP($A$7:$A$91,data!$A$2:$X$78,20,FALSE)</f>
        <v>638</v>
      </c>
      <c r="U71" s="6">
        <f>VLOOKUP($A$7:$A$91,data!$A$2:$X$78,21,FALSE)</f>
        <v>14539</v>
      </c>
      <c r="V71" s="6">
        <f>VLOOKUP($A$7:$A$91,data!$A$2:$X$78,22,FALSE)</f>
        <v>314</v>
      </c>
      <c r="W71" s="6">
        <f>VLOOKUP($A$7:$A$91,data!$A$2:$X$78,23,FALSE)</f>
        <v>3007</v>
      </c>
      <c r="X71" s="6">
        <f>VLOOKUP($A$7:$A$91,data!$A$2:$X$78,24,FALSE)</f>
        <v>68</v>
      </c>
    </row>
    <row r="72" spans="1:24" ht="18.75">
      <c r="A72" s="5" t="s">
        <v>69</v>
      </c>
      <c r="B72" s="6">
        <f>VLOOKUP($A$7:$A$91,data!$A$2:$R$78,2,FALSE)</f>
        <v>2940</v>
      </c>
      <c r="C72" s="6">
        <f>VLOOKUP($A$7:$A$91,data!$A$2:$R$78,3,FALSE)</f>
        <v>857</v>
      </c>
      <c r="D72" s="6">
        <f>VLOOKUP($A$7:$A$91,data!$A$2:$R$78,4,FALSE)</f>
        <v>70</v>
      </c>
      <c r="E72" s="6">
        <f>VLOOKUP($A$7:$A$91,data!$A$2:$R$78,5,FALSE)</f>
        <v>0</v>
      </c>
      <c r="F72" s="6">
        <f>VLOOKUP($A$7:$A$91,data!$A$2:$R$78,6,FALSE)</f>
        <v>0</v>
      </c>
      <c r="G72" s="6">
        <f>VLOOKUP($A$7:$A$91,data!$A$2:$R$78,7,FALSE)</f>
        <v>38</v>
      </c>
      <c r="H72" s="6">
        <f>VLOOKUP($A$7:$A$91,data!$A$2:$R$78,8,FALSE)</f>
        <v>6</v>
      </c>
      <c r="I72" s="6">
        <f>VLOOKUP($A$7:$A$91,data!$A$2:$R$78,9,FALSE)</f>
        <v>22</v>
      </c>
      <c r="J72" s="6">
        <f>VLOOKUP($A$7:$A$91,data!$A$2:$R$78,10,FALSE)</f>
        <v>3</v>
      </c>
      <c r="K72" s="6">
        <f>VLOOKUP($A$7:$A$91,data!$A$2:$R$78,11,FALSE)</f>
        <v>64783</v>
      </c>
      <c r="L72" s="6">
        <f>VLOOKUP($A$7:$A$91,data!$A$2:$R$78,12,FALSE)</f>
        <v>2064</v>
      </c>
      <c r="M72" s="6">
        <f>VLOOKUP($A$7:$A$91,data!$A$2:$R$78,13,FALSE)</f>
        <v>30631</v>
      </c>
      <c r="N72" s="6">
        <f>VLOOKUP($A$7:$A$91,data!$A$2:$R$78,14,FALSE)</f>
        <v>18</v>
      </c>
      <c r="O72" s="6">
        <f>VLOOKUP($A$7:$A$91,data!$A$2:$R$78,15,FALSE)</f>
        <v>52663</v>
      </c>
      <c r="P72" s="6">
        <f>VLOOKUP($A$7:$A$91,data!$A$2:$R$78,16,FALSE)</f>
        <v>588</v>
      </c>
      <c r="Q72" s="6">
        <f>VLOOKUP($A$7:$A$91,data!$A$2:$R$78,17,FALSE)</f>
        <v>216</v>
      </c>
      <c r="R72" s="6">
        <f>VLOOKUP($A$7:$A$91,data!$A$2:$R$78,18,FALSE)</f>
        <v>8</v>
      </c>
      <c r="S72" s="6">
        <f>VLOOKUP($A$7:$A$91,data!$A$2:$X$78,19,FALSE)</f>
        <v>8558</v>
      </c>
      <c r="T72" s="6">
        <f>VLOOKUP($A$7:$A$91,data!$A$2:$X$78,20,FALSE)</f>
        <v>159</v>
      </c>
      <c r="U72" s="6">
        <f>VLOOKUP($A$7:$A$91,data!$A$2:$X$78,21,FALSE)</f>
        <v>472</v>
      </c>
      <c r="V72" s="6">
        <f>VLOOKUP($A$7:$A$91,data!$A$2:$X$78,22,FALSE)</f>
        <v>23</v>
      </c>
      <c r="W72" s="6">
        <f>VLOOKUP($A$7:$A$91,data!$A$2:$X$78,23,FALSE)</f>
        <v>19</v>
      </c>
      <c r="X72" s="6">
        <f>VLOOKUP($A$7:$A$91,data!$A$2:$X$78,24,FALSE)</f>
        <v>2</v>
      </c>
    </row>
    <row r="73" spans="1:24" ht="18.75">
      <c r="A73" s="5" t="s">
        <v>70</v>
      </c>
      <c r="B73" s="6">
        <f>VLOOKUP($A$7:$A$91,data!$A$2:$R$78,2,FALSE)</f>
        <v>2061</v>
      </c>
      <c r="C73" s="6">
        <f>VLOOKUP($A$7:$A$91,data!$A$2:$R$78,3,FALSE)</f>
        <v>1268</v>
      </c>
      <c r="D73" s="6">
        <f>VLOOKUP($A$7:$A$91,data!$A$2:$R$78,4,FALSE)</f>
        <v>116</v>
      </c>
      <c r="E73" s="6">
        <f>VLOOKUP($A$7:$A$91,data!$A$2:$R$78,5,FALSE)</f>
        <v>0</v>
      </c>
      <c r="F73" s="6">
        <f>VLOOKUP($A$7:$A$91,data!$A$2:$R$78,6,FALSE)</f>
        <v>0</v>
      </c>
      <c r="G73" s="6">
        <f>VLOOKUP($A$7:$A$91,data!$A$2:$R$78,7,FALSE)</f>
        <v>14</v>
      </c>
      <c r="H73" s="6">
        <f>VLOOKUP($A$7:$A$91,data!$A$2:$R$78,8,FALSE)</f>
        <v>5</v>
      </c>
      <c r="I73" s="6">
        <f>VLOOKUP($A$7:$A$91,data!$A$2:$R$78,9,FALSE)</f>
        <v>566</v>
      </c>
      <c r="J73" s="6">
        <f>VLOOKUP($A$7:$A$91,data!$A$2:$R$78,10,FALSE)</f>
        <v>3</v>
      </c>
      <c r="K73" s="6">
        <f>VLOOKUP($A$7:$A$91,data!$A$2:$R$78,11,FALSE)</f>
        <v>31726</v>
      </c>
      <c r="L73" s="6">
        <f>VLOOKUP($A$7:$A$91,data!$A$2:$R$78,12,FALSE)</f>
        <v>1547</v>
      </c>
      <c r="M73" s="6">
        <f>VLOOKUP($A$7:$A$91,data!$A$2:$R$78,13,FALSE)</f>
        <v>191</v>
      </c>
      <c r="N73" s="6">
        <f>VLOOKUP($A$7:$A$91,data!$A$2:$R$78,14,FALSE)</f>
        <v>21</v>
      </c>
      <c r="O73" s="6">
        <f>VLOOKUP($A$7:$A$91,data!$A$2:$R$78,15,FALSE)</f>
        <v>39669</v>
      </c>
      <c r="P73" s="6">
        <f>VLOOKUP($A$7:$A$91,data!$A$2:$R$78,16,FALSE)</f>
        <v>363</v>
      </c>
      <c r="Q73" s="6">
        <f>VLOOKUP($A$7:$A$91,data!$A$2:$R$78,17,FALSE)</f>
        <v>169</v>
      </c>
      <c r="R73" s="6">
        <f>VLOOKUP($A$7:$A$91,data!$A$2:$R$78,18,FALSE)</f>
        <v>17</v>
      </c>
      <c r="S73" s="6">
        <f>VLOOKUP($A$7:$A$91,data!$A$2:$X$78,19,FALSE)</f>
        <v>3995</v>
      </c>
      <c r="T73" s="6">
        <f>VLOOKUP($A$7:$A$91,data!$A$2:$X$78,20,FALSE)</f>
        <v>192</v>
      </c>
      <c r="U73" s="6">
        <f>VLOOKUP($A$7:$A$91,data!$A$2:$X$78,21,FALSE)</f>
        <v>254</v>
      </c>
      <c r="V73" s="6">
        <f>VLOOKUP($A$7:$A$91,data!$A$2:$X$78,22,FALSE)</f>
        <v>14</v>
      </c>
      <c r="W73" s="6">
        <f>VLOOKUP($A$7:$A$91,data!$A$2:$X$78,23,FALSE)</f>
        <v>12</v>
      </c>
      <c r="X73" s="6">
        <f>VLOOKUP($A$7:$A$91,data!$A$2:$X$78,24,FALSE)</f>
        <v>1</v>
      </c>
    </row>
    <row r="74" spans="1:24" ht="18.75">
      <c r="A74" s="5" t="s">
        <v>71</v>
      </c>
      <c r="B74" s="6">
        <f>VLOOKUP($A$7:$A$91,data!$A$2:$R$78,2,FALSE)</f>
        <v>19932</v>
      </c>
      <c r="C74" s="6">
        <f>VLOOKUP($A$7:$A$91,data!$A$2:$R$78,3,FALSE)</f>
        <v>249481</v>
      </c>
      <c r="D74" s="6">
        <f>VLOOKUP($A$7:$A$91,data!$A$2:$R$78,4,FALSE)</f>
        <v>14239</v>
      </c>
      <c r="E74" s="6">
        <f>VLOOKUP($A$7:$A$91,data!$A$2:$R$78,5,FALSE)</f>
        <v>13812</v>
      </c>
      <c r="F74" s="6">
        <f>VLOOKUP($A$7:$A$91,data!$A$2:$R$78,6,FALSE)</f>
        <v>370</v>
      </c>
      <c r="G74" s="6">
        <f>VLOOKUP($A$7:$A$91,data!$A$2:$R$78,7,FALSE)</f>
        <v>930</v>
      </c>
      <c r="H74" s="6">
        <f>VLOOKUP($A$7:$A$91,data!$A$2:$R$78,8,FALSE)</f>
        <v>130</v>
      </c>
      <c r="I74" s="6">
        <f>VLOOKUP($A$7:$A$91,data!$A$2:$R$78,9,FALSE)</f>
        <v>108014</v>
      </c>
      <c r="J74" s="6">
        <f>VLOOKUP($A$7:$A$91,data!$A$2:$R$78,10,FALSE)</f>
        <v>1156</v>
      </c>
      <c r="K74" s="6">
        <f>VLOOKUP($A$7:$A$91,data!$A$2:$R$78,11,FALSE)</f>
        <v>419637</v>
      </c>
      <c r="L74" s="6">
        <f>VLOOKUP($A$7:$A$91,data!$A$2:$R$78,12,FALSE)</f>
        <v>10218</v>
      </c>
      <c r="M74" s="6">
        <f>VLOOKUP($A$7:$A$91,data!$A$2:$R$78,13,FALSE)</f>
        <v>1862637</v>
      </c>
      <c r="N74" s="6">
        <f>VLOOKUP($A$7:$A$91,data!$A$2:$R$78,14,FALSE)</f>
        <v>113</v>
      </c>
      <c r="O74" s="6">
        <f>VLOOKUP($A$7:$A$91,data!$A$2:$R$78,15,FALSE)</f>
        <v>262058</v>
      </c>
      <c r="P74" s="6">
        <f>VLOOKUP($A$7:$A$91,data!$A$2:$R$78,16,FALSE)</f>
        <v>629</v>
      </c>
      <c r="Q74" s="6">
        <f>VLOOKUP($A$7:$A$91,data!$A$2:$R$78,17,FALSE)</f>
        <v>69399</v>
      </c>
      <c r="R74" s="6">
        <f>VLOOKUP($A$7:$A$91,data!$A$2:$R$78,18,FALSE)</f>
        <v>163</v>
      </c>
      <c r="S74" s="6">
        <f>VLOOKUP($A$7:$A$91,data!$A$2:$X$78,19,FALSE)</f>
        <v>446687</v>
      </c>
      <c r="T74" s="6">
        <f>VLOOKUP($A$7:$A$91,data!$A$2:$X$78,20,FALSE)</f>
        <v>582</v>
      </c>
      <c r="U74" s="6">
        <f>VLOOKUP($A$7:$A$91,data!$A$2:$X$78,21,FALSE)</f>
        <v>36555</v>
      </c>
      <c r="V74" s="6">
        <f>VLOOKUP($A$7:$A$91,data!$A$2:$X$78,22,FALSE)</f>
        <v>838</v>
      </c>
      <c r="W74" s="6">
        <f>VLOOKUP($A$7:$A$91,data!$A$2:$X$78,23,FALSE)</f>
        <v>1277</v>
      </c>
      <c r="X74" s="6">
        <f>VLOOKUP($A$7:$A$91,data!$A$2:$X$78,24,FALSE)</f>
        <v>39</v>
      </c>
    </row>
    <row r="75" spans="1:24" ht="18.75">
      <c r="A75" s="5" t="s">
        <v>72</v>
      </c>
      <c r="B75" s="6">
        <f>VLOOKUP($A$7:$A$91,data!$A$2:$R$78,2,FALSE)</f>
        <v>24497</v>
      </c>
      <c r="C75" s="6">
        <f>VLOOKUP($A$7:$A$91,data!$A$2:$R$78,3,FALSE)</f>
        <v>175518</v>
      </c>
      <c r="D75" s="6">
        <f>VLOOKUP($A$7:$A$91,data!$A$2:$R$78,4,FALSE)</f>
        <v>15158</v>
      </c>
      <c r="E75" s="6">
        <f>VLOOKUP($A$7:$A$91,data!$A$2:$R$78,5,FALSE)</f>
        <v>34770</v>
      </c>
      <c r="F75" s="6">
        <f>VLOOKUP($A$7:$A$91,data!$A$2:$R$78,6,FALSE)</f>
        <v>885</v>
      </c>
      <c r="G75" s="6">
        <f>VLOOKUP($A$7:$A$91,data!$A$2:$R$78,7,FALSE)</f>
        <v>571</v>
      </c>
      <c r="H75" s="6">
        <f>VLOOKUP($A$7:$A$91,data!$A$2:$R$78,8,FALSE)</f>
        <v>119</v>
      </c>
      <c r="I75" s="6">
        <f>VLOOKUP($A$7:$A$91,data!$A$2:$R$78,9,FALSE)</f>
        <v>115414</v>
      </c>
      <c r="J75" s="6">
        <f>VLOOKUP($A$7:$A$91,data!$A$2:$R$78,10,FALSE)</f>
        <v>1566</v>
      </c>
      <c r="K75" s="6">
        <f>VLOOKUP($A$7:$A$91,data!$A$2:$R$78,11,FALSE)</f>
        <v>496922</v>
      </c>
      <c r="L75" s="6">
        <f>VLOOKUP($A$7:$A$91,data!$A$2:$R$78,12,FALSE)</f>
        <v>13735</v>
      </c>
      <c r="M75" s="6">
        <f>VLOOKUP($A$7:$A$91,data!$A$2:$R$78,13,FALSE)</f>
        <v>1460163</v>
      </c>
      <c r="N75" s="6">
        <f>VLOOKUP($A$7:$A$91,data!$A$2:$R$78,14,FALSE)</f>
        <v>156</v>
      </c>
      <c r="O75" s="6">
        <f>VLOOKUP($A$7:$A$91,data!$A$2:$R$78,15,FALSE)</f>
        <v>144385</v>
      </c>
      <c r="P75" s="6">
        <f>VLOOKUP($A$7:$A$91,data!$A$2:$R$78,16,FALSE)</f>
        <v>952</v>
      </c>
      <c r="Q75" s="6">
        <f>VLOOKUP($A$7:$A$91,data!$A$2:$R$78,17,FALSE)</f>
        <v>3587</v>
      </c>
      <c r="R75" s="6">
        <f>VLOOKUP($A$7:$A$91,data!$A$2:$R$78,18,FALSE)</f>
        <v>102</v>
      </c>
      <c r="S75" s="6">
        <f>VLOOKUP($A$7:$A$91,data!$A$2:$X$78,19,FALSE)</f>
        <v>52356</v>
      </c>
      <c r="T75" s="6">
        <f>VLOOKUP($A$7:$A$91,data!$A$2:$X$78,20,FALSE)</f>
        <v>406</v>
      </c>
      <c r="U75" s="6">
        <f>VLOOKUP($A$7:$A$91,data!$A$2:$X$78,21,FALSE)</f>
        <v>46058</v>
      </c>
      <c r="V75" s="6">
        <f>VLOOKUP($A$7:$A$91,data!$A$2:$X$78,22,FALSE)</f>
        <v>1145</v>
      </c>
      <c r="W75" s="6">
        <f>VLOOKUP($A$7:$A$91,data!$A$2:$X$78,23,FALSE)</f>
        <v>1218</v>
      </c>
      <c r="X75" s="6">
        <f>VLOOKUP($A$7:$A$91,data!$A$2:$X$78,24,FALSE)</f>
        <v>36</v>
      </c>
    </row>
    <row r="76" spans="1:24" ht="18.75">
      <c r="A76" s="9" t="s">
        <v>8</v>
      </c>
      <c r="B76" s="8">
        <f>SUM(B77:B85)</f>
        <v>308528</v>
      </c>
      <c r="C76" s="8">
        <f t="shared" ref="C76:X76" si="32">SUM(C77:C85)</f>
        <v>706411</v>
      </c>
      <c r="D76" s="8">
        <f t="shared" si="32"/>
        <v>122975</v>
      </c>
      <c r="E76" s="8">
        <f t="shared" si="32"/>
        <v>5932</v>
      </c>
      <c r="F76" s="8">
        <f t="shared" si="32"/>
        <v>198</v>
      </c>
      <c r="G76" s="8">
        <f t="shared" si="32"/>
        <v>16908</v>
      </c>
      <c r="H76" s="8">
        <f t="shared" si="32"/>
        <v>1880</v>
      </c>
      <c r="I76" s="8">
        <f t="shared" si="32"/>
        <v>1357855</v>
      </c>
      <c r="J76" s="8">
        <f t="shared" si="32"/>
        <v>14953</v>
      </c>
      <c r="K76" s="8">
        <f t="shared" ref="K76:L76" si="33">SUM(K77:K85)</f>
        <v>9413970</v>
      </c>
      <c r="L76" s="8">
        <f t="shared" si="33"/>
        <v>241869</v>
      </c>
      <c r="M76" s="8">
        <f t="shared" ref="M76:N76" si="34">SUM(M77:M85)</f>
        <v>15689979</v>
      </c>
      <c r="N76" s="8">
        <f t="shared" si="34"/>
        <v>2996</v>
      </c>
      <c r="O76" s="8">
        <f t="shared" si="32"/>
        <v>5286018</v>
      </c>
      <c r="P76" s="8">
        <f t="shared" si="32"/>
        <v>14471</v>
      </c>
      <c r="Q76" s="8">
        <f t="shared" si="32"/>
        <v>158856</v>
      </c>
      <c r="R76" s="8">
        <f t="shared" si="32"/>
        <v>2558</v>
      </c>
      <c r="S76" s="8">
        <f t="shared" ref="S76:T76" si="35">SUM(S77:S85)</f>
        <v>1086117</v>
      </c>
      <c r="T76" s="8">
        <f t="shared" si="35"/>
        <v>8800</v>
      </c>
      <c r="U76" s="8">
        <f t="shared" si="32"/>
        <v>183458</v>
      </c>
      <c r="V76" s="8">
        <f t="shared" si="32"/>
        <v>9649</v>
      </c>
      <c r="W76" s="8">
        <f t="shared" si="32"/>
        <v>2828</v>
      </c>
      <c r="X76" s="8">
        <f t="shared" si="32"/>
        <v>219</v>
      </c>
    </row>
    <row r="77" spans="1:24" ht="18.75">
      <c r="A77" s="5" t="s">
        <v>73</v>
      </c>
      <c r="B77" s="6">
        <f>VLOOKUP($A$7:$A$91,data!$A$2:$R$78,2,FALSE)</f>
        <v>99339</v>
      </c>
      <c r="C77" s="6">
        <f>VLOOKUP($A$7:$A$91,data!$A$2:$R$78,3,FALSE)</f>
        <v>222794</v>
      </c>
      <c r="D77" s="6">
        <f>VLOOKUP($A$7:$A$91,data!$A$2:$R$78,4,FALSE)</f>
        <v>41852</v>
      </c>
      <c r="E77" s="6">
        <f>VLOOKUP($A$7:$A$91,data!$A$2:$R$78,5,FALSE)</f>
        <v>148</v>
      </c>
      <c r="F77" s="6">
        <f>VLOOKUP($A$7:$A$91,data!$A$2:$R$78,6,FALSE)</f>
        <v>12</v>
      </c>
      <c r="G77" s="6">
        <f>VLOOKUP($A$7:$A$91,data!$A$2:$R$78,7,FALSE)</f>
        <v>2464</v>
      </c>
      <c r="H77" s="6">
        <f>VLOOKUP($A$7:$A$91,data!$A$2:$R$78,8,FALSE)</f>
        <v>235</v>
      </c>
      <c r="I77" s="6">
        <f>VLOOKUP($A$7:$A$91,data!$A$2:$R$78,9,FALSE)</f>
        <v>362198</v>
      </c>
      <c r="J77" s="6">
        <f>VLOOKUP($A$7:$A$91,data!$A$2:$R$78,10,FALSE)</f>
        <v>5478</v>
      </c>
      <c r="K77" s="6">
        <f>VLOOKUP($A$7:$A$91,data!$A$2:$R$78,11,FALSE)</f>
        <v>2755160</v>
      </c>
      <c r="L77" s="6">
        <f>VLOOKUP($A$7:$A$91,data!$A$2:$R$78,12,FALSE)</f>
        <v>73317</v>
      </c>
      <c r="M77" s="6">
        <f>VLOOKUP($A$7:$A$91,data!$A$2:$R$78,13,FALSE)</f>
        <v>2703238</v>
      </c>
      <c r="N77" s="6">
        <f>VLOOKUP($A$7:$A$91,data!$A$2:$R$78,14,FALSE)</f>
        <v>817</v>
      </c>
      <c r="O77" s="6">
        <f>VLOOKUP($A$7:$A$91,data!$A$2:$R$78,15,FALSE)</f>
        <v>874898</v>
      </c>
      <c r="P77" s="6">
        <f>VLOOKUP($A$7:$A$91,data!$A$2:$R$78,16,FALSE)</f>
        <v>5782</v>
      </c>
      <c r="Q77" s="6">
        <f>VLOOKUP($A$7:$A$91,data!$A$2:$R$78,17,FALSE)</f>
        <v>22521</v>
      </c>
      <c r="R77" s="6">
        <f>VLOOKUP($A$7:$A$91,data!$A$2:$R$78,18,FALSE)</f>
        <v>489</v>
      </c>
      <c r="S77" s="6">
        <f>VLOOKUP($A$7:$A$91,data!$A$2:$X$78,19,FALSE)</f>
        <v>366858</v>
      </c>
      <c r="T77" s="6">
        <f>VLOOKUP($A$7:$A$91,data!$A$2:$X$78,20,FALSE)</f>
        <v>3455</v>
      </c>
      <c r="U77" s="6">
        <f>VLOOKUP($A$7:$A$91,data!$A$2:$X$78,21,FALSE)</f>
        <v>51241</v>
      </c>
      <c r="V77" s="6">
        <f>VLOOKUP($A$7:$A$91,data!$A$2:$X$78,22,FALSE)</f>
        <v>2410</v>
      </c>
      <c r="W77" s="6">
        <f>VLOOKUP($A$7:$A$91,data!$A$2:$X$78,23,FALSE)</f>
        <v>826</v>
      </c>
      <c r="X77" s="6">
        <f>VLOOKUP($A$7:$A$91,data!$A$2:$X$78,24,FALSE)</f>
        <v>58</v>
      </c>
    </row>
    <row r="78" spans="1:24" ht="18.75">
      <c r="A78" s="5" t="s">
        <v>74</v>
      </c>
      <c r="B78" s="6">
        <f>VLOOKUP($A$7:$A$91,data!$A$2:$R$78,2,FALSE)</f>
        <v>17003</v>
      </c>
      <c r="C78" s="6">
        <f>VLOOKUP($A$7:$A$91,data!$A$2:$R$78,3,FALSE)</f>
        <v>65904</v>
      </c>
      <c r="D78" s="6">
        <f>VLOOKUP($A$7:$A$91,data!$A$2:$R$78,4,FALSE)</f>
        <v>9786</v>
      </c>
      <c r="E78" s="6">
        <f>VLOOKUP($A$7:$A$91,data!$A$2:$R$78,5,FALSE)</f>
        <v>0</v>
      </c>
      <c r="F78" s="6">
        <f>VLOOKUP($A$7:$A$91,data!$A$2:$R$78,6,FALSE)</f>
        <v>0</v>
      </c>
      <c r="G78" s="6">
        <f>VLOOKUP($A$7:$A$91,data!$A$2:$R$78,7,FALSE)</f>
        <v>759</v>
      </c>
      <c r="H78" s="6">
        <f>VLOOKUP($A$7:$A$91,data!$A$2:$R$78,8,FALSE)</f>
        <v>139</v>
      </c>
      <c r="I78" s="6">
        <f>VLOOKUP($A$7:$A$91,data!$A$2:$R$78,9,FALSE)</f>
        <v>104113</v>
      </c>
      <c r="J78" s="6">
        <f>VLOOKUP($A$7:$A$91,data!$A$2:$R$78,10,FALSE)</f>
        <v>675</v>
      </c>
      <c r="K78" s="6">
        <f>VLOOKUP($A$7:$A$91,data!$A$2:$R$78,11,FALSE)</f>
        <v>528466</v>
      </c>
      <c r="L78" s="6">
        <f>VLOOKUP($A$7:$A$91,data!$A$2:$R$78,12,FALSE)</f>
        <v>11716</v>
      </c>
      <c r="M78" s="6">
        <f>VLOOKUP($A$7:$A$91,data!$A$2:$R$78,13,FALSE)</f>
        <v>2073117</v>
      </c>
      <c r="N78" s="6">
        <f>VLOOKUP($A$7:$A$91,data!$A$2:$R$78,14,FALSE)</f>
        <v>320</v>
      </c>
      <c r="O78" s="6">
        <f>VLOOKUP($A$7:$A$91,data!$A$2:$R$78,15,FALSE)</f>
        <v>147512</v>
      </c>
      <c r="P78" s="6">
        <f>VLOOKUP($A$7:$A$91,data!$A$2:$R$78,16,FALSE)</f>
        <v>417</v>
      </c>
      <c r="Q78" s="6">
        <f>VLOOKUP($A$7:$A$91,data!$A$2:$R$78,17,FALSE)</f>
        <v>3573</v>
      </c>
      <c r="R78" s="6">
        <f>VLOOKUP($A$7:$A$91,data!$A$2:$R$78,18,FALSE)</f>
        <v>145</v>
      </c>
      <c r="S78" s="6">
        <f>VLOOKUP($A$7:$A$91,data!$A$2:$X$78,19,FALSE)</f>
        <v>11887</v>
      </c>
      <c r="T78" s="6">
        <f>VLOOKUP($A$7:$A$91,data!$A$2:$X$78,20,FALSE)</f>
        <v>281</v>
      </c>
      <c r="U78" s="6">
        <f>VLOOKUP($A$7:$A$91,data!$A$2:$X$78,21,FALSE)</f>
        <v>36187</v>
      </c>
      <c r="V78" s="6">
        <f>VLOOKUP($A$7:$A$91,data!$A$2:$X$78,22,FALSE)</f>
        <v>1773</v>
      </c>
      <c r="W78" s="6">
        <f>VLOOKUP($A$7:$A$91,data!$A$2:$X$78,23,FALSE)</f>
        <v>473</v>
      </c>
      <c r="X78" s="6">
        <f>VLOOKUP($A$7:$A$91,data!$A$2:$X$78,24,FALSE)</f>
        <v>26</v>
      </c>
    </row>
    <row r="79" spans="1:24" ht="18.75">
      <c r="A79" s="5" t="s">
        <v>75</v>
      </c>
      <c r="B79" s="6">
        <f>VLOOKUP($A$7:$A$91,data!$A$2:$R$78,2,FALSE)</f>
        <v>10366</v>
      </c>
      <c r="C79" s="6">
        <f>VLOOKUP($A$7:$A$91,data!$A$2:$R$78,3,FALSE)</f>
        <v>10949</v>
      </c>
      <c r="D79" s="6">
        <f>VLOOKUP($A$7:$A$91,data!$A$2:$R$78,4,FALSE)</f>
        <v>1421</v>
      </c>
      <c r="E79" s="6">
        <f>VLOOKUP($A$7:$A$91,data!$A$2:$R$78,5,FALSE)</f>
        <v>0</v>
      </c>
      <c r="F79" s="6">
        <f>VLOOKUP($A$7:$A$91,data!$A$2:$R$78,6,FALSE)</f>
        <v>0</v>
      </c>
      <c r="G79" s="6">
        <f>VLOOKUP($A$7:$A$91,data!$A$2:$R$78,7,FALSE)</f>
        <v>2420</v>
      </c>
      <c r="H79" s="6">
        <f>VLOOKUP($A$7:$A$91,data!$A$2:$R$78,8,FALSE)</f>
        <v>239</v>
      </c>
      <c r="I79" s="6">
        <f>VLOOKUP($A$7:$A$91,data!$A$2:$R$78,9,FALSE)</f>
        <v>40790</v>
      </c>
      <c r="J79" s="6">
        <f>VLOOKUP($A$7:$A$91,data!$A$2:$R$78,10,FALSE)</f>
        <v>262</v>
      </c>
      <c r="K79" s="6">
        <f>VLOOKUP($A$7:$A$91,data!$A$2:$R$78,11,FALSE)</f>
        <v>319267</v>
      </c>
      <c r="L79" s="6">
        <f>VLOOKUP($A$7:$A$91,data!$A$2:$R$78,12,FALSE)</f>
        <v>8914</v>
      </c>
      <c r="M79" s="6">
        <f>VLOOKUP($A$7:$A$91,data!$A$2:$R$78,13,FALSE)</f>
        <v>463622</v>
      </c>
      <c r="N79" s="6">
        <f>VLOOKUP($A$7:$A$91,data!$A$2:$R$78,14,FALSE)</f>
        <v>104</v>
      </c>
      <c r="O79" s="6">
        <f>VLOOKUP($A$7:$A$91,data!$A$2:$R$78,15,FALSE)</f>
        <v>1096452</v>
      </c>
      <c r="P79" s="6">
        <f>VLOOKUP($A$7:$A$91,data!$A$2:$R$78,16,FALSE)</f>
        <v>504</v>
      </c>
      <c r="Q79" s="6">
        <f>VLOOKUP($A$7:$A$91,data!$A$2:$R$78,17,FALSE)</f>
        <v>2655</v>
      </c>
      <c r="R79" s="6">
        <f>VLOOKUP($A$7:$A$91,data!$A$2:$R$78,18,FALSE)</f>
        <v>87</v>
      </c>
      <c r="S79" s="6">
        <f>VLOOKUP($A$7:$A$91,data!$A$2:$X$78,19,FALSE)</f>
        <v>12525</v>
      </c>
      <c r="T79" s="6">
        <f>VLOOKUP($A$7:$A$91,data!$A$2:$X$78,20,FALSE)</f>
        <v>213</v>
      </c>
      <c r="U79" s="6">
        <f>VLOOKUP($A$7:$A$91,data!$A$2:$X$78,21,FALSE)</f>
        <v>14225</v>
      </c>
      <c r="V79" s="6">
        <f>VLOOKUP($A$7:$A$91,data!$A$2:$X$78,22,FALSE)</f>
        <v>661</v>
      </c>
      <c r="W79" s="6">
        <f>VLOOKUP($A$7:$A$91,data!$A$2:$X$78,23,FALSE)</f>
        <v>174</v>
      </c>
      <c r="X79" s="6">
        <f>VLOOKUP($A$7:$A$91,data!$A$2:$X$78,24,FALSE)</f>
        <v>17</v>
      </c>
    </row>
    <row r="80" spans="1:24" ht="18.75">
      <c r="A80" s="5" t="s">
        <v>76</v>
      </c>
      <c r="B80" s="6">
        <f>VLOOKUP($A$7:$A$91,data!$A$2:$R$78,2,FALSE)</f>
        <v>3109</v>
      </c>
      <c r="C80" s="6">
        <f>VLOOKUP($A$7:$A$91,data!$A$2:$R$78,3,FALSE)</f>
        <v>2438</v>
      </c>
      <c r="D80" s="6">
        <f>VLOOKUP($A$7:$A$91,data!$A$2:$R$78,4,FALSE)</f>
        <v>301</v>
      </c>
      <c r="E80" s="6">
        <f>VLOOKUP($A$7:$A$91,data!$A$2:$R$78,5,FALSE)</f>
        <v>0</v>
      </c>
      <c r="F80" s="6">
        <f>VLOOKUP($A$7:$A$91,data!$A$2:$R$78,6,FALSE)</f>
        <v>0</v>
      </c>
      <c r="G80" s="6">
        <f>VLOOKUP($A$7:$A$91,data!$A$2:$R$78,7,FALSE)</f>
        <v>668</v>
      </c>
      <c r="H80" s="6">
        <f>VLOOKUP($A$7:$A$91,data!$A$2:$R$78,8,FALSE)</f>
        <v>94</v>
      </c>
      <c r="I80" s="6">
        <f>VLOOKUP($A$7:$A$91,data!$A$2:$R$78,9,FALSE)</f>
        <v>1053</v>
      </c>
      <c r="J80" s="6">
        <f>VLOOKUP($A$7:$A$91,data!$A$2:$R$78,10,FALSE)</f>
        <v>16</v>
      </c>
      <c r="K80" s="6">
        <f>VLOOKUP($A$7:$A$91,data!$A$2:$R$78,11,FALSE)</f>
        <v>87715</v>
      </c>
      <c r="L80" s="6">
        <f>VLOOKUP($A$7:$A$91,data!$A$2:$R$78,12,FALSE)</f>
        <v>2590</v>
      </c>
      <c r="M80" s="6">
        <f>VLOOKUP($A$7:$A$91,data!$A$2:$R$78,13,FALSE)</f>
        <v>45068</v>
      </c>
      <c r="N80" s="6">
        <f>VLOOKUP($A$7:$A$91,data!$A$2:$R$78,14,FALSE)</f>
        <v>6</v>
      </c>
      <c r="O80" s="6">
        <f>VLOOKUP($A$7:$A$91,data!$A$2:$R$78,15,FALSE)</f>
        <v>150287</v>
      </c>
      <c r="P80" s="6">
        <f>VLOOKUP($A$7:$A$91,data!$A$2:$R$78,16,FALSE)</f>
        <v>74</v>
      </c>
      <c r="Q80" s="6">
        <f>VLOOKUP($A$7:$A$91,data!$A$2:$R$78,17,FALSE)</f>
        <v>7721</v>
      </c>
      <c r="R80" s="6">
        <f>VLOOKUP($A$7:$A$91,data!$A$2:$R$78,18,FALSE)</f>
        <v>8</v>
      </c>
      <c r="S80" s="6">
        <f>VLOOKUP($A$7:$A$91,data!$A$2:$X$78,19,FALSE)</f>
        <v>4991</v>
      </c>
      <c r="T80" s="6">
        <f>VLOOKUP($A$7:$A$91,data!$A$2:$X$78,20,FALSE)</f>
        <v>32</v>
      </c>
      <c r="U80" s="6">
        <f>VLOOKUP($A$7:$A$91,data!$A$2:$X$78,21,FALSE)</f>
        <v>2509</v>
      </c>
      <c r="V80" s="6">
        <f>VLOOKUP($A$7:$A$91,data!$A$2:$X$78,22,FALSE)</f>
        <v>93</v>
      </c>
      <c r="W80" s="6">
        <f>VLOOKUP($A$7:$A$91,data!$A$2:$X$78,23,FALSE)</f>
        <v>73</v>
      </c>
      <c r="X80" s="6">
        <f>VLOOKUP($A$7:$A$91,data!$A$2:$X$78,24,FALSE)</f>
        <v>5</v>
      </c>
    </row>
    <row r="81" spans="1:24" ht="18.75">
      <c r="A81" s="5" t="s">
        <v>77</v>
      </c>
      <c r="B81" s="6">
        <f>VLOOKUP($A$7:$A$91,data!$A$2:$R$78,2,FALSE)</f>
        <v>55759</v>
      </c>
      <c r="C81" s="6">
        <f>VLOOKUP($A$7:$A$91,data!$A$2:$R$78,3,FALSE)</f>
        <v>85034</v>
      </c>
      <c r="D81" s="6">
        <f>VLOOKUP($A$7:$A$91,data!$A$2:$R$78,4,FALSE)</f>
        <v>14609</v>
      </c>
      <c r="E81" s="6">
        <f>VLOOKUP($A$7:$A$91,data!$A$2:$R$78,5,FALSE)</f>
        <v>0</v>
      </c>
      <c r="F81" s="6">
        <f>VLOOKUP($A$7:$A$91,data!$A$2:$R$78,6,FALSE)</f>
        <v>0</v>
      </c>
      <c r="G81" s="6">
        <f>VLOOKUP($A$7:$A$91,data!$A$2:$R$78,7,FALSE)</f>
        <v>3622</v>
      </c>
      <c r="H81" s="6">
        <f>VLOOKUP($A$7:$A$91,data!$A$2:$R$78,8,FALSE)</f>
        <v>390</v>
      </c>
      <c r="I81" s="6">
        <f>VLOOKUP($A$7:$A$91,data!$A$2:$R$78,9,FALSE)</f>
        <v>189633</v>
      </c>
      <c r="J81" s="6">
        <f>VLOOKUP($A$7:$A$91,data!$A$2:$R$78,10,FALSE)</f>
        <v>1642</v>
      </c>
      <c r="K81" s="6">
        <f>VLOOKUP($A$7:$A$91,data!$A$2:$R$78,11,FALSE)</f>
        <v>1810084</v>
      </c>
      <c r="L81" s="6">
        <f>VLOOKUP($A$7:$A$91,data!$A$2:$R$78,12,FALSE)</f>
        <v>46737</v>
      </c>
      <c r="M81" s="6">
        <f>VLOOKUP($A$7:$A$91,data!$A$2:$R$78,13,FALSE)</f>
        <v>1933460</v>
      </c>
      <c r="N81" s="6">
        <f>VLOOKUP($A$7:$A$91,data!$A$2:$R$78,14,FALSE)</f>
        <v>423</v>
      </c>
      <c r="O81" s="6">
        <f>VLOOKUP($A$7:$A$91,data!$A$2:$R$78,15,FALSE)</f>
        <v>377530</v>
      </c>
      <c r="P81" s="6">
        <f>VLOOKUP($A$7:$A$91,data!$A$2:$R$78,16,FALSE)</f>
        <v>2351</v>
      </c>
      <c r="Q81" s="6">
        <f>VLOOKUP($A$7:$A$91,data!$A$2:$R$78,17,FALSE)</f>
        <v>11194</v>
      </c>
      <c r="R81" s="6">
        <f>VLOOKUP($A$7:$A$91,data!$A$2:$R$78,18,FALSE)</f>
        <v>190</v>
      </c>
      <c r="S81" s="6">
        <f>VLOOKUP($A$7:$A$91,data!$A$2:$X$78,19,FALSE)</f>
        <v>280338</v>
      </c>
      <c r="T81" s="6">
        <f>VLOOKUP($A$7:$A$91,data!$A$2:$X$78,20,FALSE)</f>
        <v>1976</v>
      </c>
      <c r="U81" s="6">
        <f>VLOOKUP($A$7:$A$91,data!$A$2:$X$78,21,FALSE)</f>
        <v>18344</v>
      </c>
      <c r="V81" s="6">
        <f>VLOOKUP($A$7:$A$91,data!$A$2:$X$78,22,FALSE)</f>
        <v>797</v>
      </c>
      <c r="W81" s="6">
        <f>VLOOKUP($A$7:$A$91,data!$A$2:$X$78,23,FALSE)</f>
        <v>448</v>
      </c>
      <c r="X81" s="6">
        <f>VLOOKUP($A$7:$A$91,data!$A$2:$X$78,24,FALSE)</f>
        <v>35</v>
      </c>
    </row>
    <row r="82" spans="1:24" ht="18.75">
      <c r="A82" s="5" t="s">
        <v>78</v>
      </c>
      <c r="B82" s="6">
        <f>VLOOKUP($A$7:$A$91,data!$A$2:$R$78,2,FALSE)</f>
        <v>6816</v>
      </c>
      <c r="C82" s="6">
        <f>VLOOKUP($A$7:$A$91,data!$A$2:$R$78,3,FALSE)</f>
        <v>9676</v>
      </c>
      <c r="D82" s="6">
        <f>VLOOKUP($A$7:$A$91,data!$A$2:$R$78,4,FALSE)</f>
        <v>1138</v>
      </c>
      <c r="E82" s="6">
        <f>VLOOKUP($A$7:$A$91,data!$A$2:$R$78,5,FALSE)</f>
        <v>0</v>
      </c>
      <c r="F82" s="6">
        <f>VLOOKUP($A$7:$A$91,data!$A$2:$R$78,6,FALSE)</f>
        <v>0</v>
      </c>
      <c r="G82" s="6">
        <f>VLOOKUP($A$7:$A$91,data!$A$2:$R$78,7,FALSE)</f>
        <v>1666</v>
      </c>
      <c r="H82" s="6">
        <f>VLOOKUP($A$7:$A$91,data!$A$2:$R$78,8,FALSE)</f>
        <v>176</v>
      </c>
      <c r="I82" s="6">
        <f>VLOOKUP($A$7:$A$91,data!$A$2:$R$78,9,FALSE)</f>
        <v>14525</v>
      </c>
      <c r="J82" s="6">
        <f>VLOOKUP($A$7:$A$91,data!$A$2:$R$78,10,FALSE)</f>
        <v>155</v>
      </c>
      <c r="K82" s="6">
        <f>VLOOKUP($A$7:$A$91,data!$A$2:$R$78,11,FALSE)</f>
        <v>164884</v>
      </c>
      <c r="L82" s="6">
        <f>VLOOKUP($A$7:$A$91,data!$A$2:$R$78,12,FALSE)</f>
        <v>5857</v>
      </c>
      <c r="M82" s="6">
        <f>VLOOKUP($A$7:$A$91,data!$A$2:$R$78,13,FALSE)</f>
        <v>30820</v>
      </c>
      <c r="N82" s="6">
        <f>VLOOKUP($A$7:$A$91,data!$A$2:$R$78,14,FALSE)</f>
        <v>15</v>
      </c>
      <c r="O82" s="6">
        <f>VLOOKUP($A$7:$A$91,data!$A$2:$R$78,15,FALSE)</f>
        <v>170486</v>
      </c>
      <c r="P82" s="6">
        <f>VLOOKUP($A$7:$A$91,data!$A$2:$R$78,16,FALSE)</f>
        <v>616</v>
      </c>
      <c r="Q82" s="6">
        <f>VLOOKUP($A$7:$A$91,data!$A$2:$R$78,17,FALSE)</f>
        <v>145</v>
      </c>
      <c r="R82" s="6">
        <f>VLOOKUP($A$7:$A$91,data!$A$2:$R$78,18,FALSE)</f>
        <v>10</v>
      </c>
      <c r="S82" s="6">
        <f>VLOOKUP($A$7:$A$91,data!$A$2:$X$78,19,FALSE)</f>
        <v>7850</v>
      </c>
      <c r="T82" s="6">
        <f>VLOOKUP($A$7:$A$91,data!$A$2:$X$78,20,FALSE)</f>
        <v>87</v>
      </c>
      <c r="U82" s="6">
        <f>VLOOKUP($A$7:$A$91,data!$A$2:$X$78,21,FALSE)</f>
        <v>7866</v>
      </c>
      <c r="V82" s="6">
        <f>VLOOKUP($A$7:$A$91,data!$A$2:$X$78,22,FALSE)</f>
        <v>454</v>
      </c>
      <c r="W82" s="6">
        <f>VLOOKUP($A$7:$A$91,data!$A$2:$X$78,23,FALSE)</f>
        <v>91</v>
      </c>
      <c r="X82" s="6">
        <f>VLOOKUP($A$7:$A$91,data!$A$2:$X$78,24,FALSE)</f>
        <v>9</v>
      </c>
    </row>
    <row r="83" spans="1:24" ht="18.75">
      <c r="A83" s="5" t="s">
        <v>79</v>
      </c>
      <c r="B83" s="6">
        <f>VLOOKUP($A$7:$A$91,data!$A$2:$R$78,2,FALSE)</f>
        <v>25367</v>
      </c>
      <c r="C83" s="6">
        <f>VLOOKUP($A$7:$A$91,data!$A$2:$R$78,3,FALSE)</f>
        <v>48046</v>
      </c>
      <c r="D83" s="6">
        <f>VLOOKUP($A$7:$A$91,data!$A$2:$R$78,4,FALSE)</f>
        <v>7380</v>
      </c>
      <c r="E83" s="6">
        <f>VLOOKUP($A$7:$A$91,data!$A$2:$R$78,5,FALSE)</f>
        <v>1191</v>
      </c>
      <c r="F83" s="6">
        <f>VLOOKUP($A$7:$A$91,data!$A$2:$R$78,6,FALSE)</f>
        <v>32</v>
      </c>
      <c r="G83" s="6">
        <f>VLOOKUP($A$7:$A$91,data!$A$2:$R$78,7,FALSE)</f>
        <v>540</v>
      </c>
      <c r="H83" s="6">
        <f>VLOOKUP($A$7:$A$91,data!$A$2:$R$78,8,FALSE)</f>
        <v>124</v>
      </c>
      <c r="I83" s="6">
        <f>VLOOKUP($A$7:$A$91,data!$A$2:$R$78,9,FALSE)</f>
        <v>95548</v>
      </c>
      <c r="J83" s="6">
        <f>VLOOKUP($A$7:$A$91,data!$A$2:$R$78,10,FALSE)</f>
        <v>1690</v>
      </c>
      <c r="K83" s="6">
        <f>VLOOKUP($A$7:$A$91,data!$A$2:$R$78,11,FALSE)</f>
        <v>713566</v>
      </c>
      <c r="L83" s="6">
        <f>VLOOKUP($A$7:$A$91,data!$A$2:$R$78,12,FALSE)</f>
        <v>21392</v>
      </c>
      <c r="M83" s="6">
        <f>VLOOKUP($A$7:$A$91,data!$A$2:$R$78,13,FALSE)</f>
        <v>548197</v>
      </c>
      <c r="N83" s="6">
        <f>VLOOKUP($A$7:$A$91,data!$A$2:$R$78,14,FALSE)</f>
        <v>146</v>
      </c>
      <c r="O83" s="6">
        <f>VLOOKUP($A$7:$A$91,data!$A$2:$R$78,15,FALSE)</f>
        <v>459001</v>
      </c>
      <c r="P83" s="6">
        <f>VLOOKUP($A$7:$A$91,data!$A$2:$R$78,16,FALSE)</f>
        <v>1194</v>
      </c>
      <c r="Q83" s="6">
        <f>VLOOKUP($A$7:$A$91,data!$A$2:$R$78,17,FALSE)</f>
        <v>5127</v>
      </c>
      <c r="R83" s="6">
        <f>VLOOKUP($A$7:$A$91,data!$A$2:$R$78,18,FALSE)</f>
        <v>121</v>
      </c>
      <c r="S83" s="6">
        <f>VLOOKUP($A$7:$A$91,data!$A$2:$X$78,19,FALSE)</f>
        <v>47256</v>
      </c>
      <c r="T83" s="6">
        <f>VLOOKUP($A$7:$A$91,data!$A$2:$X$78,20,FALSE)</f>
        <v>428</v>
      </c>
      <c r="U83" s="6">
        <f>VLOOKUP($A$7:$A$91,data!$A$2:$X$78,21,FALSE)</f>
        <v>7579</v>
      </c>
      <c r="V83" s="6">
        <f>VLOOKUP($A$7:$A$91,data!$A$2:$X$78,22,FALSE)</f>
        <v>310</v>
      </c>
      <c r="W83" s="6">
        <f>VLOOKUP($A$7:$A$91,data!$A$2:$X$78,23,FALSE)</f>
        <v>146</v>
      </c>
      <c r="X83" s="6">
        <f>VLOOKUP($A$7:$A$91,data!$A$2:$X$78,24,FALSE)</f>
        <v>12</v>
      </c>
    </row>
    <row r="84" spans="1:24" ht="18.75">
      <c r="A84" s="5" t="s">
        <v>80</v>
      </c>
      <c r="B84" s="6">
        <f>VLOOKUP($A$7:$A$91,data!$A$2:$R$78,2,FALSE)</f>
        <v>30595</v>
      </c>
      <c r="C84" s="6">
        <f>VLOOKUP($A$7:$A$91,data!$A$2:$R$78,3,FALSE)</f>
        <v>98070</v>
      </c>
      <c r="D84" s="6">
        <f>VLOOKUP($A$7:$A$91,data!$A$2:$R$78,4,FALSE)</f>
        <v>15220</v>
      </c>
      <c r="E84" s="6">
        <f>VLOOKUP($A$7:$A$91,data!$A$2:$R$78,5,FALSE)</f>
        <v>0</v>
      </c>
      <c r="F84" s="6">
        <f>VLOOKUP($A$7:$A$91,data!$A$2:$R$78,6,FALSE)</f>
        <v>0</v>
      </c>
      <c r="G84" s="6">
        <f>VLOOKUP($A$7:$A$91,data!$A$2:$R$78,7,FALSE)</f>
        <v>357</v>
      </c>
      <c r="H84" s="6">
        <f>VLOOKUP($A$7:$A$91,data!$A$2:$R$78,8,FALSE)</f>
        <v>103</v>
      </c>
      <c r="I84" s="6">
        <f>VLOOKUP($A$7:$A$91,data!$A$2:$R$78,9,FALSE)</f>
        <v>95620</v>
      </c>
      <c r="J84" s="6">
        <f>VLOOKUP($A$7:$A$91,data!$A$2:$R$78,10,FALSE)</f>
        <v>960</v>
      </c>
      <c r="K84" s="6">
        <f>VLOOKUP($A$7:$A$91,data!$A$2:$R$78,11,FALSE)</f>
        <v>818740</v>
      </c>
      <c r="L84" s="6">
        <f>VLOOKUP($A$7:$A$91,data!$A$2:$R$78,12,FALSE)</f>
        <v>22938</v>
      </c>
      <c r="M84" s="6">
        <f>VLOOKUP($A$7:$A$91,data!$A$2:$R$78,13,FALSE)</f>
        <v>1074446</v>
      </c>
      <c r="N84" s="6">
        <f>VLOOKUP($A$7:$A$91,data!$A$2:$R$78,14,FALSE)</f>
        <v>222</v>
      </c>
      <c r="O84" s="6">
        <f>VLOOKUP($A$7:$A$91,data!$A$2:$R$78,15,FALSE)</f>
        <v>642735</v>
      </c>
      <c r="P84" s="6">
        <f>VLOOKUP($A$7:$A$91,data!$A$2:$R$78,16,FALSE)</f>
        <v>874</v>
      </c>
      <c r="Q84" s="6">
        <f>VLOOKUP($A$7:$A$91,data!$A$2:$R$78,17,FALSE)</f>
        <v>6366</v>
      </c>
      <c r="R84" s="6">
        <f>VLOOKUP($A$7:$A$91,data!$A$2:$R$78,18,FALSE)</f>
        <v>199</v>
      </c>
      <c r="S84" s="6">
        <f>VLOOKUP($A$7:$A$91,data!$A$2:$X$78,19,FALSE)</f>
        <v>62384</v>
      </c>
      <c r="T84" s="6">
        <f>VLOOKUP($A$7:$A$91,data!$A$2:$X$78,20,FALSE)</f>
        <v>464</v>
      </c>
      <c r="U84" s="6">
        <f>VLOOKUP($A$7:$A$91,data!$A$2:$X$78,21,FALSE)</f>
        <v>18551</v>
      </c>
      <c r="V84" s="6">
        <f>VLOOKUP($A$7:$A$91,data!$A$2:$X$78,22,FALSE)</f>
        <v>1354</v>
      </c>
      <c r="W84" s="6">
        <f>VLOOKUP($A$7:$A$91,data!$A$2:$X$78,23,FALSE)</f>
        <v>118</v>
      </c>
      <c r="X84" s="6">
        <f>VLOOKUP($A$7:$A$91,data!$A$2:$X$78,24,FALSE)</f>
        <v>21</v>
      </c>
    </row>
    <row r="85" spans="1:24" ht="18.75">
      <c r="A85" s="5" t="s">
        <v>81</v>
      </c>
      <c r="B85" s="6">
        <f>VLOOKUP($A$7:$A$91,data!$A$2:$R$78,2,FALSE)</f>
        <v>60174</v>
      </c>
      <c r="C85" s="6">
        <f>VLOOKUP($A$7:$A$91,data!$A$2:$R$78,3,FALSE)</f>
        <v>163500</v>
      </c>
      <c r="D85" s="6">
        <f>VLOOKUP($A$7:$A$91,data!$A$2:$R$78,4,FALSE)</f>
        <v>31268</v>
      </c>
      <c r="E85" s="6">
        <f>VLOOKUP($A$7:$A$91,data!$A$2:$R$78,5,FALSE)</f>
        <v>4593</v>
      </c>
      <c r="F85" s="6">
        <f>VLOOKUP($A$7:$A$91,data!$A$2:$R$78,6,FALSE)</f>
        <v>154</v>
      </c>
      <c r="G85" s="6">
        <f>VLOOKUP($A$7:$A$91,data!$A$2:$R$78,7,FALSE)</f>
        <v>4412</v>
      </c>
      <c r="H85" s="6">
        <f>VLOOKUP($A$7:$A$91,data!$A$2:$R$78,8,FALSE)</f>
        <v>380</v>
      </c>
      <c r="I85" s="6">
        <f>VLOOKUP($A$7:$A$91,data!$A$2:$R$78,9,FALSE)</f>
        <v>454375</v>
      </c>
      <c r="J85" s="6">
        <f>VLOOKUP($A$7:$A$91,data!$A$2:$R$78,10,FALSE)</f>
        <v>4075</v>
      </c>
      <c r="K85" s="6">
        <f>VLOOKUP($A$7:$A$91,data!$A$2:$R$78,11,FALSE)</f>
        <v>2216088</v>
      </c>
      <c r="L85" s="6">
        <f>VLOOKUP($A$7:$A$91,data!$A$2:$R$78,12,FALSE)</f>
        <v>48408</v>
      </c>
      <c r="M85" s="6">
        <f>VLOOKUP($A$7:$A$91,data!$A$2:$R$78,13,FALSE)</f>
        <v>6818011</v>
      </c>
      <c r="N85" s="6">
        <f>VLOOKUP($A$7:$A$91,data!$A$2:$R$78,14,FALSE)</f>
        <v>943</v>
      </c>
      <c r="O85" s="6">
        <f>VLOOKUP($A$7:$A$91,data!$A$2:$R$78,15,FALSE)</f>
        <v>1367117</v>
      </c>
      <c r="P85" s="6">
        <f>VLOOKUP($A$7:$A$91,data!$A$2:$R$78,16,FALSE)</f>
        <v>2659</v>
      </c>
      <c r="Q85" s="6">
        <f>VLOOKUP($A$7:$A$91,data!$A$2:$R$78,17,FALSE)</f>
        <v>99554</v>
      </c>
      <c r="R85" s="6">
        <f>VLOOKUP($A$7:$A$91,data!$A$2:$R$78,18,FALSE)</f>
        <v>1309</v>
      </c>
      <c r="S85" s="6">
        <f>VLOOKUP($A$7:$A$91,data!$A$2:$X$78,19,FALSE)</f>
        <v>292028</v>
      </c>
      <c r="T85" s="6">
        <f>VLOOKUP($A$7:$A$91,data!$A$2:$X$78,20,FALSE)</f>
        <v>1864</v>
      </c>
      <c r="U85" s="6">
        <f>VLOOKUP($A$7:$A$91,data!$A$2:$X$78,21,FALSE)</f>
        <v>26956</v>
      </c>
      <c r="V85" s="6">
        <f>VLOOKUP($A$7:$A$91,data!$A$2:$X$78,22,FALSE)</f>
        <v>1797</v>
      </c>
      <c r="W85" s="6">
        <f>VLOOKUP($A$7:$A$91,data!$A$2:$X$78,23,FALSE)</f>
        <v>479</v>
      </c>
      <c r="X85" s="6">
        <f>VLOOKUP($A$7:$A$91,data!$A$2:$X$78,24,FALSE)</f>
        <v>36</v>
      </c>
    </row>
    <row r="86" spans="1:24" ht="18.75">
      <c r="A86" s="9" t="s">
        <v>9</v>
      </c>
      <c r="B86" s="8">
        <f>SUM(B87:B91)</f>
        <v>223371</v>
      </c>
      <c r="C86" s="8">
        <f t="shared" ref="C86:X86" si="36">SUM(C87:C91)</f>
        <v>428320</v>
      </c>
      <c r="D86" s="8">
        <f t="shared" si="36"/>
        <v>94480</v>
      </c>
      <c r="E86" s="8">
        <f t="shared" si="36"/>
        <v>1337</v>
      </c>
      <c r="F86" s="8">
        <f t="shared" si="36"/>
        <v>24</v>
      </c>
      <c r="G86" s="8">
        <f t="shared" si="36"/>
        <v>11411</v>
      </c>
      <c r="H86" s="8">
        <f t="shared" si="36"/>
        <v>1358</v>
      </c>
      <c r="I86" s="8">
        <f t="shared" si="36"/>
        <v>122158</v>
      </c>
      <c r="J86" s="8">
        <f t="shared" si="36"/>
        <v>973</v>
      </c>
      <c r="K86" s="8">
        <f t="shared" ref="K86:L86" si="37">SUM(K87:K91)</f>
        <v>4873426</v>
      </c>
      <c r="L86" s="8">
        <f t="shared" si="37"/>
        <v>179893</v>
      </c>
      <c r="M86" s="8">
        <f t="shared" ref="M86:N86" si="38">SUM(M87:M91)</f>
        <v>4032121</v>
      </c>
      <c r="N86" s="8">
        <f t="shared" si="38"/>
        <v>1889</v>
      </c>
      <c r="O86" s="8">
        <f t="shared" si="36"/>
        <v>2422407</v>
      </c>
      <c r="P86" s="8">
        <f t="shared" si="36"/>
        <v>4786</v>
      </c>
      <c r="Q86" s="8">
        <f t="shared" si="36"/>
        <v>92983</v>
      </c>
      <c r="R86" s="8">
        <f t="shared" si="36"/>
        <v>2626</v>
      </c>
      <c r="S86" s="8">
        <f t="shared" ref="S86:T86" si="39">SUM(S87:S91)</f>
        <v>470825</v>
      </c>
      <c r="T86" s="8">
        <f t="shared" si="39"/>
        <v>6081</v>
      </c>
      <c r="U86" s="8">
        <f t="shared" si="36"/>
        <v>260351</v>
      </c>
      <c r="V86" s="8">
        <f t="shared" si="36"/>
        <v>44888</v>
      </c>
      <c r="W86" s="8">
        <f t="shared" si="36"/>
        <v>28291</v>
      </c>
      <c r="X86" s="8">
        <f t="shared" si="36"/>
        <v>5355</v>
      </c>
    </row>
    <row r="87" spans="1:24" ht="18.75">
      <c r="A87" s="5" t="s">
        <v>82</v>
      </c>
      <c r="B87" s="6">
        <f>VLOOKUP($A$7:$A$91,data!$A$2:$R$78,2,FALSE)</f>
        <v>60187</v>
      </c>
      <c r="C87" s="6">
        <f>VLOOKUP($A$7:$A$91,data!$A$2:$R$78,3,FALSE)</f>
        <v>169123</v>
      </c>
      <c r="D87" s="6">
        <f>VLOOKUP($A$7:$A$91,data!$A$2:$R$78,4,FALSE)</f>
        <v>27156</v>
      </c>
      <c r="E87" s="6">
        <f>VLOOKUP($A$7:$A$91,data!$A$2:$R$78,5,FALSE)</f>
        <v>1317</v>
      </c>
      <c r="F87" s="6">
        <f>VLOOKUP($A$7:$A$91,data!$A$2:$R$78,6,FALSE)</f>
        <v>20</v>
      </c>
      <c r="G87" s="6">
        <f>VLOOKUP($A$7:$A$91,data!$A$2:$R$78,7,FALSE)</f>
        <v>6104</v>
      </c>
      <c r="H87" s="6">
        <f>VLOOKUP($A$7:$A$91,data!$A$2:$R$78,8,FALSE)</f>
        <v>345</v>
      </c>
      <c r="I87" s="6">
        <f>VLOOKUP($A$7:$A$91,data!$A$2:$R$78,9,FALSE)</f>
        <v>91645</v>
      </c>
      <c r="J87" s="6">
        <f>VLOOKUP($A$7:$A$91,data!$A$2:$R$78,10,FALSE)</f>
        <v>596</v>
      </c>
      <c r="K87" s="6">
        <f>VLOOKUP($A$7:$A$91,data!$A$2:$R$78,11,FALSE)</f>
        <v>1760928</v>
      </c>
      <c r="L87" s="6">
        <f>VLOOKUP($A$7:$A$91,data!$A$2:$R$78,12,FALSE)</f>
        <v>45567</v>
      </c>
      <c r="M87" s="6">
        <f>VLOOKUP($A$7:$A$91,data!$A$2:$R$78,13,FALSE)</f>
        <v>2598757</v>
      </c>
      <c r="N87" s="6">
        <f>VLOOKUP($A$7:$A$91,data!$A$2:$R$78,14,FALSE)</f>
        <v>831</v>
      </c>
      <c r="O87" s="6">
        <f>VLOOKUP($A$7:$A$91,data!$A$2:$R$78,15,FALSE)</f>
        <v>1985572</v>
      </c>
      <c r="P87" s="6">
        <f>VLOOKUP($A$7:$A$91,data!$A$2:$R$78,16,FALSE)</f>
        <v>2316</v>
      </c>
      <c r="Q87" s="6">
        <f>VLOOKUP($A$7:$A$91,data!$A$2:$R$78,17,FALSE)</f>
        <v>50275</v>
      </c>
      <c r="R87" s="6">
        <f>VLOOKUP($A$7:$A$91,data!$A$2:$R$78,18,FALSE)</f>
        <v>827</v>
      </c>
      <c r="S87" s="6">
        <f>VLOOKUP($A$7:$A$91,data!$A$2:$X$78,19,FALSE)</f>
        <v>362044</v>
      </c>
      <c r="T87" s="6">
        <f>VLOOKUP($A$7:$A$91,data!$A$2:$X$78,20,FALSE)</f>
        <v>1846</v>
      </c>
      <c r="U87" s="6">
        <f>VLOOKUP($A$7:$A$91,data!$A$2:$X$78,21,FALSE)</f>
        <v>58575</v>
      </c>
      <c r="V87" s="6">
        <f>VLOOKUP($A$7:$A$91,data!$A$2:$X$78,22,FALSE)</f>
        <v>5978</v>
      </c>
      <c r="W87" s="6">
        <f>VLOOKUP($A$7:$A$91,data!$A$2:$X$78,23,FALSE)</f>
        <v>2167</v>
      </c>
      <c r="X87" s="6">
        <f>VLOOKUP($A$7:$A$91,data!$A$2:$X$78,24,FALSE)</f>
        <v>223</v>
      </c>
    </row>
    <row r="88" spans="1:24" ht="18.75">
      <c r="A88" s="5" t="s">
        <v>83</v>
      </c>
      <c r="B88" s="6">
        <f>VLOOKUP($A$7:$A$91,data!$A$2:$R$78,2,FALSE)</f>
        <v>23366</v>
      </c>
      <c r="C88" s="6">
        <f>VLOOKUP($A$7:$A$91,data!$A$2:$R$78,3,FALSE)</f>
        <v>34332</v>
      </c>
      <c r="D88" s="6">
        <f>VLOOKUP($A$7:$A$91,data!$A$2:$R$78,4,FALSE)</f>
        <v>8016</v>
      </c>
      <c r="E88" s="6">
        <f>VLOOKUP($A$7:$A$91,data!$A$2:$R$78,5,FALSE)</f>
        <v>0</v>
      </c>
      <c r="F88" s="6">
        <f>VLOOKUP($A$7:$A$91,data!$A$2:$R$78,6,FALSE)</f>
        <v>0</v>
      </c>
      <c r="G88" s="6">
        <f>VLOOKUP($A$7:$A$91,data!$A$2:$R$78,7,FALSE)</f>
        <v>152</v>
      </c>
      <c r="H88" s="6">
        <f>VLOOKUP($A$7:$A$91,data!$A$2:$R$78,8,FALSE)</f>
        <v>38</v>
      </c>
      <c r="I88" s="6">
        <f>VLOOKUP($A$7:$A$91,data!$A$2:$R$78,9,FALSE)</f>
        <v>12796</v>
      </c>
      <c r="J88" s="6">
        <f>VLOOKUP($A$7:$A$91,data!$A$2:$R$78,10,FALSE)</f>
        <v>67</v>
      </c>
      <c r="K88" s="6">
        <f>VLOOKUP($A$7:$A$91,data!$A$2:$R$78,11,FALSE)</f>
        <v>485740</v>
      </c>
      <c r="L88" s="6">
        <f>VLOOKUP($A$7:$A$91,data!$A$2:$R$78,12,FALSE)</f>
        <v>19456</v>
      </c>
      <c r="M88" s="6">
        <f>VLOOKUP($A$7:$A$91,data!$A$2:$R$78,13,FALSE)</f>
        <v>1009582</v>
      </c>
      <c r="N88" s="6">
        <f>VLOOKUP($A$7:$A$91,data!$A$2:$R$78,14,FALSE)</f>
        <v>74</v>
      </c>
      <c r="O88" s="6">
        <f>VLOOKUP($A$7:$A$91,data!$A$2:$R$78,15,FALSE)</f>
        <v>288284</v>
      </c>
      <c r="P88" s="6">
        <f>VLOOKUP($A$7:$A$91,data!$A$2:$R$78,16,FALSE)</f>
        <v>441</v>
      </c>
      <c r="Q88" s="6">
        <f>VLOOKUP($A$7:$A$91,data!$A$2:$R$78,17,FALSE)</f>
        <v>4292</v>
      </c>
      <c r="R88" s="6">
        <f>VLOOKUP($A$7:$A$91,data!$A$2:$R$78,18,FALSE)</f>
        <v>195</v>
      </c>
      <c r="S88" s="6">
        <f>VLOOKUP($A$7:$A$91,data!$A$2:$X$78,19,FALSE)</f>
        <v>17741</v>
      </c>
      <c r="T88" s="6">
        <f>VLOOKUP($A$7:$A$91,data!$A$2:$X$78,20,FALSE)</f>
        <v>686</v>
      </c>
      <c r="U88" s="6">
        <f>VLOOKUP($A$7:$A$91,data!$A$2:$X$78,21,FALSE)</f>
        <v>30929</v>
      </c>
      <c r="V88" s="6">
        <f>VLOOKUP($A$7:$A$91,data!$A$2:$X$78,22,FALSE)</f>
        <v>5136</v>
      </c>
      <c r="W88" s="6">
        <f>VLOOKUP($A$7:$A$91,data!$A$2:$X$78,23,FALSE)</f>
        <v>680</v>
      </c>
      <c r="X88" s="6">
        <f>VLOOKUP($A$7:$A$91,data!$A$2:$X$78,24,FALSE)</f>
        <v>90</v>
      </c>
    </row>
    <row r="89" spans="1:24" ht="18.75">
      <c r="A89" s="5" t="s">
        <v>84</v>
      </c>
      <c r="B89" s="6">
        <f>VLOOKUP($A$7:$A$91,data!$A$2:$R$78,2,FALSE)</f>
        <v>38407</v>
      </c>
      <c r="C89" s="6">
        <f>VLOOKUP($A$7:$A$91,data!$A$2:$R$78,3,FALSE)</f>
        <v>66413</v>
      </c>
      <c r="D89" s="6">
        <f>VLOOKUP($A$7:$A$91,data!$A$2:$R$78,4,FALSE)</f>
        <v>18138</v>
      </c>
      <c r="E89" s="6">
        <f>VLOOKUP($A$7:$A$91,data!$A$2:$R$78,5,FALSE)</f>
        <v>4</v>
      </c>
      <c r="F89" s="6">
        <f>VLOOKUP($A$7:$A$91,data!$A$2:$R$78,6,FALSE)</f>
        <v>2</v>
      </c>
      <c r="G89" s="6">
        <f>VLOOKUP($A$7:$A$91,data!$A$2:$R$78,7,FALSE)</f>
        <v>1075</v>
      </c>
      <c r="H89" s="6">
        <f>VLOOKUP($A$7:$A$91,data!$A$2:$R$78,8,FALSE)</f>
        <v>208</v>
      </c>
      <c r="I89" s="6">
        <f>VLOOKUP($A$7:$A$91,data!$A$2:$R$78,9,FALSE)</f>
        <v>4601</v>
      </c>
      <c r="J89" s="6">
        <f>VLOOKUP($A$7:$A$91,data!$A$2:$R$78,10,FALSE)</f>
        <v>84</v>
      </c>
      <c r="K89" s="6">
        <f>VLOOKUP($A$7:$A$91,data!$A$2:$R$78,11,FALSE)</f>
        <v>778816</v>
      </c>
      <c r="L89" s="6">
        <f>VLOOKUP($A$7:$A$91,data!$A$2:$R$78,12,FALSE)</f>
        <v>31408</v>
      </c>
      <c r="M89" s="6">
        <f>VLOOKUP($A$7:$A$91,data!$A$2:$R$78,13,FALSE)</f>
        <v>234338</v>
      </c>
      <c r="N89" s="6">
        <f>VLOOKUP($A$7:$A$91,data!$A$2:$R$78,14,FALSE)</f>
        <v>123</v>
      </c>
      <c r="O89" s="6">
        <f>VLOOKUP($A$7:$A$91,data!$A$2:$R$78,15,FALSE)</f>
        <v>28831</v>
      </c>
      <c r="P89" s="6">
        <f>VLOOKUP($A$7:$A$91,data!$A$2:$R$78,16,FALSE)</f>
        <v>702</v>
      </c>
      <c r="Q89" s="6">
        <f>VLOOKUP($A$7:$A$91,data!$A$2:$R$78,17,FALSE)</f>
        <v>16329</v>
      </c>
      <c r="R89" s="6">
        <f>VLOOKUP($A$7:$A$91,data!$A$2:$R$78,18,FALSE)</f>
        <v>470</v>
      </c>
      <c r="S89" s="6">
        <f>VLOOKUP($A$7:$A$91,data!$A$2:$X$78,19,FALSE)</f>
        <v>48084</v>
      </c>
      <c r="T89" s="6">
        <f>VLOOKUP($A$7:$A$91,data!$A$2:$X$78,20,FALSE)</f>
        <v>1388</v>
      </c>
      <c r="U89" s="6">
        <f>VLOOKUP($A$7:$A$91,data!$A$2:$X$78,21,FALSE)</f>
        <v>50559</v>
      </c>
      <c r="V89" s="6">
        <f>VLOOKUP($A$7:$A$91,data!$A$2:$X$78,22,FALSE)</f>
        <v>9871</v>
      </c>
      <c r="W89" s="6">
        <f>VLOOKUP($A$7:$A$91,data!$A$2:$X$78,23,FALSE)</f>
        <v>17276</v>
      </c>
      <c r="X89" s="6">
        <f>VLOOKUP($A$7:$A$91,data!$A$2:$X$78,24,FALSE)</f>
        <v>3653</v>
      </c>
    </row>
    <row r="90" spans="1:24" ht="18.75">
      <c r="A90" s="5" t="s">
        <v>85</v>
      </c>
      <c r="B90" s="6">
        <f>VLOOKUP($A$7:$A$91,data!$A$2:$R$78,2,FALSE)</f>
        <v>45999</v>
      </c>
      <c r="C90" s="6">
        <f>VLOOKUP($A$7:$A$91,data!$A$2:$R$78,3,FALSE)</f>
        <v>58818</v>
      </c>
      <c r="D90" s="6">
        <f>VLOOKUP($A$7:$A$91,data!$A$2:$R$78,4,FALSE)</f>
        <v>17708</v>
      </c>
      <c r="E90" s="6">
        <f>VLOOKUP($A$7:$A$91,data!$A$2:$R$78,5,FALSE)</f>
        <v>13</v>
      </c>
      <c r="F90" s="6">
        <f>VLOOKUP($A$7:$A$91,data!$A$2:$R$78,6,FALSE)</f>
        <v>1</v>
      </c>
      <c r="G90" s="6">
        <f>VLOOKUP($A$7:$A$91,data!$A$2:$R$78,7,FALSE)</f>
        <v>1757</v>
      </c>
      <c r="H90" s="6">
        <f>VLOOKUP($A$7:$A$91,data!$A$2:$R$78,8,FALSE)</f>
        <v>330</v>
      </c>
      <c r="I90" s="6">
        <f>VLOOKUP($A$7:$A$91,data!$A$2:$R$78,9,FALSE)</f>
        <v>5280</v>
      </c>
      <c r="J90" s="6">
        <f>VLOOKUP($A$7:$A$91,data!$A$2:$R$78,10,FALSE)</f>
        <v>106</v>
      </c>
      <c r="K90" s="6">
        <f>VLOOKUP($A$7:$A$91,data!$A$2:$R$78,11,FALSE)</f>
        <v>843911</v>
      </c>
      <c r="L90" s="6">
        <f>VLOOKUP($A$7:$A$91,data!$A$2:$R$78,12,FALSE)</f>
        <v>37940</v>
      </c>
      <c r="M90" s="6">
        <f>VLOOKUP($A$7:$A$91,data!$A$2:$R$78,13,FALSE)</f>
        <v>79783</v>
      </c>
      <c r="N90" s="6">
        <f>VLOOKUP($A$7:$A$91,data!$A$2:$R$78,14,FALSE)</f>
        <v>704</v>
      </c>
      <c r="O90" s="6">
        <f>VLOOKUP($A$7:$A$91,data!$A$2:$R$78,15,FALSE)</f>
        <v>77887</v>
      </c>
      <c r="P90" s="6">
        <f>VLOOKUP($A$7:$A$91,data!$A$2:$R$78,16,FALSE)</f>
        <v>502</v>
      </c>
      <c r="Q90" s="6">
        <f>VLOOKUP($A$7:$A$91,data!$A$2:$R$78,17,FALSE)</f>
        <v>15123</v>
      </c>
      <c r="R90" s="6">
        <f>VLOOKUP($A$7:$A$91,data!$A$2:$R$78,18,FALSE)</f>
        <v>863</v>
      </c>
      <c r="S90" s="6">
        <f>VLOOKUP($A$7:$A$91,data!$A$2:$X$78,19,FALSE)</f>
        <v>23728</v>
      </c>
      <c r="T90" s="6">
        <f>VLOOKUP($A$7:$A$91,data!$A$2:$X$78,20,FALSE)</f>
        <v>1228</v>
      </c>
      <c r="U90" s="6">
        <f>VLOOKUP($A$7:$A$91,data!$A$2:$X$78,21,FALSE)</f>
        <v>68864</v>
      </c>
      <c r="V90" s="6">
        <f>VLOOKUP($A$7:$A$91,data!$A$2:$X$78,22,FALSE)</f>
        <v>13735</v>
      </c>
      <c r="W90" s="6">
        <f>VLOOKUP($A$7:$A$91,data!$A$2:$X$78,23,FALSE)</f>
        <v>4200</v>
      </c>
      <c r="X90" s="6">
        <f>VLOOKUP($A$7:$A$91,data!$A$2:$X$78,24,FALSE)</f>
        <v>742</v>
      </c>
    </row>
    <row r="91" spans="1:24" ht="18.75">
      <c r="A91" s="5" t="s">
        <v>86</v>
      </c>
      <c r="B91" s="6">
        <f>VLOOKUP($A$7:$A$91,data!$A$2:$R$78,2,FALSE)</f>
        <v>55412</v>
      </c>
      <c r="C91" s="6">
        <f>VLOOKUP($A$7:$A$91,data!$A$2:$R$78,3,FALSE)</f>
        <v>99634</v>
      </c>
      <c r="D91" s="6">
        <f>VLOOKUP($A$7:$A$91,data!$A$2:$R$78,4,FALSE)</f>
        <v>23462</v>
      </c>
      <c r="E91" s="6">
        <f>VLOOKUP($A$7:$A$91,data!$A$2:$R$78,5,FALSE)</f>
        <v>3</v>
      </c>
      <c r="F91" s="6">
        <f>VLOOKUP($A$7:$A$91,data!$A$2:$R$78,6,FALSE)</f>
        <v>1</v>
      </c>
      <c r="G91" s="6">
        <f>VLOOKUP($A$7:$A$91,data!$A$2:$R$78,7,FALSE)</f>
        <v>2323</v>
      </c>
      <c r="H91" s="6">
        <f>VLOOKUP($A$7:$A$91,data!$A$2:$R$78,8,FALSE)</f>
        <v>437</v>
      </c>
      <c r="I91" s="6">
        <f>VLOOKUP($A$7:$A$91,data!$A$2:$R$78,9,FALSE)</f>
        <v>7836</v>
      </c>
      <c r="J91" s="6">
        <f>VLOOKUP($A$7:$A$91,data!$A$2:$R$78,10,FALSE)</f>
        <v>120</v>
      </c>
      <c r="K91" s="6">
        <f>VLOOKUP($A$7:$A$91,data!$A$2:$R$78,11,FALSE)</f>
        <v>1004031</v>
      </c>
      <c r="L91" s="6">
        <f>VLOOKUP($A$7:$A$91,data!$A$2:$R$78,12,FALSE)</f>
        <v>45522</v>
      </c>
      <c r="M91" s="6">
        <f>VLOOKUP($A$7:$A$91,data!$A$2:$R$78,13,FALSE)</f>
        <v>109661</v>
      </c>
      <c r="N91" s="6">
        <f>VLOOKUP($A$7:$A$91,data!$A$2:$R$78,14,FALSE)</f>
        <v>157</v>
      </c>
      <c r="O91" s="6">
        <f>VLOOKUP($A$7:$A$91,data!$A$2:$R$78,15,FALSE)</f>
        <v>41833</v>
      </c>
      <c r="P91" s="6">
        <f>VLOOKUP($A$7:$A$91,data!$A$2:$R$78,16,FALSE)</f>
        <v>825</v>
      </c>
      <c r="Q91" s="6">
        <f>VLOOKUP($A$7:$A$91,data!$A$2:$R$78,17,FALSE)</f>
        <v>6964</v>
      </c>
      <c r="R91" s="6">
        <f>VLOOKUP($A$7:$A$91,data!$A$2:$R$78,18,FALSE)</f>
        <v>271</v>
      </c>
      <c r="S91" s="6">
        <f>VLOOKUP($A$7:$A$91,data!$A$2:$X$78,19,FALSE)</f>
        <v>19228</v>
      </c>
      <c r="T91" s="6">
        <f>VLOOKUP($A$7:$A$91,data!$A$2:$X$78,20,FALSE)</f>
        <v>933</v>
      </c>
      <c r="U91" s="6">
        <f>VLOOKUP($A$7:$A$91,data!$A$2:$X$78,21,FALSE)</f>
        <v>51424</v>
      </c>
      <c r="V91" s="6">
        <f>VLOOKUP($A$7:$A$91,data!$A$2:$X$78,22,FALSE)</f>
        <v>10168</v>
      </c>
      <c r="W91" s="6">
        <f>VLOOKUP($A$7:$A$91,data!$A$2:$X$78,23,FALSE)</f>
        <v>3968</v>
      </c>
      <c r="X91" s="6">
        <f>VLOOKUP($A$7:$A$91,data!$A$2:$X$78,24,FALSE)</f>
        <v>647</v>
      </c>
    </row>
    <row r="93" spans="1:24" ht="18.75">
      <c r="A93" s="7" t="s">
        <v>97</v>
      </c>
      <c r="B93" s="7" t="s">
        <v>131</v>
      </c>
    </row>
    <row r="94" spans="1:24" ht="18.75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5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20.07.65</vt:lpstr>
      <vt:lpstr>'20.07.65'!Print_Area</vt:lpstr>
      <vt:lpstr>'20.07.65'!Print_Titles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</cp:lastModifiedBy>
  <cp:lastPrinted>2022-03-31T05:00:37Z</cp:lastPrinted>
  <dcterms:created xsi:type="dcterms:W3CDTF">2019-08-21T02:30:20Z</dcterms:created>
  <dcterms:modified xsi:type="dcterms:W3CDTF">2022-07-25T04:30:08Z</dcterms:modified>
</cp:coreProperties>
</file>