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EBA7FB0F-D60F-42AC-874F-823678E1713C}" xr6:coauthVersionLast="47" xr6:coauthVersionMax="47" xr10:uidLastSave="{00000000-0000-0000-0000-000000000000}"/>
  <bookViews>
    <workbookView xWindow="-120" yWindow="-120" windowWidth="21840" windowHeight="13020" firstSheet="1" activeTab="1" xr2:uid="{7BA0DC24-76C1-4553-8E33-56FABE6A1DA7}"/>
  </bookViews>
  <sheets>
    <sheet name="data" sheetId="33" state="hidden" r:id="rId1"/>
    <sheet name="20.05.65" sheetId="2" r:id="rId2"/>
  </sheets>
  <definedNames>
    <definedName name="_xlnm.Print_Area" localSheetId="1">'20.05.65'!$A$1:$X$94</definedName>
    <definedName name="_xlnm.Print_Titles" localSheetId="1">'20.05.65'!$1:$4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<sst xmlns="http://schemas.openxmlformats.org/spreadsheetml/2006/main" count="229" uniqueCount="132">
  <si>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</si>
  <si>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</si>
  <si>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</si>
  <si>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</si>
  <si>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</si>
  <si>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</si>
  <si>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</si>
  <si>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</si>
  <si>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</si>
  <si>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</si>
  <si>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</si>
  <si>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</si>
  <si>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</si>
  <si>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</si>
  <si>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</si>
  <si>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</si>
  <si>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</si>
  <si>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</si>
  <si>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</si>
  <si>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</si>
  <si>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</si>
  <si>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</si>
  <si>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</si>
  <si>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</si>
  <si>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</si>
  <si>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</si>
  <si>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</si>
  <si>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</si>
  <si>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</si>
  <si>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</si>
  <si>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</si>
  <si>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</si>
  <si>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</si>
  <si>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</si>
  <si>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</si>
  <si>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</si>
  <si>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</si>
  <si>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</si>
  <si>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</si>
  <si>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</si>
  <si>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</si>
  <si>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</si>
  <si>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</si>
  <si>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</si>
  <si>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</si>
  <si>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</si>
  <si>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</si>
  <si>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</si>
  <si>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</si>
  <si>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</si>
  <si>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</si>
  <si>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</si>
  <si>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</si>
  <si>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</si>
  <si>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</si>
  <si>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</si>
  <si>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</si>
  <si>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</si>
  <si>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</si>
  <si>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</si>
  <si>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</si>
  <si>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</si>
  <si>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</si>
  <si>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</si>
  <si>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</si>
  <si>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</si>
  <si>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</si>
  <si>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</si>
  <si>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</si>
  <si>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</si>
  <si>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</si>
  <si>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</si>
  <si>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</si>
  <si>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</si>
  <si>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</si>
  <si>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</si>
  <si>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</si>
  <si>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</si>
  <si>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</si>
  <si>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</si>
  <si>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</si>
  <si>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</si>
  <si>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</si>
  <si>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</si>
  <si>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</si>
  <si>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</si>
  <si>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</si>
  <si>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</si>
  <si>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</si>
  <si>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</si>
  <si>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</si>
  <si>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</si>
  <si>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</si>
  <si>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</si>
  <si>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</si>
  <si>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</si>
  <si>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</si>
  <si>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</si>
  <si>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</si>
  <si>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</si>
  <si>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</si>
  <si>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</si>
  <si>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</si>
  <si>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</si>
  <si>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</si>
  <si>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</si>
  <si>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</si>
  <si>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</si>
  <si>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</si>
  <si>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</si>
  <si>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</si>
  <si>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</si>
  <si>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</si>
  <si>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</si>
  <si>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</si>
  <si>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</si>
  <si>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</si>
  <si>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</si>
  <si>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</si>
  <si>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</si>
  <si>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</si>
  <si>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</si>
  <si>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</si>
  <si>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</si>
  <si>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</si>
  <si>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</si>
  <si>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</si>
  <si>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</si>
  <si>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</si>
  <si>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</si>
  <si>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พฤษภาคม 2565</t>
  </si>
  <si>
    <t>:  ประมวลผลข้อมูล ณ วันที่ 20 พฤษภาคม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</si>
</sst>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88AC-ABBF-44A3-B65E-1F55B4B33936}">
  <dimension ref="A1:X78"/>
  <sheetViews>
    <sheetView workbookViewId="0">
      <selection activeCell="Y1" sqref="Y1:BN1048576"/>
    </sheetView>
  </sheetViews>
  <sheetFormatPr defaultColWidth="8.85546875" defaultRowHeight="15"/>
  <cols>
    <col min="1" max="1" width="19" style="16" bestFit="1" customWidth="1"/>
    <col min="2" max="2" width="38.140625" style="16" bestFit="1" customWidth="1"/>
    <col min="3" max="3" width="23.42578125" style="16" bestFit="1" customWidth="1"/>
    <col min="4" max="4" width="35.85546875" style="16" bestFit="1" customWidth="1"/>
    <col min="5" max="5" width="22.85546875" style="16" bestFit="1" customWidth="1"/>
    <col min="6" max="6" width="35.28515625" style="16" bestFit="1" customWidth="1"/>
    <col min="7" max="7" width="23.42578125" style="16" bestFit="1" customWidth="1"/>
    <col min="8" max="8" width="36" style="16" bestFit="1" customWidth="1"/>
    <col min="9" max="9" width="21.5703125" style="16" bestFit="1" customWidth="1"/>
    <col min="10" max="10" width="34.140625" style="16" bestFit="1" customWidth="1"/>
    <col min="11" max="11" width="40" style="16" bestFit="1" customWidth="1"/>
    <col min="12" max="12" width="52.42578125" style="16" bestFit="1" customWidth="1"/>
    <col min="13" max="13" width="24" style="16" bestFit="1" customWidth="1"/>
    <col min="14" max="14" width="36.42578125" style="16" bestFit="1" customWidth="1"/>
    <col min="15" max="15" width="23.140625" style="16" bestFit="1" customWidth="1"/>
    <col min="16" max="16" width="35.7109375" style="16" bestFit="1" customWidth="1"/>
    <col min="17" max="17" width="24.85546875" style="16" bestFit="1" customWidth="1"/>
    <col min="18" max="18" width="37.28515625" style="16" bestFit="1" customWidth="1"/>
    <col min="19" max="19" width="24" style="16" bestFit="1" customWidth="1"/>
    <col min="20" max="20" width="36.42578125" style="16" bestFit="1" customWidth="1"/>
    <col min="21" max="21" width="21.85546875" style="16" bestFit="1" customWidth="1"/>
    <col min="22" max="22" width="34.28515625" style="16" bestFit="1" customWidth="1"/>
    <col min="23" max="23" width="21.5703125" style="16" bestFit="1" customWidth="1"/>
    <col min="24" max="24" width="34.140625" style="16" bestFit="1" customWidth="1"/>
    <col min="25" max="16384" width="8.85546875" style="16"/>
  </cols>
  <sheetData>
    <row r="1" spans="1:24">
      <c r="A1" s="16" t="s">
        <v>115</v>
      </c>
      <c r="B1" s="16" t="s">
        <v>100</v>
      </c>
      <c r="C1" s="16" t="s">
        <v>105</v>
      </c>
      <c r="D1" s="16" t="s">
        <v>106</v>
      </c>
      <c r="E1" s="16" t="s">
        <v>107</v>
      </c>
      <c r="F1" s="16" t="s">
        <v>108</v>
      </c>
      <c r="G1" s="16" t="s">
        <v>109</v>
      </c>
      <c r="H1" s="16" t="s">
        <v>110</v>
      </c>
      <c r="I1" s="16" t="s">
        <v>111</v>
      </c>
      <c r="J1" s="16" t="s">
        <v>112</v>
      </c>
      <c r="K1" s="16" t="s">
        <v>117</v>
      </c>
      <c r="L1" s="16" t="s">
        <v>118</v>
      </c>
      <c r="M1" s="16" t="s">
        <v>119</v>
      </c>
      <c r="N1" s="16" t="s">
        <v>120</v>
      </c>
      <c r="O1" s="16" t="s">
        <v>121</v>
      </c>
      <c r="P1" s="16" t="s">
        <v>122</v>
      </c>
      <c r="Q1" s="16" t="s">
        <v>123</v>
      </c>
      <c r="R1" s="16" t="s">
        <v>124</v>
      </c>
      <c r="S1" s="16" t="s">
        <v>125</v>
      </c>
      <c r="T1" s="16" t="s">
        <v>126</v>
      </c>
      <c r="U1" s="16" t="s">
        <v>113</v>
      </c>
      <c r="V1" s="16" t="s">
        <v>114</v>
      </c>
      <c r="W1" s="16" t="s">
        <v>127</v>
      </c>
      <c r="X1" s="16" t="s">
        <v>128</v>
      </c>
    </row>
    <row r="2" spans="1:24">
      <c r="A2" s="16" t="s">
        <v>10</v>
      </c>
      <c r="B2" s="12">
        <v>4821</v>
      </c>
      <c r="C2" s="12">
        <v>4944</v>
      </c>
      <c r="D2" s="12">
        <v>613</v>
      </c>
      <c r="E2" s="12">
        <v>116</v>
      </c>
      <c r="F2" s="12">
        <v>5</v>
      </c>
      <c r="G2" s="12">
        <v>269</v>
      </c>
      <c r="H2" s="12">
        <v>50</v>
      </c>
      <c r="I2" s="12">
        <v>61</v>
      </c>
      <c r="J2" s="12">
        <v>8</v>
      </c>
      <c r="K2" s="12">
        <v>107432</v>
      </c>
      <c r="L2" s="12">
        <v>3866</v>
      </c>
      <c r="M2" s="12">
        <v>34561</v>
      </c>
      <c r="N2" s="12">
        <v>230</v>
      </c>
      <c r="O2" s="12">
        <v>8319</v>
      </c>
      <c r="P2" s="12">
        <v>204</v>
      </c>
      <c r="Q2" s="12">
        <v>5637</v>
      </c>
      <c r="R2" s="12">
        <v>122</v>
      </c>
      <c r="S2" s="12">
        <v>26185</v>
      </c>
      <c r="T2" s="12">
        <v>129</v>
      </c>
      <c r="U2" s="12">
        <v>10246</v>
      </c>
      <c r="V2" s="12">
        <v>484</v>
      </c>
      <c r="W2" s="12">
        <v>1303</v>
      </c>
      <c r="X2" s="12">
        <v>83</v>
      </c>
    </row>
    <row r="3" spans="1:24">
      <c r="A3" s="16" t="s">
        <v>17</v>
      </c>
      <c r="B3" s="12">
        <v>20566</v>
      </c>
      <c r="C3" s="12">
        <v>57086</v>
      </c>
      <c r="D3" s="12">
        <v>3500</v>
      </c>
      <c r="E3" s="12">
        <v>1201</v>
      </c>
      <c r="F3" s="12">
        <v>64</v>
      </c>
      <c r="G3" s="12">
        <v>17744</v>
      </c>
      <c r="H3" s="12">
        <v>1300</v>
      </c>
      <c r="I3" s="12">
        <v>213172</v>
      </c>
      <c r="J3" s="12">
        <v>604</v>
      </c>
      <c r="K3" s="12">
        <v>1066028</v>
      </c>
      <c r="L3" s="12">
        <v>16757</v>
      </c>
      <c r="M3" s="12">
        <v>5959662</v>
      </c>
      <c r="N3" s="12">
        <v>157</v>
      </c>
      <c r="O3" s="12">
        <v>75505</v>
      </c>
      <c r="P3" s="12">
        <v>2186</v>
      </c>
      <c r="Q3" s="12">
        <v>96576</v>
      </c>
      <c r="R3" s="12">
        <v>451</v>
      </c>
      <c r="S3" s="12">
        <v>1031766</v>
      </c>
      <c r="T3" s="12">
        <v>1735</v>
      </c>
      <c r="U3" s="12">
        <v>40240</v>
      </c>
      <c r="V3" s="12">
        <v>1104</v>
      </c>
      <c r="W3" s="12">
        <v>4116</v>
      </c>
      <c r="X3" s="12">
        <v>123</v>
      </c>
    </row>
    <row r="4" spans="1:24">
      <c r="A4" s="16" t="s">
        <v>11</v>
      </c>
      <c r="B4" s="12">
        <v>4222</v>
      </c>
      <c r="C4" s="12">
        <v>2223</v>
      </c>
      <c r="D4" s="12">
        <v>316</v>
      </c>
      <c r="E4" s="12">
        <v>0</v>
      </c>
      <c r="F4" s="12">
        <v>0</v>
      </c>
      <c r="G4" s="12">
        <v>180</v>
      </c>
      <c r="H4" s="12">
        <v>36</v>
      </c>
      <c r="I4" s="12">
        <v>0</v>
      </c>
      <c r="J4" s="12">
        <v>0</v>
      </c>
      <c r="K4" s="12">
        <v>108829</v>
      </c>
      <c r="L4" s="12">
        <v>3688</v>
      </c>
      <c r="M4" s="12">
        <v>18447</v>
      </c>
      <c r="N4" s="12">
        <v>40</v>
      </c>
      <c r="O4" s="12">
        <v>7706</v>
      </c>
      <c r="P4" s="12">
        <v>276</v>
      </c>
      <c r="Q4" s="12">
        <v>4249</v>
      </c>
      <c r="R4" s="12">
        <v>73</v>
      </c>
      <c r="S4" s="12">
        <v>140294</v>
      </c>
      <c r="T4" s="12">
        <v>156</v>
      </c>
      <c r="U4" s="12">
        <v>3783</v>
      </c>
      <c r="V4" s="12">
        <v>257</v>
      </c>
      <c r="W4" s="12">
        <v>323</v>
      </c>
      <c r="X4" s="12">
        <v>24</v>
      </c>
    </row>
    <row r="5" spans="1:24">
      <c r="A5" s="16" t="s">
        <v>12</v>
      </c>
      <c r="B5" s="12">
        <v>6522</v>
      </c>
      <c r="C5" s="12">
        <v>4932</v>
      </c>
      <c r="D5" s="12">
        <v>287</v>
      </c>
      <c r="E5" s="12">
        <v>39</v>
      </c>
      <c r="F5" s="12">
        <v>2</v>
      </c>
      <c r="G5" s="12">
        <v>902</v>
      </c>
      <c r="H5" s="12">
        <v>68</v>
      </c>
      <c r="I5" s="12">
        <v>0</v>
      </c>
      <c r="J5" s="12">
        <v>0</v>
      </c>
      <c r="K5" s="12">
        <v>279625</v>
      </c>
      <c r="L5" s="12">
        <v>5214</v>
      </c>
      <c r="M5" s="12">
        <v>235090</v>
      </c>
      <c r="N5" s="12">
        <v>81</v>
      </c>
      <c r="O5" s="12">
        <v>114985</v>
      </c>
      <c r="P5" s="12">
        <v>1869</v>
      </c>
      <c r="Q5" s="12">
        <v>61855</v>
      </c>
      <c r="R5" s="12">
        <v>125</v>
      </c>
      <c r="S5" s="12">
        <v>359014</v>
      </c>
      <c r="T5" s="12">
        <v>568</v>
      </c>
      <c r="U5" s="12">
        <v>3281</v>
      </c>
      <c r="V5" s="12">
        <v>126</v>
      </c>
      <c r="W5" s="12">
        <v>430</v>
      </c>
      <c r="X5" s="12">
        <v>18</v>
      </c>
    </row>
    <row r="6" spans="1:24">
      <c r="A6" s="16" t="s">
        <v>13</v>
      </c>
      <c r="B6" s="12">
        <v>15612</v>
      </c>
      <c r="C6" s="12">
        <v>11017</v>
      </c>
      <c r="D6" s="12">
        <v>1118</v>
      </c>
      <c r="E6" s="12">
        <v>18</v>
      </c>
      <c r="F6" s="12">
        <v>4</v>
      </c>
      <c r="G6" s="12">
        <v>1677</v>
      </c>
      <c r="H6" s="12">
        <v>202</v>
      </c>
      <c r="I6" s="12">
        <v>18914</v>
      </c>
      <c r="J6" s="12">
        <v>33</v>
      </c>
      <c r="K6" s="12">
        <v>627601</v>
      </c>
      <c r="L6" s="12">
        <v>13215</v>
      </c>
      <c r="M6" s="12">
        <v>2771977</v>
      </c>
      <c r="N6" s="12">
        <v>140</v>
      </c>
      <c r="O6" s="12">
        <v>3037026</v>
      </c>
      <c r="P6" s="12">
        <v>2040</v>
      </c>
      <c r="Q6" s="12">
        <v>110486</v>
      </c>
      <c r="R6" s="12">
        <v>223</v>
      </c>
      <c r="S6" s="12">
        <v>484123</v>
      </c>
      <c r="T6" s="12">
        <v>1378</v>
      </c>
      <c r="U6" s="12">
        <v>8086</v>
      </c>
      <c r="V6" s="12">
        <v>383</v>
      </c>
      <c r="W6" s="12">
        <v>420</v>
      </c>
      <c r="X6" s="12">
        <v>21</v>
      </c>
    </row>
    <row r="7" spans="1:24">
      <c r="A7" s="16" t="s">
        <v>15</v>
      </c>
      <c r="B7" s="12">
        <v>28109</v>
      </c>
      <c r="C7" s="12">
        <v>77767</v>
      </c>
      <c r="D7" s="12">
        <v>4160</v>
      </c>
      <c r="E7" s="12">
        <v>89154</v>
      </c>
      <c r="F7" s="12">
        <v>2439</v>
      </c>
      <c r="G7" s="12">
        <v>3777</v>
      </c>
      <c r="H7" s="12">
        <v>266</v>
      </c>
      <c r="I7" s="12">
        <v>567720</v>
      </c>
      <c r="J7" s="12">
        <v>986</v>
      </c>
      <c r="K7" s="12">
        <v>931863</v>
      </c>
      <c r="L7" s="12">
        <v>21804</v>
      </c>
      <c r="M7" s="12">
        <v>58776120</v>
      </c>
      <c r="N7" s="12">
        <v>419</v>
      </c>
      <c r="O7" s="12">
        <v>785994</v>
      </c>
      <c r="P7" s="12">
        <v>1322</v>
      </c>
      <c r="Q7" s="12">
        <v>414575</v>
      </c>
      <c r="R7" s="12">
        <v>253</v>
      </c>
      <c r="S7" s="12">
        <v>554609</v>
      </c>
      <c r="T7" s="12">
        <v>1032</v>
      </c>
      <c r="U7" s="12">
        <v>72209</v>
      </c>
      <c r="V7" s="12">
        <v>2371</v>
      </c>
      <c r="W7" s="12">
        <v>3698</v>
      </c>
      <c r="X7" s="12">
        <v>95</v>
      </c>
    </row>
    <row r="8" spans="1:24">
      <c r="A8" s="16" t="s">
        <v>18</v>
      </c>
      <c r="B8" s="12">
        <v>18315</v>
      </c>
      <c r="C8" s="12">
        <v>31589</v>
      </c>
      <c r="D8" s="12">
        <v>2150</v>
      </c>
      <c r="E8" s="12">
        <v>174760</v>
      </c>
      <c r="F8" s="12">
        <v>4709</v>
      </c>
      <c r="G8" s="12">
        <v>10644</v>
      </c>
      <c r="H8" s="12">
        <v>678</v>
      </c>
      <c r="I8" s="12">
        <v>59081</v>
      </c>
      <c r="J8" s="12">
        <v>122</v>
      </c>
      <c r="K8" s="12">
        <v>600468</v>
      </c>
      <c r="L8" s="12">
        <v>12550</v>
      </c>
      <c r="M8" s="12">
        <v>17963989</v>
      </c>
      <c r="N8" s="12">
        <v>266</v>
      </c>
      <c r="O8" s="12">
        <v>1942730</v>
      </c>
      <c r="P8" s="12">
        <v>1491</v>
      </c>
      <c r="Q8" s="12">
        <v>673976</v>
      </c>
      <c r="R8" s="12">
        <v>178</v>
      </c>
      <c r="S8" s="12">
        <v>265546</v>
      </c>
      <c r="T8" s="12">
        <v>641</v>
      </c>
      <c r="U8" s="12">
        <v>27328</v>
      </c>
      <c r="V8" s="12">
        <v>838</v>
      </c>
      <c r="W8" s="12">
        <v>2876</v>
      </c>
      <c r="X8" s="12">
        <v>57</v>
      </c>
    </row>
    <row r="9" spans="1:24">
      <c r="A9" s="16" t="s">
        <v>16</v>
      </c>
      <c r="B9" s="12">
        <v>5228</v>
      </c>
      <c r="C9" s="12">
        <v>3432</v>
      </c>
      <c r="D9" s="12">
        <v>450</v>
      </c>
      <c r="E9" s="12">
        <v>124</v>
      </c>
      <c r="F9" s="12">
        <v>6</v>
      </c>
      <c r="G9" s="12">
        <v>253</v>
      </c>
      <c r="H9" s="12">
        <v>43</v>
      </c>
      <c r="I9" s="12">
        <v>11612</v>
      </c>
      <c r="J9" s="12">
        <v>157</v>
      </c>
      <c r="K9" s="12">
        <v>254711</v>
      </c>
      <c r="L9" s="12">
        <v>4263</v>
      </c>
      <c r="M9" s="12">
        <v>1803394</v>
      </c>
      <c r="N9" s="12">
        <v>71</v>
      </c>
      <c r="O9" s="12">
        <v>51545</v>
      </c>
      <c r="P9" s="12">
        <v>409</v>
      </c>
      <c r="Q9" s="12">
        <v>3979</v>
      </c>
      <c r="R9" s="12">
        <v>59</v>
      </c>
      <c r="S9" s="12">
        <v>132072</v>
      </c>
      <c r="T9" s="12">
        <v>404</v>
      </c>
      <c r="U9" s="12">
        <v>18531</v>
      </c>
      <c r="V9" s="12">
        <v>548</v>
      </c>
      <c r="W9" s="12">
        <v>161</v>
      </c>
      <c r="X9" s="12">
        <v>14</v>
      </c>
    </row>
    <row r="10" spans="1:24">
      <c r="A10" s="16" t="s">
        <v>14</v>
      </c>
      <c r="B10" s="12">
        <v>17464</v>
      </c>
      <c r="C10" s="12">
        <v>13062</v>
      </c>
      <c r="D10" s="12">
        <v>1490</v>
      </c>
      <c r="E10" s="12">
        <v>0</v>
      </c>
      <c r="F10" s="12">
        <v>0</v>
      </c>
      <c r="G10" s="12">
        <v>797</v>
      </c>
      <c r="H10" s="12">
        <v>76</v>
      </c>
      <c r="I10" s="12">
        <v>60360</v>
      </c>
      <c r="J10" s="12">
        <v>785</v>
      </c>
      <c r="K10" s="12">
        <v>833215</v>
      </c>
      <c r="L10" s="12">
        <v>14772</v>
      </c>
      <c r="M10" s="12">
        <v>1101366</v>
      </c>
      <c r="N10" s="12">
        <v>34</v>
      </c>
      <c r="O10" s="12">
        <v>926193</v>
      </c>
      <c r="P10" s="12">
        <v>782</v>
      </c>
      <c r="Q10" s="12">
        <v>4636</v>
      </c>
      <c r="R10" s="12">
        <v>48</v>
      </c>
      <c r="S10" s="12">
        <v>1583938</v>
      </c>
      <c r="T10" s="12">
        <v>2126</v>
      </c>
      <c r="U10" s="12">
        <v>10703</v>
      </c>
      <c r="V10" s="12">
        <v>405</v>
      </c>
      <c r="W10" s="12">
        <v>513</v>
      </c>
      <c r="X10" s="12">
        <v>17</v>
      </c>
    </row>
    <row r="11" spans="1:24">
      <c r="A11" s="16" t="s">
        <v>22</v>
      </c>
      <c r="B11" s="12">
        <v>9830</v>
      </c>
      <c r="C11" s="12">
        <v>2373</v>
      </c>
      <c r="D11" s="12">
        <v>333</v>
      </c>
      <c r="E11" s="12">
        <v>3107</v>
      </c>
      <c r="F11" s="12">
        <v>85</v>
      </c>
      <c r="G11" s="12">
        <v>491</v>
      </c>
      <c r="H11" s="12">
        <v>30</v>
      </c>
      <c r="I11" s="12">
        <v>79467</v>
      </c>
      <c r="J11" s="12">
        <v>157</v>
      </c>
      <c r="K11" s="12">
        <v>263356</v>
      </c>
      <c r="L11" s="12">
        <v>8417</v>
      </c>
      <c r="M11" s="12">
        <v>3357403</v>
      </c>
      <c r="N11" s="12">
        <v>326</v>
      </c>
      <c r="O11" s="12">
        <v>841008</v>
      </c>
      <c r="P11" s="12">
        <v>556</v>
      </c>
      <c r="Q11" s="12">
        <v>20955</v>
      </c>
      <c r="R11" s="12">
        <v>153</v>
      </c>
      <c r="S11" s="12">
        <v>10975</v>
      </c>
      <c r="T11" s="12">
        <v>129</v>
      </c>
      <c r="U11" s="12">
        <v>280</v>
      </c>
      <c r="V11" s="12">
        <v>29</v>
      </c>
      <c r="W11" s="12">
        <v>83</v>
      </c>
      <c r="X11" s="12">
        <v>5</v>
      </c>
    </row>
    <row r="12" spans="1:24">
      <c r="A12" s="16" t="s">
        <v>24</v>
      </c>
      <c r="B12" s="12">
        <v>17323</v>
      </c>
      <c r="C12" s="12">
        <v>24031</v>
      </c>
      <c r="D12" s="12">
        <v>2840</v>
      </c>
      <c r="E12" s="12">
        <v>115</v>
      </c>
      <c r="F12" s="12">
        <v>5</v>
      </c>
      <c r="G12" s="12">
        <v>3779</v>
      </c>
      <c r="H12" s="12">
        <v>285</v>
      </c>
      <c r="I12" s="12">
        <v>207102</v>
      </c>
      <c r="J12" s="12">
        <v>353</v>
      </c>
      <c r="K12" s="12">
        <v>614393</v>
      </c>
      <c r="L12" s="12">
        <v>13620</v>
      </c>
      <c r="M12" s="12">
        <v>5603327</v>
      </c>
      <c r="N12" s="12">
        <v>302</v>
      </c>
      <c r="O12" s="12">
        <v>8981131</v>
      </c>
      <c r="P12" s="12">
        <v>1143</v>
      </c>
      <c r="Q12" s="12">
        <v>784811</v>
      </c>
      <c r="R12" s="12">
        <v>610</v>
      </c>
      <c r="S12" s="12">
        <v>257472</v>
      </c>
      <c r="T12" s="12">
        <v>1698</v>
      </c>
      <c r="U12" s="12">
        <v>7731</v>
      </c>
      <c r="V12" s="12">
        <v>404</v>
      </c>
      <c r="W12" s="12">
        <v>1423</v>
      </c>
      <c r="X12" s="12">
        <v>94</v>
      </c>
    </row>
    <row r="13" spans="1:24">
      <c r="A13" s="16" t="s">
        <v>20</v>
      </c>
      <c r="B13" s="12">
        <v>12970</v>
      </c>
      <c r="C13" s="12">
        <v>21469</v>
      </c>
      <c r="D13" s="12">
        <v>1589</v>
      </c>
      <c r="E13" s="12">
        <v>1654</v>
      </c>
      <c r="F13" s="12">
        <v>29</v>
      </c>
      <c r="G13" s="12">
        <v>8995</v>
      </c>
      <c r="H13" s="12">
        <v>864</v>
      </c>
      <c r="I13" s="12">
        <v>202334</v>
      </c>
      <c r="J13" s="12">
        <v>171</v>
      </c>
      <c r="K13" s="12">
        <v>441488</v>
      </c>
      <c r="L13" s="12">
        <v>10895</v>
      </c>
      <c r="M13" s="12">
        <v>31462392</v>
      </c>
      <c r="N13" s="12">
        <v>348</v>
      </c>
      <c r="O13" s="12">
        <v>6627811</v>
      </c>
      <c r="P13" s="12">
        <v>558</v>
      </c>
      <c r="Q13" s="12">
        <v>163733</v>
      </c>
      <c r="R13" s="12">
        <v>76</v>
      </c>
      <c r="S13" s="12">
        <v>170700</v>
      </c>
      <c r="T13" s="12">
        <v>169</v>
      </c>
      <c r="U13" s="12">
        <v>6777</v>
      </c>
      <c r="V13" s="12">
        <v>318</v>
      </c>
      <c r="W13" s="12">
        <v>1935</v>
      </c>
      <c r="X13" s="12">
        <v>84</v>
      </c>
    </row>
    <row r="14" spans="1:24">
      <c r="A14" s="16" t="s">
        <v>23</v>
      </c>
      <c r="B14" s="12">
        <v>4384</v>
      </c>
      <c r="C14" s="12">
        <v>1725</v>
      </c>
      <c r="D14" s="12">
        <v>183</v>
      </c>
      <c r="E14" s="12">
        <v>1</v>
      </c>
      <c r="F14" s="12">
        <v>1</v>
      </c>
      <c r="G14" s="12">
        <v>602</v>
      </c>
      <c r="H14" s="12">
        <v>71</v>
      </c>
      <c r="I14" s="12">
        <v>64124</v>
      </c>
      <c r="J14" s="12">
        <v>68</v>
      </c>
      <c r="K14" s="12">
        <v>108271</v>
      </c>
      <c r="L14" s="12">
        <v>3785</v>
      </c>
      <c r="M14" s="12">
        <v>496138</v>
      </c>
      <c r="N14" s="12">
        <v>13</v>
      </c>
      <c r="O14" s="12">
        <v>39912</v>
      </c>
      <c r="P14" s="12">
        <v>104</v>
      </c>
      <c r="Q14" s="12">
        <v>1502</v>
      </c>
      <c r="R14" s="12">
        <v>35</v>
      </c>
      <c r="S14" s="12">
        <v>13123</v>
      </c>
      <c r="T14" s="12">
        <v>60</v>
      </c>
      <c r="U14" s="12">
        <v>444</v>
      </c>
      <c r="V14" s="12">
        <v>28</v>
      </c>
      <c r="W14" s="12">
        <v>154</v>
      </c>
      <c r="X14" s="12">
        <v>11</v>
      </c>
    </row>
    <row r="15" spans="1:24">
      <c r="A15" s="16" t="s">
        <v>26</v>
      </c>
      <c r="B15" s="12">
        <v>10369</v>
      </c>
      <c r="C15" s="12">
        <v>11872</v>
      </c>
      <c r="D15" s="12">
        <v>976</v>
      </c>
      <c r="E15" s="12">
        <v>114</v>
      </c>
      <c r="F15" s="12">
        <v>3</v>
      </c>
      <c r="G15" s="12">
        <v>13705</v>
      </c>
      <c r="H15" s="12">
        <v>1057</v>
      </c>
      <c r="I15" s="12">
        <v>68781</v>
      </c>
      <c r="J15" s="12">
        <v>40</v>
      </c>
      <c r="K15" s="12">
        <v>278318</v>
      </c>
      <c r="L15" s="12">
        <v>8456</v>
      </c>
      <c r="M15" s="12">
        <v>2403580</v>
      </c>
      <c r="N15" s="12">
        <v>299</v>
      </c>
      <c r="O15" s="12">
        <v>5376587</v>
      </c>
      <c r="P15" s="12">
        <v>920</v>
      </c>
      <c r="Q15" s="12">
        <v>476960</v>
      </c>
      <c r="R15" s="12">
        <v>293</v>
      </c>
      <c r="S15" s="12">
        <v>62062</v>
      </c>
      <c r="T15" s="12">
        <v>368</v>
      </c>
      <c r="U15" s="12">
        <v>2362</v>
      </c>
      <c r="V15" s="12">
        <v>99</v>
      </c>
      <c r="W15" s="12">
        <v>485</v>
      </c>
      <c r="X15" s="12">
        <v>18</v>
      </c>
    </row>
    <row r="16" spans="1:24">
      <c r="A16" s="16" t="s">
        <v>25</v>
      </c>
      <c r="B16" s="12">
        <v>19735</v>
      </c>
      <c r="C16" s="12">
        <v>18697</v>
      </c>
      <c r="D16" s="12">
        <v>2000</v>
      </c>
      <c r="E16" s="12">
        <v>81</v>
      </c>
      <c r="F16" s="12">
        <v>2</v>
      </c>
      <c r="G16" s="12">
        <v>12582</v>
      </c>
      <c r="H16" s="12">
        <v>1042</v>
      </c>
      <c r="I16" s="12">
        <v>408756</v>
      </c>
      <c r="J16" s="12">
        <v>452</v>
      </c>
      <c r="K16" s="12">
        <v>822370</v>
      </c>
      <c r="L16" s="12">
        <v>17104</v>
      </c>
      <c r="M16" s="12">
        <v>21651479</v>
      </c>
      <c r="N16" s="12">
        <v>736</v>
      </c>
      <c r="O16" s="12">
        <v>1921373</v>
      </c>
      <c r="P16" s="12">
        <v>741</v>
      </c>
      <c r="Q16" s="12">
        <v>514442</v>
      </c>
      <c r="R16" s="12">
        <v>143</v>
      </c>
      <c r="S16" s="12">
        <v>47846</v>
      </c>
      <c r="T16" s="12">
        <v>439</v>
      </c>
      <c r="U16" s="12">
        <v>1915</v>
      </c>
      <c r="V16" s="12">
        <v>102</v>
      </c>
      <c r="W16" s="12">
        <v>435</v>
      </c>
      <c r="X16" s="12">
        <v>28</v>
      </c>
    </row>
    <row r="17" spans="1:24">
      <c r="A17" s="16" t="s">
        <v>21</v>
      </c>
      <c r="B17" s="12">
        <v>10245</v>
      </c>
      <c r="C17" s="12">
        <v>22856</v>
      </c>
      <c r="D17" s="12">
        <v>1662</v>
      </c>
      <c r="E17" s="12">
        <v>1</v>
      </c>
      <c r="F17" s="12">
        <v>1</v>
      </c>
      <c r="G17" s="12">
        <v>711</v>
      </c>
      <c r="H17" s="12">
        <v>81</v>
      </c>
      <c r="I17" s="12">
        <v>138847</v>
      </c>
      <c r="J17" s="12">
        <v>116</v>
      </c>
      <c r="K17" s="12">
        <v>443660</v>
      </c>
      <c r="L17" s="12">
        <v>8947</v>
      </c>
      <c r="M17" s="12">
        <v>3705899</v>
      </c>
      <c r="N17" s="12">
        <v>200</v>
      </c>
      <c r="O17" s="12">
        <v>296387</v>
      </c>
      <c r="P17" s="12">
        <v>314</v>
      </c>
      <c r="Q17" s="12">
        <v>445704</v>
      </c>
      <c r="R17" s="12">
        <v>60</v>
      </c>
      <c r="S17" s="12">
        <v>25500</v>
      </c>
      <c r="T17" s="12">
        <v>116</v>
      </c>
      <c r="U17" s="12">
        <v>910</v>
      </c>
      <c r="V17" s="12">
        <v>39</v>
      </c>
      <c r="W17" s="12">
        <v>184</v>
      </c>
      <c r="X17" s="12">
        <v>10</v>
      </c>
    </row>
    <row r="18" spans="1:24">
      <c r="A18" s="16" t="s">
        <v>19</v>
      </c>
      <c r="B18" s="12">
        <v>2158</v>
      </c>
      <c r="C18" s="12">
        <v>512</v>
      </c>
      <c r="D18" s="12">
        <v>54</v>
      </c>
      <c r="E18" s="12">
        <v>0</v>
      </c>
      <c r="F18" s="12">
        <v>0</v>
      </c>
      <c r="G18" s="12">
        <v>54</v>
      </c>
      <c r="H18" s="12">
        <v>10</v>
      </c>
      <c r="I18" s="12">
        <v>1500</v>
      </c>
      <c r="J18" s="12">
        <v>1</v>
      </c>
      <c r="K18" s="12">
        <v>46892</v>
      </c>
      <c r="L18" s="12">
        <v>1876</v>
      </c>
      <c r="M18" s="12">
        <v>221</v>
      </c>
      <c r="N18" s="12">
        <v>11</v>
      </c>
      <c r="O18" s="12">
        <v>1817</v>
      </c>
      <c r="P18" s="12">
        <v>66</v>
      </c>
      <c r="Q18" s="12">
        <v>1323</v>
      </c>
      <c r="R18" s="12">
        <v>101</v>
      </c>
      <c r="S18" s="12">
        <v>6300</v>
      </c>
      <c r="T18" s="12">
        <v>200</v>
      </c>
      <c r="U18" s="12">
        <v>518</v>
      </c>
      <c r="V18" s="12">
        <v>29</v>
      </c>
      <c r="W18" s="12">
        <v>368</v>
      </c>
      <c r="X18" s="12">
        <v>8</v>
      </c>
    </row>
    <row r="19" spans="1:24">
      <c r="A19" s="16" t="s">
        <v>27</v>
      </c>
      <c r="B19" s="12">
        <v>35405</v>
      </c>
      <c r="C19" s="12">
        <v>119675</v>
      </c>
      <c r="D19" s="12">
        <v>10506</v>
      </c>
      <c r="E19" s="12">
        <v>37674</v>
      </c>
      <c r="F19" s="12">
        <v>934</v>
      </c>
      <c r="G19" s="12">
        <v>14964</v>
      </c>
      <c r="H19" s="12">
        <v>1282</v>
      </c>
      <c r="I19" s="12">
        <v>24282</v>
      </c>
      <c r="J19" s="12">
        <v>504</v>
      </c>
      <c r="K19" s="12">
        <v>1554803</v>
      </c>
      <c r="L19" s="12">
        <v>31169</v>
      </c>
      <c r="M19" s="12">
        <v>454459</v>
      </c>
      <c r="N19" s="12">
        <v>932</v>
      </c>
      <c r="O19" s="12">
        <v>472722</v>
      </c>
      <c r="P19" s="12">
        <v>4058</v>
      </c>
      <c r="Q19" s="12">
        <v>130736</v>
      </c>
      <c r="R19" s="12">
        <v>485</v>
      </c>
      <c r="S19" s="12">
        <v>23422</v>
      </c>
      <c r="T19" s="12">
        <v>1012</v>
      </c>
      <c r="U19" s="12">
        <v>17410</v>
      </c>
      <c r="V19" s="12">
        <v>704</v>
      </c>
      <c r="W19" s="12">
        <v>700</v>
      </c>
      <c r="X19" s="12">
        <v>35</v>
      </c>
    </row>
    <row r="20" spans="1:24">
      <c r="A20" s="16" t="s">
        <v>34</v>
      </c>
      <c r="B20" s="12">
        <v>83130</v>
      </c>
      <c r="C20" s="12">
        <v>117038</v>
      </c>
      <c r="D20" s="12">
        <v>16541</v>
      </c>
      <c r="E20" s="12">
        <v>7718</v>
      </c>
      <c r="F20" s="12">
        <v>221</v>
      </c>
      <c r="G20" s="12">
        <v>18189</v>
      </c>
      <c r="H20" s="12">
        <v>2871</v>
      </c>
      <c r="I20" s="12">
        <v>153605</v>
      </c>
      <c r="J20" s="12">
        <v>2334</v>
      </c>
      <c r="K20" s="12">
        <v>2816727</v>
      </c>
      <c r="L20" s="12">
        <v>76198</v>
      </c>
      <c r="M20" s="12">
        <v>4933591</v>
      </c>
      <c r="N20" s="12">
        <v>382</v>
      </c>
      <c r="O20" s="12">
        <v>1281873</v>
      </c>
      <c r="P20" s="12">
        <v>2218</v>
      </c>
      <c r="Q20" s="12">
        <v>583145</v>
      </c>
      <c r="R20" s="12">
        <v>639</v>
      </c>
      <c r="S20" s="12">
        <v>292630</v>
      </c>
      <c r="T20" s="12">
        <v>1825</v>
      </c>
      <c r="U20" s="12">
        <v>36252</v>
      </c>
      <c r="V20" s="12">
        <v>1495</v>
      </c>
      <c r="W20" s="12">
        <v>942</v>
      </c>
      <c r="X20" s="12">
        <v>52</v>
      </c>
    </row>
    <row r="21" spans="1:24">
      <c r="A21" s="16" t="s">
        <v>28</v>
      </c>
      <c r="B21" s="12">
        <v>193392</v>
      </c>
      <c r="C21" s="12">
        <v>535557</v>
      </c>
      <c r="D21" s="12">
        <v>67647</v>
      </c>
      <c r="E21" s="12">
        <v>157587</v>
      </c>
      <c r="F21" s="12">
        <v>5074</v>
      </c>
      <c r="G21" s="12">
        <v>78492</v>
      </c>
      <c r="H21" s="12">
        <v>11939</v>
      </c>
      <c r="I21" s="12">
        <v>268540</v>
      </c>
      <c r="J21" s="12">
        <v>6345</v>
      </c>
      <c r="K21" s="12">
        <v>5839817</v>
      </c>
      <c r="L21" s="12">
        <v>160085</v>
      </c>
      <c r="M21" s="12">
        <v>18723113</v>
      </c>
      <c r="N21" s="12">
        <v>4116</v>
      </c>
      <c r="O21" s="12">
        <v>1048302</v>
      </c>
      <c r="P21" s="12">
        <v>11309</v>
      </c>
      <c r="Q21" s="12">
        <v>326393</v>
      </c>
      <c r="R21" s="12">
        <v>2560</v>
      </c>
      <c r="S21" s="12">
        <v>449943</v>
      </c>
      <c r="T21" s="12">
        <v>6195</v>
      </c>
      <c r="U21" s="12">
        <v>123101</v>
      </c>
      <c r="V21" s="12">
        <v>4547</v>
      </c>
      <c r="W21" s="12">
        <v>3452</v>
      </c>
      <c r="X21" s="12">
        <v>150</v>
      </c>
    </row>
    <row r="22" spans="1:24">
      <c r="A22" s="16" t="s">
        <v>29</v>
      </c>
      <c r="B22" s="12">
        <v>160116</v>
      </c>
      <c r="C22" s="12">
        <v>524240</v>
      </c>
      <c r="D22" s="12">
        <v>86574</v>
      </c>
      <c r="E22" s="12">
        <v>5484</v>
      </c>
      <c r="F22" s="12">
        <v>146</v>
      </c>
      <c r="G22" s="12">
        <v>158049</v>
      </c>
      <c r="H22" s="12">
        <v>27605</v>
      </c>
      <c r="I22" s="12">
        <v>273781</v>
      </c>
      <c r="J22" s="12">
        <v>8883</v>
      </c>
      <c r="K22" s="12">
        <v>4927999</v>
      </c>
      <c r="L22" s="12">
        <v>118395</v>
      </c>
      <c r="M22" s="12">
        <v>8648797</v>
      </c>
      <c r="N22" s="12">
        <v>1237</v>
      </c>
      <c r="O22" s="12">
        <v>371605</v>
      </c>
      <c r="P22" s="12">
        <v>5940</v>
      </c>
      <c r="Q22" s="12">
        <v>46951</v>
      </c>
      <c r="R22" s="12">
        <v>867</v>
      </c>
      <c r="S22" s="12">
        <v>221819</v>
      </c>
      <c r="T22" s="12">
        <v>7047</v>
      </c>
      <c r="U22" s="12">
        <v>20338</v>
      </c>
      <c r="V22" s="12">
        <v>1151</v>
      </c>
      <c r="W22" s="12">
        <v>1533</v>
      </c>
      <c r="X22" s="12">
        <v>109</v>
      </c>
    </row>
    <row r="23" spans="1:24">
      <c r="A23" s="16" t="s">
        <v>33</v>
      </c>
      <c r="B23" s="12">
        <v>57548</v>
      </c>
      <c r="C23" s="12">
        <v>189110</v>
      </c>
      <c r="D23" s="12">
        <v>39767</v>
      </c>
      <c r="E23" s="12">
        <v>44</v>
      </c>
      <c r="F23" s="12">
        <v>14</v>
      </c>
      <c r="G23" s="12">
        <v>34802</v>
      </c>
      <c r="H23" s="12">
        <v>8222</v>
      </c>
      <c r="I23" s="12">
        <v>60352</v>
      </c>
      <c r="J23" s="12">
        <v>1552</v>
      </c>
      <c r="K23" s="12">
        <v>1751787</v>
      </c>
      <c r="L23" s="12">
        <v>41829</v>
      </c>
      <c r="M23" s="12">
        <v>261521</v>
      </c>
      <c r="N23" s="12">
        <v>344</v>
      </c>
      <c r="O23" s="12">
        <v>53944</v>
      </c>
      <c r="P23" s="12">
        <v>3066</v>
      </c>
      <c r="Q23" s="12">
        <v>7025</v>
      </c>
      <c r="R23" s="12">
        <v>181</v>
      </c>
      <c r="S23" s="12">
        <v>30370</v>
      </c>
      <c r="T23" s="12">
        <v>926</v>
      </c>
      <c r="U23" s="12">
        <v>1906</v>
      </c>
      <c r="V23" s="12">
        <v>135</v>
      </c>
      <c r="W23" s="12">
        <v>107</v>
      </c>
      <c r="X23" s="12">
        <v>7</v>
      </c>
    </row>
    <row r="24" spans="1:24">
      <c r="A24" s="16" t="s">
        <v>31</v>
      </c>
      <c r="B24" s="12">
        <v>148114</v>
      </c>
      <c r="C24" s="12">
        <v>563781</v>
      </c>
      <c r="D24" s="12">
        <v>101825</v>
      </c>
      <c r="E24" s="12">
        <v>5281</v>
      </c>
      <c r="F24" s="12">
        <v>204</v>
      </c>
      <c r="G24" s="12">
        <v>108194</v>
      </c>
      <c r="H24" s="12">
        <v>24952</v>
      </c>
      <c r="I24" s="12">
        <v>73201</v>
      </c>
      <c r="J24" s="12">
        <v>3367</v>
      </c>
      <c r="K24" s="12">
        <v>4094790</v>
      </c>
      <c r="L24" s="12">
        <v>96785</v>
      </c>
      <c r="M24" s="12">
        <v>1081561</v>
      </c>
      <c r="N24" s="12">
        <v>2069</v>
      </c>
      <c r="O24" s="12">
        <v>75152</v>
      </c>
      <c r="P24" s="12">
        <v>2704</v>
      </c>
      <c r="Q24" s="12">
        <v>32006</v>
      </c>
      <c r="R24" s="12">
        <v>2117</v>
      </c>
      <c r="S24" s="12">
        <v>64107</v>
      </c>
      <c r="T24" s="12">
        <v>2062</v>
      </c>
      <c r="U24" s="12">
        <v>4847</v>
      </c>
      <c r="V24" s="12">
        <v>311</v>
      </c>
      <c r="W24" s="12">
        <v>358</v>
      </c>
      <c r="X24" s="12">
        <v>19</v>
      </c>
    </row>
    <row r="25" spans="1:24">
      <c r="A25" s="16" t="s">
        <v>30</v>
      </c>
      <c r="B25" s="12">
        <v>168649</v>
      </c>
      <c r="C25" s="12">
        <v>579706</v>
      </c>
      <c r="D25" s="12">
        <v>104798</v>
      </c>
      <c r="E25" s="12">
        <v>910</v>
      </c>
      <c r="F25" s="12">
        <v>71</v>
      </c>
      <c r="G25" s="12">
        <v>152428</v>
      </c>
      <c r="H25" s="12">
        <v>32817</v>
      </c>
      <c r="I25" s="12">
        <v>141862</v>
      </c>
      <c r="J25" s="12">
        <v>7149</v>
      </c>
      <c r="K25" s="12">
        <v>4478210</v>
      </c>
      <c r="L25" s="12">
        <v>118907</v>
      </c>
      <c r="M25" s="12">
        <v>613007</v>
      </c>
      <c r="N25" s="12">
        <v>1851</v>
      </c>
      <c r="O25" s="12">
        <v>258896</v>
      </c>
      <c r="P25" s="12">
        <v>7865</v>
      </c>
      <c r="Q25" s="12">
        <v>39522</v>
      </c>
      <c r="R25" s="12">
        <v>960</v>
      </c>
      <c r="S25" s="12">
        <v>175611</v>
      </c>
      <c r="T25" s="12">
        <v>6683</v>
      </c>
      <c r="U25" s="12">
        <v>6749</v>
      </c>
      <c r="V25" s="12">
        <v>450</v>
      </c>
      <c r="W25" s="12">
        <v>608</v>
      </c>
      <c r="X25" s="12">
        <v>35</v>
      </c>
    </row>
    <row r="26" spans="1:24">
      <c r="A26" s="16" t="s">
        <v>35</v>
      </c>
      <c r="B26" s="12">
        <v>41548</v>
      </c>
      <c r="C26" s="12">
        <v>118784</v>
      </c>
      <c r="D26" s="12">
        <v>28348</v>
      </c>
      <c r="E26" s="12">
        <v>11</v>
      </c>
      <c r="F26" s="12">
        <v>4</v>
      </c>
      <c r="G26" s="12">
        <v>19041</v>
      </c>
      <c r="H26" s="12">
        <v>4884</v>
      </c>
      <c r="I26" s="12">
        <v>37638</v>
      </c>
      <c r="J26" s="12">
        <v>920</v>
      </c>
      <c r="K26" s="12">
        <v>1170491</v>
      </c>
      <c r="L26" s="12">
        <v>27465</v>
      </c>
      <c r="M26" s="12">
        <v>475151</v>
      </c>
      <c r="N26" s="12">
        <v>112</v>
      </c>
      <c r="O26" s="12">
        <v>76294</v>
      </c>
      <c r="P26" s="12">
        <v>2070</v>
      </c>
      <c r="Q26" s="12">
        <v>7197</v>
      </c>
      <c r="R26" s="12">
        <v>333</v>
      </c>
      <c r="S26" s="12">
        <v>42310</v>
      </c>
      <c r="T26" s="12">
        <v>210</v>
      </c>
      <c r="U26" s="12">
        <v>3601</v>
      </c>
      <c r="V26" s="12">
        <v>128</v>
      </c>
      <c r="W26" s="12">
        <v>23</v>
      </c>
      <c r="X26" s="12">
        <v>5</v>
      </c>
    </row>
    <row r="27" spans="1:24">
      <c r="A27" s="16" t="s">
        <v>32</v>
      </c>
      <c r="B27" s="12">
        <v>186948</v>
      </c>
      <c r="C27" s="12">
        <v>692301</v>
      </c>
      <c r="D27" s="12">
        <v>122641</v>
      </c>
      <c r="E27" s="12">
        <v>230</v>
      </c>
      <c r="F27" s="12">
        <v>19</v>
      </c>
      <c r="G27" s="12">
        <v>140130</v>
      </c>
      <c r="H27" s="12">
        <v>37561</v>
      </c>
      <c r="I27" s="12">
        <v>120211</v>
      </c>
      <c r="J27" s="12">
        <v>4216</v>
      </c>
      <c r="K27" s="12">
        <v>4797958</v>
      </c>
      <c r="L27" s="12">
        <v>112375</v>
      </c>
      <c r="M27" s="12">
        <v>2283510</v>
      </c>
      <c r="N27" s="12">
        <v>1699</v>
      </c>
      <c r="O27" s="12">
        <v>712051</v>
      </c>
      <c r="P27" s="12">
        <v>6594</v>
      </c>
      <c r="Q27" s="12">
        <v>33030</v>
      </c>
      <c r="R27" s="12">
        <v>1286</v>
      </c>
      <c r="S27" s="12">
        <v>61865</v>
      </c>
      <c r="T27" s="12">
        <v>1440</v>
      </c>
      <c r="U27" s="12">
        <v>9932</v>
      </c>
      <c r="V27" s="12">
        <v>751</v>
      </c>
      <c r="W27" s="12">
        <v>516</v>
      </c>
      <c r="X27" s="12">
        <v>41</v>
      </c>
    </row>
    <row r="28" spans="1:24">
      <c r="A28" s="16" t="s">
        <v>44</v>
      </c>
      <c r="B28" s="12">
        <v>91402</v>
      </c>
      <c r="C28" s="12">
        <v>153705</v>
      </c>
      <c r="D28" s="12">
        <v>31253</v>
      </c>
      <c r="E28" s="12">
        <v>750</v>
      </c>
      <c r="F28" s="12">
        <v>60</v>
      </c>
      <c r="G28" s="12">
        <v>35883</v>
      </c>
      <c r="H28" s="12">
        <v>7504</v>
      </c>
      <c r="I28" s="12">
        <v>83410</v>
      </c>
      <c r="J28" s="12">
        <v>3594</v>
      </c>
      <c r="K28" s="12">
        <v>3080890</v>
      </c>
      <c r="L28" s="12">
        <v>79608</v>
      </c>
      <c r="M28" s="12">
        <v>80353</v>
      </c>
      <c r="N28" s="12">
        <v>1213</v>
      </c>
      <c r="O28" s="12">
        <v>100093</v>
      </c>
      <c r="P28" s="12">
        <v>5076</v>
      </c>
      <c r="Q28" s="12">
        <v>28199</v>
      </c>
      <c r="R28" s="12">
        <v>1139</v>
      </c>
      <c r="S28" s="12">
        <v>126316</v>
      </c>
      <c r="T28" s="12">
        <v>1965</v>
      </c>
      <c r="U28" s="12">
        <v>6308</v>
      </c>
      <c r="V28" s="12">
        <v>391</v>
      </c>
      <c r="W28" s="12">
        <v>138</v>
      </c>
      <c r="X28" s="12">
        <v>14</v>
      </c>
    </row>
    <row r="29" spans="1:24">
      <c r="A29" s="16" t="s">
        <v>38</v>
      </c>
      <c r="B29" s="12">
        <v>104228</v>
      </c>
      <c r="C29" s="12">
        <v>310593</v>
      </c>
      <c r="D29" s="12">
        <v>52422</v>
      </c>
      <c r="E29" s="12">
        <v>40322</v>
      </c>
      <c r="F29" s="12">
        <v>1181</v>
      </c>
      <c r="G29" s="12">
        <v>48582</v>
      </c>
      <c r="H29" s="12">
        <v>8125</v>
      </c>
      <c r="I29" s="12">
        <v>141939</v>
      </c>
      <c r="J29" s="12">
        <v>4051</v>
      </c>
      <c r="K29" s="12">
        <v>3724696</v>
      </c>
      <c r="L29" s="12">
        <v>76133</v>
      </c>
      <c r="M29" s="12">
        <v>1997559</v>
      </c>
      <c r="N29" s="12">
        <v>2097</v>
      </c>
      <c r="O29" s="12">
        <v>1179854</v>
      </c>
      <c r="P29" s="12">
        <v>4521</v>
      </c>
      <c r="Q29" s="12">
        <v>171596</v>
      </c>
      <c r="R29" s="12">
        <v>2436</v>
      </c>
      <c r="S29" s="12">
        <v>290003</v>
      </c>
      <c r="T29" s="12">
        <v>2285</v>
      </c>
      <c r="U29" s="12">
        <v>25576</v>
      </c>
      <c r="V29" s="12">
        <v>1129</v>
      </c>
      <c r="W29" s="12">
        <v>166</v>
      </c>
      <c r="X29" s="12">
        <v>34</v>
      </c>
    </row>
    <row r="30" spans="1:24">
      <c r="A30" s="16" t="s">
        <v>46</v>
      </c>
      <c r="B30" s="12">
        <v>71138</v>
      </c>
      <c r="C30" s="12">
        <v>153460</v>
      </c>
      <c r="D30" s="12">
        <v>30562</v>
      </c>
      <c r="E30" s="12">
        <v>16</v>
      </c>
      <c r="F30" s="12">
        <v>2</v>
      </c>
      <c r="G30" s="12">
        <v>78619</v>
      </c>
      <c r="H30" s="12">
        <v>15001</v>
      </c>
      <c r="I30" s="12">
        <v>110012</v>
      </c>
      <c r="J30" s="12">
        <v>3592</v>
      </c>
      <c r="K30" s="12">
        <v>2313779</v>
      </c>
      <c r="L30" s="12">
        <v>53349</v>
      </c>
      <c r="M30" s="12">
        <v>19024</v>
      </c>
      <c r="N30" s="12">
        <v>525</v>
      </c>
      <c r="O30" s="12">
        <v>302936</v>
      </c>
      <c r="P30" s="12">
        <v>3202</v>
      </c>
      <c r="Q30" s="12">
        <v>11669</v>
      </c>
      <c r="R30" s="12">
        <v>450</v>
      </c>
      <c r="S30" s="12">
        <v>11855</v>
      </c>
      <c r="T30" s="12">
        <v>310</v>
      </c>
      <c r="U30" s="12">
        <v>5853</v>
      </c>
      <c r="V30" s="12">
        <v>366</v>
      </c>
      <c r="W30" s="12">
        <v>140</v>
      </c>
      <c r="X30" s="12">
        <v>7</v>
      </c>
    </row>
    <row r="31" spans="1:24">
      <c r="A31" s="16" t="s">
        <v>36</v>
      </c>
      <c r="B31" s="12">
        <v>26049</v>
      </c>
      <c r="C31" s="12">
        <v>47075</v>
      </c>
      <c r="D31" s="12">
        <v>6426</v>
      </c>
      <c r="E31" s="12">
        <v>1041</v>
      </c>
      <c r="F31" s="12">
        <v>7</v>
      </c>
      <c r="G31" s="12">
        <v>21766</v>
      </c>
      <c r="H31" s="12">
        <v>2805</v>
      </c>
      <c r="I31" s="12">
        <v>20488</v>
      </c>
      <c r="J31" s="12">
        <v>905</v>
      </c>
      <c r="K31" s="12">
        <v>1553796</v>
      </c>
      <c r="L31" s="12">
        <v>21854</v>
      </c>
      <c r="M31" s="12">
        <v>24950</v>
      </c>
      <c r="N31" s="12">
        <v>160</v>
      </c>
      <c r="O31" s="12">
        <v>56946</v>
      </c>
      <c r="P31" s="12">
        <v>896</v>
      </c>
      <c r="Q31" s="12">
        <v>18509</v>
      </c>
      <c r="R31" s="12">
        <v>176</v>
      </c>
      <c r="S31" s="12">
        <v>23449</v>
      </c>
      <c r="T31" s="12">
        <v>217</v>
      </c>
      <c r="U31" s="12">
        <v>4512</v>
      </c>
      <c r="V31" s="12">
        <v>204</v>
      </c>
      <c r="W31" s="12">
        <v>51</v>
      </c>
      <c r="X31" s="12">
        <v>3</v>
      </c>
    </row>
    <row r="32" spans="1:24">
      <c r="A32" s="16" t="s">
        <v>42</v>
      </c>
      <c r="B32" s="12">
        <v>103925</v>
      </c>
      <c r="C32" s="12">
        <v>352140</v>
      </c>
      <c r="D32" s="12">
        <v>64458</v>
      </c>
      <c r="E32" s="12">
        <v>9008</v>
      </c>
      <c r="F32" s="12">
        <v>285</v>
      </c>
      <c r="G32" s="12">
        <v>72269</v>
      </c>
      <c r="H32" s="12">
        <v>14476</v>
      </c>
      <c r="I32" s="12">
        <v>131419</v>
      </c>
      <c r="J32" s="12">
        <v>3704</v>
      </c>
      <c r="K32" s="12">
        <v>3502311</v>
      </c>
      <c r="L32" s="12">
        <v>75209</v>
      </c>
      <c r="M32" s="12">
        <v>799869</v>
      </c>
      <c r="N32" s="12">
        <v>2064</v>
      </c>
      <c r="O32" s="12">
        <v>434237</v>
      </c>
      <c r="P32" s="12">
        <v>4569</v>
      </c>
      <c r="Q32" s="12">
        <v>90364</v>
      </c>
      <c r="R32" s="12">
        <v>3615</v>
      </c>
      <c r="S32" s="12">
        <v>132080</v>
      </c>
      <c r="T32" s="12">
        <v>2720</v>
      </c>
      <c r="U32" s="12">
        <v>11010</v>
      </c>
      <c r="V32" s="12">
        <v>477</v>
      </c>
      <c r="W32" s="12">
        <v>458</v>
      </c>
      <c r="X32" s="12">
        <v>20</v>
      </c>
    </row>
    <row r="33" spans="1:24">
      <c r="A33" s="16" t="s">
        <v>47</v>
      </c>
      <c r="B33" s="12">
        <v>29428</v>
      </c>
      <c r="C33" s="12">
        <v>88715</v>
      </c>
      <c r="D33" s="12">
        <v>20119</v>
      </c>
      <c r="E33" s="12">
        <v>0</v>
      </c>
      <c r="F33" s="12">
        <v>0</v>
      </c>
      <c r="G33" s="12">
        <v>17702</v>
      </c>
      <c r="H33" s="12">
        <v>4432</v>
      </c>
      <c r="I33" s="12">
        <v>39081</v>
      </c>
      <c r="J33" s="12">
        <v>1718</v>
      </c>
      <c r="K33" s="12">
        <v>914849</v>
      </c>
      <c r="L33" s="12">
        <v>21861</v>
      </c>
      <c r="M33" s="12">
        <v>119124</v>
      </c>
      <c r="N33" s="12">
        <v>136</v>
      </c>
      <c r="O33" s="12">
        <v>16707</v>
      </c>
      <c r="P33" s="12">
        <v>746</v>
      </c>
      <c r="Q33" s="12">
        <v>2942</v>
      </c>
      <c r="R33" s="12">
        <v>120</v>
      </c>
      <c r="S33" s="12">
        <v>4458</v>
      </c>
      <c r="T33" s="12">
        <v>158</v>
      </c>
      <c r="U33" s="12">
        <v>2431</v>
      </c>
      <c r="V33" s="12">
        <v>157</v>
      </c>
      <c r="W33" s="12">
        <v>51</v>
      </c>
      <c r="X33" s="12">
        <v>5</v>
      </c>
    </row>
    <row r="34" spans="1:24">
      <c r="A34" s="16" t="s">
        <v>43</v>
      </c>
      <c r="B34" s="12">
        <v>131863</v>
      </c>
      <c r="C34" s="12">
        <v>393128</v>
      </c>
      <c r="D34" s="12">
        <v>85925</v>
      </c>
      <c r="E34" s="12">
        <v>771</v>
      </c>
      <c r="F34" s="12">
        <v>88</v>
      </c>
      <c r="G34" s="12">
        <v>76288</v>
      </c>
      <c r="H34" s="12">
        <v>19949</v>
      </c>
      <c r="I34" s="12">
        <v>134914</v>
      </c>
      <c r="J34" s="12">
        <v>4490</v>
      </c>
      <c r="K34" s="12">
        <v>3163993</v>
      </c>
      <c r="L34" s="12">
        <v>90871</v>
      </c>
      <c r="M34" s="12">
        <v>241317</v>
      </c>
      <c r="N34" s="12">
        <v>1354</v>
      </c>
      <c r="O34" s="12">
        <v>1008141</v>
      </c>
      <c r="P34" s="12">
        <v>11270</v>
      </c>
      <c r="Q34" s="12">
        <v>78587</v>
      </c>
      <c r="R34" s="12">
        <v>2232</v>
      </c>
      <c r="S34" s="12">
        <v>202977</v>
      </c>
      <c r="T34" s="12">
        <v>4043</v>
      </c>
      <c r="U34" s="12">
        <v>6123</v>
      </c>
      <c r="V34" s="12">
        <v>382</v>
      </c>
      <c r="W34" s="12">
        <v>456</v>
      </c>
      <c r="X34" s="12">
        <v>71</v>
      </c>
    </row>
    <row r="35" spans="1:24">
      <c r="A35" s="16" t="s">
        <v>40</v>
      </c>
      <c r="B35" s="12">
        <v>41637</v>
      </c>
      <c r="C35" s="12">
        <v>49721</v>
      </c>
      <c r="D35" s="12">
        <v>5837</v>
      </c>
      <c r="E35" s="12">
        <v>6520</v>
      </c>
      <c r="F35" s="12">
        <v>81</v>
      </c>
      <c r="G35" s="12">
        <v>14286</v>
      </c>
      <c r="H35" s="12">
        <v>1766</v>
      </c>
      <c r="I35" s="12">
        <v>68194</v>
      </c>
      <c r="J35" s="12">
        <v>1084</v>
      </c>
      <c r="K35" s="12">
        <v>1412072</v>
      </c>
      <c r="L35" s="12">
        <v>37742</v>
      </c>
      <c r="M35" s="12">
        <v>193773</v>
      </c>
      <c r="N35" s="12">
        <v>101</v>
      </c>
      <c r="O35" s="12">
        <v>57070</v>
      </c>
      <c r="P35" s="12">
        <v>1303</v>
      </c>
      <c r="Q35" s="12">
        <v>3858</v>
      </c>
      <c r="R35" s="12">
        <v>73</v>
      </c>
      <c r="S35" s="12">
        <v>12234</v>
      </c>
      <c r="T35" s="12">
        <v>122</v>
      </c>
      <c r="U35" s="12">
        <v>10106</v>
      </c>
      <c r="V35" s="12">
        <v>404</v>
      </c>
      <c r="W35" s="12">
        <v>381</v>
      </c>
      <c r="X35" s="12">
        <v>27</v>
      </c>
    </row>
    <row r="36" spans="1:24">
      <c r="A36" s="16" t="s">
        <v>45</v>
      </c>
      <c r="B36" s="12">
        <v>110402</v>
      </c>
      <c r="C36" s="12">
        <v>283169</v>
      </c>
      <c r="D36" s="12">
        <v>55326</v>
      </c>
      <c r="E36" s="12">
        <v>4812</v>
      </c>
      <c r="F36" s="12">
        <v>210</v>
      </c>
      <c r="G36" s="12">
        <v>96157</v>
      </c>
      <c r="H36" s="12">
        <v>18492</v>
      </c>
      <c r="I36" s="12">
        <v>88513</v>
      </c>
      <c r="J36" s="12">
        <v>3864</v>
      </c>
      <c r="K36" s="12">
        <v>2876178</v>
      </c>
      <c r="L36" s="12">
        <v>81187</v>
      </c>
      <c r="M36" s="12">
        <v>200998</v>
      </c>
      <c r="N36" s="12">
        <v>616</v>
      </c>
      <c r="O36" s="12">
        <v>179193</v>
      </c>
      <c r="P36" s="12">
        <v>2410</v>
      </c>
      <c r="Q36" s="12">
        <v>11881</v>
      </c>
      <c r="R36" s="12">
        <v>386</v>
      </c>
      <c r="S36" s="12">
        <v>34461</v>
      </c>
      <c r="T36" s="12">
        <v>762</v>
      </c>
      <c r="U36" s="12">
        <v>7630</v>
      </c>
      <c r="V36" s="12">
        <v>469</v>
      </c>
      <c r="W36" s="12">
        <v>186</v>
      </c>
      <c r="X36" s="12">
        <v>19</v>
      </c>
    </row>
    <row r="37" spans="1:24">
      <c r="A37" s="16" t="s">
        <v>41</v>
      </c>
      <c r="B37" s="12">
        <v>34143</v>
      </c>
      <c r="C37" s="12">
        <v>56017</v>
      </c>
      <c r="D37" s="12">
        <v>9357</v>
      </c>
      <c r="E37" s="12">
        <v>27</v>
      </c>
      <c r="F37" s="12">
        <v>4</v>
      </c>
      <c r="G37" s="12">
        <v>15685</v>
      </c>
      <c r="H37" s="12">
        <v>2660</v>
      </c>
      <c r="I37" s="12">
        <v>111986</v>
      </c>
      <c r="J37" s="12">
        <v>1173</v>
      </c>
      <c r="K37" s="12">
        <v>1228491</v>
      </c>
      <c r="L37" s="12">
        <v>29826</v>
      </c>
      <c r="M37" s="12">
        <v>12596</v>
      </c>
      <c r="N37" s="12">
        <v>211</v>
      </c>
      <c r="O37" s="12">
        <v>602840</v>
      </c>
      <c r="P37" s="12">
        <v>898</v>
      </c>
      <c r="Q37" s="12">
        <v>8973</v>
      </c>
      <c r="R37" s="12">
        <v>127</v>
      </c>
      <c r="S37" s="12">
        <v>26551</v>
      </c>
      <c r="T37" s="12">
        <v>329</v>
      </c>
      <c r="U37" s="12">
        <v>8413</v>
      </c>
      <c r="V37" s="12">
        <v>404</v>
      </c>
      <c r="W37" s="12">
        <v>416</v>
      </c>
      <c r="X37" s="12">
        <v>16</v>
      </c>
    </row>
    <row r="38" spans="1:24">
      <c r="A38" s="16" t="s">
        <v>37</v>
      </c>
      <c r="B38" s="12">
        <v>31379</v>
      </c>
      <c r="C38" s="12">
        <v>58093</v>
      </c>
      <c r="D38" s="12">
        <v>8406</v>
      </c>
      <c r="E38" s="12">
        <v>1733</v>
      </c>
      <c r="F38" s="12">
        <v>40</v>
      </c>
      <c r="G38" s="12">
        <v>17153</v>
      </c>
      <c r="H38" s="12">
        <v>2990</v>
      </c>
      <c r="I38" s="12">
        <v>43907</v>
      </c>
      <c r="J38" s="12">
        <v>1399</v>
      </c>
      <c r="K38" s="12">
        <v>1472568</v>
      </c>
      <c r="L38" s="12">
        <v>27416</v>
      </c>
      <c r="M38" s="12">
        <v>350374</v>
      </c>
      <c r="N38" s="12">
        <v>192</v>
      </c>
      <c r="O38" s="12">
        <v>58562</v>
      </c>
      <c r="P38" s="12">
        <v>456</v>
      </c>
      <c r="Q38" s="12">
        <v>4565</v>
      </c>
      <c r="R38" s="12">
        <v>75</v>
      </c>
      <c r="S38" s="12">
        <v>26684</v>
      </c>
      <c r="T38" s="12">
        <v>296</v>
      </c>
      <c r="U38" s="12">
        <v>10114</v>
      </c>
      <c r="V38" s="12">
        <v>449</v>
      </c>
      <c r="W38" s="12">
        <v>128</v>
      </c>
      <c r="X38" s="12">
        <v>7</v>
      </c>
    </row>
    <row r="39" spans="1:24">
      <c r="A39" s="16" t="s">
        <v>39</v>
      </c>
      <c r="B39" s="12">
        <v>107822</v>
      </c>
      <c r="C39" s="12">
        <v>182635</v>
      </c>
      <c r="D39" s="12">
        <v>28997</v>
      </c>
      <c r="E39" s="12">
        <v>8939</v>
      </c>
      <c r="F39" s="12">
        <v>258</v>
      </c>
      <c r="G39" s="12">
        <v>68856</v>
      </c>
      <c r="H39" s="12">
        <v>13072</v>
      </c>
      <c r="I39" s="12">
        <v>186759</v>
      </c>
      <c r="J39" s="12">
        <v>3513</v>
      </c>
      <c r="K39" s="12">
        <v>4821949</v>
      </c>
      <c r="L39" s="12">
        <v>94373</v>
      </c>
      <c r="M39" s="12">
        <v>306713</v>
      </c>
      <c r="N39" s="12">
        <v>1319</v>
      </c>
      <c r="O39" s="12">
        <v>282931</v>
      </c>
      <c r="P39" s="12">
        <v>4671</v>
      </c>
      <c r="Q39" s="12">
        <v>24791</v>
      </c>
      <c r="R39" s="12">
        <v>578</v>
      </c>
      <c r="S39" s="12">
        <v>61828</v>
      </c>
      <c r="T39" s="12">
        <v>1384</v>
      </c>
      <c r="U39" s="12">
        <v>19649</v>
      </c>
      <c r="V39" s="12">
        <v>930</v>
      </c>
      <c r="W39" s="12">
        <v>332</v>
      </c>
      <c r="X39" s="12">
        <v>30</v>
      </c>
    </row>
    <row r="40" spans="1:24">
      <c r="A40" s="16" t="s">
        <v>54</v>
      </c>
      <c r="B40" s="12">
        <v>79994</v>
      </c>
      <c r="C40" s="12">
        <v>53239</v>
      </c>
      <c r="D40" s="12">
        <v>6767</v>
      </c>
      <c r="E40" s="12">
        <v>4953</v>
      </c>
      <c r="F40" s="12">
        <v>156</v>
      </c>
      <c r="G40" s="12">
        <v>16598</v>
      </c>
      <c r="H40" s="12">
        <v>2045</v>
      </c>
      <c r="I40" s="12">
        <v>77768</v>
      </c>
      <c r="J40" s="12">
        <v>3530</v>
      </c>
      <c r="K40" s="12">
        <v>3965337</v>
      </c>
      <c r="L40" s="12">
        <v>76071</v>
      </c>
      <c r="M40" s="12">
        <v>419173</v>
      </c>
      <c r="N40" s="12">
        <v>275</v>
      </c>
      <c r="O40" s="12">
        <v>1483159</v>
      </c>
      <c r="P40" s="12">
        <v>3380</v>
      </c>
      <c r="Q40" s="12">
        <v>7026</v>
      </c>
      <c r="R40" s="12">
        <v>195</v>
      </c>
      <c r="S40" s="12">
        <v>70089</v>
      </c>
      <c r="T40" s="12">
        <v>1037</v>
      </c>
      <c r="U40" s="12">
        <v>4992</v>
      </c>
      <c r="V40" s="12">
        <v>290</v>
      </c>
      <c r="W40" s="12">
        <v>448</v>
      </c>
      <c r="X40" s="12">
        <v>31</v>
      </c>
    </row>
    <row r="41" spans="1:24">
      <c r="A41" s="16" t="s">
        <v>48</v>
      </c>
      <c r="B41" s="12">
        <v>74865</v>
      </c>
      <c r="C41" s="12">
        <v>188260</v>
      </c>
      <c r="D41" s="12">
        <v>17180</v>
      </c>
      <c r="E41" s="12">
        <v>54528</v>
      </c>
      <c r="F41" s="12">
        <v>1219</v>
      </c>
      <c r="G41" s="12">
        <v>52711</v>
      </c>
      <c r="H41" s="12">
        <v>5647</v>
      </c>
      <c r="I41" s="12">
        <v>281986</v>
      </c>
      <c r="J41" s="12">
        <v>13378</v>
      </c>
      <c r="K41" s="12">
        <v>2827318</v>
      </c>
      <c r="L41" s="12">
        <v>63607</v>
      </c>
      <c r="M41" s="12">
        <v>1478772</v>
      </c>
      <c r="N41" s="12">
        <v>788</v>
      </c>
      <c r="O41" s="12">
        <v>3125198</v>
      </c>
      <c r="P41" s="12">
        <v>2047</v>
      </c>
      <c r="Q41" s="12">
        <v>6191</v>
      </c>
      <c r="R41" s="12">
        <v>181</v>
      </c>
      <c r="S41" s="12">
        <v>38237</v>
      </c>
      <c r="T41" s="12">
        <v>661</v>
      </c>
      <c r="U41" s="12">
        <v>7767</v>
      </c>
      <c r="V41" s="12">
        <v>552</v>
      </c>
      <c r="W41" s="12">
        <v>512</v>
      </c>
      <c r="X41" s="12">
        <v>61</v>
      </c>
    </row>
    <row r="42" spans="1:24">
      <c r="A42" s="16" t="s">
        <v>52</v>
      </c>
      <c r="B42" s="12">
        <v>49110</v>
      </c>
      <c r="C42" s="12">
        <v>63061</v>
      </c>
      <c r="D42" s="12">
        <v>9964</v>
      </c>
      <c r="E42" s="12">
        <v>64</v>
      </c>
      <c r="F42" s="12">
        <v>6</v>
      </c>
      <c r="G42" s="12">
        <v>9880</v>
      </c>
      <c r="H42" s="12">
        <v>1621</v>
      </c>
      <c r="I42" s="12">
        <v>62992</v>
      </c>
      <c r="J42" s="12">
        <v>5219</v>
      </c>
      <c r="K42" s="12">
        <v>2089884</v>
      </c>
      <c r="L42" s="12">
        <v>46111</v>
      </c>
      <c r="M42" s="12">
        <v>51229</v>
      </c>
      <c r="N42" s="12">
        <v>236</v>
      </c>
      <c r="O42" s="12">
        <v>102126</v>
      </c>
      <c r="P42" s="12">
        <v>1302</v>
      </c>
      <c r="Q42" s="12">
        <v>2283</v>
      </c>
      <c r="R42" s="12">
        <v>85</v>
      </c>
      <c r="S42" s="12">
        <v>36972</v>
      </c>
      <c r="T42" s="12">
        <v>325</v>
      </c>
      <c r="U42" s="12">
        <v>2895</v>
      </c>
      <c r="V42" s="12">
        <v>298</v>
      </c>
      <c r="W42" s="12">
        <v>131</v>
      </c>
      <c r="X42" s="12">
        <v>13</v>
      </c>
    </row>
    <row r="43" spans="1:24">
      <c r="A43" s="16" t="s">
        <v>53</v>
      </c>
      <c r="B43" s="12">
        <v>44714</v>
      </c>
      <c r="C43" s="12">
        <v>59588</v>
      </c>
      <c r="D43" s="12">
        <v>6273</v>
      </c>
      <c r="E43" s="12">
        <v>250</v>
      </c>
      <c r="F43" s="12">
        <v>18</v>
      </c>
      <c r="G43" s="12">
        <v>7545</v>
      </c>
      <c r="H43" s="12">
        <v>826</v>
      </c>
      <c r="I43" s="12">
        <v>17912</v>
      </c>
      <c r="J43" s="12">
        <v>246</v>
      </c>
      <c r="K43" s="12">
        <v>2160778</v>
      </c>
      <c r="L43" s="12">
        <v>43505</v>
      </c>
      <c r="M43" s="12">
        <v>111957</v>
      </c>
      <c r="N43" s="12">
        <v>190</v>
      </c>
      <c r="O43" s="12">
        <v>133279</v>
      </c>
      <c r="P43" s="12">
        <v>857</v>
      </c>
      <c r="Q43" s="12">
        <v>2298</v>
      </c>
      <c r="R43" s="12">
        <v>72</v>
      </c>
      <c r="S43" s="12">
        <v>37370</v>
      </c>
      <c r="T43" s="12">
        <v>265</v>
      </c>
      <c r="U43" s="12">
        <v>1792</v>
      </c>
      <c r="V43" s="12">
        <v>98</v>
      </c>
      <c r="W43" s="12">
        <v>407</v>
      </c>
      <c r="X43" s="12">
        <v>11</v>
      </c>
    </row>
    <row r="44" spans="1:24">
      <c r="A44" s="16" t="s">
        <v>51</v>
      </c>
      <c r="B44" s="12">
        <v>27962</v>
      </c>
      <c r="C44" s="12">
        <v>46731</v>
      </c>
      <c r="D44" s="12">
        <v>4308</v>
      </c>
      <c r="E44" s="12">
        <v>425</v>
      </c>
      <c r="F44" s="12">
        <v>24</v>
      </c>
      <c r="G44" s="12">
        <v>10906</v>
      </c>
      <c r="H44" s="12">
        <v>1059</v>
      </c>
      <c r="I44" s="12">
        <v>37470</v>
      </c>
      <c r="J44" s="12">
        <v>824</v>
      </c>
      <c r="K44" s="12">
        <v>1292620</v>
      </c>
      <c r="L44" s="12">
        <v>25233</v>
      </c>
      <c r="M44" s="12">
        <v>80378</v>
      </c>
      <c r="N44" s="12">
        <v>186</v>
      </c>
      <c r="O44" s="12">
        <v>166079</v>
      </c>
      <c r="P44" s="12">
        <v>758</v>
      </c>
      <c r="Q44" s="12">
        <v>1952</v>
      </c>
      <c r="R44" s="12">
        <v>60</v>
      </c>
      <c r="S44" s="12">
        <v>4553</v>
      </c>
      <c r="T44" s="12">
        <v>77</v>
      </c>
      <c r="U44" s="12">
        <v>1605</v>
      </c>
      <c r="V44" s="12">
        <v>66</v>
      </c>
      <c r="W44" s="12">
        <v>173</v>
      </c>
      <c r="X44" s="12">
        <v>4</v>
      </c>
    </row>
    <row r="45" spans="1:24">
      <c r="A45" s="16" t="s">
        <v>55</v>
      </c>
      <c r="B45" s="12">
        <v>23164</v>
      </c>
      <c r="C45" s="12">
        <v>91022</v>
      </c>
      <c r="D45" s="12">
        <v>8332</v>
      </c>
      <c r="E45" s="12">
        <v>4</v>
      </c>
      <c r="F45" s="12">
        <v>1</v>
      </c>
      <c r="G45" s="12">
        <v>46423</v>
      </c>
      <c r="H45" s="12">
        <v>5094</v>
      </c>
      <c r="I45" s="12">
        <v>48744</v>
      </c>
      <c r="J45" s="12">
        <v>9113</v>
      </c>
      <c r="K45" s="12">
        <v>885597</v>
      </c>
      <c r="L45" s="12">
        <v>20339</v>
      </c>
      <c r="M45" s="12">
        <v>3490</v>
      </c>
      <c r="N45" s="12">
        <v>151</v>
      </c>
      <c r="O45" s="12">
        <v>38923</v>
      </c>
      <c r="P45" s="12">
        <v>490</v>
      </c>
      <c r="Q45" s="12">
        <v>936</v>
      </c>
      <c r="R45" s="12">
        <v>24</v>
      </c>
      <c r="S45" s="12">
        <v>4272</v>
      </c>
      <c r="T45" s="12">
        <v>104</v>
      </c>
      <c r="U45" s="12">
        <v>2905</v>
      </c>
      <c r="V45" s="12">
        <v>272</v>
      </c>
      <c r="W45" s="12">
        <v>176</v>
      </c>
      <c r="X45" s="12">
        <v>16</v>
      </c>
    </row>
    <row r="46" spans="1:24">
      <c r="A46" s="16" t="s">
        <v>50</v>
      </c>
      <c r="B46" s="12">
        <v>52671</v>
      </c>
      <c r="C46" s="12">
        <v>254997</v>
      </c>
      <c r="D46" s="12">
        <v>15677</v>
      </c>
      <c r="E46" s="12">
        <v>2706</v>
      </c>
      <c r="F46" s="12">
        <v>58</v>
      </c>
      <c r="G46" s="12">
        <v>16421</v>
      </c>
      <c r="H46" s="12">
        <v>1676</v>
      </c>
      <c r="I46" s="12">
        <v>152165</v>
      </c>
      <c r="J46" s="12">
        <v>2395</v>
      </c>
      <c r="K46" s="12">
        <v>1662933</v>
      </c>
      <c r="L46" s="12">
        <v>44353</v>
      </c>
      <c r="M46" s="12">
        <v>2509276</v>
      </c>
      <c r="N46" s="12">
        <v>274</v>
      </c>
      <c r="O46" s="12">
        <v>990729</v>
      </c>
      <c r="P46" s="12">
        <v>1596</v>
      </c>
      <c r="Q46" s="12">
        <v>1505</v>
      </c>
      <c r="R46" s="12">
        <v>65</v>
      </c>
      <c r="S46" s="12">
        <v>22530</v>
      </c>
      <c r="T46" s="12">
        <v>306</v>
      </c>
      <c r="U46" s="12">
        <v>6090</v>
      </c>
      <c r="V46" s="12">
        <v>238</v>
      </c>
      <c r="W46" s="12">
        <v>634</v>
      </c>
      <c r="X46" s="12">
        <v>21</v>
      </c>
    </row>
    <row r="47" spans="1:24">
      <c r="A47" s="16" t="s">
        <v>49</v>
      </c>
      <c r="B47" s="12">
        <v>36840</v>
      </c>
      <c r="C47" s="12">
        <v>34629</v>
      </c>
      <c r="D47" s="12">
        <v>3290</v>
      </c>
      <c r="E47" s="12">
        <v>24862</v>
      </c>
      <c r="F47" s="12">
        <v>460</v>
      </c>
      <c r="G47" s="12">
        <v>6266</v>
      </c>
      <c r="H47" s="12">
        <v>536</v>
      </c>
      <c r="I47" s="12">
        <v>90148</v>
      </c>
      <c r="J47" s="12">
        <v>2429</v>
      </c>
      <c r="K47" s="12">
        <v>2064584</v>
      </c>
      <c r="L47" s="12">
        <v>35285</v>
      </c>
      <c r="M47" s="12">
        <v>1876584</v>
      </c>
      <c r="N47" s="12">
        <v>161</v>
      </c>
      <c r="O47" s="12">
        <v>497412</v>
      </c>
      <c r="P47" s="12">
        <v>786</v>
      </c>
      <c r="Q47" s="12">
        <v>1252</v>
      </c>
      <c r="R47" s="12">
        <v>39</v>
      </c>
      <c r="S47" s="12">
        <v>14808</v>
      </c>
      <c r="T47" s="12">
        <v>230</v>
      </c>
      <c r="U47" s="12">
        <v>1158</v>
      </c>
      <c r="V47" s="12">
        <v>48</v>
      </c>
      <c r="W47" s="12">
        <v>96</v>
      </c>
      <c r="X47" s="12">
        <v>5</v>
      </c>
    </row>
    <row r="48" spans="1:24">
      <c r="A48" s="16" t="s">
        <v>59</v>
      </c>
      <c r="B48" s="12">
        <v>40215</v>
      </c>
      <c r="C48" s="12">
        <v>32326</v>
      </c>
      <c r="D48" s="12">
        <v>2287</v>
      </c>
      <c r="E48" s="12">
        <v>211</v>
      </c>
      <c r="F48" s="12">
        <v>10</v>
      </c>
      <c r="G48" s="12">
        <v>11421</v>
      </c>
      <c r="H48" s="12">
        <v>919</v>
      </c>
      <c r="I48" s="12">
        <v>217327</v>
      </c>
      <c r="J48" s="12">
        <v>3095</v>
      </c>
      <c r="K48" s="12">
        <v>1813176</v>
      </c>
      <c r="L48" s="12">
        <v>36988</v>
      </c>
      <c r="M48" s="12">
        <v>1502211</v>
      </c>
      <c r="N48" s="12">
        <v>296</v>
      </c>
      <c r="O48" s="12">
        <v>480207</v>
      </c>
      <c r="P48" s="12">
        <v>1941</v>
      </c>
      <c r="Q48" s="12">
        <v>9734</v>
      </c>
      <c r="R48" s="12">
        <v>211</v>
      </c>
      <c r="S48" s="12">
        <v>214632</v>
      </c>
      <c r="T48" s="12">
        <v>938</v>
      </c>
      <c r="U48" s="12">
        <v>10961</v>
      </c>
      <c r="V48" s="12">
        <v>390</v>
      </c>
      <c r="W48" s="12">
        <v>1352</v>
      </c>
      <c r="X48" s="12">
        <v>29</v>
      </c>
    </row>
    <row r="49" spans="1:24">
      <c r="A49" s="16" t="s">
        <v>60</v>
      </c>
      <c r="B49" s="12">
        <v>35493</v>
      </c>
      <c r="C49" s="12">
        <v>265552</v>
      </c>
      <c r="D49" s="12">
        <v>17244</v>
      </c>
      <c r="E49" s="12">
        <v>13</v>
      </c>
      <c r="F49" s="12">
        <v>3</v>
      </c>
      <c r="G49" s="12">
        <v>29012</v>
      </c>
      <c r="H49" s="12">
        <v>2455</v>
      </c>
      <c r="I49" s="12">
        <v>96118</v>
      </c>
      <c r="J49" s="12">
        <v>4769</v>
      </c>
      <c r="K49" s="12">
        <v>1036853</v>
      </c>
      <c r="L49" s="12">
        <v>23817</v>
      </c>
      <c r="M49" s="12">
        <v>508885</v>
      </c>
      <c r="N49" s="12">
        <v>130</v>
      </c>
      <c r="O49" s="12">
        <v>33374</v>
      </c>
      <c r="P49" s="12">
        <v>513</v>
      </c>
      <c r="Q49" s="12">
        <v>1318</v>
      </c>
      <c r="R49" s="12">
        <v>101</v>
      </c>
      <c r="S49" s="12">
        <v>10390</v>
      </c>
      <c r="T49" s="12">
        <v>221</v>
      </c>
      <c r="U49" s="12">
        <v>16835</v>
      </c>
      <c r="V49" s="12">
        <v>556</v>
      </c>
      <c r="W49" s="12">
        <v>1392</v>
      </c>
      <c r="X49" s="12">
        <v>14</v>
      </c>
    </row>
    <row r="50" spans="1:24">
      <c r="A50" s="16" t="s">
        <v>57</v>
      </c>
      <c r="B50" s="12">
        <v>41799</v>
      </c>
      <c r="C50" s="12">
        <v>84284</v>
      </c>
      <c r="D50" s="12">
        <v>4630</v>
      </c>
      <c r="E50" s="12">
        <v>1217</v>
      </c>
      <c r="F50" s="12">
        <v>32</v>
      </c>
      <c r="G50" s="12">
        <v>9820</v>
      </c>
      <c r="H50" s="12">
        <v>853</v>
      </c>
      <c r="I50" s="12">
        <v>246041</v>
      </c>
      <c r="J50" s="12">
        <v>1126</v>
      </c>
      <c r="K50" s="12">
        <v>2082151</v>
      </c>
      <c r="L50" s="12">
        <v>36940</v>
      </c>
      <c r="M50" s="12">
        <v>6941128</v>
      </c>
      <c r="N50" s="12">
        <v>265</v>
      </c>
      <c r="O50" s="12">
        <v>1714296</v>
      </c>
      <c r="P50" s="12">
        <v>3122</v>
      </c>
      <c r="Q50" s="12">
        <v>29846</v>
      </c>
      <c r="R50" s="12">
        <v>231</v>
      </c>
      <c r="S50" s="12">
        <v>676254</v>
      </c>
      <c r="T50" s="12">
        <v>2341</v>
      </c>
      <c r="U50" s="12">
        <v>34214</v>
      </c>
      <c r="V50" s="12">
        <v>1079</v>
      </c>
      <c r="W50" s="12">
        <v>5497</v>
      </c>
      <c r="X50" s="12">
        <v>155</v>
      </c>
    </row>
    <row r="51" spans="1:24">
      <c r="A51" s="16" t="s">
        <v>63</v>
      </c>
      <c r="B51" s="12">
        <v>28705</v>
      </c>
      <c r="C51" s="12">
        <v>48275</v>
      </c>
      <c r="D51" s="12">
        <v>1513</v>
      </c>
      <c r="E51" s="12">
        <v>460</v>
      </c>
      <c r="F51" s="12">
        <v>17</v>
      </c>
      <c r="G51" s="12">
        <v>8661</v>
      </c>
      <c r="H51" s="12">
        <v>670</v>
      </c>
      <c r="I51" s="12">
        <v>47773</v>
      </c>
      <c r="J51" s="12">
        <v>1008</v>
      </c>
      <c r="K51" s="12">
        <v>1464590</v>
      </c>
      <c r="L51" s="12">
        <v>26588</v>
      </c>
      <c r="M51" s="12">
        <v>1849168</v>
      </c>
      <c r="N51" s="12">
        <v>73</v>
      </c>
      <c r="O51" s="12">
        <v>939728</v>
      </c>
      <c r="P51" s="12">
        <v>2093</v>
      </c>
      <c r="Q51" s="12">
        <v>10245</v>
      </c>
      <c r="R51" s="12">
        <v>52</v>
      </c>
      <c r="S51" s="12">
        <v>793677</v>
      </c>
      <c r="T51" s="12">
        <v>1252</v>
      </c>
      <c r="U51" s="12">
        <v>9100</v>
      </c>
      <c r="V51" s="12">
        <v>329</v>
      </c>
      <c r="W51" s="12">
        <v>1307</v>
      </c>
      <c r="X51" s="12">
        <v>39</v>
      </c>
    </row>
    <row r="52" spans="1:24">
      <c r="A52" s="16" t="s">
        <v>62</v>
      </c>
      <c r="B52" s="12">
        <v>45866</v>
      </c>
      <c r="C52" s="12">
        <v>63555</v>
      </c>
      <c r="D52" s="12">
        <v>5850</v>
      </c>
      <c r="E52" s="12">
        <v>285</v>
      </c>
      <c r="F52" s="12">
        <v>10</v>
      </c>
      <c r="G52" s="12">
        <v>28142</v>
      </c>
      <c r="H52" s="12">
        <v>2993</v>
      </c>
      <c r="I52" s="12">
        <v>150698</v>
      </c>
      <c r="J52" s="12">
        <v>2630</v>
      </c>
      <c r="K52" s="12">
        <v>2248280</v>
      </c>
      <c r="L52" s="12">
        <v>40498</v>
      </c>
      <c r="M52" s="12">
        <v>1125380</v>
      </c>
      <c r="N52" s="12">
        <v>244</v>
      </c>
      <c r="O52" s="12">
        <v>404795</v>
      </c>
      <c r="P52" s="12">
        <v>2969</v>
      </c>
      <c r="Q52" s="12">
        <v>16496</v>
      </c>
      <c r="R52" s="12">
        <v>172</v>
      </c>
      <c r="S52" s="12">
        <v>716567</v>
      </c>
      <c r="T52" s="12">
        <v>1151</v>
      </c>
      <c r="U52" s="12">
        <v>16277</v>
      </c>
      <c r="V52" s="12">
        <v>494</v>
      </c>
      <c r="W52" s="12">
        <v>1592</v>
      </c>
      <c r="X52" s="12">
        <v>57</v>
      </c>
    </row>
    <row r="53" spans="1:24">
      <c r="A53" s="16" t="s">
        <v>64</v>
      </c>
      <c r="B53" s="12">
        <v>52725</v>
      </c>
      <c r="C53" s="12">
        <v>84277</v>
      </c>
      <c r="D53" s="12">
        <v>6217</v>
      </c>
      <c r="E53" s="12">
        <v>2195</v>
      </c>
      <c r="F53" s="12">
        <v>70</v>
      </c>
      <c r="G53" s="12">
        <v>9412</v>
      </c>
      <c r="H53" s="12">
        <v>971</v>
      </c>
      <c r="I53" s="12">
        <v>116190</v>
      </c>
      <c r="J53" s="12">
        <v>726</v>
      </c>
      <c r="K53" s="12">
        <v>2492961</v>
      </c>
      <c r="L53" s="12">
        <v>49462</v>
      </c>
      <c r="M53" s="12">
        <v>6688993</v>
      </c>
      <c r="N53" s="12">
        <v>244</v>
      </c>
      <c r="O53" s="12">
        <v>330471</v>
      </c>
      <c r="P53" s="12">
        <v>1518</v>
      </c>
      <c r="Q53" s="12">
        <v>749292</v>
      </c>
      <c r="R53" s="12">
        <v>247</v>
      </c>
      <c r="S53" s="12">
        <v>112488</v>
      </c>
      <c r="T53" s="12">
        <v>444</v>
      </c>
      <c r="U53" s="12">
        <v>49667</v>
      </c>
      <c r="V53" s="12">
        <v>1387</v>
      </c>
      <c r="W53" s="12">
        <v>6810</v>
      </c>
      <c r="X53" s="12">
        <v>191</v>
      </c>
    </row>
    <row r="54" spans="1:24">
      <c r="A54" s="16" t="s">
        <v>61</v>
      </c>
      <c r="B54" s="12">
        <v>37638</v>
      </c>
      <c r="C54" s="12">
        <v>138537</v>
      </c>
      <c r="D54" s="12">
        <v>10663</v>
      </c>
      <c r="E54" s="12">
        <v>3024</v>
      </c>
      <c r="F54" s="12">
        <v>109</v>
      </c>
      <c r="G54" s="12">
        <v>9534</v>
      </c>
      <c r="H54" s="12">
        <v>1003</v>
      </c>
      <c r="I54" s="12">
        <v>74450</v>
      </c>
      <c r="J54" s="12">
        <v>2339</v>
      </c>
      <c r="K54" s="12">
        <v>1341943</v>
      </c>
      <c r="L54" s="12">
        <v>31948</v>
      </c>
      <c r="M54" s="12">
        <v>110071</v>
      </c>
      <c r="N54" s="12">
        <v>118</v>
      </c>
      <c r="O54" s="12">
        <v>98683</v>
      </c>
      <c r="P54" s="12">
        <v>1626</v>
      </c>
      <c r="Q54" s="12">
        <v>13744</v>
      </c>
      <c r="R54" s="12">
        <v>67</v>
      </c>
      <c r="S54" s="12">
        <v>194346</v>
      </c>
      <c r="T54" s="12">
        <v>650</v>
      </c>
      <c r="U54" s="12">
        <v>12131</v>
      </c>
      <c r="V54" s="12">
        <v>334</v>
      </c>
      <c r="W54" s="12">
        <v>764</v>
      </c>
      <c r="X54" s="12">
        <v>32</v>
      </c>
    </row>
    <row r="55" spans="1:24">
      <c r="A55" s="16" t="s">
        <v>56</v>
      </c>
      <c r="B55" s="12">
        <v>30672</v>
      </c>
      <c r="C55" s="12">
        <v>49708</v>
      </c>
      <c r="D55" s="12">
        <v>3950</v>
      </c>
      <c r="E55" s="12">
        <v>2</v>
      </c>
      <c r="F55" s="12">
        <v>1</v>
      </c>
      <c r="G55" s="12">
        <v>25720</v>
      </c>
      <c r="H55" s="12">
        <v>2012</v>
      </c>
      <c r="I55" s="12">
        <v>55820</v>
      </c>
      <c r="J55" s="12">
        <v>1384</v>
      </c>
      <c r="K55" s="12">
        <v>1149840</v>
      </c>
      <c r="L55" s="12">
        <v>28582</v>
      </c>
      <c r="M55" s="12">
        <v>624188</v>
      </c>
      <c r="N55" s="12">
        <v>109</v>
      </c>
      <c r="O55" s="12">
        <v>2271978</v>
      </c>
      <c r="P55" s="12">
        <v>339</v>
      </c>
      <c r="Q55" s="12">
        <v>9132</v>
      </c>
      <c r="R55" s="12">
        <v>55</v>
      </c>
      <c r="S55" s="12">
        <v>131553</v>
      </c>
      <c r="T55" s="12">
        <v>136</v>
      </c>
      <c r="U55" s="12">
        <v>2580</v>
      </c>
      <c r="V55" s="12">
        <v>79</v>
      </c>
      <c r="W55" s="12">
        <v>226</v>
      </c>
      <c r="X55" s="12">
        <v>10</v>
      </c>
    </row>
    <row r="56" spans="1:24">
      <c r="A56" s="16" t="s">
        <v>58</v>
      </c>
      <c r="B56" s="12">
        <v>24467</v>
      </c>
      <c r="C56" s="12">
        <v>14447</v>
      </c>
      <c r="D56" s="12">
        <v>1071</v>
      </c>
      <c r="E56" s="12">
        <v>13</v>
      </c>
      <c r="F56" s="12">
        <v>1</v>
      </c>
      <c r="G56" s="12">
        <v>30843</v>
      </c>
      <c r="H56" s="12">
        <v>2782</v>
      </c>
      <c r="I56" s="12">
        <v>59781</v>
      </c>
      <c r="J56" s="12">
        <v>870</v>
      </c>
      <c r="K56" s="12">
        <v>1193910</v>
      </c>
      <c r="L56" s="12">
        <v>21725</v>
      </c>
      <c r="M56" s="12">
        <v>1379653</v>
      </c>
      <c r="N56" s="12">
        <v>112</v>
      </c>
      <c r="O56" s="12">
        <v>92711</v>
      </c>
      <c r="P56" s="12">
        <v>2272</v>
      </c>
      <c r="Q56" s="12">
        <v>12863</v>
      </c>
      <c r="R56" s="12">
        <v>129</v>
      </c>
      <c r="S56" s="12">
        <v>243725</v>
      </c>
      <c r="T56" s="12">
        <v>2377</v>
      </c>
      <c r="U56" s="12">
        <v>15041</v>
      </c>
      <c r="V56" s="12">
        <v>523</v>
      </c>
      <c r="W56" s="12">
        <v>1438</v>
      </c>
      <c r="X56" s="12">
        <v>48</v>
      </c>
    </row>
    <row r="57" spans="1:24">
      <c r="A57" s="16" t="s">
        <v>66</v>
      </c>
      <c r="B57" s="12">
        <v>35515</v>
      </c>
      <c r="C57" s="12">
        <v>374787</v>
      </c>
      <c r="D57" s="12">
        <v>13973</v>
      </c>
      <c r="E57" s="12">
        <v>33598</v>
      </c>
      <c r="F57" s="12">
        <v>1187</v>
      </c>
      <c r="G57" s="12">
        <v>11635</v>
      </c>
      <c r="H57" s="12">
        <v>915</v>
      </c>
      <c r="I57" s="12">
        <v>638277</v>
      </c>
      <c r="J57" s="12">
        <v>1505</v>
      </c>
      <c r="K57" s="12">
        <v>1002222</v>
      </c>
      <c r="L57" s="12">
        <v>24437</v>
      </c>
      <c r="M57" s="12">
        <v>33432743</v>
      </c>
      <c r="N57" s="12">
        <v>586</v>
      </c>
      <c r="O57" s="12">
        <v>533518</v>
      </c>
      <c r="P57" s="12">
        <v>995</v>
      </c>
      <c r="Q57" s="12">
        <v>449941</v>
      </c>
      <c r="R57" s="12">
        <v>259</v>
      </c>
      <c r="S57" s="12">
        <v>266794</v>
      </c>
      <c r="T57" s="12">
        <v>649</v>
      </c>
      <c r="U57" s="12">
        <v>114219</v>
      </c>
      <c r="V57" s="12">
        <v>3142</v>
      </c>
      <c r="W57" s="12">
        <v>29745</v>
      </c>
      <c r="X57" s="12">
        <v>412</v>
      </c>
    </row>
    <row r="58" spans="1:24">
      <c r="A58" s="16" t="s">
        <v>68</v>
      </c>
      <c r="B58" s="12">
        <v>14323</v>
      </c>
      <c r="C58" s="12">
        <v>48106</v>
      </c>
      <c r="D58" s="12">
        <v>2302</v>
      </c>
      <c r="E58" s="12">
        <v>30878</v>
      </c>
      <c r="F58" s="12">
        <v>860</v>
      </c>
      <c r="G58" s="12">
        <v>465</v>
      </c>
      <c r="H58" s="12">
        <v>46</v>
      </c>
      <c r="I58" s="12">
        <v>74821</v>
      </c>
      <c r="J58" s="12">
        <v>66</v>
      </c>
      <c r="K58" s="12">
        <v>654941</v>
      </c>
      <c r="L58" s="12">
        <v>11258</v>
      </c>
      <c r="M58" s="12">
        <v>5186751</v>
      </c>
      <c r="N58" s="12">
        <v>184</v>
      </c>
      <c r="O58" s="12">
        <v>2204115</v>
      </c>
      <c r="P58" s="12">
        <v>563</v>
      </c>
      <c r="Q58" s="12">
        <v>1064034</v>
      </c>
      <c r="R58" s="12">
        <v>226</v>
      </c>
      <c r="S58" s="12">
        <v>955678</v>
      </c>
      <c r="T58" s="12">
        <v>637</v>
      </c>
      <c r="U58" s="12">
        <v>14394</v>
      </c>
      <c r="V58" s="12">
        <v>310</v>
      </c>
      <c r="W58" s="12">
        <v>3007</v>
      </c>
      <c r="X58" s="12">
        <v>68</v>
      </c>
    </row>
    <row r="59" spans="1:24">
      <c r="A59" s="16" t="s">
        <v>72</v>
      </c>
      <c r="B59" s="12">
        <v>24874</v>
      </c>
      <c r="C59" s="12">
        <v>176299</v>
      </c>
      <c r="D59" s="12">
        <v>15366</v>
      </c>
      <c r="E59" s="12">
        <v>35797</v>
      </c>
      <c r="F59" s="12">
        <v>928</v>
      </c>
      <c r="G59" s="12">
        <v>598</v>
      </c>
      <c r="H59" s="12">
        <v>127</v>
      </c>
      <c r="I59" s="12">
        <v>109580</v>
      </c>
      <c r="J59" s="12">
        <v>1585</v>
      </c>
      <c r="K59" s="12">
        <v>503757</v>
      </c>
      <c r="L59" s="12">
        <v>14001</v>
      </c>
      <c r="M59" s="12">
        <v>1460148</v>
      </c>
      <c r="N59" s="12">
        <v>155</v>
      </c>
      <c r="O59" s="12">
        <v>143711</v>
      </c>
      <c r="P59" s="12">
        <v>952</v>
      </c>
      <c r="Q59" s="12">
        <v>3612</v>
      </c>
      <c r="R59" s="12">
        <v>103</v>
      </c>
      <c r="S59" s="12">
        <v>52164</v>
      </c>
      <c r="T59" s="12">
        <v>404</v>
      </c>
      <c r="U59" s="12">
        <v>45986</v>
      </c>
      <c r="V59" s="12">
        <v>1142</v>
      </c>
      <c r="W59" s="12">
        <v>1218</v>
      </c>
      <c r="X59" s="12">
        <v>36</v>
      </c>
    </row>
    <row r="60" spans="1:24">
      <c r="A60" s="16" t="s">
        <v>71</v>
      </c>
      <c r="B60" s="12">
        <v>19877</v>
      </c>
      <c r="C60" s="12">
        <v>253333</v>
      </c>
      <c r="D60" s="12">
        <v>14200</v>
      </c>
      <c r="E60" s="12">
        <v>13914</v>
      </c>
      <c r="F60" s="12">
        <v>371</v>
      </c>
      <c r="G60" s="12">
        <v>1065</v>
      </c>
      <c r="H60" s="12">
        <v>130</v>
      </c>
      <c r="I60" s="12">
        <v>106592</v>
      </c>
      <c r="J60" s="12">
        <v>1143</v>
      </c>
      <c r="K60" s="12">
        <v>418933</v>
      </c>
      <c r="L60" s="12">
        <v>10212</v>
      </c>
      <c r="M60" s="12">
        <v>1723417</v>
      </c>
      <c r="N60" s="12">
        <v>107</v>
      </c>
      <c r="O60" s="12">
        <v>261859</v>
      </c>
      <c r="P60" s="12">
        <v>624</v>
      </c>
      <c r="Q60" s="12">
        <v>69329</v>
      </c>
      <c r="R60" s="12">
        <v>161</v>
      </c>
      <c r="S60" s="12">
        <v>444564</v>
      </c>
      <c r="T60" s="12">
        <v>578</v>
      </c>
      <c r="U60" s="12">
        <v>36405</v>
      </c>
      <c r="V60" s="12">
        <v>829</v>
      </c>
      <c r="W60" s="12">
        <v>1273</v>
      </c>
      <c r="X60" s="12">
        <v>37</v>
      </c>
    </row>
    <row r="61" spans="1:24">
      <c r="A61" s="16" t="s">
        <v>65</v>
      </c>
      <c r="B61" s="12">
        <v>24443</v>
      </c>
      <c r="C61" s="12">
        <v>113222</v>
      </c>
      <c r="D61" s="12">
        <v>9336</v>
      </c>
      <c r="E61" s="12">
        <v>45674</v>
      </c>
      <c r="F61" s="12">
        <v>2198</v>
      </c>
      <c r="G61" s="12">
        <v>1090</v>
      </c>
      <c r="H61" s="12">
        <v>108</v>
      </c>
      <c r="I61" s="12">
        <v>1613161</v>
      </c>
      <c r="J61" s="12">
        <v>770</v>
      </c>
      <c r="K61" s="12">
        <v>672753</v>
      </c>
      <c r="L61" s="12">
        <v>16656</v>
      </c>
      <c r="M61" s="12">
        <v>10802872</v>
      </c>
      <c r="N61" s="12">
        <v>432</v>
      </c>
      <c r="O61" s="12">
        <v>922072</v>
      </c>
      <c r="P61" s="12">
        <v>841</v>
      </c>
      <c r="Q61" s="12">
        <v>499971</v>
      </c>
      <c r="R61" s="12">
        <v>127</v>
      </c>
      <c r="S61" s="12">
        <v>119214</v>
      </c>
      <c r="T61" s="12">
        <v>584</v>
      </c>
      <c r="U61" s="12">
        <v>23145</v>
      </c>
      <c r="V61" s="12">
        <v>823</v>
      </c>
      <c r="W61" s="12">
        <v>1395</v>
      </c>
      <c r="X61" s="12">
        <v>61</v>
      </c>
    </row>
    <row r="62" spans="1:24">
      <c r="A62" s="16" t="s">
        <v>70</v>
      </c>
      <c r="B62" s="12">
        <v>2063</v>
      </c>
      <c r="C62" s="12">
        <v>1268</v>
      </c>
      <c r="D62" s="12">
        <v>116</v>
      </c>
      <c r="E62" s="12">
        <v>0</v>
      </c>
      <c r="F62" s="12">
        <v>0</v>
      </c>
      <c r="G62" s="12">
        <v>14</v>
      </c>
      <c r="H62" s="12">
        <v>5</v>
      </c>
      <c r="I62" s="12">
        <v>566</v>
      </c>
      <c r="J62" s="12">
        <v>3</v>
      </c>
      <c r="K62" s="12">
        <v>31602</v>
      </c>
      <c r="L62" s="12">
        <v>1553</v>
      </c>
      <c r="M62" s="12">
        <v>191</v>
      </c>
      <c r="N62" s="12">
        <v>21</v>
      </c>
      <c r="O62" s="12">
        <v>40690</v>
      </c>
      <c r="P62" s="12">
        <v>364</v>
      </c>
      <c r="Q62" s="12">
        <v>169</v>
      </c>
      <c r="R62" s="12">
        <v>17</v>
      </c>
      <c r="S62" s="12">
        <v>3995</v>
      </c>
      <c r="T62" s="12">
        <v>192</v>
      </c>
      <c r="U62" s="12">
        <v>252</v>
      </c>
      <c r="V62" s="12">
        <v>13</v>
      </c>
      <c r="W62" s="12">
        <v>24</v>
      </c>
      <c r="X62" s="12">
        <v>2</v>
      </c>
    </row>
    <row r="63" spans="1:24">
      <c r="A63" s="16" t="s">
        <v>69</v>
      </c>
      <c r="B63" s="12">
        <v>2942</v>
      </c>
      <c r="C63" s="12">
        <v>857</v>
      </c>
      <c r="D63" s="12">
        <v>70</v>
      </c>
      <c r="E63" s="12">
        <v>0</v>
      </c>
      <c r="F63" s="12">
        <v>0</v>
      </c>
      <c r="G63" s="12">
        <v>34</v>
      </c>
      <c r="H63" s="12">
        <v>6</v>
      </c>
      <c r="I63" s="12">
        <v>22</v>
      </c>
      <c r="J63" s="12">
        <v>3</v>
      </c>
      <c r="K63" s="12">
        <v>64793</v>
      </c>
      <c r="L63" s="12">
        <v>2066</v>
      </c>
      <c r="M63" s="12">
        <v>30631</v>
      </c>
      <c r="N63" s="12">
        <v>18</v>
      </c>
      <c r="O63" s="12">
        <v>52673</v>
      </c>
      <c r="P63" s="12">
        <v>589</v>
      </c>
      <c r="Q63" s="12">
        <v>216</v>
      </c>
      <c r="R63" s="12">
        <v>8</v>
      </c>
      <c r="S63" s="12">
        <v>8558</v>
      </c>
      <c r="T63" s="12">
        <v>159</v>
      </c>
      <c r="U63" s="12">
        <v>442</v>
      </c>
      <c r="V63" s="12">
        <v>22</v>
      </c>
      <c r="W63" s="12">
        <v>3</v>
      </c>
      <c r="X63" s="12">
        <v>1</v>
      </c>
    </row>
    <row r="64" spans="1:24">
      <c r="A64" s="16" t="s">
        <v>67</v>
      </c>
      <c r="B64" s="12">
        <v>33251</v>
      </c>
      <c r="C64" s="12">
        <v>199699</v>
      </c>
      <c r="D64" s="12">
        <v>8331</v>
      </c>
      <c r="E64" s="12">
        <v>1381</v>
      </c>
      <c r="F64" s="12">
        <v>27</v>
      </c>
      <c r="G64" s="12">
        <v>5115</v>
      </c>
      <c r="H64" s="12">
        <v>513</v>
      </c>
      <c r="I64" s="12">
        <v>456101</v>
      </c>
      <c r="J64" s="12">
        <v>1610</v>
      </c>
      <c r="K64" s="12">
        <v>1221060</v>
      </c>
      <c r="L64" s="12">
        <v>25284</v>
      </c>
      <c r="M64" s="12">
        <v>12193851</v>
      </c>
      <c r="N64" s="12">
        <v>359</v>
      </c>
      <c r="O64" s="12">
        <v>3080730</v>
      </c>
      <c r="P64" s="12">
        <v>1239</v>
      </c>
      <c r="Q64" s="12">
        <v>180702</v>
      </c>
      <c r="R64" s="12">
        <v>329</v>
      </c>
      <c r="S64" s="12">
        <v>3283388</v>
      </c>
      <c r="T64" s="12">
        <v>2027</v>
      </c>
      <c r="U64" s="12">
        <v>50230</v>
      </c>
      <c r="V64" s="12">
        <v>1549</v>
      </c>
      <c r="W64" s="12">
        <v>6021</v>
      </c>
      <c r="X64" s="12">
        <v>155</v>
      </c>
    </row>
    <row r="65" spans="1:24">
      <c r="A65" s="16" t="s">
        <v>74</v>
      </c>
      <c r="B65" s="12">
        <v>16959</v>
      </c>
      <c r="C65" s="12">
        <v>65533</v>
      </c>
      <c r="D65" s="12">
        <v>9751</v>
      </c>
      <c r="E65" s="12">
        <v>0</v>
      </c>
      <c r="F65" s="12">
        <v>0</v>
      </c>
      <c r="G65" s="12">
        <v>757</v>
      </c>
      <c r="H65" s="12">
        <v>138</v>
      </c>
      <c r="I65" s="12">
        <v>103919</v>
      </c>
      <c r="J65" s="12">
        <v>669</v>
      </c>
      <c r="K65" s="12">
        <v>527065</v>
      </c>
      <c r="L65" s="12">
        <v>11705</v>
      </c>
      <c r="M65" s="12">
        <v>2073117</v>
      </c>
      <c r="N65" s="12">
        <v>320</v>
      </c>
      <c r="O65" s="12">
        <v>147212</v>
      </c>
      <c r="P65" s="12">
        <v>416</v>
      </c>
      <c r="Q65" s="12">
        <v>3570</v>
      </c>
      <c r="R65" s="12">
        <v>144</v>
      </c>
      <c r="S65" s="12">
        <v>11887</v>
      </c>
      <c r="T65" s="12">
        <v>281</v>
      </c>
      <c r="U65" s="12">
        <v>36034</v>
      </c>
      <c r="V65" s="12">
        <v>1762</v>
      </c>
      <c r="W65" s="12">
        <v>473</v>
      </c>
      <c r="X65" s="12">
        <v>26</v>
      </c>
    </row>
    <row r="66" spans="1:24">
      <c r="A66" s="16" t="s">
        <v>79</v>
      </c>
      <c r="B66" s="12">
        <v>25469</v>
      </c>
      <c r="C66" s="12">
        <v>47855</v>
      </c>
      <c r="D66" s="12">
        <v>7400</v>
      </c>
      <c r="E66" s="12">
        <v>1256</v>
      </c>
      <c r="F66" s="12">
        <v>32</v>
      </c>
      <c r="G66" s="12">
        <v>536</v>
      </c>
      <c r="H66" s="12">
        <v>124</v>
      </c>
      <c r="I66" s="12">
        <v>94719</v>
      </c>
      <c r="J66" s="12">
        <v>1678</v>
      </c>
      <c r="K66" s="12">
        <v>716793</v>
      </c>
      <c r="L66" s="12">
        <v>21498</v>
      </c>
      <c r="M66" s="12">
        <v>557197</v>
      </c>
      <c r="N66" s="12">
        <v>147</v>
      </c>
      <c r="O66" s="12">
        <v>460553</v>
      </c>
      <c r="P66" s="12">
        <v>1193</v>
      </c>
      <c r="Q66" s="12">
        <v>5152</v>
      </c>
      <c r="R66" s="12">
        <v>122</v>
      </c>
      <c r="S66" s="12">
        <v>47280</v>
      </c>
      <c r="T66" s="12">
        <v>429</v>
      </c>
      <c r="U66" s="12">
        <v>7348</v>
      </c>
      <c r="V66" s="12">
        <v>307</v>
      </c>
      <c r="W66" s="12">
        <v>146</v>
      </c>
      <c r="X66" s="12">
        <v>12</v>
      </c>
    </row>
    <row r="67" spans="1:24">
      <c r="A67" s="16" t="s">
        <v>80</v>
      </c>
      <c r="B67" s="12">
        <v>30647</v>
      </c>
      <c r="C67" s="12">
        <v>97869</v>
      </c>
      <c r="D67" s="12">
        <v>15242</v>
      </c>
      <c r="E67" s="12">
        <v>0</v>
      </c>
      <c r="F67" s="12">
        <v>0</v>
      </c>
      <c r="G67" s="12">
        <v>345</v>
      </c>
      <c r="H67" s="12">
        <v>103</v>
      </c>
      <c r="I67" s="12">
        <v>95493</v>
      </c>
      <c r="J67" s="12">
        <v>959</v>
      </c>
      <c r="K67" s="12">
        <v>823267</v>
      </c>
      <c r="L67" s="12">
        <v>23013</v>
      </c>
      <c r="M67" s="12">
        <v>1074446</v>
      </c>
      <c r="N67" s="12">
        <v>222</v>
      </c>
      <c r="O67" s="12">
        <v>643197</v>
      </c>
      <c r="P67" s="12">
        <v>871</v>
      </c>
      <c r="Q67" s="12">
        <v>6366</v>
      </c>
      <c r="R67" s="12">
        <v>200</v>
      </c>
      <c r="S67" s="12">
        <v>64439</v>
      </c>
      <c r="T67" s="12">
        <v>471</v>
      </c>
      <c r="U67" s="12">
        <v>18445</v>
      </c>
      <c r="V67" s="12">
        <v>1349</v>
      </c>
      <c r="W67" s="12">
        <v>123</v>
      </c>
      <c r="X67" s="12">
        <v>22</v>
      </c>
    </row>
    <row r="68" spans="1:24">
      <c r="A68" s="16" t="s">
        <v>73</v>
      </c>
      <c r="B68" s="12">
        <v>99787</v>
      </c>
      <c r="C68" s="12">
        <v>224391</v>
      </c>
      <c r="D68" s="12">
        <v>42046</v>
      </c>
      <c r="E68" s="12">
        <v>139</v>
      </c>
      <c r="F68" s="12">
        <v>11</v>
      </c>
      <c r="G68" s="12">
        <v>2421</v>
      </c>
      <c r="H68" s="12">
        <v>234</v>
      </c>
      <c r="I68" s="12">
        <v>363720</v>
      </c>
      <c r="J68" s="12">
        <v>5493</v>
      </c>
      <c r="K68" s="12">
        <v>2779862</v>
      </c>
      <c r="L68" s="12">
        <v>73666</v>
      </c>
      <c r="M68" s="12">
        <v>2711097</v>
      </c>
      <c r="N68" s="12">
        <v>821</v>
      </c>
      <c r="O68" s="12">
        <v>877687</v>
      </c>
      <c r="P68" s="12">
        <v>5831</v>
      </c>
      <c r="Q68" s="12">
        <v>22590</v>
      </c>
      <c r="R68" s="12">
        <v>491</v>
      </c>
      <c r="S68" s="12">
        <v>374793</v>
      </c>
      <c r="T68" s="12">
        <v>3486</v>
      </c>
      <c r="U68" s="12">
        <v>52388</v>
      </c>
      <c r="V68" s="12">
        <v>2418</v>
      </c>
      <c r="W68" s="12">
        <v>795</v>
      </c>
      <c r="X68" s="12">
        <v>57</v>
      </c>
    </row>
    <row r="69" spans="1:24">
      <c r="A69" s="16" t="s">
        <v>75</v>
      </c>
      <c r="B69" s="12">
        <v>10361</v>
      </c>
      <c r="C69" s="12">
        <v>11050</v>
      </c>
      <c r="D69" s="12">
        <v>1417</v>
      </c>
      <c r="E69" s="12">
        <v>0</v>
      </c>
      <c r="F69" s="12">
        <v>0</v>
      </c>
      <c r="G69" s="12">
        <v>2401</v>
      </c>
      <c r="H69" s="12">
        <v>239</v>
      </c>
      <c r="I69" s="12">
        <v>35742</v>
      </c>
      <c r="J69" s="12">
        <v>251</v>
      </c>
      <c r="K69" s="12">
        <v>319920</v>
      </c>
      <c r="L69" s="12">
        <v>8913</v>
      </c>
      <c r="M69" s="12">
        <v>464422</v>
      </c>
      <c r="N69" s="12">
        <v>104</v>
      </c>
      <c r="O69" s="12">
        <v>972947</v>
      </c>
      <c r="P69" s="12">
        <v>503</v>
      </c>
      <c r="Q69" s="12">
        <v>2657</v>
      </c>
      <c r="R69" s="12">
        <v>86</v>
      </c>
      <c r="S69" s="12">
        <v>12470</v>
      </c>
      <c r="T69" s="12">
        <v>212</v>
      </c>
      <c r="U69" s="12">
        <v>13960</v>
      </c>
      <c r="V69" s="12">
        <v>659</v>
      </c>
      <c r="W69" s="12">
        <v>174</v>
      </c>
      <c r="X69" s="12">
        <v>17</v>
      </c>
    </row>
    <row r="70" spans="1:24">
      <c r="A70" s="16" t="s">
        <v>81</v>
      </c>
      <c r="B70" s="12">
        <v>60202</v>
      </c>
      <c r="C70" s="12">
        <v>164845</v>
      </c>
      <c r="D70" s="12">
        <v>31285</v>
      </c>
      <c r="E70" s="12">
        <v>4599</v>
      </c>
      <c r="F70" s="12">
        <v>155</v>
      </c>
      <c r="G70" s="12">
        <v>4553</v>
      </c>
      <c r="H70" s="12">
        <v>376</v>
      </c>
      <c r="I70" s="12">
        <v>452640</v>
      </c>
      <c r="J70" s="12">
        <v>4068</v>
      </c>
      <c r="K70" s="12">
        <v>2217001</v>
      </c>
      <c r="L70" s="12">
        <v>48436</v>
      </c>
      <c r="M70" s="12">
        <v>6794511</v>
      </c>
      <c r="N70" s="12">
        <v>943</v>
      </c>
      <c r="O70" s="12">
        <v>1364317</v>
      </c>
      <c r="P70" s="12">
        <v>2654</v>
      </c>
      <c r="Q70" s="12">
        <v>98887</v>
      </c>
      <c r="R70" s="12">
        <v>1307</v>
      </c>
      <c r="S70" s="12">
        <v>288346</v>
      </c>
      <c r="T70" s="12">
        <v>1860</v>
      </c>
      <c r="U70" s="12">
        <v>26874</v>
      </c>
      <c r="V70" s="12">
        <v>1793</v>
      </c>
      <c r="W70" s="12">
        <v>470</v>
      </c>
      <c r="X70" s="12">
        <v>36</v>
      </c>
    </row>
    <row r="71" spans="1:24">
      <c r="A71" s="16" t="s">
        <v>76</v>
      </c>
      <c r="B71" s="12">
        <v>3110</v>
      </c>
      <c r="C71" s="12">
        <v>2438</v>
      </c>
      <c r="D71" s="12">
        <v>301</v>
      </c>
      <c r="E71" s="12">
        <v>0</v>
      </c>
      <c r="F71" s="12">
        <v>0</v>
      </c>
      <c r="G71" s="12">
        <v>663</v>
      </c>
      <c r="H71" s="12">
        <v>93</v>
      </c>
      <c r="I71" s="12">
        <v>1053</v>
      </c>
      <c r="J71" s="12">
        <v>16</v>
      </c>
      <c r="K71" s="12">
        <v>87746</v>
      </c>
      <c r="L71" s="12">
        <v>2592</v>
      </c>
      <c r="M71" s="12">
        <v>45068</v>
      </c>
      <c r="N71" s="12">
        <v>6</v>
      </c>
      <c r="O71" s="12">
        <v>150287</v>
      </c>
      <c r="P71" s="12">
        <v>74</v>
      </c>
      <c r="Q71" s="12">
        <v>7721</v>
      </c>
      <c r="R71" s="12">
        <v>8</v>
      </c>
      <c r="S71" s="12">
        <v>4991</v>
      </c>
      <c r="T71" s="12">
        <v>32</v>
      </c>
      <c r="U71" s="12">
        <v>2509</v>
      </c>
      <c r="V71" s="12">
        <v>93</v>
      </c>
      <c r="W71" s="12">
        <v>73</v>
      </c>
      <c r="X71" s="12">
        <v>5</v>
      </c>
    </row>
    <row r="72" spans="1:24">
      <c r="A72" s="16" t="s">
        <v>78</v>
      </c>
      <c r="B72" s="12">
        <v>7066</v>
      </c>
      <c r="C72" s="12">
        <v>10092</v>
      </c>
      <c r="D72" s="12">
        <v>1194</v>
      </c>
      <c r="E72" s="12">
        <v>0</v>
      </c>
      <c r="F72" s="12">
        <v>0</v>
      </c>
      <c r="G72" s="12">
        <v>1685</v>
      </c>
      <c r="H72" s="12">
        <v>181</v>
      </c>
      <c r="I72" s="12">
        <v>14434</v>
      </c>
      <c r="J72" s="12">
        <v>158</v>
      </c>
      <c r="K72" s="12">
        <v>170112</v>
      </c>
      <c r="L72" s="12">
        <v>6050</v>
      </c>
      <c r="M72" s="12">
        <v>30829</v>
      </c>
      <c r="N72" s="12">
        <v>16</v>
      </c>
      <c r="O72" s="12">
        <v>170883</v>
      </c>
      <c r="P72" s="12">
        <v>654</v>
      </c>
      <c r="Q72" s="12">
        <v>145</v>
      </c>
      <c r="R72" s="12">
        <v>10</v>
      </c>
      <c r="S72" s="12">
        <v>8284</v>
      </c>
      <c r="T72" s="12">
        <v>92</v>
      </c>
      <c r="U72" s="12">
        <v>8004</v>
      </c>
      <c r="V72" s="12">
        <v>464</v>
      </c>
      <c r="W72" s="12">
        <v>91</v>
      </c>
      <c r="X72" s="12">
        <v>9</v>
      </c>
    </row>
    <row r="73" spans="1:24">
      <c r="A73" s="16" t="s">
        <v>77</v>
      </c>
      <c r="B73" s="12">
        <v>55741</v>
      </c>
      <c r="C73" s="12">
        <v>85326</v>
      </c>
      <c r="D73" s="12">
        <v>14588</v>
      </c>
      <c r="E73" s="12">
        <v>0</v>
      </c>
      <c r="F73" s="12">
        <v>0</v>
      </c>
      <c r="G73" s="12">
        <v>3774</v>
      </c>
      <c r="H73" s="12">
        <v>386</v>
      </c>
      <c r="I73" s="12">
        <v>188118</v>
      </c>
      <c r="J73" s="12">
        <v>1631</v>
      </c>
      <c r="K73" s="12">
        <v>1810325</v>
      </c>
      <c r="L73" s="12">
        <v>46755</v>
      </c>
      <c r="M73" s="12">
        <v>1934581</v>
      </c>
      <c r="N73" s="12">
        <v>425</v>
      </c>
      <c r="O73" s="12">
        <v>376339</v>
      </c>
      <c r="P73" s="12">
        <v>2344</v>
      </c>
      <c r="Q73" s="12">
        <v>11114</v>
      </c>
      <c r="R73" s="12">
        <v>188</v>
      </c>
      <c r="S73" s="12">
        <v>280118</v>
      </c>
      <c r="T73" s="12">
        <v>1971</v>
      </c>
      <c r="U73" s="12">
        <v>17886</v>
      </c>
      <c r="V73" s="12">
        <v>791</v>
      </c>
      <c r="W73" s="12">
        <v>432</v>
      </c>
      <c r="X73" s="12">
        <v>32</v>
      </c>
    </row>
    <row r="74" spans="1:24">
      <c r="A74" s="16" t="s">
        <v>86</v>
      </c>
      <c r="B74" s="12">
        <v>55290</v>
      </c>
      <c r="C74" s="12">
        <v>100065</v>
      </c>
      <c r="D74" s="12">
        <v>23483</v>
      </c>
      <c r="E74" s="12">
        <v>3</v>
      </c>
      <c r="F74" s="12">
        <v>1</v>
      </c>
      <c r="G74" s="12">
        <v>2345</v>
      </c>
      <c r="H74" s="12">
        <v>439</v>
      </c>
      <c r="I74" s="12">
        <v>7892</v>
      </c>
      <c r="J74" s="12">
        <v>120</v>
      </c>
      <c r="K74" s="12">
        <v>1008161</v>
      </c>
      <c r="L74" s="12">
        <v>45489</v>
      </c>
      <c r="M74" s="12">
        <v>116672</v>
      </c>
      <c r="N74" s="12">
        <v>157</v>
      </c>
      <c r="O74" s="12">
        <v>41403</v>
      </c>
      <c r="P74" s="12">
        <v>824</v>
      </c>
      <c r="Q74" s="12">
        <v>6971</v>
      </c>
      <c r="R74" s="12">
        <v>272</v>
      </c>
      <c r="S74" s="12">
        <v>19285</v>
      </c>
      <c r="T74" s="12">
        <v>929</v>
      </c>
      <c r="U74" s="12">
        <v>51608</v>
      </c>
      <c r="V74" s="12">
        <v>10192</v>
      </c>
      <c r="W74" s="12">
        <v>3937</v>
      </c>
      <c r="X74" s="12">
        <v>646</v>
      </c>
    </row>
    <row r="75" spans="1:24">
      <c r="A75" s="16" t="s">
        <v>84</v>
      </c>
      <c r="B75" s="12">
        <v>38413</v>
      </c>
      <c r="C75" s="12">
        <v>66260</v>
      </c>
      <c r="D75" s="12">
        <v>18128</v>
      </c>
      <c r="E75" s="12">
        <v>2</v>
      </c>
      <c r="F75" s="12">
        <v>1</v>
      </c>
      <c r="G75" s="12">
        <v>1075</v>
      </c>
      <c r="H75" s="12">
        <v>208</v>
      </c>
      <c r="I75" s="12">
        <v>4658</v>
      </c>
      <c r="J75" s="12">
        <v>85</v>
      </c>
      <c r="K75" s="12">
        <v>779008</v>
      </c>
      <c r="L75" s="12">
        <v>31436</v>
      </c>
      <c r="M75" s="12">
        <v>233453</v>
      </c>
      <c r="N75" s="12">
        <v>123</v>
      </c>
      <c r="O75" s="12">
        <v>28579</v>
      </c>
      <c r="P75" s="12">
        <v>687</v>
      </c>
      <c r="Q75" s="12">
        <v>16323</v>
      </c>
      <c r="R75" s="12">
        <v>469</v>
      </c>
      <c r="S75" s="12">
        <v>47916</v>
      </c>
      <c r="T75" s="12">
        <v>1389</v>
      </c>
      <c r="U75" s="12">
        <v>50478</v>
      </c>
      <c r="V75" s="12">
        <v>9869</v>
      </c>
      <c r="W75" s="12">
        <v>17251</v>
      </c>
      <c r="X75" s="12">
        <v>3651</v>
      </c>
    </row>
    <row r="76" spans="1:24">
      <c r="A76" s="16" t="s">
        <v>85</v>
      </c>
      <c r="B76" s="12">
        <v>46030</v>
      </c>
      <c r="C76" s="12">
        <v>58746</v>
      </c>
      <c r="D76" s="12">
        <v>17709</v>
      </c>
      <c r="E76" s="12">
        <v>13</v>
      </c>
      <c r="F76" s="12">
        <v>1</v>
      </c>
      <c r="G76" s="12">
        <v>1746</v>
      </c>
      <c r="H76" s="12">
        <v>329</v>
      </c>
      <c r="I76" s="12">
        <v>5294</v>
      </c>
      <c r="J76" s="12">
        <v>106</v>
      </c>
      <c r="K76" s="12">
        <v>844284</v>
      </c>
      <c r="L76" s="12">
        <v>37969</v>
      </c>
      <c r="M76" s="12">
        <v>79783</v>
      </c>
      <c r="N76" s="12">
        <v>704</v>
      </c>
      <c r="O76" s="12">
        <v>77777</v>
      </c>
      <c r="P76" s="12">
        <v>500</v>
      </c>
      <c r="Q76" s="12">
        <v>14673</v>
      </c>
      <c r="R76" s="12">
        <v>861</v>
      </c>
      <c r="S76" s="12">
        <v>23634</v>
      </c>
      <c r="T76" s="12">
        <v>1229</v>
      </c>
      <c r="U76" s="12">
        <v>68852</v>
      </c>
      <c r="V76" s="12">
        <v>13736</v>
      </c>
      <c r="W76" s="12">
        <v>4203</v>
      </c>
      <c r="X76" s="12">
        <v>743</v>
      </c>
    </row>
    <row r="77" spans="1:24">
      <c r="A77" s="16" t="s">
        <v>82</v>
      </c>
      <c r="B77" s="12">
        <v>60131</v>
      </c>
      <c r="C77" s="12">
        <v>169727</v>
      </c>
      <c r="D77" s="12">
        <v>27100</v>
      </c>
      <c r="E77" s="12">
        <v>1317</v>
      </c>
      <c r="F77" s="12">
        <v>20</v>
      </c>
      <c r="G77" s="12">
        <v>5818</v>
      </c>
      <c r="H77" s="12">
        <v>340</v>
      </c>
      <c r="I77" s="12">
        <v>94792</v>
      </c>
      <c r="J77" s="12">
        <v>598</v>
      </c>
      <c r="K77" s="12">
        <v>1760572</v>
      </c>
      <c r="L77" s="12">
        <v>45573</v>
      </c>
      <c r="M77" s="12">
        <v>2549257</v>
      </c>
      <c r="N77" s="12">
        <v>828</v>
      </c>
      <c r="O77" s="12">
        <v>1983872</v>
      </c>
      <c r="P77" s="12">
        <v>2313</v>
      </c>
      <c r="Q77" s="12">
        <v>50290</v>
      </c>
      <c r="R77" s="12">
        <v>827</v>
      </c>
      <c r="S77" s="12">
        <v>359587</v>
      </c>
      <c r="T77" s="12">
        <v>1846</v>
      </c>
      <c r="U77" s="12">
        <v>58133</v>
      </c>
      <c r="V77" s="12">
        <v>5963</v>
      </c>
      <c r="W77" s="12">
        <v>2157</v>
      </c>
      <c r="X77" s="12">
        <v>222</v>
      </c>
    </row>
    <row r="78" spans="1:24">
      <c r="A78" s="16" t="s">
        <v>83</v>
      </c>
      <c r="B78" s="12">
        <v>23343</v>
      </c>
      <c r="C78" s="12">
        <v>34156</v>
      </c>
      <c r="D78" s="12">
        <v>7987</v>
      </c>
      <c r="E78" s="12">
        <v>0</v>
      </c>
      <c r="F78" s="12">
        <v>0</v>
      </c>
      <c r="G78" s="12">
        <v>152</v>
      </c>
      <c r="H78" s="12">
        <v>38</v>
      </c>
      <c r="I78" s="12">
        <v>12815</v>
      </c>
      <c r="J78" s="12">
        <v>68</v>
      </c>
      <c r="K78" s="12">
        <v>485309</v>
      </c>
      <c r="L78" s="12">
        <v>19456</v>
      </c>
      <c r="M78" s="12">
        <v>1009082</v>
      </c>
      <c r="N78" s="12">
        <v>74</v>
      </c>
      <c r="O78" s="12">
        <v>288272</v>
      </c>
      <c r="P78" s="12">
        <v>442</v>
      </c>
      <c r="Q78" s="12">
        <v>3562</v>
      </c>
      <c r="R78" s="12">
        <v>192</v>
      </c>
      <c r="S78" s="12">
        <v>17724</v>
      </c>
      <c r="T78" s="12">
        <v>688</v>
      </c>
      <c r="U78" s="12">
        <v>30763</v>
      </c>
      <c r="V78" s="12">
        <v>5126</v>
      </c>
      <c r="W78" s="12">
        <v>689</v>
      </c>
      <c r="X78" s="12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0.140625" style="2" bestFit="1" customWidth="1"/>
    <col min="4" max="4" width="10" style="2" bestFit="1" customWidth="1"/>
    <col min="5" max="5" width="8.7109375" style="2" bestFit="1" customWidth="1"/>
    <col min="6" max="6" width="7.7109375" style="2" customWidth="1"/>
    <col min="7" max="7" width="10.140625" style="2" bestFit="1" customWidth="1"/>
    <col min="8" max="8" width="8.5703125" style="2" bestFit="1" customWidth="1"/>
    <col min="9" max="9" width="11.140625" style="2" bestFit="1" customWidth="1"/>
    <col min="10" max="10" width="8.5703125" style="2" bestFit="1" customWidth="1"/>
    <col min="11" max="11" width="12" style="2" bestFit="1" customWidth="1"/>
    <col min="12" max="12" width="10" style="2" bestFit="1" customWidth="1"/>
    <col min="13" max="13" width="12.140625" style="2" bestFit="1" customWidth="1"/>
    <col min="14" max="14" width="7.7109375" style="2" customWidth="1"/>
    <col min="15" max="15" width="11.140625" style="2" bestFit="1" customWidth="1"/>
    <col min="16" max="16" width="8.5703125" style="2" bestFit="1" customWidth="1"/>
    <col min="17" max="17" width="10.28515625" style="2" bestFit="1" customWidth="1"/>
    <col min="18" max="18" width="7.7109375" style="2" customWidth="1"/>
    <col min="19" max="19" width="11" style="2" bestFit="1" customWidth="1"/>
    <col min="20" max="20" width="7.7109375" style="2" customWidth="1"/>
    <col min="21" max="21" width="10" style="2" bestFit="1" customWidth="1"/>
    <col min="22" max="22" width="7.7109375" style="2" customWidth="1"/>
    <col min="23" max="23" width="8.570312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</row>
    <row r="2" spans="1:25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1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5" customFormat="1" ht="18.75">
      <c r="A5" s="13" t="s">
        <v>0</v>
      </c>
      <c r="B5" s="14">
        <f>SUM(B6,B16,B26,B35,B48,B57,B67,B76,B86)</f>
        <v>3582876</v>
      </c>
      <c r="C5" s="14">
        <f t="shared" ref="C5:X5" si="0">SUM(C6,C16,C26,C35,C48,C57,C67,C76,C86)</f>
        <v>9756642</v>
      </c>
      <c r="D5" s="14">
        <f t="shared" si="0"/>
        <v>1407997</v>
      </c>
      <c r="E5" s="14">
        <f t="shared" si="0"/>
        <v>823146</v>
      </c>
      <c r="F5" s="14">
        <f t="shared" si="0"/>
        <v>24245</v>
      </c>
      <c r="G5" s="14">
        <f t="shared" si="0"/>
        <v>1742299</v>
      </c>
      <c r="H5" s="14">
        <f t="shared" si="0"/>
        <v>307804</v>
      </c>
      <c r="I5" s="14">
        <f t="shared" si="0"/>
        <v>10723717</v>
      </c>
      <c r="J5" s="14">
        <f t="shared" si="0"/>
        <v>150076</v>
      </c>
      <c r="K5" s="14">
        <f t="shared" ref="K5:L5" si="1">SUM(K6,K16,K26,K35,K48,K57,K67,K76,K86)</f>
        <v>119998915</v>
      </c>
      <c r="L5" s="14">
        <f t="shared" si="1"/>
        <v>2820936</v>
      </c>
      <c r="M5" s="14">
        <f t="shared" ref="M5:N5" si="2">SUM(M6,M16,M26,M35,M48,M57,M67,M76,M86)</f>
        <v>310931060</v>
      </c>
      <c r="N5" s="14">
        <f t="shared" si="2"/>
        <v>37007</v>
      </c>
      <c r="O5" s="14">
        <f t="shared" si="0"/>
        <v>67392219</v>
      </c>
      <c r="P5" s="14">
        <f t="shared" si="0"/>
        <v>153905</v>
      </c>
      <c r="Q5" s="14">
        <f t="shared" si="0"/>
        <v>8841446</v>
      </c>
      <c r="R5" s="14">
        <f t="shared" si="0"/>
        <v>32231</v>
      </c>
      <c r="S5" s="14">
        <f t="shared" ref="S5:T5" si="3">SUM(S6,S16,S26,S35,S48,S57,S67,S76,S86)</f>
        <v>17504070</v>
      </c>
      <c r="T5" s="14">
        <f t="shared" si="3"/>
        <v>85999</v>
      </c>
      <c r="U5" s="14">
        <f t="shared" si="0"/>
        <v>1481570</v>
      </c>
      <c r="V5" s="14">
        <f t="shared" si="0"/>
        <v>92383</v>
      </c>
      <c r="W5" s="14">
        <f t="shared" si="0"/>
        <v>126704</v>
      </c>
      <c r="X5" s="14">
        <f t="shared" si="0"/>
        <v>8493</v>
      </c>
    </row>
    <row r="6" spans="1:25" ht="18.75">
      <c r="A6" s="9" t="s">
        <v>1</v>
      </c>
      <c r="B6" s="8">
        <f>SUM(B7:B15)</f>
        <v>120859</v>
      </c>
      <c r="C6" s="8">
        <f t="shared" ref="C6:X6" si="4">SUM(C7:C15)</f>
        <v>206052</v>
      </c>
      <c r="D6" s="8">
        <f t="shared" si="4"/>
        <v>14084</v>
      </c>
      <c r="E6" s="8">
        <f t="shared" si="4"/>
        <v>265412</v>
      </c>
      <c r="F6" s="8">
        <f t="shared" si="4"/>
        <v>7229</v>
      </c>
      <c r="G6" s="8">
        <f t="shared" si="4"/>
        <v>36243</v>
      </c>
      <c r="H6" s="8">
        <f t="shared" si="4"/>
        <v>2719</v>
      </c>
      <c r="I6" s="8">
        <f t="shared" si="4"/>
        <v>930920</v>
      </c>
      <c r="J6" s="8">
        <f t="shared" si="4"/>
        <v>2695</v>
      </c>
      <c r="K6" s="8">
        <f t="shared" ref="K6:L6" si="5">SUM(K7:K15)</f>
        <v>4809772</v>
      </c>
      <c r="L6" s="8">
        <f t="shared" si="5"/>
        <v>96129</v>
      </c>
      <c r="M6" s="8">
        <f t="shared" ref="M6:N6" si="6">SUM(M7:M15)</f>
        <v>88664606</v>
      </c>
      <c r="N6" s="8">
        <f t="shared" si="6"/>
        <v>1438</v>
      </c>
      <c r="O6" s="8">
        <f t="shared" si="4"/>
        <v>6950003</v>
      </c>
      <c r="P6" s="8">
        <f t="shared" si="4"/>
        <v>10579</v>
      </c>
      <c r="Q6" s="8">
        <f t="shared" si="4"/>
        <v>1375969</v>
      </c>
      <c r="R6" s="8">
        <f t="shared" si="4"/>
        <v>1532</v>
      </c>
      <c r="S6" s="8">
        <f t="shared" ref="S6:T6" si="7">SUM(S7:S15)</f>
        <v>4577547</v>
      </c>
      <c r="T6" s="8">
        <f t="shared" si="7"/>
        <v>8169</v>
      </c>
      <c r="U6" s="8">
        <f t="shared" si="4"/>
        <v>194407</v>
      </c>
      <c r="V6" s="8">
        <f t="shared" si="4"/>
        <v>6516</v>
      </c>
      <c r="W6" s="8">
        <f t="shared" si="4"/>
        <v>13840</v>
      </c>
      <c r="X6" s="8">
        <f t="shared" si="4"/>
        <v>452</v>
      </c>
    </row>
    <row r="7" spans="1:25" ht="18.75">
      <c r="A7" s="5" t="s">
        <v>10</v>
      </c>
      <c r="B7" s="6">
        <f>VLOOKUP($A$7:$A$91,data!$A$2:$R$78,2,FALSE)</f>
        <v>4821</v>
      </c>
      <c r="C7" s="6">
        <f>VLOOKUP($A$7:$A$91,data!$A$2:$R$78,3,FALSE)</f>
        <v>4944</v>
      </c>
      <c r="D7" s="6">
        <f>VLOOKUP($A$7:$A$91,data!$A$2:$R$78,4,FALSE)</f>
        <v>613</v>
      </c>
      <c r="E7" s="6">
        <f>VLOOKUP($A$7:$A$91,data!$A$2:$R$78,5,FALSE)</f>
        <v>116</v>
      </c>
      <c r="F7" s="6">
        <f>VLOOKUP($A$7:$A$91,data!$A$2:$R$78,6,FALSE)</f>
        <v>5</v>
      </c>
      <c r="G7" s="6">
        <f>VLOOKUP($A$7:$A$91,data!$A$2:$R$78,7,FALSE)</f>
        <v>269</v>
      </c>
      <c r="H7" s="6">
        <f>VLOOKUP($A$7:$A$91,data!$A$2:$R$78,8,FALSE)</f>
        <v>50</v>
      </c>
      <c r="I7" s="6">
        <f>VLOOKUP($A$7:$A$91,data!$A$2:$R$78,9,FALSE)</f>
        <v>61</v>
      </c>
      <c r="J7" s="6">
        <f>VLOOKUP($A$7:$A$91,data!$A$2:$R$78,10,FALSE)</f>
        <v>8</v>
      </c>
      <c r="K7" s="6">
        <f>VLOOKUP($A$7:$A$91,data!$A$2:$R$78,11,FALSE)</f>
        <v>107432</v>
      </c>
      <c r="L7" s="6">
        <f>VLOOKUP($A$7:$A$91,data!$A$2:$R$78,12,FALSE)</f>
        <v>3866</v>
      </c>
      <c r="M7" s="6">
        <f>VLOOKUP($A$7:$A$91,data!$A$2:$R$78,13,FALSE)</f>
        <v>34561</v>
      </c>
      <c r="N7" s="6">
        <f>VLOOKUP($A$7:$A$91,data!$A$2:$R$78,14,FALSE)</f>
        <v>230</v>
      </c>
      <c r="O7" s="6">
        <f>VLOOKUP($A$7:$A$91,data!$A$2:$R$78,15,FALSE)</f>
        <v>8319</v>
      </c>
      <c r="P7" s="6">
        <f>VLOOKUP($A$7:$A$91,data!$A$2:$R$78,16,FALSE)</f>
        <v>204</v>
      </c>
      <c r="Q7" s="6">
        <f>VLOOKUP($A$7:$A$91,data!$A$2:$R$78,17,FALSE)</f>
        <v>5637</v>
      </c>
      <c r="R7" s="6">
        <f>VLOOKUP($A$7:$A$91,data!$A$2:$R$78,18,FALSE)</f>
        <v>122</v>
      </c>
      <c r="S7" s="6">
        <f>VLOOKUP($A$7:$A$91,data!$A$2:$X$78,19,FALSE)</f>
        <v>26185</v>
      </c>
      <c r="T7" s="6">
        <f>VLOOKUP($A$7:$A$91,data!$A$2:$X$78,20,FALSE)</f>
        <v>129</v>
      </c>
      <c r="U7" s="6">
        <f>VLOOKUP($A$7:$A$91,data!$A$2:$X$78,21,FALSE)</f>
        <v>10246</v>
      </c>
      <c r="V7" s="6">
        <f>VLOOKUP($A$7:$A$91,data!$A$2:$X$78,22,FALSE)</f>
        <v>484</v>
      </c>
      <c r="W7" s="6">
        <f>VLOOKUP($A$7:$A$91,data!$A$2:$X$78,23,FALSE)</f>
        <v>1303</v>
      </c>
      <c r="X7" s="6">
        <f>VLOOKUP($A$7:$A$91,data!$A$2:$X$78,24,FALSE)</f>
        <v>83</v>
      </c>
    </row>
    <row r="8" spans="1:25" ht="18.75">
      <c r="A8" s="5" t="s">
        <v>11</v>
      </c>
      <c r="B8" s="6">
        <f>VLOOKUP($A$7:$A$91,data!$A$2:$R$78,2,FALSE)</f>
        <v>4222</v>
      </c>
      <c r="C8" s="6">
        <f>VLOOKUP($A$7:$A$91,data!$A$2:$R$78,3,FALSE)</f>
        <v>2223</v>
      </c>
      <c r="D8" s="6">
        <f>VLOOKUP($A$7:$A$91,data!$A$2:$R$78,4,FALSE)</f>
        <v>316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180</v>
      </c>
      <c r="H8" s="6">
        <f>VLOOKUP($A$7:$A$91,data!$A$2:$R$78,8,FALSE)</f>
        <v>36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108829</v>
      </c>
      <c r="L8" s="6">
        <f>VLOOKUP($A$7:$A$91,data!$A$2:$R$78,12,FALSE)</f>
        <v>3688</v>
      </c>
      <c r="M8" s="6">
        <f>VLOOKUP($A$7:$A$91,data!$A$2:$R$78,13,FALSE)</f>
        <v>18447</v>
      </c>
      <c r="N8" s="6">
        <f>VLOOKUP($A$7:$A$91,data!$A$2:$R$78,14,FALSE)</f>
        <v>40</v>
      </c>
      <c r="O8" s="6">
        <f>VLOOKUP($A$7:$A$91,data!$A$2:$R$78,15,FALSE)</f>
        <v>7706</v>
      </c>
      <c r="P8" s="6">
        <f>VLOOKUP($A$7:$A$91,data!$A$2:$R$78,16,FALSE)</f>
        <v>276</v>
      </c>
      <c r="Q8" s="6">
        <f>VLOOKUP($A$7:$A$91,data!$A$2:$R$78,17,FALSE)</f>
        <v>4249</v>
      </c>
      <c r="R8" s="6">
        <f>VLOOKUP($A$7:$A$91,data!$A$2:$R$78,18,FALSE)</f>
        <v>73</v>
      </c>
      <c r="S8" s="6">
        <f>VLOOKUP($A$7:$A$91,data!$A$2:$X$78,19,FALSE)</f>
        <v>140294</v>
      </c>
      <c r="T8" s="6">
        <f>VLOOKUP($A$7:$A$91,data!$A$2:$X$78,20,FALSE)</f>
        <v>156</v>
      </c>
      <c r="U8" s="6">
        <f>VLOOKUP($A$7:$A$91,data!$A$2:$X$78,21,FALSE)</f>
        <v>3783</v>
      </c>
      <c r="V8" s="6">
        <f>VLOOKUP($A$7:$A$91,data!$A$2:$X$78,22,FALSE)</f>
        <v>257</v>
      </c>
      <c r="W8" s="6">
        <f>VLOOKUP($A$7:$A$91,data!$A$2:$X$78,23,FALSE)</f>
        <v>323</v>
      </c>
      <c r="X8" s="6">
        <f>VLOOKUP($A$7:$A$91,data!$A$2:$X$78,24,FALSE)</f>
        <v>24</v>
      </c>
    </row>
    <row r="9" spans="1:25" ht="18.75">
      <c r="A9" s="5" t="s">
        <v>12</v>
      </c>
      <c r="B9" s="6">
        <f>VLOOKUP($A$7:$A$91,data!$A$2:$R$78,2,FALSE)</f>
        <v>6522</v>
      </c>
      <c r="C9" s="6">
        <f>VLOOKUP($A$7:$A$91,data!$A$2:$R$78,3,FALSE)</f>
        <v>4932</v>
      </c>
      <c r="D9" s="6">
        <f>VLOOKUP($A$7:$A$91,data!$A$2:$R$78,4,FALSE)</f>
        <v>287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902</v>
      </c>
      <c r="H9" s="6">
        <f>VLOOKUP($A$7:$A$91,data!$A$2:$R$78,8,FALSE)</f>
        <v>68</v>
      </c>
      <c r="I9" s="6">
        <f>VLOOKUP($A$7:$A$91,data!$A$2:$R$78,9,FALSE)</f>
        <v>0</v>
      </c>
      <c r="J9" s="6">
        <f>VLOOKUP($A$7:$A$91,data!$A$2:$R$78,10,FALSE)</f>
        <v>0</v>
      </c>
      <c r="K9" s="6">
        <f>VLOOKUP($A$7:$A$91,data!$A$2:$R$78,11,FALSE)</f>
        <v>279625</v>
      </c>
      <c r="L9" s="6">
        <f>VLOOKUP($A$7:$A$91,data!$A$2:$R$78,12,FALSE)</f>
        <v>5214</v>
      </c>
      <c r="M9" s="6">
        <f>VLOOKUP($A$7:$A$91,data!$A$2:$R$78,13,FALSE)</f>
        <v>235090</v>
      </c>
      <c r="N9" s="6">
        <f>VLOOKUP($A$7:$A$91,data!$A$2:$R$78,14,FALSE)</f>
        <v>81</v>
      </c>
      <c r="O9" s="6">
        <f>VLOOKUP($A$7:$A$91,data!$A$2:$R$78,15,FALSE)</f>
        <v>114985</v>
      </c>
      <c r="P9" s="6">
        <f>VLOOKUP($A$7:$A$91,data!$A$2:$R$78,16,FALSE)</f>
        <v>1869</v>
      </c>
      <c r="Q9" s="6">
        <f>VLOOKUP($A$7:$A$91,data!$A$2:$R$78,17,FALSE)</f>
        <v>61855</v>
      </c>
      <c r="R9" s="6">
        <f>VLOOKUP($A$7:$A$91,data!$A$2:$R$78,18,FALSE)</f>
        <v>125</v>
      </c>
      <c r="S9" s="6">
        <f>VLOOKUP($A$7:$A$91,data!$A$2:$X$78,19,FALSE)</f>
        <v>359014</v>
      </c>
      <c r="T9" s="6">
        <f>VLOOKUP($A$7:$A$91,data!$A$2:$X$78,20,FALSE)</f>
        <v>568</v>
      </c>
      <c r="U9" s="6">
        <f>VLOOKUP($A$7:$A$91,data!$A$2:$X$78,21,FALSE)</f>
        <v>3281</v>
      </c>
      <c r="V9" s="6">
        <f>VLOOKUP($A$7:$A$91,data!$A$2:$X$78,22,FALSE)</f>
        <v>126</v>
      </c>
      <c r="W9" s="6">
        <f>VLOOKUP($A$7:$A$91,data!$A$2:$X$78,23,FALSE)</f>
        <v>430</v>
      </c>
      <c r="X9" s="6">
        <f>VLOOKUP($A$7:$A$91,data!$A$2:$X$78,24,FALSE)</f>
        <v>18</v>
      </c>
    </row>
    <row r="10" spans="1:25" ht="18.75">
      <c r="A10" s="5" t="s">
        <v>13</v>
      </c>
      <c r="B10" s="6">
        <f>VLOOKUP($A$7:$A$91,data!$A$2:$R$78,2,FALSE)</f>
        <v>15612</v>
      </c>
      <c r="C10" s="6">
        <f>VLOOKUP($A$7:$A$91,data!$A$2:$R$78,3,FALSE)</f>
        <v>11017</v>
      </c>
      <c r="D10" s="6">
        <f>VLOOKUP($A$7:$A$91,data!$A$2:$R$78,4,FALSE)</f>
        <v>1118</v>
      </c>
      <c r="E10" s="6">
        <f>VLOOKUP($A$7:$A$91,data!$A$2:$R$78,5,FALSE)</f>
        <v>18</v>
      </c>
      <c r="F10" s="6">
        <f>VLOOKUP($A$7:$A$91,data!$A$2:$R$78,6,FALSE)</f>
        <v>4</v>
      </c>
      <c r="G10" s="6">
        <f>VLOOKUP($A$7:$A$91,data!$A$2:$R$78,7,FALSE)</f>
        <v>1677</v>
      </c>
      <c r="H10" s="6">
        <f>VLOOKUP($A$7:$A$91,data!$A$2:$R$78,8,FALSE)</f>
        <v>202</v>
      </c>
      <c r="I10" s="6">
        <f>VLOOKUP($A$7:$A$91,data!$A$2:$R$78,9,FALSE)</f>
        <v>18914</v>
      </c>
      <c r="J10" s="6">
        <f>VLOOKUP($A$7:$A$91,data!$A$2:$R$78,10,FALSE)</f>
        <v>33</v>
      </c>
      <c r="K10" s="6">
        <f>VLOOKUP($A$7:$A$91,data!$A$2:$R$78,11,FALSE)</f>
        <v>627601</v>
      </c>
      <c r="L10" s="6">
        <f>VLOOKUP($A$7:$A$91,data!$A$2:$R$78,12,FALSE)</f>
        <v>13215</v>
      </c>
      <c r="M10" s="6">
        <f>VLOOKUP($A$7:$A$91,data!$A$2:$R$78,13,FALSE)</f>
        <v>2771977</v>
      </c>
      <c r="N10" s="6">
        <f>VLOOKUP($A$7:$A$91,data!$A$2:$R$78,14,FALSE)</f>
        <v>140</v>
      </c>
      <c r="O10" s="6">
        <f>VLOOKUP($A$7:$A$91,data!$A$2:$R$78,15,FALSE)</f>
        <v>3037026</v>
      </c>
      <c r="P10" s="6">
        <f>VLOOKUP($A$7:$A$91,data!$A$2:$R$78,16,FALSE)</f>
        <v>2040</v>
      </c>
      <c r="Q10" s="6">
        <f>VLOOKUP($A$7:$A$91,data!$A$2:$R$78,17,FALSE)</f>
        <v>110486</v>
      </c>
      <c r="R10" s="6">
        <f>VLOOKUP($A$7:$A$91,data!$A$2:$R$78,18,FALSE)</f>
        <v>223</v>
      </c>
      <c r="S10" s="6">
        <f>VLOOKUP($A$7:$A$91,data!$A$2:$X$78,19,FALSE)</f>
        <v>484123</v>
      </c>
      <c r="T10" s="6">
        <f>VLOOKUP($A$7:$A$91,data!$A$2:$X$78,20,FALSE)</f>
        <v>1378</v>
      </c>
      <c r="U10" s="6">
        <f>VLOOKUP($A$7:$A$91,data!$A$2:$X$78,21,FALSE)</f>
        <v>8086</v>
      </c>
      <c r="V10" s="6">
        <f>VLOOKUP($A$7:$A$91,data!$A$2:$X$78,22,FALSE)</f>
        <v>383</v>
      </c>
      <c r="W10" s="6">
        <f>VLOOKUP($A$7:$A$91,data!$A$2:$X$78,23,FALSE)</f>
        <v>420</v>
      </c>
      <c r="X10" s="6">
        <f>VLOOKUP($A$7:$A$91,data!$A$2:$X$78,24,FALSE)</f>
        <v>21</v>
      </c>
    </row>
    <row r="11" spans="1:25" ht="18.75">
      <c r="A11" s="5" t="s">
        <v>14</v>
      </c>
      <c r="B11" s="6">
        <f>VLOOKUP($A$7:$A$91,data!$A$2:$R$78,2,FALSE)</f>
        <v>17464</v>
      </c>
      <c r="C11" s="6">
        <f>VLOOKUP($A$7:$A$91,data!$A$2:$R$78,3,FALSE)</f>
        <v>13062</v>
      </c>
      <c r="D11" s="6">
        <f>VLOOKUP($A$7:$A$91,data!$A$2:$R$78,4,FALSE)</f>
        <v>1490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797</v>
      </c>
      <c r="H11" s="6">
        <f>VLOOKUP($A$7:$A$91,data!$A$2:$R$78,8,FALSE)</f>
        <v>76</v>
      </c>
      <c r="I11" s="6">
        <f>VLOOKUP($A$7:$A$91,data!$A$2:$R$78,9,FALSE)</f>
        <v>60360</v>
      </c>
      <c r="J11" s="6">
        <f>VLOOKUP($A$7:$A$91,data!$A$2:$R$78,10,FALSE)</f>
        <v>785</v>
      </c>
      <c r="K11" s="6">
        <f>VLOOKUP($A$7:$A$91,data!$A$2:$R$78,11,FALSE)</f>
        <v>833215</v>
      </c>
      <c r="L11" s="6">
        <f>VLOOKUP($A$7:$A$91,data!$A$2:$R$78,12,FALSE)</f>
        <v>14772</v>
      </c>
      <c r="M11" s="6">
        <f>VLOOKUP($A$7:$A$91,data!$A$2:$R$78,13,FALSE)</f>
        <v>1101366</v>
      </c>
      <c r="N11" s="6">
        <f>VLOOKUP($A$7:$A$91,data!$A$2:$R$78,14,FALSE)</f>
        <v>34</v>
      </c>
      <c r="O11" s="6">
        <f>VLOOKUP($A$7:$A$91,data!$A$2:$R$78,15,FALSE)</f>
        <v>926193</v>
      </c>
      <c r="P11" s="6">
        <f>VLOOKUP($A$7:$A$91,data!$A$2:$R$78,16,FALSE)</f>
        <v>782</v>
      </c>
      <c r="Q11" s="6">
        <f>VLOOKUP($A$7:$A$91,data!$A$2:$R$78,17,FALSE)</f>
        <v>4636</v>
      </c>
      <c r="R11" s="6">
        <f>VLOOKUP($A$7:$A$91,data!$A$2:$R$78,18,FALSE)</f>
        <v>48</v>
      </c>
      <c r="S11" s="6">
        <f>VLOOKUP($A$7:$A$91,data!$A$2:$X$78,19,FALSE)</f>
        <v>1583938</v>
      </c>
      <c r="T11" s="6">
        <f>VLOOKUP($A$7:$A$91,data!$A$2:$X$78,20,FALSE)</f>
        <v>2126</v>
      </c>
      <c r="U11" s="6">
        <f>VLOOKUP($A$7:$A$91,data!$A$2:$X$78,21,FALSE)</f>
        <v>10703</v>
      </c>
      <c r="V11" s="6">
        <f>VLOOKUP($A$7:$A$91,data!$A$2:$X$78,22,FALSE)</f>
        <v>405</v>
      </c>
      <c r="W11" s="6">
        <f>VLOOKUP($A$7:$A$91,data!$A$2:$X$78,23,FALSE)</f>
        <v>513</v>
      </c>
      <c r="X11" s="6">
        <f>VLOOKUP($A$7:$A$91,data!$A$2:$X$78,24,FALSE)</f>
        <v>17</v>
      </c>
    </row>
    <row r="12" spans="1:25" ht="18.75">
      <c r="A12" s="5" t="s">
        <v>15</v>
      </c>
      <c r="B12" s="6">
        <f>VLOOKUP($A$7:$A$91,data!$A$2:$R$78,2,FALSE)</f>
        <v>28109</v>
      </c>
      <c r="C12" s="6">
        <f>VLOOKUP($A$7:$A$91,data!$A$2:$R$78,3,FALSE)</f>
        <v>77767</v>
      </c>
      <c r="D12" s="6">
        <f>VLOOKUP($A$7:$A$91,data!$A$2:$R$78,4,FALSE)</f>
        <v>4160</v>
      </c>
      <c r="E12" s="6">
        <f>VLOOKUP($A$7:$A$91,data!$A$2:$R$78,5,FALSE)</f>
        <v>89154</v>
      </c>
      <c r="F12" s="6">
        <f>VLOOKUP($A$7:$A$91,data!$A$2:$R$78,6,FALSE)</f>
        <v>2439</v>
      </c>
      <c r="G12" s="6">
        <f>VLOOKUP($A$7:$A$91,data!$A$2:$R$78,7,FALSE)</f>
        <v>3777</v>
      </c>
      <c r="H12" s="6">
        <f>VLOOKUP($A$7:$A$91,data!$A$2:$R$78,8,FALSE)</f>
        <v>266</v>
      </c>
      <c r="I12" s="6">
        <f>VLOOKUP($A$7:$A$91,data!$A$2:$R$78,9,FALSE)</f>
        <v>567720</v>
      </c>
      <c r="J12" s="6">
        <f>VLOOKUP($A$7:$A$91,data!$A$2:$R$78,10,FALSE)</f>
        <v>986</v>
      </c>
      <c r="K12" s="6">
        <f>VLOOKUP($A$7:$A$91,data!$A$2:$R$78,11,FALSE)</f>
        <v>931863</v>
      </c>
      <c r="L12" s="6">
        <f>VLOOKUP($A$7:$A$91,data!$A$2:$R$78,12,FALSE)</f>
        <v>21804</v>
      </c>
      <c r="M12" s="6">
        <f>VLOOKUP($A$7:$A$91,data!$A$2:$R$78,13,FALSE)</f>
        <v>58776120</v>
      </c>
      <c r="N12" s="6">
        <f>VLOOKUP($A$7:$A$91,data!$A$2:$R$78,14,FALSE)</f>
        <v>419</v>
      </c>
      <c r="O12" s="6">
        <f>VLOOKUP($A$7:$A$91,data!$A$2:$R$78,15,FALSE)</f>
        <v>785994</v>
      </c>
      <c r="P12" s="6">
        <f>VLOOKUP($A$7:$A$91,data!$A$2:$R$78,16,FALSE)</f>
        <v>1322</v>
      </c>
      <c r="Q12" s="6">
        <f>VLOOKUP($A$7:$A$91,data!$A$2:$R$78,17,FALSE)</f>
        <v>414575</v>
      </c>
      <c r="R12" s="6">
        <f>VLOOKUP($A$7:$A$91,data!$A$2:$R$78,18,FALSE)</f>
        <v>253</v>
      </c>
      <c r="S12" s="6">
        <f>VLOOKUP($A$7:$A$91,data!$A$2:$X$78,19,FALSE)</f>
        <v>554609</v>
      </c>
      <c r="T12" s="6">
        <f>VLOOKUP($A$7:$A$91,data!$A$2:$X$78,20,FALSE)</f>
        <v>1032</v>
      </c>
      <c r="U12" s="6">
        <f>VLOOKUP($A$7:$A$91,data!$A$2:$X$78,21,FALSE)</f>
        <v>72209</v>
      </c>
      <c r="V12" s="6">
        <f>VLOOKUP($A$7:$A$91,data!$A$2:$X$78,22,FALSE)</f>
        <v>2371</v>
      </c>
      <c r="W12" s="6">
        <f>VLOOKUP($A$7:$A$91,data!$A$2:$X$78,23,FALSE)</f>
        <v>3698</v>
      </c>
      <c r="X12" s="6">
        <f>VLOOKUP($A$7:$A$91,data!$A$2:$X$78,24,FALSE)</f>
        <v>95</v>
      </c>
    </row>
    <row r="13" spans="1:25" ht="18.75">
      <c r="A13" s="5" t="s">
        <v>16</v>
      </c>
      <c r="B13" s="6">
        <f>VLOOKUP($A$7:$A$91,data!$A$2:$R$78,2,FALSE)</f>
        <v>5228</v>
      </c>
      <c r="C13" s="6">
        <f>VLOOKUP($A$7:$A$91,data!$A$2:$R$78,3,FALSE)</f>
        <v>3432</v>
      </c>
      <c r="D13" s="6">
        <f>VLOOKUP($A$7:$A$91,data!$A$2:$R$78,4,FALSE)</f>
        <v>450</v>
      </c>
      <c r="E13" s="6">
        <f>VLOOKUP($A$7:$A$91,data!$A$2:$R$78,5,FALSE)</f>
        <v>124</v>
      </c>
      <c r="F13" s="6">
        <f>VLOOKUP($A$7:$A$91,data!$A$2:$R$78,6,FALSE)</f>
        <v>6</v>
      </c>
      <c r="G13" s="6">
        <f>VLOOKUP($A$7:$A$91,data!$A$2:$R$78,7,FALSE)</f>
        <v>253</v>
      </c>
      <c r="H13" s="6">
        <f>VLOOKUP($A$7:$A$91,data!$A$2:$R$78,8,FALSE)</f>
        <v>43</v>
      </c>
      <c r="I13" s="6">
        <f>VLOOKUP($A$7:$A$91,data!$A$2:$R$78,9,FALSE)</f>
        <v>11612</v>
      </c>
      <c r="J13" s="6">
        <f>VLOOKUP($A$7:$A$91,data!$A$2:$R$78,10,FALSE)</f>
        <v>157</v>
      </c>
      <c r="K13" s="6">
        <f>VLOOKUP($A$7:$A$91,data!$A$2:$R$78,11,FALSE)</f>
        <v>254711</v>
      </c>
      <c r="L13" s="6">
        <f>VLOOKUP($A$7:$A$91,data!$A$2:$R$78,12,FALSE)</f>
        <v>4263</v>
      </c>
      <c r="M13" s="6">
        <f>VLOOKUP($A$7:$A$91,data!$A$2:$R$78,13,FALSE)</f>
        <v>1803394</v>
      </c>
      <c r="N13" s="6">
        <f>VLOOKUP($A$7:$A$91,data!$A$2:$R$78,14,FALSE)</f>
        <v>71</v>
      </c>
      <c r="O13" s="6">
        <f>VLOOKUP($A$7:$A$91,data!$A$2:$R$78,15,FALSE)</f>
        <v>51545</v>
      </c>
      <c r="P13" s="6">
        <f>VLOOKUP($A$7:$A$91,data!$A$2:$R$78,16,FALSE)</f>
        <v>409</v>
      </c>
      <c r="Q13" s="6">
        <f>VLOOKUP($A$7:$A$91,data!$A$2:$R$78,17,FALSE)</f>
        <v>3979</v>
      </c>
      <c r="R13" s="6">
        <f>VLOOKUP($A$7:$A$91,data!$A$2:$R$78,18,FALSE)</f>
        <v>59</v>
      </c>
      <c r="S13" s="6">
        <f>VLOOKUP($A$7:$A$91,data!$A$2:$X$78,19,FALSE)</f>
        <v>132072</v>
      </c>
      <c r="T13" s="6">
        <f>VLOOKUP($A$7:$A$91,data!$A$2:$X$78,20,FALSE)</f>
        <v>404</v>
      </c>
      <c r="U13" s="6">
        <f>VLOOKUP($A$7:$A$91,data!$A$2:$X$78,21,FALSE)</f>
        <v>18531</v>
      </c>
      <c r="V13" s="6">
        <f>VLOOKUP($A$7:$A$91,data!$A$2:$X$78,22,FALSE)</f>
        <v>548</v>
      </c>
      <c r="W13" s="6">
        <f>VLOOKUP($A$7:$A$91,data!$A$2:$X$78,23,FALSE)</f>
        <v>161</v>
      </c>
      <c r="X13" s="6">
        <f>VLOOKUP($A$7:$A$91,data!$A$2:$X$78,24,FALSE)</f>
        <v>14</v>
      </c>
    </row>
    <row r="14" spans="1:25" ht="18.75">
      <c r="A14" s="5" t="s">
        <v>17</v>
      </c>
      <c r="B14" s="6">
        <f>VLOOKUP($A$7:$A$91,data!$A$2:$R$78,2,FALSE)</f>
        <v>20566</v>
      </c>
      <c r="C14" s="6">
        <f>VLOOKUP($A$7:$A$91,data!$A$2:$R$78,3,FALSE)</f>
        <v>57086</v>
      </c>
      <c r="D14" s="6">
        <f>VLOOKUP($A$7:$A$91,data!$A$2:$R$78,4,FALSE)</f>
        <v>3500</v>
      </c>
      <c r="E14" s="6">
        <f>VLOOKUP($A$7:$A$91,data!$A$2:$R$78,5,FALSE)</f>
        <v>1201</v>
      </c>
      <c r="F14" s="6">
        <f>VLOOKUP($A$7:$A$91,data!$A$2:$R$78,6,FALSE)</f>
        <v>64</v>
      </c>
      <c r="G14" s="6">
        <f>VLOOKUP($A$7:$A$91,data!$A$2:$R$78,7,FALSE)</f>
        <v>17744</v>
      </c>
      <c r="H14" s="6">
        <f>VLOOKUP($A$7:$A$91,data!$A$2:$R$78,8,FALSE)</f>
        <v>1300</v>
      </c>
      <c r="I14" s="6">
        <f>VLOOKUP($A$7:$A$91,data!$A$2:$R$78,9,FALSE)</f>
        <v>213172</v>
      </c>
      <c r="J14" s="6">
        <f>VLOOKUP($A$7:$A$91,data!$A$2:$R$78,10,FALSE)</f>
        <v>604</v>
      </c>
      <c r="K14" s="6">
        <f>VLOOKUP($A$7:$A$91,data!$A$2:$R$78,11,FALSE)</f>
        <v>1066028</v>
      </c>
      <c r="L14" s="6">
        <f>VLOOKUP($A$7:$A$91,data!$A$2:$R$78,12,FALSE)</f>
        <v>16757</v>
      </c>
      <c r="M14" s="6">
        <f>VLOOKUP($A$7:$A$91,data!$A$2:$R$78,13,FALSE)</f>
        <v>5959662</v>
      </c>
      <c r="N14" s="6">
        <f>VLOOKUP($A$7:$A$91,data!$A$2:$R$78,14,FALSE)</f>
        <v>157</v>
      </c>
      <c r="O14" s="6">
        <f>VLOOKUP($A$7:$A$91,data!$A$2:$R$78,15,FALSE)</f>
        <v>75505</v>
      </c>
      <c r="P14" s="6">
        <f>VLOOKUP($A$7:$A$91,data!$A$2:$R$78,16,FALSE)</f>
        <v>2186</v>
      </c>
      <c r="Q14" s="6">
        <f>VLOOKUP($A$7:$A$91,data!$A$2:$R$78,17,FALSE)</f>
        <v>96576</v>
      </c>
      <c r="R14" s="6">
        <f>VLOOKUP($A$7:$A$91,data!$A$2:$R$78,18,FALSE)</f>
        <v>451</v>
      </c>
      <c r="S14" s="6">
        <f>VLOOKUP($A$7:$A$91,data!$A$2:$X$78,19,FALSE)</f>
        <v>1031766</v>
      </c>
      <c r="T14" s="6">
        <f>VLOOKUP($A$7:$A$91,data!$A$2:$X$78,20,FALSE)</f>
        <v>1735</v>
      </c>
      <c r="U14" s="6">
        <f>VLOOKUP($A$7:$A$91,data!$A$2:$X$78,21,FALSE)</f>
        <v>40240</v>
      </c>
      <c r="V14" s="6">
        <f>VLOOKUP($A$7:$A$91,data!$A$2:$X$78,22,FALSE)</f>
        <v>1104</v>
      </c>
      <c r="W14" s="6">
        <f>VLOOKUP($A$7:$A$91,data!$A$2:$X$78,23,FALSE)</f>
        <v>4116</v>
      </c>
      <c r="X14" s="6">
        <f>VLOOKUP($A$7:$A$91,data!$A$2:$X$78,24,FALSE)</f>
        <v>123</v>
      </c>
    </row>
    <row r="15" spans="1:25" ht="18.75">
      <c r="A15" s="5" t="s">
        <v>18</v>
      </c>
      <c r="B15" s="6">
        <f>VLOOKUP($A$7:$A$91,data!$A$2:$R$78,2,FALSE)</f>
        <v>18315</v>
      </c>
      <c r="C15" s="6">
        <f>VLOOKUP($A$7:$A$91,data!$A$2:$R$78,3,FALSE)</f>
        <v>31589</v>
      </c>
      <c r="D15" s="6">
        <f>VLOOKUP($A$7:$A$91,data!$A$2:$R$78,4,FALSE)</f>
        <v>2150</v>
      </c>
      <c r="E15" s="6">
        <f>VLOOKUP($A$7:$A$91,data!$A$2:$R$78,5,FALSE)</f>
        <v>174760</v>
      </c>
      <c r="F15" s="6">
        <f>VLOOKUP($A$7:$A$91,data!$A$2:$R$78,6,FALSE)</f>
        <v>4709</v>
      </c>
      <c r="G15" s="6">
        <f>VLOOKUP($A$7:$A$91,data!$A$2:$R$78,7,FALSE)</f>
        <v>10644</v>
      </c>
      <c r="H15" s="6">
        <f>VLOOKUP($A$7:$A$91,data!$A$2:$R$78,8,FALSE)</f>
        <v>678</v>
      </c>
      <c r="I15" s="6">
        <f>VLOOKUP($A$7:$A$91,data!$A$2:$R$78,9,FALSE)</f>
        <v>59081</v>
      </c>
      <c r="J15" s="6">
        <f>VLOOKUP($A$7:$A$91,data!$A$2:$R$78,10,FALSE)</f>
        <v>122</v>
      </c>
      <c r="K15" s="6">
        <f>VLOOKUP($A$7:$A$91,data!$A$2:$R$78,11,FALSE)</f>
        <v>600468</v>
      </c>
      <c r="L15" s="6">
        <f>VLOOKUP($A$7:$A$91,data!$A$2:$R$78,12,FALSE)</f>
        <v>12550</v>
      </c>
      <c r="M15" s="6">
        <f>VLOOKUP($A$7:$A$91,data!$A$2:$R$78,13,FALSE)</f>
        <v>17963989</v>
      </c>
      <c r="N15" s="6">
        <f>VLOOKUP($A$7:$A$91,data!$A$2:$R$78,14,FALSE)</f>
        <v>266</v>
      </c>
      <c r="O15" s="6">
        <f>VLOOKUP($A$7:$A$91,data!$A$2:$R$78,15,FALSE)</f>
        <v>1942730</v>
      </c>
      <c r="P15" s="6">
        <f>VLOOKUP($A$7:$A$91,data!$A$2:$R$78,16,FALSE)</f>
        <v>1491</v>
      </c>
      <c r="Q15" s="6">
        <f>VLOOKUP($A$7:$A$91,data!$A$2:$R$78,17,FALSE)</f>
        <v>673976</v>
      </c>
      <c r="R15" s="6">
        <f>VLOOKUP($A$7:$A$91,data!$A$2:$R$78,18,FALSE)</f>
        <v>178</v>
      </c>
      <c r="S15" s="6">
        <f>VLOOKUP($A$7:$A$91,data!$A$2:$X$78,19,FALSE)</f>
        <v>265546</v>
      </c>
      <c r="T15" s="6">
        <f>VLOOKUP($A$7:$A$91,data!$A$2:$X$78,20,FALSE)</f>
        <v>641</v>
      </c>
      <c r="U15" s="6">
        <f>VLOOKUP($A$7:$A$91,data!$A$2:$X$78,21,FALSE)</f>
        <v>27328</v>
      </c>
      <c r="V15" s="6">
        <f>VLOOKUP($A$7:$A$91,data!$A$2:$X$78,22,FALSE)</f>
        <v>838</v>
      </c>
      <c r="W15" s="6">
        <f>VLOOKUP($A$7:$A$91,data!$A$2:$X$78,23,FALSE)</f>
        <v>2876</v>
      </c>
      <c r="X15" s="6">
        <f>VLOOKUP($A$7:$A$91,data!$A$2:$X$78,24,FALSE)</f>
        <v>57</v>
      </c>
    </row>
    <row r="16" spans="1:25" ht="18.75">
      <c r="A16" s="9" t="s">
        <v>2</v>
      </c>
      <c r="B16" s="8">
        <f t="shared" ref="B16:X16" si="8">SUM(B17:B25)</f>
        <v>122419</v>
      </c>
      <c r="C16" s="8">
        <f t="shared" si="8"/>
        <v>223210</v>
      </c>
      <c r="D16" s="8">
        <f t="shared" si="8"/>
        <v>20143</v>
      </c>
      <c r="E16" s="8">
        <f t="shared" si="8"/>
        <v>42747</v>
      </c>
      <c r="F16" s="8">
        <f t="shared" si="8"/>
        <v>1060</v>
      </c>
      <c r="G16" s="8">
        <f t="shared" si="8"/>
        <v>55883</v>
      </c>
      <c r="H16" s="8">
        <f t="shared" si="8"/>
        <v>4722</v>
      </c>
      <c r="I16" s="8">
        <f t="shared" si="8"/>
        <v>1195193</v>
      </c>
      <c r="J16" s="8">
        <f t="shared" si="8"/>
        <v>1862</v>
      </c>
      <c r="K16" s="8">
        <f t="shared" ref="K16:L16" si="9">SUM(K17:K25)</f>
        <v>4573551</v>
      </c>
      <c r="L16" s="8">
        <f t="shared" si="9"/>
        <v>104269</v>
      </c>
      <c r="M16" s="8">
        <f t="shared" ref="M16:N16" si="10">SUM(M17:M25)</f>
        <v>69134898</v>
      </c>
      <c r="N16" s="8">
        <f t="shared" si="10"/>
        <v>3167</v>
      </c>
      <c r="O16" s="8">
        <f t="shared" si="8"/>
        <v>24558748</v>
      </c>
      <c r="P16" s="8">
        <f t="shared" si="8"/>
        <v>8460</v>
      </c>
      <c r="Q16" s="8">
        <f t="shared" si="8"/>
        <v>2540166</v>
      </c>
      <c r="R16" s="8">
        <f t="shared" si="8"/>
        <v>1956</v>
      </c>
      <c r="S16" s="8">
        <f t="shared" ref="S16:T16" si="11">SUM(S17:S25)</f>
        <v>617400</v>
      </c>
      <c r="T16" s="8">
        <f t="shared" si="11"/>
        <v>4191</v>
      </c>
      <c r="U16" s="8">
        <f t="shared" si="8"/>
        <v>38347</v>
      </c>
      <c r="V16" s="8">
        <f t="shared" si="8"/>
        <v>1752</v>
      </c>
      <c r="W16" s="8">
        <f t="shared" si="8"/>
        <v>5767</v>
      </c>
      <c r="X16" s="8">
        <f t="shared" si="8"/>
        <v>293</v>
      </c>
    </row>
    <row r="17" spans="1:24" ht="18.75">
      <c r="A17" s="5" t="s">
        <v>19</v>
      </c>
      <c r="B17" s="6">
        <f>VLOOKUP($A$7:$A$91,data!$A$2:$R$78,2,FALSE)</f>
        <v>2158</v>
      </c>
      <c r="C17" s="6">
        <f>VLOOKUP($A$7:$A$91,data!$A$2:$R$78,3,FALSE)</f>
        <v>512</v>
      </c>
      <c r="D17" s="6">
        <f>VLOOKUP($A$7:$A$91,data!$A$2:$R$78,4,FALSE)</f>
        <v>54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54</v>
      </c>
      <c r="H17" s="6">
        <f>VLOOKUP($A$7:$A$91,data!$A$2:$R$78,8,FALSE)</f>
        <v>10</v>
      </c>
      <c r="I17" s="6">
        <f>VLOOKUP($A$7:$A$91,data!$A$2:$R$78,9,FALSE)</f>
        <v>1500</v>
      </c>
      <c r="J17" s="6">
        <f>VLOOKUP($A$7:$A$91,data!$A$2:$R$78,10,FALSE)</f>
        <v>1</v>
      </c>
      <c r="K17" s="6">
        <f>VLOOKUP($A$7:$A$91,data!$A$2:$R$78,11,FALSE)</f>
        <v>46892</v>
      </c>
      <c r="L17" s="6">
        <f>VLOOKUP($A$7:$A$91,data!$A$2:$R$78,12,FALSE)</f>
        <v>1876</v>
      </c>
      <c r="M17" s="6">
        <f>VLOOKUP($A$7:$A$91,data!$A$2:$R$78,13,FALSE)</f>
        <v>221</v>
      </c>
      <c r="N17" s="6">
        <f>VLOOKUP($A$7:$A$91,data!$A$2:$R$78,14,FALSE)</f>
        <v>11</v>
      </c>
      <c r="O17" s="6">
        <f>VLOOKUP($A$7:$A$91,data!$A$2:$R$78,15,FALSE)</f>
        <v>1817</v>
      </c>
      <c r="P17" s="6">
        <f>VLOOKUP($A$7:$A$91,data!$A$2:$R$78,16,FALSE)</f>
        <v>66</v>
      </c>
      <c r="Q17" s="6">
        <f>VLOOKUP($A$7:$A$91,data!$A$2:$R$78,17,FALSE)</f>
        <v>1323</v>
      </c>
      <c r="R17" s="6">
        <f>VLOOKUP($A$7:$A$91,data!$A$2:$R$78,18,FALSE)</f>
        <v>101</v>
      </c>
      <c r="S17" s="6">
        <f>VLOOKUP($A$7:$A$91,data!$A$2:$X$78,19,FALSE)</f>
        <v>6300</v>
      </c>
      <c r="T17" s="6">
        <f>VLOOKUP($A$7:$A$91,data!$A$2:$X$78,20,FALSE)</f>
        <v>200</v>
      </c>
      <c r="U17" s="6">
        <f>VLOOKUP($A$7:$A$91,data!$A$2:$X$78,21,FALSE)</f>
        <v>518</v>
      </c>
      <c r="V17" s="6">
        <f>VLOOKUP($A$7:$A$91,data!$A$2:$X$78,22,FALSE)</f>
        <v>29</v>
      </c>
      <c r="W17" s="6">
        <f>VLOOKUP($A$7:$A$91,data!$A$2:$X$78,23,FALSE)</f>
        <v>368</v>
      </c>
      <c r="X17" s="6">
        <f>VLOOKUP($A$7:$A$91,data!$A$2:$X$78,24,FALSE)</f>
        <v>8</v>
      </c>
    </row>
    <row r="18" spans="1:24" ht="18.75">
      <c r="A18" s="5" t="s">
        <v>20</v>
      </c>
      <c r="B18" s="6">
        <f>VLOOKUP($A$7:$A$91,data!$A$2:$R$78,2,FALSE)</f>
        <v>12970</v>
      </c>
      <c r="C18" s="6">
        <f>VLOOKUP($A$7:$A$91,data!$A$2:$R$78,3,FALSE)</f>
        <v>21469</v>
      </c>
      <c r="D18" s="6">
        <f>VLOOKUP($A$7:$A$91,data!$A$2:$R$78,4,FALSE)</f>
        <v>1589</v>
      </c>
      <c r="E18" s="6">
        <f>VLOOKUP($A$7:$A$91,data!$A$2:$R$78,5,FALSE)</f>
        <v>1654</v>
      </c>
      <c r="F18" s="6">
        <f>VLOOKUP($A$7:$A$91,data!$A$2:$R$78,6,FALSE)</f>
        <v>29</v>
      </c>
      <c r="G18" s="6">
        <f>VLOOKUP($A$7:$A$91,data!$A$2:$R$78,7,FALSE)</f>
        <v>8995</v>
      </c>
      <c r="H18" s="6">
        <f>VLOOKUP($A$7:$A$91,data!$A$2:$R$78,8,FALSE)</f>
        <v>864</v>
      </c>
      <c r="I18" s="6">
        <f>VLOOKUP($A$7:$A$91,data!$A$2:$R$78,9,FALSE)</f>
        <v>202334</v>
      </c>
      <c r="J18" s="6">
        <f>VLOOKUP($A$7:$A$91,data!$A$2:$R$78,10,FALSE)</f>
        <v>171</v>
      </c>
      <c r="K18" s="6">
        <f>VLOOKUP($A$7:$A$91,data!$A$2:$R$78,11,FALSE)</f>
        <v>441488</v>
      </c>
      <c r="L18" s="6">
        <f>VLOOKUP($A$7:$A$91,data!$A$2:$R$78,12,FALSE)</f>
        <v>10895</v>
      </c>
      <c r="M18" s="6">
        <f>VLOOKUP($A$7:$A$91,data!$A$2:$R$78,13,FALSE)</f>
        <v>31462392</v>
      </c>
      <c r="N18" s="6">
        <f>VLOOKUP($A$7:$A$91,data!$A$2:$R$78,14,FALSE)</f>
        <v>348</v>
      </c>
      <c r="O18" s="6">
        <f>VLOOKUP($A$7:$A$91,data!$A$2:$R$78,15,FALSE)</f>
        <v>6627811</v>
      </c>
      <c r="P18" s="6">
        <f>VLOOKUP($A$7:$A$91,data!$A$2:$R$78,16,FALSE)</f>
        <v>558</v>
      </c>
      <c r="Q18" s="6">
        <f>VLOOKUP($A$7:$A$91,data!$A$2:$R$78,17,FALSE)</f>
        <v>163733</v>
      </c>
      <c r="R18" s="6">
        <f>VLOOKUP($A$7:$A$91,data!$A$2:$R$78,18,FALSE)</f>
        <v>76</v>
      </c>
      <c r="S18" s="6">
        <f>VLOOKUP($A$7:$A$91,data!$A$2:$X$78,19,FALSE)</f>
        <v>170700</v>
      </c>
      <c r="T18" s="6">
        <f>VLOOKUP($A$7:$A$91,data!$A$2:$X$78,20,FALSE)</f>
        <v>169</v>
      </c>
      <c r="U18" s="6">
        <f>VLOOKUP($A$7:$A$91,data!$A$2:$X$78,21,FALSE)</f>
        <v>6777</v>
      </c>
      <c r="V18" s="6">
        <f>VLOOKUP($A$7:$A$91,data!$A$2:$X$78,22,FALSE)</f>
        <v>318</v>
      </c>
      <c r="W18" s="6">
        <f>VLOOKUP($A$7:$A$91,data!$A$2:$X$78,23,FALSE)</f>
        <v>1935</v>
      </c>
      <c r="X18" s="6">
        <f>VLOOKUP($A$7:$A$91,data!$A$2:$X$78,24,FALSE)</f>
        <v>84</v>
      </c>
    </row>
    <row r="19" spans="1:24" ht="18.75">
      <c r="A19" s="5" t="s">
        <v>21</v>
      </c>
      <c r="B19" s="6">
        <f>VLOOKUP($A$7:$A$91,data!$A$2:$R$78,2,FALSE)</f>
        <v>10245</v>
      </c>
      <c r="C19" s="6">
        <f>VLOOKUP($A$7:$A$91,data!$A$2:$R$78,3,FALSE)</f>
        <v>22856</v>
      </c>
      <c r="D19" s="6">
        <f>VLOOKUP($A$7:$A$91,data!$A$2:$R$78,4,FALSE)</f>
        <v>1662</v>
      </c>
      <c r="E19" s="6">
        <f>VLOOKUP($A$7:$A$91,data!$A$2:$R$78,5,FALSE)</f>
        <v>1</v>
      </c>
      <c r="F19" s="6">
        <f>VLOOKUP($A$7:$A$91,data!$A$2:$R$78,6,FALSE)</f>
        <v>1</v>
      </c>
      <c r="G19" s="6">
        <f>VLOOKUP($A$7:$A$91,data!$A$2:$R$78,7,FALSE)</f>
        <v>711</v>
      </c>
      <c r="H19" s="6">
        <f>VLOOKUP($A$7:$A$91,data!$A$2:$R$78,8,FALSE)</f>
        <v>81</v>
      </c>
      <c r="I19" s="6">
        <f>VLOOKUP($A$7:$A$91,data!$A$2:$R$78,9,FALSE)</f>
        <v>138847</v>
      </c>
      <c r="J19" s="6">
        <f>VLOOKUP($A$7:$A$91,data!$A$2:$R$78,10,FALSE)</f>
        <v>116</v>
      </c>
      <c r="K19" s="6">
        <f>VLOOKUP($A$7:$A$91,data!$A$2:$R$78,11,FALSE)</f>
        <v>443660</v>
      </c>
      <c r="L19" s="6">
        <f>VLOOKUP($A$7:$A$91,data!$A$2:$R$78,12,FALSE)</f>
        <v>8947</v>
      </c>
      <c r="M19" s="6">
        <f>VLOOKUP($A$7:$A$91,data!$A$2:$R$78,13,FALSE)</f>
        <v>3705899</v>
      </c>
      <c r="N19" s="6">
        <f>VLOOKUP($A$7:$A$91,data!$A$2:$R$78,14,FALSE)</f>
        <v>200</v>
      </c>
      <c r="O19" s="6">
        <f>VLOOKUP($A$7:$A$91,data!$A$2:$R$78,15,FALSE)</f>
        <v>296387</v>
      </c>
      <c r="P19" s="6">
        <f>VLOOKUP($A$7:$A$91,data!$A$2:$R$78,16,FALSE)</f>
        <v>314</v>
      </c>
      <c r="Q19" s="6">
        <f>VLOOKUP($A$7:$A$91,data!$A$2:$R$78,17,FALSE)</f>
        <v>445704</v>
      </c>
      <c r="R19" s="6">
        <f>VLOOKUP($A$7:$A$91,data!$A$2:$R$78,18,FALSE)</f>
        <v>60</v>
      </c>
      <c r="S19" s="6">
        <f>VLOOKUP($A$7:$A$91,data!$A$2:$X$78,19,FALSE)</f>
        <v>25500</v>
      </c>
      <c r="T19" s="6">
        <f>VLOOKUP($A$7:$A$91,data!$A$2:$X$78,20,FALSE)</f>
        <v>116</v>
      </c>
      <c r="U19" s="6">
        <f>VLOOKUP($A$7:$A$91,data!$A$2:$X$78,21,FALSE)</f>
        <v>910</v>
      </c>
      <c r="V19" s="6">
        <f>VLOOKUP($A$7:$A$91,data!$A$2:$X$78,22,FALSE)</f>
        <v>39</v>
      </c>
      <c r="W19" s="6">
        <f>VLOOKUP($A$7:$A$91,data!$A$2:$X$78,23,FALSE)</f>
        <v>184</v>
      </c>
      <c r="X19" s="6">
        <f>VLOOKUP($A$7:$A$91,data!$A$2:$X$78,24,FALSE)</f>
        <v>10</v>
      </c>
    </row>
    <row r="20" spans="1:24" ht="18.75">
      <c r="A20" s="5" t="s">
        <v>22</v>
      </c>
      <c r="B20" s="6">
        <f>VLOOKUP($A$7:$A$91,data!$A$2:$R$78,2,FALSE)</f>
        <v>9830</v>
      </c>
      <c r="C20" s="6">
        <f>VLOOKUP($A$7:$A$91,data!$A$2:$R$78,3,FALSE)</f>
        <v>2373</v>
      </c>
      <c r="D20" s="6">
        <f>VLOOKUP($A$7:$A$91,data!$A$2:$R$78,4,FALSE)</f>
        <v>333</v>
      </c>
      <c r="E20" s="6">
        <f>VLOOKUP($A$7:$A$91,data!$A$2:$R$78,5,FALSE)</f>
        <v>3107</v>
      </c>
      <c r="F20" s="6">
        <f>VLOOKUP($A$7:$A$91,data!$A$2:$R$78,6,FALSE)</f>
        <v>85</v>
      </c>
      <c r="G20" s="6">
        <f>VLOOKUP($A$7:$A$91,data!$A$2:$R$78,7,FALSE)</f>
        <v>491</v>
      </c>
      <c r="H20" s="6">
        <f>VLOOKUP($A$7:$A$91,data!$A$2:$R$78,8,FALSE)</f>
        <v>30</v>
      </c>
      <c r="I20" s="6">
        <f>VLOOKUP($A$7:$A$91,data!$A$2:$R$78,9,FALSE)</f>
        <v>79467</v>
      </c>
      <c r="J20" s="6">
        <f>VLOOKUP($A$7:$A$91,data!$A$2:$R$78,10,FALSE)</f>
        <v>157</v>
      </c>
      <c r="K20" s="6">
        <f>VLOOKUP($A$7:$A$91,data!$A$2:$R$78,11,FALSE)</f>
        <v>263356</v>
      </c>
      <c r="L20" s="6">
        <f>VLOOKUP($A$7:$A$91,data!$A$2:$R$78,12,FALSE)</f>
        <v>8417</v>
      </c>
      <c r="M20" s="6">
        <f>VLOOKUP($A$7:$A$91,data!$A$2:$R$78,13,FALSE)</f>
        <v>3357403</v>
      </c>
      <c r="N20" s="6">
        <f>VLOOKUP($A$7:$A$91,data!$A$2:$R$78,14,FALSE)</f>
        <v>326</v>
      </c>
      <c r="O20" s="6">
        <f>VLOOKUP($A$7:$A$91,data!$A$2:$R$78,15,FALSE)</f>
        <v>841008</v>
      </c>
      <c r="P20" s="6">
        <f>VLOOKUP($A$7:$A$91,data!$A$2:$R$78,16,FALSE)</f>
        <v>556</v>
      </c>
      <c r="Q20" s="6">
        <f>VLOOKUP($A$7:$A$91,data!$A$2:$R$78,17,FALSE)</f>
        <v>20955</v>
      </c>
      <c r="R20" s="6">
        <f>VLOOKUP($A$7:$A$91,data!$A$2:$R$78,18,FALSE)</f>
        <v>153</v>
      </c>
      <c r="S20" s="6">
        <f>VLOOKUP($A$7:$A$91,data!$A$2:$X$78,19,FALSE)</f>
        <v>10975</v>
      </c>
      <c r="T20" s="6">
        <f>VLOOKUP($A$7:$A$91,data!$A$2:$X$78,20,FALSE)</f>
        <v>129</v>
      </c>
      <c r="U20" s="6">
        <f>VLOOKUP($A$7:$A$91,data!$A$2:$X$78,21,FALSE)</f>
        <v>280</v>
      </c>
      <c r="V20" s="6">
        <f>VLOOKUP($A$7:$A$91,data!$A$2:$X$78,22,FALSE)</f>
        <v>29</v>
      </c>
      <c r="W20" s="6">
        <f>VLOOKUP($A$7:$A$91,data!$A$2:$X$78,23,FALSE)</f>
        <v>83</v>
      </c>
      <c r="X20" s="6">
        <f>VLOOKUP($A$7:$A$91,data!$A$2:$X$78,24,FALSE)</f>
        <v>5</v>
      </c>
    </row>
    <row r="21" spans="1:24" ht="18.75">
      <c r="A21" s="5" t="s">
        <v>23</v>
      </c>
      <c r="B21" s="6">
        <f>VLOOKUP($A$7:$A$91,data!$A$2:$R$78,2,FALSE)</f>
        <v>4384</v>
      </c>
      <c r="C21" s="6">
        <f>VLOOKUP($A$7:$A$91,data!$A$2:$R$78,3,FALSE)</f>
        <v>1725</v>
      </c>
      <c r="D21" s="6">
        <f>VLOOKUP($A$7:$A$91,data!$A$2:$R$78,4,FALSE)</f>
        <v>183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602</v>
      </c>
      <c r="H21" s="6">
        <f>VLOOKUP($A$7:$A$91,data!$A$2:$R$78,8,FALSE)</f>
        <v>71</v>
      </c>
      <c r="I21" s="6">
        <f>VLOOKUP($A$7:$A$91,data!$A$2:$R$78,9,FALSE)</f>
        <v>64124</v>
      </c>
      <c r="J21" s="6">
        <f>VLOOKUP($A$7:$A$91,data!$A$2:$R$78,10,FALSE)</f>
        <v>68</v>
      </c>
      <c r="K21" s="6">
        <f>VLOOKUP($A$7:$A$91,data!$A$2:$R$78,11,FALSE)</f>
        <v>108271</v>
      </c>
      <c r="L21" s="6">
        <f>VLOOKUP($A$7:$A$91,data!$A$2:$R$78,12,FALSE)</f>
        <v>3785</v>
      </c>
      <c r="M21" s="6">
        <f>VLOOKUP($A$7:$A$91,data!$A$2:$R$78,13,FALSE)</f>
        <v>496138</v>
      </c>
      <c r="N21" s="6">
        <f>VLOOKUP($A$7:$A$91,data!$A$2:$R$78,14,FALSE)</f>
        <v>13</v>
      </c>
      <c r="O21" s="6">
        <f>VLOOKUP($A$7:$A$91,data!$A$2:$R$78,15,FALSE)</f>
        <v>39912</v>
      </c>
      <c r="P21" s="6">
        <f>VLOOKUP($A$7:$A$91,data!$A$2:$R$78,16,FALSE)</f>
        <v>104</v>
      </c>
      <c r="Q21" s="6">
        <f>VLOOKUP($A$7:$A$91,data!$A$2:$R$78,17,FALSE)</f>
        <v>1502</v>
      </c>
      <c r="R21" s="6">
        <f>VLOOKUP($A$7:$A$91,data!$A$2:$R$78,18,FALSE)</f>
        <v>35</v>
      </c>
      <c r="S21" s="6">
        <f>VLOOKUP($A$7:$A$91,data!$A$2:$X$78,19,FALSE)</f>
        <v>13123</v>
      </c>
      <c r="T21" s="6">
        <f>VLOOKUP($A$7:$A$91,data!$A$2:$X$78,20,FALSE)</f>
        <v>60</v>
      </c>
      <c r="U21" s="6">
        <f>VLOOKUP($A$7:$A$91,data!$A$2:$X$78,21,FALSE)</f>
        <v>444</v>
      </c>
      <c r="V21" s="6">
        <f>VLOOKUP($A$7:$A$91,data!$A$2:$X$78,22,FALSE)</f>
        <v>28</v>
      </c>
      <c r="W21" s="6">
        <f>VLOOKUP($A$7:$A$91,data!$A$2:$X$78,23,FALSE)</f>
        <v>154</v>
      </c>
      <c r="X21" s="6">
        <f>VLOOKUP($A$7:$A$91,data!$A$2:$X$78,24,FALSE)</f>
        <v>11</v>
      </c>
    </row>
    <row r="22" spans="1:24" ht="18.75">
      <c r="A22" s="5" t="s">
        <v>24</v>
      </c>
      <c r="B22" s="6">
        <f>VLOOKUP($A$7:$A$91,data!$A$2:$R$78,2,FALSE)</f>
        <v>17323</v>
      </c>
      <c r="C22" s="6">
        <f>VLOOKUP($A$7:$A$91,data!$A$2:$R$78,3,FALSE)</f>
        <v>24031</v>
      </c>
      <c r="D22" s="6">
        <f>VLOOKUP($A$7:$A$91,data!$A$2:$R$78,4,FALSE)</f>
        <v>2840</v>
      </c>
      <c r="E22" s="6">
        <f>VLOOKUP($A$7:$A$91,data!$A$2:$R$78,5,FALSE)</f>
        <v>115</v>
      </c>
      <c r="F22" s="6">
        <f>VLOOKUP($A$7:$A$91,data!$A$2:$R$78,6,FALSE)</f>
        <v>5</v>
      </c>
      <c r="G22" s="6">
        <f>VLOOKUP($A$7:$A$91,data!$A$2:$R$78,7,FALSE)</f>
        <v>3779</v>
      </c>
      <c r="H22" s="6">
        <f>VLOOKUP($A$7:$A$91,data!$A$2:$R$78,8,FALSE)</f>
        <v>285</v>
      </c>
      <c r="I22" s="6">
        <f>VLOOKUP($A$7:$A$91,data!$A$2:$R$78,9,FALSE)</f>
        <v>207102</v>
      </c>
      <c r="J22" s="6">
        <f>VLOOKUP($A$7:$A$91,data!$A$2:$R$78,10,FALSE)</f>
        <v>353</v>
      </c>
      <c r="K22" s="6">
        <f>VLOOKUP($A$7:$A$91,data!$A$2:$R$78,11,FALSE)</f>
        <v>614393</v>
      </c>
      <c r="L22" s="6">
        <f>VLOOKUP($A$7:$A$91,data!$A$2:$R$78,12,FALSE)</f>
        <v>13620</v>
      </c>
      <c r="M22" s="6">
        <f>VLOOKUP($A$7:$A$91,data!$A$2:$R$78,13,FALSE)</f>
        <v>5603327</v>
      </c>
      <c r="N22" s="6">
        <f>VLOOKUP($A$7:$A$91,data!$A$2:$R$78,14,FALSE)</f>
        <v>302</v>
      </c>
      <c r="O22" s="6">
        <f>VLOOKUP($A$7:$A$91,data!$A$2:$R$78,15,FALSE)</f>
        <v>8981131</v>
      </c>
      <c r="P22" s="6">
        <f>VLOOKUP($A$7:$A$91,data!$A$2:$R$78,16,FALSE)</f>
        <v>1143</v>
      </c>
      <c r="Q22" s="6">
        <f>VLOOKUP($A$7:$A$91,data!$A$2:$R$78,17,FALSE)</f>
        <v>784811</v>
      </c>
      <c r="R22" s="6">
        <f>VLOOKUP($A$7:$A$91,data!$A$2:$R$78,18,FALSE)</f>
        <v>610</v>
      </c>
      <c r="S22" s="6">
        <f>VLOOKUP($A$7:$A$91,data!$A$2:$X$78,19,FALSE)</f>
        <v>257472</v>
      </c>
      <c r="T22" s="6">
        <f>VLOOKUP($A$7:$A$91,data!$A$2:$X$78,20,FALSE)</f>
        <v>1698</v>
      </c>
      <c r="U22" s="6">
        <f>VLOOKUP($A$7:$A$91,data!$A$2:$X$78,21,FALSE)</f>
        <v>7731</v>
      </c>
      <c r="V22" s="6">
        <f>VLOOKUP($A$7:$A$91,data!$A$2:$X$78,22,FALSE)</f>
        <v>404</v>
      </c>
      <c r="W22" s="6">
        <f>VLOOKUP($A$7:$A$91,data!$A$2:$X$78,23,FALSE)</f>
        <v>1423</v>
      </c>
      <c r="X22" s="6">
        <f>VLOOKUP($A$7:$A$91,data!$A$2:$X$78,24,FALSE)</f>
        <v>94</v>
      </c>
    </row>
    <row r="23" spans="1:24" ht="18.75">
      <c r="A23" s="5" t="s">
        <v>25</v>
      </c>
      <c r="B23" s="6">
        <f>VLOOKUP($A$7:$A$91,data!$A$2:$R$78,2,FALSE)</f>
        <v>19735</v>
      </c>
      <c r="C23" s="6">
        <f>VLOOKUP($A$7:$A$91,data!$A$2:$R$78,3,FALSE)</f>
        <v>18697</v>
      </c>
      <c r="D23" s="6">
        <f>VLOOKUP($A$7:$A$91,data!$A$2:$R$78,4,FALSE)</f>
        <v>2000</v>
      </c>
      <c r="E23" s="6">
        <f>VLOOKUP($A$7:$A$91,data!$A$2:$R$78,5,FALSE)</f>
        <v>81</v>
      </c>
      <c r="F23" s="6">
        <f>VLOOKUP($A$7:$A$91,data!$A$2:$R$78,6,FALSE)</f>
        <v>2</v>
      </c>
      <c r="G23" s="6">
        <f>VLOOKUP($A$7:$A$91,data!$A$2:$R$78,7,FALSE)</f>
        <v>12582</v>
      </c>
      <c r="H23" s="6">
        <f>VLOOKUP($A$7:$A$91,data!$A$2:$R$78,8,FALSE)</f>
        <v>1042</v>
      </c>
      <c r="I23" s="6">
        <f>VLOOKUP($A$7:$A$91,data!$A$2:$R$78,9,FALSE)</f>
        <v>408756</v>
      </c>
      <c r="J23" s="6">
        <f>VLOOKUP($A$7:$A$91,data!$A$2:$R$78,10,FALSE)</f>
        <v>452</v>
      </c>
      <c r="K23" s="6">
        <f>VLOOKUP($A$7:$A$91,data!$A$2:$R$78,11,FALSE)</f>
        <v>822370</v>
      </c>
      <c r="L23" s="6">
        <f>VLOOKUP($A$7:$A$91,data!$A$2:$R$78,12,FALSE)</f>
        <v>17104</v>
      </c>
      <c r="M23" s="6">
        <f>VLOOKUP($A$7:$A$91,data!$A$2:$R$78,13,FALSE)</f>
        <v>21651479</v>
      </c>
      <c r="N23" s="6">
        <f>VLOOKUP($A$7:$A$91,data!$A$2:$R$78,14,FALSE)</f>
        <v>736</v>
      </c>
      <c r="O23" s="6">
        <f>VLOOKUP($A$7:$A$91,data!$A$2:$R$78,15,FALSE)</f>
        <v>1921373</v>
      </c>
      <c r="P23" s="6">
        <f>VLOOKUP($A$7:$A$91,data!$A$2:$R$78,16,FALSE)</f>
        <v>741</v>
      </c>
      <c r="Q23" s="6">
        <f>VLOOKUP($A$7:$A$91,data!$A$2:$R$78,17,FALSE)</f>
        <v>514442</v>
      </c>
      <c r="R23" s="6">
        <f>VLOOKUP($A$7:$A$91,data!$A$2:$R$78,18,FALSE)</f>
        <v>143</v>
      </c>
      <c r="S23" s="6">
        <f>VLOOKUP($A$7:$A$91,data!$A$2:$X$78,19,FALSE)</f>
        <v>47846</v>
      </c>
      <c r="T23" s="6">
        <f>VLOOKUP($A$7:$A$91,data!$A$2:$X$78,20,FALSE)</f>
        <v>439</v>
      </c>
      <c r="U23" s="6">
        <f>VLOOKUP($A$7:$A$91,data!$A$2:$X$78,21,FALSE)</f>
        <v>1915</v>
      </c>
      <c r="V23" s="6">
        <f>VLOOKUP($A$7:$A$91,data!$A$2:$X$78,22,FALSE)</f>
        <v>102</v>
      </c>
      <c r="W23" s="6">
        <f>VLOOKUP($A$7:$A$91,data!$A$2:$X$78,23,FALSE)</f>
        <v>435</v>
      </c>
      <c r="X23" s="6">
        <f>VLOOKUP($A$7:$A$91,data!$A$2:$X$78,24,FALSE)</f>
        <v>28</v>
      </c>
    </row>
    <row r="24" spans="1:24" ht="18.75">
      <c r="A24" s="5" t="s">
        <v>26</v>
      </c>
      <c r="B24" s="6">
        <f>VLOOKUP($A$7:$A$91,data!$A$2:$R$78,2,FALSE)</f>
        <v>10369</v>
      </c>
      <c r="C24" s="6">
        <f>VLOOKUP($A$7:$A$91,data!$A$2:$R$78,3,FALSE)</f>
        <v>11872</v>
      </c>
      <c r="D24" s="6">
        <f>VLOOKUP($A$7:$A$91,data!$A$2:$R$78,4,FALSE)</f>
        <v>976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13705</v>
      </c>
      <c r="H24" s="6">
        <f>VLOOKUP($A$7:$A$91,data!$A$2:$R$78,8,FALSE)</f>
        <v>1057</v>
      </c>
      <c r="I24" s="6">
        <f>VLOOKUP($A$7:$A$91,data!$A$2:$R$78,9,FALSE)</f>
        <v>68781</v>
      </c>
      <c r="J24" s="6">
        <f>VLOOKUP($A$7:$A$91,data!$A$2:$R$78,10,FALSE)</f>
        <v>40</v>
      </c>
      <c r="K24" s="6">
        <f>VLOOKUP($A$7:$A$91,data!$A$2:$R$78,11,FALSE)</f>
        <v>278318</v>
      </c>
      <c r="L24" s="6">
        <f>VLOOKUP($A$7:$A$91,data!$A$2:$R$78,12,FALSE)</f>
        <v>8456</v>
      </c>
      <c r="M24" s="6">
        <f>VLOOKUP($A$7:$A$91,data!$A$2:$R$78,13,FALSE)</f>
        <v>2403580</v>
      </c>
      <c r="N24" s="6">
        <f>VLOOKUP($A$7:$A$91,data!$A$2:$R$78,14,FALSE)</f>
        <v>299</v>
      </c>
      <c r="O24" s="6">
        <f>VLOOKUP($A$7:$A$91,data!$A$2:$R$78,15,FALSE)</f>
        <v>5376587</v>
      </c>
      <c r="P24" s="6">
        <f>VLOOKUP($A$7:$A$91,data!$A$2:$R$78,16,FALSE)</f>
        <v>920</v>
      </c>
      <c r="Q24" s="6">
        <f>VLOOKUP($A$7:$A$91,data!$A$2:$R$78,17,FALSE)</f>
        <v>476960</v>
      </c>
      <c r="R24" s="6">
        <f>VLOOKUP($A$7:$A$91,data!$A$2:$R$78,18,FALSE)</f>
        <v>293</v>
      </c>
      <c r="S24" s="6">
        <f>VLOOKUP($A$7:$A$91,data!$A$2:$X$78,19,FALSE)</f>
        <v>62062</v>
      </c>
      <c r="T24" s="6">
        <f>VLOOKUP($A$7:$A$91,data!$A$2:$X$78,20,FALSE)</f>
        <v>368</v>
      </c>
      <c r="U24" s="6">
        <f>VLOOKUP($A$7:$A$91,data!$A$2:$X$78,21,FALSE)</f>
        <v>2362</v>
      </c>
      <c r="V24" s="6">
        <f>VLOOKUP($A$7:$A$91,data!$A$2:$X$78,22,FALSE)</f>
        <v>99</v>
      </c>
      <c r="W24" s="6">
        <f>VLOOKUP($A$7:$A$91,data!$A$2:$X$78,23,FALSE)</f>
        <v>485</v>
      </c>
      <c r="X24" s="6">
        <f>VLOOKUP($A$7:$A$91,data!$A$2:$X$78,24,FALSE)</f>
        <v>18</v>
      </c>
    </row>
    <row r="25" spans="1:24" ht="18.75">
      <c r="A25" s="5" t="s">
        <v>27</v>
      </c>
      <c r="B25" s="6">
        <f>VLOOKUP($A$7:$A$91,data!$A$2:$R$78,2,FALSE)</f>
        <v>35405</v>
      </c>
      <c r="C25" s="6">
        <f>VLOOKUP($A$7:$A$91,data!$A$2:$R$78,3,FALSE)</f>
        <v>119675</v>
      </c>
      <c r="D25" s="6">
        <f>VLOOKUP($A$7:$A$91,data!$A$2:$R$78,4,FALSE)</f>
        <v>10506</v>
      </c>
      <c r="E25" s="6">
        <f>VLOOKUP($A$7:$A$91,data!$A$2:$R$78,5,FALSE)</f>
        <v>37674</v>
      </c>
      <c r="F25" s="6">
        <f>VLOOKUP($A$7:$A$91,data!$A$2:$R$78,6,FALSE)</f>
        <v>934</v>
      </c>
      <c r="G25" s="6">
        <f>VLOOKUP($A$7:$A$91,data!$A$2:$R$78,7,FALSE)</f>
        <v>14964</v>
      </c>
      <c r="H25" s="6">
        <f>VLOOKUP($A$7:$A$91,data!$A$2:$R$78,8,FALSE)</f>
        <v>1282</v>
      </c>
      <c r="I25" s="6">
        <f>VLOOKUP($A$7:$A$91,data!$A$2:$R$78,9,FALSE)</f>
        <v>24282</v>
      </c>
      <c r="J25" s="6">
        <f>VLOOKUP($A$7:$A$91,data!$A$2:$R$78,10,FALSE)</f>
        <v>504</v>
      </c>
      <c r="K25" s="6">
        <f>VLOOKUP($A$7:$A$91,data!$A$2:$R$78,11,FALSE)</f>
        <v>1554803</v>
      </c>
      <c r="L25" s="6">
        <f>VLOOKUP($A$7:$A$91,data!$A$2:$R$78,12,FALSE)</f>
        <v>31169</v>
      </c>
      <c r="M25" s="6">
        <f>VLOOKUP($A$7:$A$91,data!$A$2:$R$78,13,FALSE)</f>
        <v>454459</v>
      </c>
      <c r="N25" s="6">
        <f>VLOOKUP($A$7:$A$91,data!$A$2:$R$78,14,FALSE)</f>
        <v>932</v>
      </c>
      <c r="O25" s="6">
        <f>VLOOKUP($A$7:$A$91,data!$A$2:$R$78,15,FALSE)</f>
        <v>472722</v>
      </c>
      <c r="P25" s="6">
        <f>VLOOKUP($A$7:$A$91,data!$A$2:$R$78,16,FALSE)</f>
        <v>4058</v>
      </c>
      <c r="Q25" s="6">
        <f>VLOOKUP($A$7:$A$91,data!$A$2:$R$78,17,FALSE)</f>
        <v>130736</v>
      </c>
      <c r="R25" s="6">
        <f>VLOOKUP($A$7:$A$91,data!$A$2:$R$78,18,FALSE)</f>
        <v>485</v>
      </c>
      <c r="S25" s="6">
        <f>VLOOKUP($A$7:$A$91,data!$A$2:$X$78,19,FALSE)</f>
        <v>23422</v>
      </c>
      <c r="T25" s="6">
        <f>VLOOKUP($A$7:$A$91,data!$A$2:$X$78,20,FALSE)</f>
        <v>1012</v>
      </c>
      <c r="U25" s="6">
        <f>VLOOKUP($A$7:$A$91,data!$A$2:$X$78,21,FALSE)</f>
        <v>17410</v>
      </c>
      <c r="V25" s="6">
        <f>VLOOKUP($A$7:$A$91,data!$A$2:$X$78,22,FALSE)</f>
        <v>704</v>
      </c>
      <c r="W25" s="6">
        <f>VLOOKUP($A$7:$A$91,data!$A$2:$X$78,23,FALSE)</f>
        <v>700</v>
      </c>
      <c r="X25" s="6">
        <f>VLOOKUP($A$7:$A$91,data!$A$2:$X$78,24,FALSE)</f>
        <v>35</v>
      </c>
    </row>
    <row r="26" spans="1:24" ht="18.75">
      <c r="A26" s="9" t="s">
        <v>3</v>
      </c>
      <c r="B26" s="8">
        <f>SUM(B27:B34)</f>
        <v>1039445</v>
      </c>
      <c r="C26" s="8">
        <f t="shared" ref="C26:X26" si="12">SUM(C27:C34)</f>
        <v>3320517</v>
      </c>
      <c r="D26" s="8">
        <f t="shared" si="12"/>
        <v>568141</v>
      </c>
      <c r="E26" s="8">
        <f t="shared" si="12"/>
        <v>177265</v>
      </c>
      <c r="F26" s="8">
        <f t="shared" si="12"/>
        <v>5753</v>
      </c>
      <c r="G26" s="8">
        <f t="shared" si="12"/>
        <v>709325</v>
      </c>
      <c r="H26" s="8">
        <f t="shared" si="12"/>
        <v>150851</v>
      </c>
      <c r="I26" s="8">
        <f t="shared" si="12"/>
        <v>1129190</v>
      </c>
      <c r="J26" s="8">
        <f t="shared" si="12"/>
        <v>34766</v>
      </c>
      <c r="K26" s="8">
        <f t="shared" ref="K26:L26" si="13">SUM(K27:K34)</f>
        <v>29877779</v>
      </c>
      <c r="L26" s="8">
        <f t="shared" si="13"/>
        <v>752039</v>
      </c>
      <c r="M26" s="8">
        <f t="shared" ref="M26:N26" si="14">SUM(M27:M34)</f>
        <v>37020251</v>
      </c>
      <c r="N26" s="8">
        <f t="shared" si="14"/>
        <v>11810</v>
      </c>
      <c r="O26" s="8">
        <f t="shared" si="12"/>
        <v>3878117</v>
      </c>
      <c r="P26" s="8">
        <f t="shared" si="12"/>
        <v>41766</v>
      </c>
      <c r="Q26" s="8">
        <f t="shared" si="12"/>
        <v>1075269</v>
      </c>
      <c r="R26" s="8">
        <f t="shared" si="12"/>
        <v>8943</v>
      </c>
      <c r="S26" s="8">
        <f t="shared" ref="S26:T26" si="15">SUM(S27:S34)</f>
        <v>1338655</v>
      </c>
      <c r="T26" s="8">
        <f t="shared" si="15"/>
        <v>26388</v>
      </c>
      <c r="U26" s="8">
        <f t="shared" si="12"/>
        <v>206726</v>
      </c>
      <c r="V26" s="8">
        <f t="shared" si="12"/>
        <v>8968</v>
      </c>
      <c r="W26" s="8">
        <f t="shared" si="12"/>
        <v>7539</v>
      </c>
      <c r="X26" s="8">
        <f t="shared" si="12"/>
        <v>418</v>
      </c>
    </row>
    <row r="27" spans="1:24" ht="18.75">
      <c r="A27" s="5" t="s">
        <v>28</v>
      </c>
      <c r="B27" s="6">
        <f>VLOOKUP($A$7:$A$91,data!$A$2:$R$78,2,FALSE)</f>
        <v>193392</v>
      </c>
      <c r="C27" s="6">
        <f>VLOOKUP($A$7:$A$91,data!$A$2:$R$78,3,FALSE)</f>
        <v>535557</v>
      </c>
      <c r="D27" s="6">
        <f>VLOOKUP($A$7:$A$91,data!$A$2:$R$78,4,FALSE)</f>
        <v>67647</v>
      </c>
      <c r="E27" s="6">
        <f>VLOOKUP($A$7:$A$91,data!$A$2:$R$78,5,FALSE)</f>
        <v>157587</v>
      </c>
      <c r="F27" s="6">
        <f>VLOOKUP($A$7:$A$91,data!$A$2:$R$78,6,FALSE)</f>
        <v>5074</v>
      </c>
      <c r="G27" s="6">
        <f>VLOOKUP($A$7:$A$91,data!$A$2:$R$78,7,FALSE)</f>
        <v>78492</v>
      </c>
      <c r="H27" s="6">
        <f>VLOOKUP($A$7:$A$91,data!$A$2:$R$78,8,FALSE)</f>
        <v>11939</v>
      </c>
      <c r="I27" s="6">
        <f>VLOOKUP($A$7:$A$91,data!$A$2:$R$78,9,FALSE)</f>
        <v>268540</v>
      </c>
      <c r="J27" s="6">
        <f>VLOOKUP($A$7:$A$91,data!$A$2:$R$78,10,FALSE)</f>
        <v>6345</v>
      </c>
      <c r="K27" s="6">
        <f>VLOOKUP($A$7:$A$91,data!$A$2:$R$78,11,FALSE)</f>
        <v>5839817</v>
      </c>
      <c r="L27" s="6">
        <f>VLOOKUP($A$7:$A$91,data!$A$2:$R$78,12,FALSE)</f>
        <v>160085</v>
      </c>
      <c r="M27" s="6">
        <f>VLOOKUP($A$7:$A$91,data!$A$2:$R$78,13,FALSE)</f>
        <v>18723113</v>
      </c>
      <c r="N27" s="6">
        <f>VLOOKUP($A$7:$A$91,data!$A$2:$R$78,14,FALSE)</f>
        <v>4116</v>
      </c>
      <c r="O27" s="6">
        <f>VLOOKUP($A$7:$A$91,data!$A$2:$R$78,15,FALSE)</f>
        <v>1048302</v>
      </c>
      <c r="P27" s="6">
        <f>VLOOKUP($A$7:$A$91,data!$A$2:$R$78,16,FALSE)</f>
        <v>11309</v>
      </c>
      <c r="Q27" s="6">
        <f>VLOOKUP($A$7:$A$91,data!$A$2:$R$78,17,FALSE)</f>
        <v>326393</v>
      </c>
      <c r="R27" s="6">
        <f>VLOOKUP($A$7:$A$91,data!$A$2:$R$78,18,FALSE)</f>
        <v>2560</v>
      </c>
      <c r="S27" s="6">
        <f>VLOOKUP($A$7:$A$91,data!$A$2:$X$78,19,FALSE)</f>
        <v>449943</v>
      </c>
      <c r="T27" s="6">
        <f>VLOOKUP($A$7:$A$91,data!$A$2:$X$78,20,FALSE)</f>
        <v>6195</v>
      </c>
      <c r="U27" s="6">
        <f>VLOOKUP($A$7:$A$91,data!$A$2:$X$78,21,FALSE)</f>
        <v>123101</v>
      </c>
      <c r="V27" s="6">
        <f>VLOOKUP($A$7:$A$91,data!$A$2:$X$78,22,FALSE)</f>
        <v>4547</v>
      </c>
      <c r="W27" s="6">
        <f>VLOOKUP($A$7:$A$91,data!$A$2:$X$78,23,FALSE)</f>
        <v>3452</v>
      </c>
      <c r="X27" s="6">
        <f>VLOOKUP($A$7:$A$91,data!$A$2:$X$78,24,FALSE)</f>
        <v>150</v>
      </c>
    </row>
    <row r="28" spans="1:24" ht="18.75">
      <c r="A28" s="5" t="s">
        <v>29</v>
      </c>
      <c r="B28" s="6">
        <f>VLOOKUP($A$7:$A$91,data!$A$2:$R$78,2,FALSE)</f>
        <v>160116</v>
      </c>
      <c r="C28" s="6">
        <f>VLOOKUP($A$7:$A$91,data!$A$2:$R$78,3,FALSE)</f>
        <v>524240</v>
      </c>
      <c r="D28" s="6">
        <f>VLOOKUP($A$7:$A$91,data!$A$2:$R$78,4,FALSE)</f>
        <v>86574</v>
      </c>
      <c r="E28" s="6">
        <f>VLOOKUP($A$7:$A$91,data!$A$2:$R$78,5,FALSE)</f>
        <v>5484</v>
      </c>
      <c r="F28" s="6">
        <f>VLOOKUP($A$7:$A$91,data!$A$2:$R$78,6,FALSE)</f>
        <v>146</v>
      </c>
      <c r="G28" s="6">
        <f>VLOOKUP($A$7:$A$91,data!$A$2:$R$78,7,FALSE)</f>
        <v>158049</v>
      </c>
      <c r="H28" s="6">
        <f>VLOOKUP($A$7:$A$91,data!$A$2:$R$78,8,FALSE)</f>
        <v>27605</v>
      </c>
      <c r="I28" s="6">
        <f>VLOOKUP($A$7:$A$91,data!$A$2:$R$78,9,FALSE)</f>
        <v>273781</v>
      </c>
      <c r="J28" s="6">
        <f>VLOOKUP($A$7:$A$91,data!$A$2:$R$78,10,FALSE)</f>
        <v>8883</v>
      </c>
      <c r="K28" s="6">
        <f>VLOOKUP($A$7:$A$91,data!$A$2:$R$78,11,FALSE)</f>
        <v>4927999</v>
      </c>
      <c r="L28" s="6">
        <f>VLOOKUP($A$7:$A$91,data!$A$2:$R$78,12,FALSE)</f>
        <v>118395</v>
      </c>
      <c r="M28" s="6">
        <f>VLOOKUP($A$7:$A$91,data!$A$2:$R$78,13,FALSE)</f>
        <v>8648797</v>
      </c>
      <c r="N28" s="6">
        <f>VLOOKUP($A$7:$A$91,data!$A$2:$R$78,14,FALSE)</f>
        <v>1237</v>
      </c>
      <c r="O28" s="6">
        <f>VLOOKUP($A$7:$A$91,data!$A$2:$R$78,15,FALSE)</f>
        <v>371605</v>
      </c>
      <c r="P28" s="6">
        <f>VLOOKUP($A$7:$A$91,data!$A$2:$R$78,16,FALSE)</f>
        <v>5940</v>
      </c>
      <c r="Q28" s="6">
        <f>VLOOKUP($A$7:$A$91,data!$A$2:$R$78,17,FALSE)</f>
        <v>46951</v>
      </c>
      <c r="R28" s="6">
        <f>VLOOKUP($A$7:$A$91,data!$A$2:$R$78,18,FALSE)</f>
        <v>867</v>
      </c>
      <c r="S28" s="6">
        <f>VLOOKUP($A$7:$A$91,data!$A$2:$X$78,19,FALSE)</f>
        <v>221819</v>
      </c>
      <c r="T28" s="6">
        <f>VLOOKUP($A$7:$A$91,data!$A$2:$X$78,20,FALSE)</f>
        <v>7047</v>
      </c>
      <c r="U28" s="6">
        <f>VLOOKUP($A$7:$A$91,data!$A$2:$X$78,21,FALSE)</f>
        <v>20338</v>
      </c>
      <c r="V28" s="6">
        <f>VLOOKUP($A$7:$A$91,data!$A$2:$X$78,22,FALSE)</f>
        <v>1151</v>
      </c>
      <c r="W28" s="6">
        <f>VLOOKUP($A$7:$A$91,data!$A$2:$X$78,23,FALSE)</f>
        <v>1533</v>
      </c>
      <c r="X28" s="6">
        <f>VLOOKUP($A$7:$A$91,data!$A$2:$X$78,24,FALSE)</f>
        <v>109</v>
      </c>
    </row>
    <row r="29" spans="1:24" ht="18.75">
      <c r="A29" s="5" t="s">
        <v>30</v>
      </c>
      <c r="B29" s="6">
        <f>VLOOKUP($A$7:$A$91,data!$A$2:$R$78,2,FALSE)</f>
        <v>168649</v>
      </c>
      <c r="C29" s="6">
        <f>VLOOKUP($A$7:$A$91,data!$A$2:$R$78,3,FALSE)</f>
        <v>579706</v>
      </c>
      <c r="D29" s="6">
        <f>VLOOKUP($A$7:$A$91,data!$A$2:$R$78,4,FALSE)</f>
        <v>104798</v>
      </c>
      <c r="E29" s="6">
        <f>VLOOKUP($A$7:$A$91,data!$A$2:$R$78,5,FALSE)</f>
        <v>910</v>
      </c>
      <c r="F29" s="6">
        <f>VLOOKUP($A$7:$A$91,data!$A$2:$R$78,6,FALSE)</f>
        <v>71</v>
      </c>
      <c r="G29" s="6">
        <f>VLOOKUP($A$7:$A$91,data!$A$2:$R$78,7,FALSE)</f>
        <v>152428</v>
      </c>
      <c r="H29" s="6">
        <f>VLOOKUP($A$7:$A$91,data!$A$2:$R$78,8,FALSE)</f>
        <v>32817</v>
      </c>
      <c r="I29" s="6">
        <f>VLOOKUP($A$7:$A$91,data!$A$2:$R$78,9,FALSE)</f>
        <v>141862</v>
      </c>
      <c r="J29" s="6">
        <f>VLOOKUP($A$7:$A$91,data!$A$2:$R$78,10,FALSE)</f>
        <v>7149</v>
      </c>
      <c r="K29" s="6">
        <f>VLOOKUP($A$7:$A$91,data!$A$2:$R$78,11,FALSE)</f>
        <v>4478210</v>
      </c>
      <c r="L29" s="6">
        <f>VLOOKUP($A$7:$A$91,data!$A$2:$R$78,12,FALSE)</f>
        <v>118907</v>
      </c>
      <c r="M29" s="6">
        <f>VLOOKUP($A$7:$A$91,data!$A$2:$R$78,13,FALSE)</f>
        <v>613007</v>
      </c>
      <c r="N29" s="6">
        <f>VLOOKUP($A$7:$A$91,data!$A$2:$R$78,14,FALSE)</f>
        <v>1851</v>
      </c>
      <c r="O29" s="6">
        <f>VLOOKUP($A$7:$A$91,data!$A$2:$R$78,15,FALSE)</f>
        <v>258896</v>
      </c>
      <c r="P29" s="6">
        <f>VLOOKUP($A$7:$A$91,data!$A$2:$R$78,16,FALSE)</f>
        <v>7865</v>
      </c>
      <c r="Q29" s="6">
        <f>VLOOKUP($A$7:$A$91,data!$A$2:$R$78,17,FALSE)</f>
        <v>39522</v>
      </c>
      <c r="R29" s="6">
        <f>VLOOKUP($A$7:$A$91,data!$A$2:$R$78,18,FALSE)</f>
        <v>960</v>
      </c>
      <c r="S29" s="6">
        <f>VLOOKUP($A$7:$A$91,data!$A$2:$X$78,19,FALSE)</f>
        <v>175611</v>
      </c>
      <c r="T29" s="6">
        <f>VLOOKUP($A$7:$A$91,data!$A$2:$X$78,20,FALSE)</f>
        <v>6683</v>
      </c>
      <c r="U29" s="6">
        <f>VLOOKUP($A$7:$A$91,data!$A$2:$X$78,21,FALSE)</f>
        <v>6749</v>
      </c>
      <c r="V29" s="6">
        <f>VLOOKUP($A$7:$A$91,data!$A$2:$X$78,22,FALSE)</f>
        <v>450</v>
      </c>
      <c r="W29" s="6">
        <f>VLOOKUP($A$7:$A$91,data!$A$2:$X$78,23,FALSE)</f>
        <v>608</v>
      </c>
      <c r="X29" s="6">
        <f>VLOOKUP($A$7:$A$91,data!$A$2:$X$78,24,FALSE)</f>
        <v>35</v>
      </c>
    </row>
    <row r="30" spans="1:24" ht="18.75">
      <c r="A30" s="5" t="s">
        <v>31</v>
      </c>
      <c r="B30" s="6">
        <f>VLOOKUP($A$7:$A$91,data!$A$2:$R$78,2,FALSE)</f>
        <v>148114</v>
      </c>
      <c r="C30" s="6">
        <f>VLOOKUP($A$7:$A$91,data!$A$2:$R$78,3,FALSE)</f>
        <v>563781</v>
      </c>
      <c r="D30" s="6">
        <f>VLOOKUP($A$7:$A$91,data!$A$2:$R$78,4,FALSE)</f>
        <v>101825</v>
      </c>
      <c r="E30" s="6">
        <f>VLOOKUP($A$7:$A$91,data!$A$2:$R$78,5,FALSE)</f>
        <v>5281</v>
      </c>
      <c r="F30" s="6">
        <f>VLOOKUP($A$7:$A$91,data!$A$2:$R$78,6,FALSE)</f>
        <v>204</v>
      </c>
      <c r="G30" s="6">
        <f>VLOOKUP($A$7:$A$91,data!$A$2:$R$78,7,FALSE)</f>
        <v>108194</v>
      </c>
      <c r="H30" s="6">
        <f>VLOOKUP($A$7:$A$91,data!$A$2:$R$78,8,FALSE)</f>
        <v>24952</v>
      </c>
      <c r="I30" s="6">
        <f>VLOOKUP($A$7:$A$91,data!$A$2:$R$78,9,FALSE)</f>
        <v>73201</v>
      </c>
      <c r="J30" s="6">
        <f>VLOOKUP($A$7:$A$91,data!$A$2:$R$78,10,FALSE)</f>
        <v>3367</v>
      </c>
      <c r="K30" s="6">
        <f>VLOOKUP($A$7:$A$91,data!$A$2:$R$78,11,FALSE)</f>
        <v>4094790</v>
      </c>
      <c r="L30" s="6">
        <f>VLOOKUP($A$7:$A$91,data!$A$2:$R$78,12,FALSE)</f>
        <v>96785</v>
      </c>
      <c r="M30" s="6">
        <f>VLOOKUP($A$7:$A$91,data!$A$2:$R$78,13,FALSE)</f>
        <v>1081561</v>
      </c>
      <c r="N30" s="6">
        <f>VLOOKUP($A$7:$A$91,data!$A$2:$R$78,14,FALSE)</f>
        <v>2069</v>
      </c>
      <c r="O30" s="6">
        <f>VLOOKUP($A$7:$A$91,data!$A$2:$R$78,15,FALSE)</f>
        <v>75152</v>
      </c>
      <c r="P30" s="6">
        <f>VLOOKUP($A$7:$A$91,data!$A$2:$R$78,16,FALSE)</f>
        <v>2704</v>
      </c>
      <c r="Q30" s="6">
        <f>VLOOKUP($A$7:$A$91,data!$A$2:$R$78,17,FALSE)</f>
        <v>32006</v>
      </c>
      <c r="R30" s="6">
        <f>VLOOKUP($A$7:$A$91,data!$A$2:$R$78,18,FALSE)</f>
        <v>2117</v>
      </c>
      <c r="S30" s="6">
        <f>VLOOKUP($A$7:$A$91,data!$A$2:$X$78,19,FALSE)</f>
        <v>64107</v>
      </c>
      <c r="T30" s="6">
        <f>VLOOKUP($A$7:$A$91,data!$A$2:$X$78,20,FALSE)</f>
        <v>2062</v>
      </c>
      <c r="U30" s="6">
        <f>VLOOKUP($A$7:$A$91,data!$A$2:$X$78,21,FALSE)</f>
        <v>4847</v>
      </c>
      <c r="V30" s="6">
        <f>VLOOKUP($A$7:$A$91,data!$A$2:$X$78,22,FALSE)</f>
        <v>311</v>
      </c>
      <c r="W30" s="6">
        <f>VLOOKUP($A$7:$A$91,data!$A$2:$X$78,23,FALSE)</f>
        <v>358</v>
      </c>
      <c r="X30" s="6">
        <f>VLOOKUP($A$7:$A$91,data!$A$2:$X$78,24,FALSE)</f>
        <v>19</v>
      </c>
    </row>
    <row r="31" spans="1:24" ht="18.75">
      <c r="A31" s="5" t="s">
        <v>32</v>
      </c>
      <c r="B31" s="6">
        <f>VLOOKUP($A$7:$A$91,data!$A$2:$R$78,2,FALSE)</f>
        <v>186948</v>
      </c>
      <c r="C31" s="6">
        <f>VLOOKUP($A$7:$A$91,data!$A$2:$R$78,3,FALSE)</f>
        <v>692301</v>
      </c>
      <c r="D31" s="6">
        <f>VLOOKUP($A$7:$A$91,data!$A$2:$R$78,4,FALSE)</f>
        <v>122641</v>
      </c>
      <c r="E31" s="6">
        <f>VLOOKUP($A$7:$A$91,data!$A$2:$R$78,5,FALSE)</f>
        <v>230</v>
      </c>
      <c r="F31" s="6">
        <f>VLOOKUP($A$7:$A$91,data!$A$2:$R$78,6,FALSE)</f>
        <v>19</v>
      </c>
      <c r="G31" s="6">
        <f>VLOOKUP($A$7:$A$91,data!$A$2:$R$78,7,FALSE)</f>
        <v>140130</v>
      </c>
      <c r="H31" s="6">
        <f>VLOOKUP($A$7:$A$91,data!$A$2:$R$78,8,FALSE)</f>
        <v>37561</v>
      </c>
      <c r="I31" s="6">
        <f>VLOOKUP($A$7:$A$91,data!$A$2:$R$78,9,FALSE)</f>
        <v>120211</v>
      </c>
      <c r="J31" s="6">
        <f>VLOOKUP($A$7:$A$91,data!$A$2:$R$78,10,FALSE)</f>
        <v>4216</v>
      </c>
      <c r="K31" s="6">
        <f>VLOOKUP($A$7:$A$91,data!$A$2:$R$78,11,FALSE)</f>
        <v>4797958</v>
      </c>
      <c r="L31" s="6">
        <f>VLOOKUP($A$7:$A$91,data!$A$2:$R$78,12,FALSE)</f>
        <v>112375</v>
      </c>
      <c r="M31" s="6">
        <f>VLOOKUP($A$7:$A$91,data!$A$2:$R$78,13,FALSE)</f>
        <v>2283510</v>
      </c>
      <c r="N31" s="6">
        <f>VLOOKUP($A$7:$A$91,data!$A$2:$R$78,14,FALSE)</f>
        <v>1699</v>
      </c>
      <c r="O31" s="6">
        <f>VLOOKUP($A$7:$A$91,data!$A$2:$R$78,15,FALSE)</f>
        <v>712051</v>
      </c>
      <c r="P31" s="6">
        <f>VLOOKUP($A$7:$A$91,data!$A$2:$R$78,16,FALSE)</f>
        <v>6594</v>
      </c>
      <c r="Q31" s="6">
        <f>VLOOKUP($A$7:$A$91,data!$A$2:$R$78,17,FALSE)</f>
        <v>33030</v>
      </c>
      <c r="R31" s="6">
        <f>VLOOKUP($A$7:$A$91,data!$A$2:$R$78,18,FALSE)</f>
        <v>1286</v>
      </c>
      <c r="S31" s="6">
        <f>VLOOKUP($A$7:$A$91,data!$A$2:$X$78,19,FALSE)</f>
        <v>61865</v>
      </c>
      <c r="T31" s="6">
        <f>VLOOKUP($A$7:$A$91,data!$A$2:$X$78,20,FALSE)</f>
        <v>1440</v>
      </c>
      <c r="U31" s="6">
        <f>VLOOKUP($A$7:$A$91,data!$A$2:$X$78,21,FALSE)</f>
        <v>9932</v>
      </c>
      <c r="V31" s="6">
        <f>VLOOKUP($A$7:$A$91,data!$A$2:$X$78,22,FALSE)</f>
        <v>751</v>
      </c>
      <c r="W31" s="6">
        <f>VLOOKUP($A$7:$A$91,data!$A$2:$X$78,23,FALSE)</f>
        <v>516</v>
      </c>
      <c r="X31" s="6">
        <f>VLOOKUP($A$7:$A$91,data!$A$2:$X$78,24,FALSE)</f>
        <v>41</v>
      </c>
    </row>
    <row r="32" spans="1:24" ht="18.75">
      <c r="A32" s="5" t="s">
        <v>33</v>
      </c>
      <c r="B32" s="6">
        <f>VLOOKUP($A$7:$A$91,data!$A$2:$R$78,2,FALSE)</f>
        <v>57548</v>
      </c>
      <c r="C32" s="6">
        <f>VLOOKUP($A$7:$A$91,data!$A$2:$R$78,3,FALSE)</f>
        <v>189110</v>
      </c>
      <c r="D32" s="6">
        <f>VLOOKUP($A$7:$A$91,data!$A$2:$R$78,4,FALSE)</f>
        <v>39767</v>
      </c>
      <c r="E32" s="6">
        <f>VLOOKUP($A$7:$A$91,data!$A$2:$R$78,5,FALSE)</f>
        <v>44</v>
      </c>
      <c r="F32" s="6">
        <f>VLOOKUP($A$7:$A$91,data!$A$2:$R$78,6,FALSE)</f>
        <v>14</v>
      </c>
      <c r="G32" s="6">
        <f>VLOOKUP($A$7:$A$91,data!$A$2:$R$78,7,FALSE)</f>
        <v>34802</v>
      </c>
      <c r="H32" s="6">
        <f>VLOOKUP($A$7:$A$91,data!$A$2:$R$78,8,FALSE)</f>
        <v>8222</v>
      </c>
      <c r="I32" s="6">
        <f>VLOOKUP($A$7:$A$91,data!$A$2:$R$78,9,FALSE)</f>
        <v>60352</v>
      </c>
      <c r="J32" s="6">
        <f>VLOOKUP($A$7:$A$91,data!$A$2:$R$78,10,FALSE)</f>
        <v>1552</v>
      </c>
      <c r="K32" s="6">
        <f>VLOOKUP($A$7:$A$91,data!$A$2:$R$78,11,FALSE)</f>
        <v>1751787</v>
      </c>
      <c r="L32" s="6">
        <f>VLOOKUP($A$7:$A$91,data!$A$2:$R$78,12,FALSE)</f>
        <v>41829</v>
      </c>
      <c r="M32" s="6">
        <f>VLOOKUP($A$7:$A$91,data!$A$2:$R$78,13,FALSE)</f>
        <v>261521</v>
      </c>
      <c r="N32" s="6">
        <f>VLOOKUP($A$7:$A$91,data!$A$2:$R$78,14,FALSE)</f>
        <v>344</v>
      </c>
      <c r="O32" s="6">
        <f>VLOOKUP($A$7:$A$91,data!$A$2:$R$78,15,FALSE)</f>
        <v>53944</v>
      </c>
      <c r="P32" s="6">
        <f>VLOOKUP($A$7:$A$91,data!$A$2:$R$78,16,FALSE)</f>
        <v>3066</v>
      </c>
      <c r="Q32" s="6">
        <f>VLOOKUP($A$7:$A$91,data!$A$2:$R$78,17,FALSE)</f>
        <v>7025</v>
      </c>
      <c r="R32" s="6">
        <f>VLOOKUP($A$7:$A$91,data!$A$2:$R$78,18,FALSE)</f>
        <v>181</v>
      </c>
      <c r="S32" s="6">
        <f>VLOOKUP($A$7:$A$91,data!$A$2:$X$78,19,FALSE)</f>
        <v>30370</v>
      </c>
      <c r="T32" s="6">
        <f>VLOOKUP($A$7:$A$91,data!$A$2:$X$78,20,FALSE)</f>
        <v>926</v>
      </c>
      <c r="U32" s="6">
        <f>VLOOKUP($A$7:$A$91,data!$A$2:$X$78,21,FALSE)</f>
        <v>1906</v>
      </c>
      <c r="V32" s="6">
        <f>VLOOKUP($A$7:$A$91,data!$A$2:$X$78,22,FALSE)</f>
        <v>135</v>
      </c>
      <c r="W32" s="6">
        <f>VLOOKUP($A$7:$A$91,data!$A$2:$X$78,23,FALSE)</f>
        <v>107</v>
      </c>
      <c r="X32" s="6">
        <f>VLOOKUP($A$7:$A$91,data!$A$2:$X$78,24,FALSE)</f>
        <v>7</v>
      </c>
    </row>
    <row r="33" spans="1:24" ht="18.75">
      <c r="A33" s="5" t="s">
        <v>34</v>
      </c>
      <c r="B33" s="6">
        <f>VLOOKUP($A$7:$A$91,data!$A$2:$R$78,2,FALSE)</f>
        <v>83130</v>
      </c>
      <c r="C33" s="6">
        <f>VLOOKUP($A$7:$A$91,data!$A$2:$R$78,3,FALSE)</f>
        <v>117038</v>
      </c>
      <c r="D33" s="6">
        <f>VLOOKUP($A$7:$A$91,data!$A$2:$R$78,4,FALSE)</f>
        <v>16541</v>
      </c>
      <c r="E33" s="6">
        <f>VLOOKUP($A$7:$A$91,data!$A$2:$R$78,5,FALSE)</f>
        <v>7718</v>
      </c>
      <c r="F33" s="6">
        <f>VLOOKUP($A$7:$A$91,data!$A$2:$R$78,6,FALSE)</f>
        <v>221</v>
      </c>
      <c r="G33" s="6">
        <f>VLOOKUP($A$7:$A$91,data!$A$2:$R$78,7,FALSE)</f>
        <v>18189</v>
      </c>
      <c r="H33" s="6">
        <f>VLOOKUP($A$7:$A$91,data!$A$2:$R$78,8,FALSE)</f>
        <v>2871</v>
      </c>
      <c r="I33" s="6">
        <f>VLOOKUP($A$7:$A$91,data!$A$2:$R$78,9,FALSE)</f>
        <v>153605</v>
      </c>
      <c r="J33" s="6">
        <f>VLOOKUP($A$7:$A$91,data!$A$2:$R$78,10,FALSE)</f>
        <v>2334</v>
      </c>
      <c r="K33" s="6">
        <f>VLOOKUP($A$7:$A$91,data!$A$2:$R$78,11,FALSE)</f>
        <v>2816727</v>
      </c>
      <c r="L33" s="6">
        <f>VLOOKUP($A$7:$A$91,data!$A$2:$R$78,12,FALSE)</f>
        <v>76198</v>
      </c>
      <c r="M33" s="6">
        <f>VLOOKUP($A$7:$A$91,data!$A$2:$R$78,13,FALSE)</f>
        <v>4933591</v>
      </c>
      <c r="N33" s="6">
        <f>VLOOKUP($A$7:$A$91,data!$A$2:$R$78,14,FALSE)</f>
        <v>382</v>
      </c>
      <c r="O33" s="6">
        <f>VLOOKUP($A$7:$A$91,data!$A$2:$R$78,15,FALSE)</f>
        <v>1281873</v>
      </c>
      <c r="P33" s="6">
        <f>VLOOKUP($A$7:$A$91,data!$A$2:$R$78,16,FALSE)</f>
        <v>2218</v>
      </c>
      <c r="Q33" s="6">
        <f>VLOOKUP($A$7:$A$91,data!$A$2:$R$78,17,FALSE)</f>
        <v>583145</v>
      </c>
      <c r="R33" s="6">
        <f>VLOOKUP($A$7:$A$91,data!$A$2:$R$78,18,FALSE)</f>
        <v>639</v>
      </c>
      <c r="S33" s="6">
        <f>VLOOKUP($A$7:$A$91,data!$A$2:$X$78,19,FALSE)</f>
        <v>292630</v>
      </c>
      <c r="T33" s="6">
        <f>VLOOKUP($A$7:$A$91,data!$A$2:$X$78,20,FALSE)</f>
        <v>1825</v>
      </c>
      <c r="U33" s="6">
        <f>VLOOKUP($A$7:$A$91,data!$A$2:$X$78,21,FALSE)</f>
        <v>36252</v>
      </c>
      <c r="V33" s="6">
        <f>VLOOKUP($A$7:$A$91,data!$A$2:$X$78,22,FALSE)</f>
        <v>1495</v>
      </c>
      <c r="W33" s="6">
        <f>VLOOKUP($A$7:$A$91,data!$A$2:$X$78,23,FALSE)</f>
        <v>942</v>
      </c>
      <c r="X33" s="6">
        <f>VLOOKUP($A$7:$A$91,data!$A$2:$X$78,24,FALSE)</f>
        <v>52</v>
      </c>
    </row>
    <row r="34" spans="1:24" ht="18.75">
      <c r="A34" s="5" t="s">
        <v>35</v>
      </c>
      <c r="B34" s="6">
        <f>VLOOKUP($A$7:$A$91,data!$A$2:$R$78,2,FALSE)</f>
        <v>41548</v>
      </c>
      <c r="C34" s="6">
        <f>VLOOKUP($A$7:$A$91,data!$A$2:$R$78,3,FALSE)</f>
        <v>118784</v>
      </c>
      <c r="D34" s="6">
        <f>VLOOKUP($A$7:$A$91,data!$A$2:$R$78,4,FALSE)</f>
        <v>28348</v>
      </c>
      <c r="E34" s="6">
        <f>VLOOKUP($A$7:$A$91,data!$A$2:$R$78,5,FALSE)</f>
        <v>11</v>
      </c>
      <c r="F34" s="6">
        <f>VLOOKUP($A$7:$A$91,data!$A$2:$R$78,6,FALSE)</f>
        <v>4</v>
      </c>
      <c r="G34" s="6">
        <f>VLOOKUP($A$7:$A$91,data!$A$2:$R$78,7,FALSE)</f>
        <v>19041</v>
      </c>
      <c r="H34" s="6">
        <f>VLOOKUP($A$7:$A$91,data!$A$2:$R$78,8,FALSE)</f>
        <v>4884</v>
      </c>
      <c r="I34" s="6">
        <f>VLOOKUP($A$7:$A$91,data!$A$2:$R$78,9,FALSE)</f>
        <v>37638</v>
      </c>
      <c r="J34" s="6">
        <f>VLOOKUP($A$7:$A$91,data!$A$2:$R$78,10,FALSE)</f>
        <v>920</v>
      </c>
      <c r="K34" s="6">
        <f>VLOOKUP($A$7:$A$91,data!$A$2:$R$78,11,FALSE)</f>
        <v>1170491</v>
      </c>
      <c r="L34" s="6">
        <f>VLOOKUP($A$7:$A$91,data!$A$2:$R$78,12,FALSE)</f>
        <v>27465</v>
      </c>
      <c r="M34" s="6">
        <f>VLOOKUP($A$7:$A$91,data!$A$2:$R$78,13,FALSE)</f>
        <v>475151</v>
      </c>
      <c r="N34" s="6">
        <f>VLOOKUP($A$7:$A$91,data!$A$2:$R$78,14,FALSE)</f>
        <v>112</v>
      </c>
      <c r="O34" s="6">
        <f>VLOOKUP($A$7:$A$91,data!$A$2:$R$78,15,FALSE)</f>
        <v>76294</v>
      </c>
      <c r="P34" s="6">
        <f>VLOOKUP($A$7:$A$91,data!$A$2:$R$78,16,FALSE)</f>
        <v>2070</v>
      </c>
      <c r="Q34" s="6">
        <f>VLOOKUP($A$7:$A$91,data!$A$2:$R$78,17,FALSE)</f>
        <v>7197</v>
      </c>
      <c r="R34" s="6">
        <f>VLOOKUP($A$7:$A$91,data!$A$2:$R$78,18,FALSE)</f>
        <v>333</v>
      </c>
      <c r="S34" s="6">
        <f>VLOOKUP($A$7:$A$91,data!$A$2:$X$78,19,FALSE)</f>
        <v>42310</v>
      </c>
      <c r="T34" s="6">
        <f>VLOOKUP($A$7:$A$91,data!$A$2:$X$78,20,FALSE)</f>
        <v>210</v>
      </c>
      <c r="U34" s="6">
        <f>VLOOKUP($A$7:$A$91,data!$A$2:$X$78,21,FALSE)</f>
        <v>3601</v>
      </c>
      <c r="V34" s="6">
        <f>VLOOKUP($A$7:$A$91,data!$A$2:$X$78,22,FALSE)</f>
        <v>128</v>
      </c>
      <c r="W34" s="6">
        <f>VLOOKUP($A$7:$A$91,data!$A$2:$X$78,23,FALSE)</f>
        <v>23</v>
      </c>
      <c r="X34" s="6">
        <f>VLOOKUP($A$7:$A$91,data!$A$2:$X$78,24,FALSE)</f>
        <v>5</v>
      </c>
    </row>
    <row r="35" spans="1:24" ht="18.75">
      <c r="A35" s="9" t="s">
        <v>4</v>
      </c>
      <c r="B35" s="8">
        <f>SUM(B36:B47)</f>
        <v>883416</v>
      </c>
      <c r="C35" s="8">
        <f t="shared" ref="C35:X35" si="16">SUM(C36:C47)</f>
        <v>2128451</v>
      </c>
      <c r="D35" s="8">
        <f t="shared" si="16"/>
        <v>399088</v>
      </c>
      <c r="E35" s="8">
        <f t="shared" si="16"/>
        <v>73939</v>
      </c>
      <c r="F35" s="8">
        <f t="shared" si="16"/>
        <v>2216</v>
      </c>
      <c r="G35" s="8">
        <f t="shared" si="16"/>
        <v>563246</v>
      </c>
      <c r="H35" s="8">
        <f t="shared" si="16"/>
        <v>111272</v>
      </c>
      <c r="I35" s="8">
        <f t="shared" si="16"/>
        <v>1160622</v>
      </c>
      <c r="J35" s="8">
        <f t="shared" si="16"/>
        <v>33087</v>
      </c>
      <c r="K35" s="8">
        <f t="shared" ref="K35:L35" si="17">SUM(K36:K47)</f>
        <v>30065572</v>
      </c>
      <c r="L35" s="8">
        <f t="shared" si="17"/>
        <v>689429</v>
      </c>
      <c r="M35" s="8">
        <f t="shared" ref="M35:N35" si="18">SUM(M36:M47)</f>
        <v>4346650</v>
      </c>
      <c r="N35" s="8">
        <f t="shared" si="18"/>
        <v>9988</v>
      </c>
      <c r="O35" s="8">
        <f t="shared" si="16"/>
        <v>4279510</v>
      </c>
      <c r="P35" s="8">
        <f t="shared" si="16"/>
        <v>40018</v>
      </c>
      <c r="Q35" s="8">
        <f t="shared" si="16"/>
        <v>455934</v>
      </c>
      <c r="R35" s="8">
        <f t="shared" si="16"/>
        <v>11407</v>
      </c>
      <c r="S35" s="8">
        <f t="shared" ref="S35:T35" si="19">SUM(S36:S47)</f>
        <v>952896</v>
      </c>
      <c r="T35" s="8">
        <f t="shared" si="19"/>
        <v>14591</v>
      </c>
      <c r="U35" s="8">
        <f t="shared" si="16"/>
        <v>117725</v>
      </c>
      <c r="V35" s="8">
        <f t="shared" si="16"/>
        <v>5762</v>
      </c>
      <c r="W35" s="8">
        <f t="shared" si="16"/>
        <v>2903</v>
      </c>
      <c r="X35" s="8">
        <f t="shared" si="16"/>
        <v>253</v>
      </c>
    </row>
    <row r="36" spans="1:24" ht="18.75">
      <c r="A36" s="5" t="s">
        <v>36</v>
      </c>
      <c r="B36" s="6">
        <f>VLOOKUP($A$7:$A$91,data!$A$2:$R$78,2,FALSE)</f>
        <v>26049</v>
      </c>
      <c r="C36" s="6">
        <f>VLOOKUP($A$7:$A$91,data!$A$2:$R$78,3,FALSE)</f>
        <v>47075</v>
      </c>
      <c r="D36" s="6">
        <f>VLOOKUP($A$7:$A$91,data!$A$2:$R$78,4,FALSE)</f>
        <v>6426</v>
      </c>
      <c r="E36" s="6">
        <f>VLOOKUP($A$7:$A$91,data!$A$2:$R$78,5,FALSE)</f>
        <v>1041</v>
      </c>
      <c r="F36" s="6">
        <f>VLOOKUP($A$7:$A$91,data!$A$2:$R$78,6,FALSE)</f>
        <v>7</v>
      </c>
      <c r="G36" s="6">
        <f>VLOOKUP($A$7:$A$91,data!$A$2:$R$78,7,FALSE)</f>
        <v>21766</v>
      </c>
      <c r="H36" s="6">
        <f>VLOOKUP($A$7:$A$91,data!$A$2:$R$78,8,FALSE)</f>
        <v>2805</v>
      </c>
      <c r="I36" s="6">
        <f>VLOOKUP($A$7:$A$91,data!$A$2:$R$78,9,FALSE)</f>
        <v>20488</v>
      </c>
      <c r="J36" s="6">
        <f>VLOOKUP($A$7:$A$91,data!$A$2:$R$78,10,FALSE)</f>
        <v>905</v>
      </c>
      <c r="K36" s="6">
        <f>VLOOKUP($A$7:$A$91,data!$A$2:$R$78,11,FALSE)</f>
        <v>1553796</v>
      </c>
      <c r="L36" s="6">
        <f>VLOOKUP($A$7:$A$91,data!$A$2:$R$78,12,FALSE)</f>
        <v>21854</v>
      </c>
      <c r="M36" s="6">
        <f>VLOOKUP($A$7:$A$91,data!$A$2:$R$78,13,FALSE)</f>
        <v>24950</v>
      </c>
      <c r="N36" s="6">
        <f>VLOOKUP($A$7:$A$91,data!$A$2:$R$78,14,FALSE)</f>
        <v>160</v>
      </c>
      <c r="O36" s="6">
        <f>VLOOKUP($A$7:$A$91,data!$A$2:$R$78,15,FALSE)</f>
        <v>56946</v>
      </c>
      <c r="P36" s="6">
        <f>VLOOKUP($A$7:$A$91,data!$A$2:$R$78,16,FALSE)</f>
        <v>896</v>
      </c>
      <c r="Q36" s="6">
        <f>VLOOKUP($A$7:$A$91,data!$A$2:$R$78,17,FALSE)</f>
        <v>18509</v>
      </c>
      <c r="R36" s="6">
        <f>VLOOKUP($A$7:$A$91,data!$A$2:$R$78,18,FALSE)</f>
        <v>176</v>
      </c>
      <c r="S36" s="6">
        <f>VLOOKUP($A$7:$A$91,data!$A$2:$X$78,19,FALSE)</f>
        <v>23449</v>
      </c>
      <c r="T36" s="6">
        <f>VLOOKUP($A$7:$A$91,data!$A$2:$X$78,20,FALSE)</f>
        <v>217</v>
      </c>
      <c r="U36" s="6">
        <f>VLOOKUP($A$7:$A$91,data!$A$2:$X$78,21,FALSE)</f>
        <v>4512</v>
      </c>
      <c r="V36" s="6">
        <f>VLOOKUP($A$7:$A$91,data!$A$2:$X$78,22,FALSE)</f>
        <v>204</v>
      </c>
      <c r="W36" s="6">
        <f>VLOOKUP($A$7:$A$91,data!$A$2:$X$78,23,FALSE)</f>
        <v>51</v>
      </c>
      <c r="X36" s="6">
        <f>VLOOKUP($A$7:$A$91,data!$A$2:$X$78,24,FALSE)</f>
        <v>3</v>
      </c>
    </row>
    <row r="37" spans="1:24" ht="18.75">
      <c r="A37" s="5" t="s">
        <v>37</v>
      </c>
      <c r="B37" s="6">
        <f>VLOOKUP($A$7:$A$91,data!$A$2:$R$78,2,FALSE)</f>
        <v>31379</v>
      </c>
      <c r="C37" s="6">
        <f>VLOOKUP($A$7:$A$91,data!$A$2:$R$78,3,FALSE)</f>
        <v>58093</v>
      </c>
      <c r="D37" s="6">
        <f>VLOOKUP($A$7:$A$91,data!$A$2:$R$78,4,FALSE)</f>
        <v>8406</v>
      </c>
      <c r="E37" s="6">
        <f>VLOOKUP($A$7:$A$91,data!$A$2:$R$78,5,FALSE)</f>
        <v>1733</v>
      </c>
      <c r="F37" s="6">
        <f>VLOOKUP($A$7:$A$91,data!$A$2:$R$78,6,FALSE)</f>
        <v>40</v>
      </c>
      <c r="G37" s="6">
        <f>VLOOKUP($A$7:$A$91,data!$A$2:$R$78,7,FALSE)</f>
        <v>17153</v>
      </c>
      <c r="H37" s="6">
        <f>VLOOKUP($A$7:$A$91,data!$A$2:$R$78,8,FALSE)</f>
        <v>2990</v>
      </c>
      <c r="I37" s="6">
        <f>VLOOKUP($A$7:$A$91,data!$A$2:$R$78,9,FALSE)</f>
        <v>43907</v>
      </c>
      <c r="J37" s="6">
        <f>VLOOKUP($A$7:$A$91,data!$A$2:$R$78,10,FALSE)</f>
        <v>1399</v>
      </c>
      <c r="K37" s="6">
        <f>VLOOKUP($A$7:$A$91,data!$A$2:$R$78,11,FALSE)</f>
        <v>1472568</v>
      </c>
      <c r="L37" s="6">
        <f>VLOOKUP($A$7:$A$91,data!$A$2:$R$78,12,FALSE)</f>
        <v>27416</v>
      </c>
      <c r="M37" s="6">
        <f>VLOOKUP($A$7:$A$91,data!$A$2:$R$78,13,FALSE)</f>
        <v>350374</v>
      </c>
      <c r="N37" s="6">
        <f>VLOOKUP($A$7:$A$91,data!$A$2:$R$78,14,FALSE)</f>
        <v>192</v>
      </c>
      <c r="O37" s="6">
        <f>VLOOKUP($A$7:$A$91,data!$A$2:$R$78,15,FALSE)</f>
        <v>58562</v>
      </c>
      <c r="P37" s="6">
        <f>VLOOKUP($A$7:$A$91,data!$A$2:$R$78,16,FALSE)</f>
        <v>456</v>
      </c>
      <c r="Q37" s="6">
        <f>VLOOKUP($A$7:$A$91,data!$A$2:$R$78,17,FALSE)</f>
        <v>4565</v>
      </c>
      <c r="R37" s="6">
        <f>VLOOKUP($A$7:$A$91,data!$A$2:$R$78,18,FALSE)</f>
        <v>75</v>
      </c>
      <c r="S37" s="6">
        <f>VLOOKUP($A$7:$A$91,data!$A$2:$X$78,19,FALSE)</f>
        <v>26684</v>
      </c>
      <c r="T37" s="6">
        <f>VLOOKUP($A$7:$A$91,data!$A$2:$X$78,20,FALSE)</f>
        <v>296</v>
      </c>
      <c r="U37" s="6">
        <f>VLOOKUP($A$7:$A$91,data!$A$2:$X$78,21,FALSE)</f>
        <v>10114</v>
      </c>
      <c r="V37" s="6">
        <f>VLOOKUP($A$7:$A$91,data!$A$2:$X$78,22,FALSE)</f>
        <v>449</v>
      </c>
      <c r="W37" s="6">
        <f>VLOOKUP($A$7:$A$91,data!$A$2:$X$78,23,FALSE)</f>
        <v>128</v>
      </c>
      <c r="X37" s="6">
        <f>VLOOKUP($A$7:$A$91,data!$A$2:$X$78,24,FALSE)</f>
        <v>7</v>
      </c>
    </row>
    <row r="38" spans="1:24" ht="18.75">
      <c r="A38" s="5" t="s">
        <v>38</v>
      </c>
      <c r="B38" s="6">
        <f>VLOOKUP($A$7:$A$91,data!$A$2:$R$78,2,FALSE)</f>
        <v>104228</v>
      </c>
      <c r="C38" s="6">
        <f>VLOOKUP($A$7:$A$91,data!$A$2:$R$78,3,FALSE)</f>
        <v>310593</v>
      </c>
      <c r="D38" s="6">
        <f>VLOOKUP($A$7:$A$91,data!$A$2:$R$78,4,FALSE)</f>
        <v>52422</v>
      </c>
      <c r="E38" s="6">
        <f>VLOOKUP($A$7:$A$91,data!$A$2:$R$78,5,FALSE)</f>
        <v>40322</v>
      </c>
      <c r="F38" s="6">
        <f>VLOOKUP($A$7:$A$91,data!$A$2:$R$78,6,FALSE)</f>
        <v>1181</v>
      </c>
      <c r="G38" s="6">
        <f>VLOOKUP($A$7:$A$91,data!$A$2:$R$78,7,FALSE)</f>
        <v>48582</v>
      </c>
      <c r="H38" s="6">
        <f>VLOOKUP($A$7:$A$91,data!$A$2:$R$78,8,FALSE)</f>
        <v>8125</v>
      </c>
      <c r="I38" s="6">
        <f>VLOOKUP($A$7:$A$91,data!$A$2:$R$78,9,FALSE)</f>
        <v>141939</v>
      </c>
      <c r="J38" s="6">
        <f>VLOOKUP($A$7:$A$91,data!$A$2:$R$78,10,FALSE)</f>
        <v>4051</v>
      </c>
      <c r="K38" s="6">
        <f>VLOOKUP($A$7:$A$91,data!$A$2:$R$78,11,FALSE)</f>
        <v>3724696</v>
      </c>
      <c r="L38" s="6">
        <f>VLOOKUP($A$7:$A$91,data!$A$2:$R$78,12,FALSE)</f>
        <v>76133</v>
      </c>
      <c r="M38" s="6">
        <f>VLOOKUP($A$7:$A$91,data!$A$2:$R$78,13,FALSE)</f>
        <v>1997559</v>
      </c>
      <c r="N38" s="6">
        <f>VLOOKUP($A$7:$A$91,data!$A$2:$R$78,14,FALSE)</f>
        <v>2097</v>
      </c>
      <c r="O38" s="6">
        <f>VLOOKUP($A$7:$A$91,data!$A$2:$R$78,15,FALSE)</f>
        <v>1179854</v>
      </c>
      <c r="P38" s="6">
        <f>VLOOKUP($A$7:$A$91,data!$A$2:$R$78,16,FALSE)</f>
        <v>4521</v>
      </c>
      <c r="Q38" s="6">
        <f>VLOOKUP($A$7:$A$91,data!$A$2:$R$78,17,FALSE)</f>
        <v>171596</v>
      </c>
      <c r="R38" s="6">
        <f>VLOOKUP($A$7:$A$91,data!$A$2:$R$78,18,FALSE)</f>
        <v>2436</v>
      </c>
      <c r="S38" s="6">
        <f>VLOOKUP($A$7:$A$91,data!$A$2:$X$78,19,FALSE)</f>
        <v>290003</v>
      </c>
      <c r="T38" s="6">
        <f>VLOOKUP($A$7:$A$91,data!$A$2:$X$78,20,FALSE)</f>
        <v>2285</v>
      </c>
      <c r="U38" s="6">
        <f>VLOOKUP($A$7:$A$91,data!$A$2:$X$78,21,FALSE)</f>
        <v>25576</v>
      </c>
      <c r="V38" s="6">
        <f>VLOOKUP($A$7:$A$91,data!$A$2:$X$78,22,FALSE)</f>
        <v>1129</v>
      </c>
      <c r="W38" s="6">
        <f>VLOOKUP($A$7:$A$91,data!$A$2:$X$78,23,FALSE)</f>
        <v>166</v>
      </c>
      <c r="X38" s="6">
        <f>VLOOKUP($A$7:$A$91,data!$A$2:$X$78,24,FALSE)</f>
        <v>34</v>
      </c>
    </row>
    <row r="39" spans="1:24" ht="18.75">
      <c r="A39" s="5" t="s">
        <v>39</v>
      </c>
      <c r="B39" s="6">
        <f>VLOOKUP($A$7:$A$91,data!$A$2:$R$78,2,FALSE)</f>
        <v>107822</v>
      </c>
      <c r="C39" s="6">
        <f>VLOOKUP($A$7:$A$91,data!$A$2:$R$78,3,FALSE)</f>
        <v>182635</v>
      </c>
      <c r="D39" s="6">
        <f>VLOOKUP($A$7:$A$91,data!$A$2:$R$78,4,FALSE)</f>
        <v>28997</v>
      </c>
      <c r="E39" s="6">
        <f>VLOOKUP($A$7:$A$91,data!$A$2:$R$78,5,FALSE)</f>
        <v>8939</v>
      </c>
      <c r="F39" s="6">
        <f>VLOOKUP($A$7:$A$91,data!$A$2:$R$78,6,FALSE)</f>
        <v>258</v>
      </c>
      <c r="G39" s="6">
        <f>VLOOKUP($A$7:$A$91,data!$A$2:$R$78,7,FALSE)</f>
        <v>68856</v>
      </c>
      <c r="H39" s="6">
        <f>VLOOKUP($A$7:$A$91,data!$A$2:$R$78,8,FALSE)</f>
        <v>13072</v>
      </c>
      <c r="I39" s="6">
        <f>VLOOKUP($A$7:$A$91,data!$A$2:$R$78,9,FALSE)</f>
        <v>186759</v>
      </c>
      <c r="J39" s="6">
        <f>VLOOKUP($A$7:$A$91,data!$A$2:$R$78,10,FALSE)</f>
        <v>3513</v>
      </c>
      <c r="K39" s="6">
        <f>VLOOKUP($A$7:$A$91,data!$A$2:$R$78,11,FALSE)</f>
        <v>4821949</v>
      </c>
      <c r="L39" s="6">
        <f>VLOOKUP($A$7:$A$91,data!$A$2:$R$78,12,FALSE)</f>
        <v>94373</v>
      </c>
      <c r="M39" s="6">
        <f>VLOOKUP($A$7:$A$91,data!$A$2:$R$78,13,FALSE)</f>
        <v>306713</v>
      </c>
      <c r="N39" s="6">
        <f>VLOOKUP($A$7:$A$91,data!$A$2:$R$78,14,FALSE)</f>
        <v>1319</v>
      </c>
      <c r="O39" s="6">
        <f>VLOOKUP($A$7:$A$91,data!$A$2:$R$78,15,FALSE)</f>
        <v>282931</v>
      </c>
      <c r="P39" s="6">
        <f>VLOOKUP($A$7:$A$91,data!$A$2:$R$78,16,FALSE)</f>
        <v>4671</v>
      </c>
      <c r="Q39" s="6">
        <f>VLOOKUP($A$7:$A$91,data!$A$2:$R$78,17,FALSE)</f>
        <v>24791</v>
      </c>
      <c r="R39" s="6">
        <f>VLOOKUP($A$7:$A$91,data!$A$2:$R$78,18,FALSE)</f>
        <v>578</v>
      </c>
      <c r="S39" s="6">
        <f>VLOOKUP($A$7:$A$91,data!$A$2:$X$78,19,FALSE)</f>
        <v>61828</v>
      </c>
      <c r="T39" s="6">
        <f>VLOOKUP($A$7:$A$91,data!$A$2:$X$78,20,FALSE)</f>
        <v>1384</v>
      </c>
      <c r="U39" s="6">
        <f>VLOOKUP($A$7:$A$91,data!$A$2:$X$78,21,FALSE)</f>
        <v>19649</v>
      </c>
      <c r="V39" s="6">
        <f>VLOOKUP($A$7:$A$91,data!$A$2:$X$78,22,FALSE)</f>
        <v>930</v>
      </c>
      <c r="W39" s="6">
        <f>VLOOKUP($A$7:$A$91,data!$A$2:$X$78,23,FALSE)</f>
        <v>332</v>
      </c>
      <c r="X39" s="6">
        <f>VLOOKUP($A$7:$A$91,data!$A$2:$X$78,24,FALSE)</f>
        <v>30</v>
      </c>
    </row>
    <row r="40" spans="1:24" ht="18.75">
      <c r="A40" s="5" t="s">
        <v>40</v>
      </c>
      <c r="B40" s="6">
        <f>VLOOKUP($A$7:$A$91,data!$A$2:$R$78,2,FALSE)</f>
        <v>41637</v>
      </c>
      <c r="C40" s="6">
        <f>VLOOKUP($A$7:$A$91,data!$A$2:$R$78,3,FALSE)</f>
        <v>49721</v>
      </c>
      <c r="D40" s="6">
        <f>VLOOKUP($A$7:$A$91,data!$A$2:$R$78,4,FALSE)</f>
        <v>5837</v>
      </c>
      <c r="E40" s="6">
        <f>VLOOKUP($A$7:$A$91,data!$A$2:$R$78,5,FALSE)</f>
        <v>6520</v>
      </c>
      <c r="F40" s="6">
        <f>VLOOKUP($A$7:$A$91,data!$A$2:$R$78,6,FALSE)</f>
        <v>81</v>
      </c>
      <c r="G40" s="6">
        <f>VLOOKUP($A$7:$A$91,data!$A$2:$R$78,7,FALSE)</f>
        <v>14286</v>
      </c>
      <c r="H40" s="6">
        <f>VLOOKUP($A$7:$A$91,data!$A$2:$R$78,8,FALSE)</f>
        <v>1766</v>
      </c>
      <c r="I40" s="6">
        <f>VLOOKUP($A$7:$A$91,data!$A$2:$R$78,9,FALSE)</f>
        <v>68194</v>
      </c>
      <c r="J40" s="6">
        <f>VLOOKUP($A$7:$A$91,data!$A$2:$R$78,10,FALSE)</f>
        <v>1084</v>
      </c>
      <c r="K40" s="6">
        <f>VLOOKUP($A$7:$A$91,data!$A$2:$R$78,11,FALSE)</f>
        <v>1412072</v>
      </c>
      <c r="L40" s="6">
        <f>VLOOKUP($A$7:$A$91,data!$A$2:$R$78,12,FALSE)</f>
        <v>37742</v>
      </c>
      <c r="M40" s="6">
        <f>VLOOKUP($A$7:$A$91,data!$A$2:$R$78,13,FALSE)</f>
        <v>193773</v>
      </c>
      <c r="N40" s="6">
        <f>VLOOKUP($A$7:$A$91,data!$A$2:$R$78,14,FALSE)</f>
        <v>101</v>
      </c>
      <c r="O40" s="6">
        <f>VLOOKUP($A$7:$A$91,data!$A$2:$R$78,15,FALSE)</f>
        <v>57070</v>
      </c>
      <c r="P40" s="6">
        <f>VLOOKUP($A$7:$A$91,data!$A$2:$R$78,16,FALSE)</f>
        <v>1303</v>
      </c>
      <c r="Q40" s="6">
        <f>VLOOKUP($A$7:$A$91,data!$A$2:$R$78,17,FALSE)</f>
        <v>3858</v>
      </c>
      <c r="R40" s="6">
        <f>VLOOKUP($A$7:$A$91,data!$A$2:$R$78,18,FALSE)</f>
        <v>73</v>
      </c>
      <c r="S40" s="6">
        <f>VLOOKUP($A$7:$A$91,data!$A$2:$X$78,19,FALSE)</f>
        <v>12234</v>
      </c>
      <c r="T40" s="6">
        <f>VLOOKUP($A$7:$A$91,data!$A$2:$X$78,20,FALSE)</f>
        <v>122</v>
      </c>
      <c r="U40" s="6">
        <f>VLOOKUP($A$7:$A$91,data!$A$2:$X$78,21,FALSE)</f>
        <v>10106</v>
      </c>
      <c r="V40" s="6">
        <f>VLOOKUP($A$7:$A$91,data!$A$2:$X$78,22,FALSE)</f>
        <v>404</v>
      </c>
      <c r="W40" s="6">
        <f>VLOOKUP($A$7:$A$91,data!$A$2:$X$78,23,FALSE)</f>
        <v>381</v>
      </c>
      <c r="X40" s="6">
        <f>VLOOKUP($A$7:$A$91,data!$A$2:$X$78,24,FALSE)</f>
        <v>27</v>
      </c>
    </row>
    <row r="41" spans="1:24" ht="18.75">
      <c r="A41" s="5" t="s">
        <v>41</v>
      </c>
      <c r="B41" s="6">
        <f>VLOOKUP($A$7:$A$91,data!$A$2:$R$78,2,FALSE)</f>
        <v>34143</v>
      </c>
      <c r="C41" s="6">
        <f>VLOOKUP($A$7:$A$91,data!$A$2:$R$78,3,FALSE)</f>
        <v>56017</v>
      </c>
      <c r="D41" s="6">
        <f>VLOOKUP($A$7:$A$91,data!$A$2:$R$78,4,FALSE)</f>
        <v>9357</v>
      </c>
      <c r="E41" s="6">
        <f>VLOOKUP($A$7:$A$91,data!$A$2:$R$78,5,FALSE)</f>
        <v>27</v>
      </c>
      <c r="F41" s="6">
        <f>VLOOKUP($A$7:$A$91,data!$A$2:$R$78,6,FALSE)</f>
        <v>4</v>
      </c>
      <c r="G41" s="6">
        <f>VLOOKUP($A$7:$A$91,data!$A$2:$R$78,7,FALSE)</f>
        <v>15685</v>
      </c>
      <c r="H41" s="6">
        <f>VLOOKUP($A$7:$A$91,data!$A$2:$R$78,8,FALSE)</f>
        <v>2660</v>
      </c>
      <c r="I41" s="6">
        <f>VLOOKUP($A$7:$A$91,data!$A$2:$R$78,9,FALSE)</f>
        <v>111986</v>
      </c>
      <c r="J41" s="6">
        <f>VLOOKUP($A$7:$A$91,data!$A$2:$R$78,10,FALSE)</f>
        <v>1173</v>
      </c>
      <c r="K41" s="6">
        <f>VLOOKUP($A$7:$A$91,data!$A$2:$R$78,11,FALSE)</f>
        <v>1228491</v>
      </c>
      <c r="L41" s="6">
        <f>VLOOKUP($A$7:$A$91,data!$A$2:$R$78,12,FALSE)</f>
        <v>29826</v>
      </c>
      <c r="M41" s="6">
        <f>VLOOKUP($A$7:$A$91,data!$A$2:$R$78,13,FALSE)</f>
        <v>12596</v>
      </c>
      <c r="N41" s="6">
        <f>VLOOKUP($A$7:$A$91,data!$A$2:$R$78,14,FALSE)</f>
        <v>211</v>
      </c>
      <c r="O41" s="6">
        <f>VLOOKUP($A$7:$A$91,data!$A$2:$R$78,15,FALSE)</f>
        <v>602840</v>
      </c>
      <c r="P41" s="6">
        <f>VLOOKUP($A$7:$A$91,data!$A$2:$R$78,16,FALSE)</f>
        <v>898</v>
      </c>
      <c r="Q41" s="6">
        <f>VLOOKUP($A$7:$A$91,data!$A$2:$R$78,17,FALSE)</f>
        <v>8973</v>
      </c>
      <c r="R41" s="6">
        <f>VLOOKUP($A$7:$A$91,data!$A$2:$R$78,18,FALSE)</f>
        <v>127</v>
      </c>
      <c r="S41" s="6">
        <f>VLOOKUP($A$7:$A$91,data!$A$2:$X$78,19,FALSE)</f>
        <v>26551</v>
      </c>
      <c r="T41" s="6">
        <f>VLOOKUP($A$7:$A$91,data!$A$2:$X$78,20,FALSE)</f>
        <v>329</v>
      </c>
      <c r="U41" s="6">
        <f>VLOOKUP($A$7:$A$91,data!$A$2:$X$78,21,FALSE)</f>
        <v>8413</v>
      </c>
      <c r="V41" s="6">
        <f>VLOOKUP($A$7:$A$91,data!$A$2:$X$78,22,FALSE)</f>
        <v>404</v>
      </c>
      <c r="W41" s="6">
        <f>VLOOKUP($A$7:$A$91,data!$A$2:$X$78,23,FALSE)</f>
        <v>416</v>
      </c>
      <c r="X41" s="6">
        <f>VLOOKUP($A$7:$A$91,data!$A$2:$X$78,24,FALSE)</f>
        <v>16</v>
      </c>
    </row>
    <row r="42" spans="1:24" ht="18.75">
      <c r="A42" s="5" t="s">
        <v>42</v>
      </c>
      <c r="B42" s="6">
        <f>VLOOKUP($A$7:$A$91,data!$A$2:$R$78,2,FALSE)</f>
        <v>103925</v>
      </c>
      <c r="C42" s="6">
        <f>VLOOKUP($A$7:$A$91,data!$A$2:$R$78,3,FALSE)</f>
        <v>352140</v>
      </c>
      <c r="D42" s="6">
        <f>VLOOKUP($A$7:$A$91,data!$A$2:$R$78,4,FALSE)</f>
        <v>64458</v>
      </c>
      <c r="E42" s="6">
        <f>VLOOKUP($A$7:$A$91,data!$A$2:$R$78,5,FALSE)</f>
        <v>9008</v>
      </c>
      <c r="F42" s="6">
        <f>VLOOKUP($A$7:$A$91,data!$A$2:$R$78,6,FALSE)</f>
        <v>285</v>
      </c>
      <c r="G42" s="6">
        <f>VLOOKUP($A$7:$A$91,data!$A$2:$R$78,7,FALSE)</f>
        <v>72269</v>
      </c>
      <c r="H42" s="6">
        <f>VLOOKUP($A$7:$A$91,data!$A$2:$R$78,8,FALSE)</f>
        <v>14476</v>
      </c>
      <c r="I42" s="6">
        <f>VLOOKUP($A$7:$A$91,data!$A$2:$R$78,9,FALSE)</f>
        <v>131419</v>
      </c>
      <c r="J42" s="6">
        <f>VLOOKUP($A$7:$A$91,data!$A$2:$R$78,10,FALSE)</f>
        <v>3704</v>
      </c>
      <c r="K42" s="6">
        <f>VLOOKUP($A$7:$A$91,data!$A$2:$R$78,11,FALSE)</f>
        <v>3502311</v>
      </c>
      <c r="L42" s="6">
        <f>VLOOKUP($A$7:$A$91,data!$A$2:$R$78,12,FALSE)</f>
        <v>75209</v>
      </c>
      <c r="M42" s="6">
        <f>VLOOKUP($A$7:$A$91,data!$A$2:$R$78,13,FALSE)</f>
        <v>799869</v>
      </c>
      <c r="N42" s="6">
        <f>VLOOKUP($A$7:$A$91,data!$A$2:$R$78,14,FALSE)</f>
        <v>2064</v>
      </c>
      <c r="O42" s="6">
        <f>VLOOKUP($A$7:$A$91,data!$A$2:$R$78,15,FALSE)</f>
        <v>434237</v>
      </c>
      <c r="P42" s="6">
        <f>VLOOKUP($A$7:$A$91,data!$A$2:$R$78,16,FALSE)</f>
        <v>4569</v>
      </c>
      <c r="Q42" s="6">
        <f>VLOOKUP($A$7:$A$91,data!$A$2:$R$78,17,FALSE)</f>
        <v>90364</v>
      </c>
      <c r="R42" s="6">
        <f>VLOOKUP($A$7:$A$91,data!$A$2:$R$78,18,FALSE)</f>
        <v>3615</v>
      </c>
      <c r="S42" s="6">
        <f>VLOOKUP($A$7:$A$91,data!$A$2:$X$78,19,FALSE)</f>
        <v>132080</v>
      </c>
      <c r="T42" s="6">
        <f>VLOOKUP($A$7:$A$91,data!$A$2:$X$78,20,FALSE)</f>
        <v>2720</v>
      </c>
      <c r="U42" s="6">
        <f>VLOOKUP($A$7:$A$91,data!$A$2:$X$78,21,FALSE)</f>
        <v>11010</v>
      </c>
      <c r="V42" s="6">
        <f>VLOOKUP($A$7:$A$91,data!$A$2:$X$78,22,FALSE)</f>
        <v>477</v>
      </c>
      <c r="W42" s="6">
        <f>VLOOKUP($A$7:$A$91,data!$A$2:$X$78,23,FALSE)</f>
        <v>458</v>
      </c>
      <c r="X42" s="6">
        <f>VLOOKUP($A$7:$A$91,data!$A$2:$X$78,24,FALSE)</f>
        <v>20</v>
      </c>
    </row>
    <row r="43" spans="1:24" ht="18.75">
      <c r="A43" s="5" t="s">
        <v>43</v>
      </c>
      <c r="B43" s="6">
        <f>VLOOKUP($A$7:$A$91,data!$A$2:$R$78,2,FALSE)</f>
        <v>131863</v>
      </c>
      <c r="C43" s="6">
        <f>VLOOKUP($A$7:$A$91,data!$A$2:$R$78,3,FALSE)</f>
        <v>393128</v>
      </c>
      <c r="D43" s="6">
        <f>VLOOKUP($A$7:$A$91,data!$A$2:$R$78,4,FALSE)</f>
        <v>85925</v>
      </c>
      <c r="E43" s="6">
        <f>VLOOKUP($A$7:$A$91,data!$A$2:$R$78,5,FALSE)</f>
        <v>771</v>
      </c>
      <c r="F43" s="6">
        <f>VLOOKUP($A$7:$A$91,data!$A$2:$R$78,6,FALSE)</f>
        <v>88</v>
      </c>
      <c r="G43" s="6">
        <f>VLOOKUP($A$7:$A$91,data!$A$2:$R$78,7,FALSE)</f>
        <v>76288</v>
      </c>
      <c r="H43" s="6">
        <f>VLOOKUP($A$7:$A$91,data!$A$2:$R$78,8,FALSE)</f>
        <v>19949</v>
      </c>
      <c r="I43" s="6">
        <f>VLOOKUP($A$7:$A$91,data!$A$2:$R$78,9,FALSE)</f>
        <v>134914</v>
      </c>
      <c r="J43" s="6">
        <f>VLOOKUP($A$7:$A$91,data!$A$2:$R$78,10,FALSE)</f>
        <v>4490</v>
      </c>
      <c r="K43" s="6">
        <f>VLOOKUP($A$7:$A$91,data!$A$2:$R$78,11,FALSE)</f>
        <v>3163993</v>
      </c>
      <c r="L43" s="6">
        <f>VLOOKUP($A$7:$A$91,data!$A$2:$R$78,12,FALSE)</f>
        <v>90871</v>
      </c>
      <c r="M43" s="6">
        <f>VLOOKUP($A$7:$A$91,data!$A$2:$R$78,13,FALSE)</f>
        <v>241317</v>
      </c>
      <c r="N43" s="6">
        <f>VLOOKUP($A$7:$A$91,data!$A$2:$R$78,14,FALSE)</f>
        <v>1354</v>
      </c>
      <c r="O43" s="6">
        <f>VLOOKUP($A$7:$A$91,data!$A$2:$R$78,15,FALSE)</f>
        <v>1008141</v>
      </c>
      <c r="P43" s="6">
        <f>VLOOKUP($A$7:$A$91,data!$A$2:$R$78,16,FALSE)</f>
        <v>11270</v>
      </c>
      <c r="Q43" s="6">
        <f>VLOOKUP($A$7:$A$91,data!$A$2:$R$78,17,FALSE)</f>
        <v>78587</v>
      </c>
      <c r="R43" s="6">
        <f>VLOOKUP($A$7:$A$91,data!$A$2:$R$78,18,FALSE)</f>
        <v>2232</v>
      </c>
      <c r="S43" s="6">
        <f>VLOOKUP($A$7:$A$91,data!$A$2:$X$78,19,FALSE)</f>
        <v>202977</v>
      </c>
      <c r="T43" s="6">
        <f>VLOOKUP($A$7:$A$91,data!$A$2:$X$78,20,FALSE)</f>
        <v>4043</v>
      </c>
      <c r="U43" s="6">
        <f>VLOOKUP($A$7:$A$91,data!$A$2:$X$78,21,FALSE)</f>
        <v>6123</v>
      </c>
      <c r="V43" s="6">
        <f>VLOOKUP($A$7:$A$91,data!$A$2:$X$78,22,FALSE)</f>
        <v>382</v>
      </c>
      <c r="W43" s="6">
        <f>VLOOKUP($A$7:$A$91,data!$A$2:$X$78,23,FALSE)</f>
        <v>456</v>
      </c>
      <c r="X43" s="6">
        <f>VLOOKUP($A$7:$A$91,data!$A$2:$X$78,24,FALSE)</f>
        <v>71</v>
      </c>
    </row>
    <row r="44" spans="1:24" ht="18.75">
      <c r="A44" s="5" t="s">
        <v>44</v>
      </c>
      <c r="B44" s="6">
        <f>VLOOKUP($A$7:$A$91,data!$A$2:$R$78,2,FALSE)</f>
        <v>91402</v>
      </c>
      <c r="C44" s="6">
        <f>VLOOKUP($A$7:$A$91,data!$A$2:$R$78,3,FALSE)</f>
        <v>153705</v>
      </c>
      <c r="D44" s="6">
        <f>VLOOKUP($A$7:$A$91,data!$A$2:$R$78,4,FALSE)</f>
        <v>31253</v>
      </c>
      <c r="E44" s="6">
        <f>VLOOKUP($A$7:$A$91,data!$A$2:$R$78,5,FALSE)</f>
        <v>750</v>
      </c>
      <c r="F44" s="6">
        <f>VLOOKUP($A$7:$A$91,data!$A$2:$R$78,6,FALSE)</f>
        <v>60</v>
      </c>
      <c r="G44" s="6">
        <f>VLOOKUP($A$7:$A$91,data!$A$2:$R$78,7,FALSE)</f>
        <v>35883</v>
      </c>
      <c r="H44" s="6">
        <f>VLOOKUP($A$7:$A$91,data!$A$2:$R$78,8,FALSE)</f>
        <v>7504</v>
      </c>
      <c r="I44" s="6">
        <f>VLOOKUP($A$7:$A$91,data!$A$2:$R$78,9,FALSE)</f>
        <v>83410</v>
      </c>
      <c r="J44" s="6">
        <f>VLOOKUP($A$7:$A$91,data!$A$2:$R$78,10,FALSE)</f>
        <v>3594</v>
      </c>
      <c r="K44" s="6">
        <f>VLOOKUP($A$7:$A$91,data!$A$2:$R$78,11,FALSE)</f>
        <v>3080890</v>
      </c>
      <c r="L44" s="6">
        <f>VLOOKUP($A$7:$A$91,data!$A$2:$R$78,12,FALSE)</f>
        <v>79608</v>
      </c>
      <c r="M44" s="6">
        <f>VLOOKUP($A$7:$A$91,data!$A$2:$R$78,13,FALSE)</f>
        <v>80353</v>
      </c>
      <c r="N44" s="6">
        <f>VLOOKUP($A$7:$A$91,data!$A$2:$R$78,14,FALSE)</f>
        <v>1213</v>
      </c>
      <c r="O44" s="6">
        <f>VLOOKUP($A$7:$A$91,data!$A$2:$R$78,15,FALSE)</f>
        <v>100093</v>
      </c>
      <c r="P44" s="6">
        <f>VLOOKUP($A$7:$A$91,data!$A$2:$R$78,16,FALSE)</f>
        <v>5076</v>
      </c>
      <c r="Q44" s="6">
        <f>VLOOKUP($A$7:$A$91,data!$A$2:$R$78,17,FALSE)</f>
        <v>28199</v>
      </c>
      <c r="R44" s="6">
        <f>VLOOKUP($A$7:$A$91,data!$A$2:$R$78,18,FALSE)</f>
        <v>1139</v>
      </c>
      <c r="S44" s="6">
        <f>VLOOKUP($A$7:$A$91,data!$A$2:$X$78,19,FALSE)</f>
        <v>126316</v>
      </c>
      <c r="T44" s="6">
        <f>VLOOKUP($A$7:$A$91,data!$A$2:$X$78,20,FALSE)</f>
        <v>1965</v>
      </c>
      <c r="U44" s="6">
        <f>VLOOKUP($A$7:$A$91,data!$A$2:$X$78,21,FALSE)</f>
        <v>6308</v>
      </c>
      <c r="V44" s="6">
        <f>VLOOKUP($A$7:$A$91,data!$A$2:$X$78,22,FALSE)</f>
        <v>391</v>
      </c>
      <c r="W44" s="6">
        <f>VLOOKUP($A$7:$A$91,data!$A$2:$X$78,23,FALSE)</f>
        <v>138</v>
      </c>
      <c r="X44" s="6">
        <f>VLOOKUP($A$7:$A$91,data!$A$2:$X$78,24,FALSE)</f>
        <v>14</v>
      </c>
    </row>
    <row r="45" spans="1:24" ht="18.75">
      <c r="A45" s="5" t="s">
        <v>45</v>
      </c>
      <c r="B45" s="6">
        <f>VLOOKUP($A$7:$A$91,data!$A$2:$R$78,2,FALSE)</f>
        <v>110402</v>
      </c>
      <c r="C45" s="6">
        <f>VLOOKUP($A$7:$A$91,data!$A$2:$R$78,3,FALSE)</f>
        <v>283169</v>
      </c>
      <c r="D45" s="6">
        <f>VLOOKUP($A$7:$A$91,data!$A$2:$R$78,4,FALSE)</f>
        <v>55326</v>
      </c>
      <c r="E45" s="6">
        <f>VLOOKUP($A$7:$A$91,data!$A$2:$R$78,5,FALSE)</f>
        <v>4812</v>
      </c>
      <c r="F45" s="6">
        <f>VLOOKUP($A$7:$A$91,data!$A$2:$R$78,6,FALSE)</f>
        <v>210</v>
      </c>
      <c r="G45" s="6">
        <f>VLOOKUP($A$7:$A$91,data!$A$2:$R$78,7,FALSE)</f>
        <v>96157</v>
      </c>
      <c r="H45" s="6">
        <f>VLOOKUP($A$7:$A$91,data!$A$2:$R$78,8,FALSE)</f>
        <v>18492</v>
      </c>
      <c r="I45" s="6">
        <f>VLOOKUP($A$7:$A$91,data!$A$2:$R$78,9,FALSE)</f>
        <v>88513</v>
      </c>
      <c r="J45" s="6">
        <f>VLOOKUP($A$7:$A$91,data!$A$2:$R$78,10,FALSE)</f>
        <v>3864</v>
      </c>
      <c r="K45" s="6">
        <f>VLOOKUP($A$7:$A$91,data!$A$2:$R$78,11,FALSE)</f>
        <v>2876178</v>
      </c>
      <c r="L45" s="6">
        <f>VLOOKUP($A$7:$A$91,data!$A$2:$R$78,12,FALSE)</f>
        <v>81187</v>
      </c>
      <c r="M45" s="6">
        <f>VLOOKUP($A$7:$A$91,data!$A$2:$R$78,13,FALSE)</f>
        <v>200998</v>
      </c>
      <c r="N45" s="6">
        <f>VLOOKUP($A$7:$A$91,data!$A$2:$R$78,14,FALSE)</f>
        <v>616</v>
      </c>
      <c r="O45" s="6">
        <f>VLOOKUP($A$7:$A$91,data!$A$2:$R$78,15,FALSE)</f>
        <v>179193</v>
      </c>
      <c r="P45" s="6">
        <f>VLOOKUP($A$7:$A$91,data!$A$2:$R$78,16,FALSE)</f>
        <v>2410</v>
      </c>
      <c r="Q45" s="6">
        <f>VLOOKUP($A$7:$A$91,data!$A$2:$R$78,17,FALSE)</f>
        <v>11881</v>
      </c>
      <c r="R45" s="6">
        <f>VLOOKUP($A$7:$A$91,data!$A$2:$R$78,18,FALSE)</f>
        <v>386</v>
      </c>
      <c r="S45" s="6">
        <f>VLOOKUP($A$7:$A$91,data!$A$2:$X$78,19,FALSE)</f>
        <v>34461</v>
      </c>
      <c r="T45" s="6">
        <f>VLOOKUP($A$7:$A$91,data!$A$2:$X$78,20,FALSE)</f>
        <v>762</v>
      </c>
      <c r="U45" s="6">
        <f>VLOOKUP($A$7:$A$91,data!$A$2:$X$78,21,FALSE)</f>
        <v>7630</v>
      </c>
      <c r="V45" s="6">
        <f>VLOOKUP($A$7:$A$91,data!$A$2:$X$78,22,FALSE)</f>
        <v>469</v>
      </c>
      <c r="W45" s="6">
        <f>VLOOKUP($A$7:$A$91,data!$A$2:$X$78,23,FALSE)</f>
        <v>186</v>
      </c>
      <c r="X45" s="6">
        <f>VLOOKUP($A$7:$A$91,data!$A$2:$X$78,24,FALSE)</f>
        <v>19</v>
      </c>
    </row>
    <row r="46" spans="1:24" ht="18.75">
      <c r="A46" s="5" t="s">
        <v>46</v>
      </c>
      <c r="B46" s="6">
        <f>VLOOKUP($A$7:$A$91,data!$A$2:$R$78,2,FALSE)</f>
        <v>71138</v>
      </c>
      <c r="C46" s="6">
        <f>VLOOKUP($A$7:$A$91,data!$A$2:$R$78,3,FALSE)</f>
        <v>153460</v>
      </c>
      <c r="D46" s="6">
        <f>VLOOKUP($A$7:$A$91,data!$A$2:$R$78,4,FALSE)</f>
        <v>30562</v>
      </c>
      <c r="E46" s="6">
        <f>VLOOKUP($A$7:$A$91,data!$A$2:$R$78,5,FALSE)</f>
        <v>16</v>
      </c>
      <c r="F46" s="6">
        <f>VLOOKUP($A$7:$A$91,data!$A$2:$R$78,6,FALSE)</f>
        <v>2</v>
      </c>
      <c r="G46" s="6">
        <f>VLOOKUP($A$7:$A$91,data!$A$2:$R$78,7,FALSE)</f>
        <v>78619</v>
      </c>
      <c r="H46" s="6">
        <f>VLOOKUP($A$7:$A$91,data!$A$2:$R$78,8,FALSE)</f>
        <v>15001</v>
      </c>
      <c r="I46" s="6">
        <f>VLOOKUP($A$7:$A$91,data!$A$2:$R$78,9,FALSE)</f>
        <v>110012</v>
      </c>
      <c r="J46" s="6">
        <f>VLOOKUP($A$7:$A$91,data!$A$2:$R$78,10,FALSE)</f>
        <v>3592</v>
      </c>
      <c r="K46" s="6">
        <f>VLOOKUP($A$7:$A$91,data!$A$2:$R$78,11,FALSE)</f>
        <v>2313779</v>
      </c>
      <c r="L46" s="6">
        <f>VLOOKUP($A$7:$A$91,data!$A$2:$R$78,12,FALSE)</f>
        <v>53349</v>
      </c>
      <c r="M46" s="6">
        <f>VLOOKUP($A$7:$A$91,data!$A$2:$R$78,13,FALSE)</f>
        <v>19024</v>
      </c>
      <c r="N46" s="6">
        <f>VLOOKUP($A$7:$A$91,data!$A$2:$R$78,14,FALSE)</f>
        <v>525</v>
      </c>
      <c r="O46" s="6">
        <f>VLOOKUP($A$7:$A$91,data!$A$2:$R$78,15,FALSE)</f>
        <v>302936</v>
      </c>
      <c r="P46" s="6">
        <f>VLOOKUP($A$7:$A$91,data!$A$2:$R$78,16,FALSE)</f>
        <v>3202</v>
      </c>
      <c r="Q46" s="6">
        <f>VLOOKUP($A$7:$A$91,data!$A$2:$R$78,17,FALSE)</f>
        <v>11669</v>
      </c>
      <c r="R46" s="6">
        <f>VLOOKUP($A$7:$A$91,data!$A$2:$R$78,18,FALSE)</f>
        <v>450</v>
      </c>
      <c r="S46" s="6">
        <f>VLOOKUP($A$7:$A$91,data!$A$2:$X$78,19,FALSE)</f>
        <v>11855</v>
      </c>
      <c r="T46" s="6">
        <f>VLOOKUP($A$7:$A$91,data!$A$2:$X$78,20,FALSE)</f>
        <v>310</v>
      </c>
      <c r="U46" s="6">
        <f>VLOOKUP($A$7:$A$91,data!$A$2:$X$78,21,FALSE)</f>
        <v>5853</v>
      </c>
      <c r="V46" s="6">
        <f>VLOOKUP($A$7:$A$91,data!$A$2:$X$78,22,FALSE)</f>
        <v>366</v>
      </c>
      <c r="W46" s="6">
        <f>VLOOKUP($A$7:$A$91,data!$A$2:$X$78,23,FALSE)</f>
        <v>140</v>
      </c>
      <c r="X46" s="6">
        <f>VLOOKUP($A$7:$A$91,data!$A$2:$X$78,24,FALSE)</f>
        <v>7</v>
      </c>
    </row>
    <row r="47" spans="1:24" ht="18.75">
      <c r="A47" s="5" t="s">
        <v>47</v>
      </c>
      <c r="B47" s="6">
        <f>VLOOKUP($A$7:$A$91,data!$A$2:$R$78,2,FALSE)</f>
        <v>29428</v>
      </c>
      <c r="C47" s="6">
        <f>VLOOKUP($A$7:$A$91,data!$A$2:$R$78,3,FALSE)</f>
        <v>88715</v>
      </c>
      <c r="D47" s="6">
        <f>VLOOKUP($A$7:$A$91,data!$A$2:$R$78,4,FALSE)</f>
        <v>20119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17702</v>
      </c>
      <c r="H47" s="6">
        <f>VLOOKUP($A$7:$A$91,data!$A$2:$R$78,8,FALSE)</f>
        <v>4432</v>
      </c>
      <c r="I47" s="6">
        <f>VLOOKUP($A$7:$A$91,data!$A$2:$R$78,9,FALSE)</f>
        <v>39081</v>
      </c>
      <c r="J47" s="6">
        <f>VLOOKUP($A$7:$A$91,data!$A$2:$R$78,10,FALSE)</f>
        <v>1718</v>
      </c>
      <c r="K47" s="6">
        <f>VLOOKUP($A$7:$A$91,data!$A$2:$R$78,11,FALSE)</f>
        <v>914849</v>
      </c>
      <c r="L47" s="6">
        <f>VLOOKUP($A$7:$A$91,data!$A$2:$R$78,12,FALSE)</f>
        <v>21861</v>
      </c>
      <c r="M47" s="6">
        <f>VLOOKUP($A$7:$A$91,data!$A$2:$R$78,13,FALSE)</f>
        <v>119124</v>
      </c>
      <c r="N47" s="6">
        <f>VLOOKUP($A$7:$A$91,data!$A$2:$R$78,14,FALSE)</f>
        <v>136</v>
      </c>
      <c r="O47" s="6">
        <f>VLOOKUP($A$7:$A$91,data!$A$2:$R$78,15,FALSE)</f>
        <v>16707</v>
      </c>
      <c r="P47" s="6">
        <f>VLOOKUP($A$7:$A$91,data!$A$2:$R$78,16,FALSE)</f>
        <v>746</v>
      </c>
      <c r="Q47" s="6">
        <f>VLOOKUP($A$7:$A$91,data!$A$2:$R$78,17,FALSE)</f>
        <v>2942</v>
      </c>
      <c r="R47" s="6">
        <f>VLOOKUP($A$7:$A$91,data!$A$2:$R$78,18,FALSE)</f>
        <v>120</v>
      </c>
      <c r="S47" s="6">
        <f>VLOOKUP($A$7:$A$91,data!$A$2:$X$78,19,FALSE)</f>
        <v>4458</v>
      </c>
      <c r="T47" s="6">
        <f>VLOOKUP($A$7:$A$91,data!$A$2:$X$78,20,FALSE)</f>
        <v>158</v>
      </c>
      <c r="U47" s="6">
        <f>VLOOKUP($A$7:$A$91,data!$A$2:$X$78,21,FALSE)</f>
        <v>2431</v>
      </c>
      <c r="V47" s="6">
        <f>VLOOKUP($A$7:$A$91,data!$A$2:$X$78,22,FALSE)</f>
        <v>157</v>
      </c>
      <c r="W47" s="6">
        <f>VLOOKUP($A$7:$A$91,data!$A$2:$X$78,23,FALSE)</f>
        <v>51</v>
      </c>
      <c r="X47" s="6">
        <f>VLOOKUP($A$7:$A$91,data!$A$2:$X$78,24,FALSE)</f>
        <v>5</v>
      </c>
    </row>
    <row r="48" spans="1:24" ht="18.75">
      <c r="A48" s="9" t="s">
        <v>5</v>
      </c>
      <c r="B48" s="8">
        <f>SUM(B49:B56)</f>
        <v>389320</v>
      </c>
      <c r="C48" s="8">
        <f t="shared" ref="C48:X48" si="20">SUM(C49:C56)</f>
        <v>791527</v>
      </c>
      <c r="D48" s="8">
        <f t="shared" si="20"/>
        <v>71791</v>
      </c>
      <c r="E48" s="8">
        <f t="shared" si="20"/>
        <v>87792</v>
      </c>
      <c r="F48" s="8">
        <f t="shared" si="20"/>
        <v>1942</v>
      </c>
      <c r="G48" s="8">
        <f t="shared" si="20"/>
        <v>166750</v>
      </c>
      <c r="H48" s="8">
        <f t="shared" si="20"/>
        <v>18504</v>
      </c>
      <c r="I48" s="8">
        <f t="shared" si="20"/>
        <v>769185</v>
      </c>
      <c r="J48" s="8">
        <f t="shared" si="20"/>
        <v>37134</v>
      </c>
      <c r="K48" s="8">
        <f t="shared" ref="K48:L48" si="21">SUM(K49:K56)</f>
        <v>16949051</v>
      </c>
      <c r="L48" s="8">
        <f t="shared" si="21"/>
        <v>354504</v>
      </c>
      <c r="M48" s="8">
        <f t="shared" ref="M48:N48" si="22">SUM(M49:M56)</f>
        <v>6530859</v>
      </c>
      <c r="N48" s="8">
        <f t="shared" si="22"/>
        <v>2261</v>
      </c>
      <c r="O48" s="8">
        <f t="shared" si="20"/>
        <v>6536905</v>
      </c>
      <c r="P48" s="8">
        <f t="shared" si="20"/>
        <v>11216</v>
      </c>
      <c r="Q48" s="8">
        <f t="shared" si="20"/>
        <v>23443</v>
      </c>
      <c r="R48" s="8">
        <f t="shared" si="20"/>
        <v>721</v>
      </c>
      <c r="S48" s="8">
        <f t="shared" ref="S48:T48" si="23">SUM(S49:S56)</f>
        <v>228831</v>
      </c>
      <c r="T48" s="8">
        <f t="shared" si="23"/>
        <v>3005</v>
      </c>
      <c r="U48" s="8">
        <f t="shared" si="20"/>
        <v>29204</v>
      </c>
      <c r="V48" s="8">
        <f t="shared" si="20"/>
        <v>1862</v>
      </c>
      <c r="W48" s="8">
        <f t="shared" si="20"/>
        <v>2577</v>
      </c>
      <c r="X48" s="8">
        <f t="shared" si="20"/>
        <v>162</v>
      </c>
    </row>
    <row r="49" spans="1:24" ht="18.75">
      <c r="A49" s="5" t="s">
        <v>48</v>
      </c>
      <c r="B49" s="6">
        <f>VLOOKUP($A$7:$A$91,data!$A$2:$R$78,2,FALSE)</f>
        <v>74865</v>
      </c>
      <c r="C49" s="6">
        <f>VLOOKUP($A$7:$A$91,data!$A$2:$R$78,3,FALSE)</f>
        <v>188260</v>
      </c>
      <c r="D49" s="6">
        <f>VLOOKUP($A$7:$A$91,data!$A$2:$R$78,4,FALSE)</f>
        <v>17180</v>
      </c>
      <c r="E49" s="6">
        <f>VLOOKUP($A$7:$A$91,data!$A$2:$R$78,5,FALSE)</f>
        <v>54528</v>
      </c>
      <c r="F49" s="6">
        <f>VLOOKUP($A$7:$A$91,data!$A$2:$R$78,6,FALSE)</f>
        <v>1219</v>
      </c>
      <c r="G49" s="6">
        <f>VLOOKUP($A$7:$A$91,data!$A$2:$R$78,7,FALSE)</f>
        <v>52711</v>
      </c>
      <c r="H49" s="6">
        <f>VLOOKUP($A$7:$A$91,data!$A$2:$R$78,8,FALSE)</f>
        <v>5647</v>
      </c>
      <c r="I49" s="6">
        <f>VLOOKUP($A$7:$A$91,data!$A$2:$R$78,9,FALSE)</f>
        <v>281986</v>
      </c>
      <c r="J49" s="6">
        <f>VLOOKUP($A$7:$A$91,data!$A$2:$R$78,10,FALSE)</f>
        <v>13378</v>
      </c>
      <c r="K49" s="6">
        <f>VLOOKUP($A$7:$A$91,data!$A$2:$R$78,11,FALSE)</f>
        <v>2827318</v>
      </c>
      <c r="L49" s="6">
        <f>VLOOKUP($A$7:$A$91,data!$A$2:$R$78,12,FALSE)</f>
        <v>63607</v>
      </c>
      <c r="M49" s="6">
        <f>VLOOKUP($A$7:$A$91,data!$A$2:$R$78,13,FALSE)</f>
        <v>1478772</v>
      </c>
      <c r="N49" s="6">
        <f>VLOOKUP($A$7:$A$91,data!$A$2:$R$78,14,FALSE)</f>
        <v>788</v>
      </c>
      <c r="O49" s="6">
        <f>VLOOKUP($A$7:$A$91,data!$A$2:$R$78,15,FALSE)</f>
        <v>3125198</v>
      </c>
      <c r="P49" s="6">
        <f>VLOOKUP($A$7:$A$91,data!$A$2:$R$78,16,FALSE)</f>
        <v>2047</v>
      </c>
      <c r="Q49" s="6">
        <f>VLOOKUP($A$7:$A$91,data!$A$2:$R$78,17,FALSE)</f>
        <v>6191</v>
      </c>
      <c r="R49" s="6">
        <f>VLOOKUP($A$7:$A$91,data!$A$2:$R$78,18,FALSE)</f>
        <v>181</v>
      </c>
      <c r="S49" s="6">
        <f>VLOOKUP($A$7:$A$91,data!$A$2:$X$78,19,FALSE)</f>
        <v>38237</v>
      </c>
      <c r="T49" s="6">
        <f>VLOOKUP($A$7:$A$91,data!$A$2:$X$78,20,FALSE)</f>
        <v>661</v>
      </c>
      <c r="U49" s="6">
        <f>VLOOKUP($A$7:$A$91,data!$A$2:$X$78,21,FALSE)</f>
        <v>7767</v>
      </c>
      <c r="V49" s="6">
        <f>VLOOKUP($A$7:$A$91,data!$A$2:$X$78,22,FALSE)</f>
        <v>552</v>
      </c>
      <c r="W49" s="6">
        <f>VLOOKUP($A$7:$A$91,data!$A$2:$X$78,23,FALSE)</f>
        <v>512</v>
      </c>
      <c r="X49" s="6">
        <f>VLOOKUP($A$7:$A$91,data!$A$2:$X$78,24,FALSE)</f>
        <v>61</v>
      </c>
    </row>
    <row r="50" spans="1:24" ht="18.75">
      <c r="A50" s="5" t="s">
        <v>49</v>
      </c>
      <c r="B50" s="6">
        <f>VLOOKUP($A$7:$A$91,data!$A$2:$R$78,2,FALSE)</f>
        <v>36840</v>
      </c>
      <c r="C50" s="6">
        <f>VLOOKUP($A$7:$A$91,data!$A$2:$R$78,3,FALSE)</f>
        <v>34629</v>
      </c>
      <c r="D50" s="6">
        <f>VLOOKUP($A$7:$A$91,data!$A$2:$R$78,4,FALSE)</f>
        <v>3290</v>
      </c>
      <c r="E50" s="6">
        <f>VLOOKUP($A$7:$A$91,data!$A$2:$R$78,5,FALSE)</f>
        <v>24862</v>
      </c>
      <c r="F50" s="6">
        <f>VLOOKUP($A$7:$A$91,data!$A$2:$R$78,6,FALSE)</f>
        <v>460</v>
      </c>
      <c r="G50" s="6">
        <f>VLOOKUP($A$7:$A$91,data!$A$2:$R$78,7,FALSE)</f>
        <v>6266</v>
      </c>
      <c r="H50" s="6">
        <f>VLOOKUP($A$7:$A$91,data!$A$2:$R$78,8,FALSE)</f>
        <v>536</v>
      </c>
      <c r="I50" s="6">
        <f>VLOOKUP($A$7:$A$91,data!$A$2:$R$78,9,FALSE)</f>
        <v>90148</v>
      </c>
      <c r="J50" s="6">
        <f>VLOOKUP($A$7:$A$91,data!$A$2:$R$78,10,FALSE)</f>
        <v>2429</v>
      </c>
      <c r="K50" s="6">
        <f>VLOOKUP($A$7:$A$91,data!$A$2:$R$78,11,FALSE)</f>
        <v>2064584</v>
      </c>
      <c r="L50" s="6">
        <f>VLOOKUP($A$7:$A$91,data!$A$2:$R$78,12,FALSE)</f>
        <v>35285</v>
      </c>
      <c r="M50" s="6">
        <f>VLOOKUP($A$7:$A$91,data!$A$2:$R$78,13,FALSE)</f>
        <v>1876584</v>
      </c>
      <c r="N50" s="6">
        <f>VLOOKUP($A$7:$A$91,data!$A$2:$R$78,14,FALSE)</f>
        <v>161</v>
      </c>
      <c r="O50" s="6">
        <f>VLOOKUP($A$7:$A$91,data!$A$2:$R$78,15,FALSE)</f>
        <v>497412</v>
      </c>
      <c r="P50" s="6">
        <f>VLOOKUP($A$7:$A$91,data!$A$2:$R$78,16,FALSE)</f>
        <v>786</v>
      </c>
      <c r="Q50" s="6">
        <f>VLOOKUP($A$7:$A$91,data!$A$2:$R$78,17,FALSE)</f>
        <v>1252</v>
      </c>
      <c r="R50" s="6">
        <f>VLOOKUP($A$7:$A$91,data!$A$2:$R$78,18,FALSE)</f>
        <v>39</v>
      </c>
      <c r="S50" s="6">
        <f>VLOOKUP($A$7:$A$91,data!$A$2:$X$78,19,FALSE)</f>
        <v>14808</v>
      </c>
      <c r="T50" s="6">
        <f>VLOOKUP($A$7:$A$91,data!$A$2:$X$78,20,FALSE)</f>
        <v>230</v>
      </c>
      <c r="U50" s="6">
        <f>VLOOKUP($A$7:$A$91,data!$A$2:$X$78,21,FALSE)</f>
        <v>1158</v>
      </c>
      <c r="V50" s="6">
        <f>VLOOKUP($A$7:$A$91,data!$A$2:$X$78,22,FALSE)</f>
        <v>48</v>
      </c>
      <c r="W50" s="6">
        <f>VLOOKUP($A$7:$A$91,data!$A$2:$X$78,23,FALSE)</f>
        <v>96</v>
      </c>
      <c r="X50" s="6">
        <f>VLOOKUP($A$7:$A$91,data!$A$2:$X$78,24,FALSE)</f>
        <v>5</v>
      </c>
    </row>
    <row r="51" spans="1:24" ht="18.75">
      <c r="A51" s="5" t="s">
        <v>50</v>
      </c>
      <c r="B51" s="6">
        <f>VLOOKUP($A$7:$A$91,data!$A$2:$R$78,2,FALSE)</f>
        <v>52671</v>
      </c>
      <c r="C51" s="6">
        <f>VLOOKUP($A$7:$A$91,data!$A$2:$R$78,3,FALSE)</f>
        <v>254997</v>
      </c>
      <c r="D51" s="6">
        <f>VLOOKUP($A$7:$A$91,data!$A$2:$R$78,4,FALSE)</f>
        <v>15677</v>
      </c>
      <c r="E51" s="6">
        <f>VLOOKUP($A$7:$A$91,data!$A$2:$R$78,5,FALSE)</f>
        <v>2706</v>
      </c>
      <c r="F51" s="6">
        <f>VLOOKUP($A$7:$A$91,data!$A$2:$R$78,6,FALSE)</f>
        <v>58</v>
      </c>
      <c r="G51" s="6">
        <f>VLOOKUP($A$7:$A$91,data!$A$2:$R$78,7,FALSE)</f>
        <v>16421</v>
      </c>
      <c r="H51" s="6">
        <f>VLOOKUP($A$7:$A$91,data!$A$2:$R$78,8,FALSE)</f>
        <v>1676</v>
      </c>
      <c r="I51" s="6">
        <f>VLOOKUP($A$7:$A$91,data!$A$2:$R$78,9,FALSE)</f>
        <v>152165</v>
      </c>
      <c r="J51" s="6">
        <f>VLOOKUP($A$7:$A$91,data!$A$2:$R$78,10,FALSE)</f>
        <v>2395</v>
      </c>
      <c r="K51" s="6">
        <f>VLOOKUP($A$7:$A$91,data!$A$2:$R$78,11,FALSE)</f>
        <v>1662933</v>
      </c>
      <c r="L51" s="6">
        <f>VLOOKUP($A$7:$A$91,data!$A$2:$R$78,12,FALSE)</f>
        <v>44353</v>
      </c>
      <c r="M51" s="6">
        <f>VLOOKUP($A$7:$A$91,data!$A$2:$R$78,13,FALSE)</f>
        <v>2509276</v>
      </c>
      <c r="N51" s="6">
        <f>VLOOKUP($A$7:$A$91,data!$A$2:$R$78,14,FALSE)</f>
        <v>274</v>
      </c>
      <c r="O51" s="6">
        <f>VLOOKUP($A$7:$A$91,data!$A$2:$R$78,15,FALSE)</f>
        <v>990729</v>
      </c>
      <c r="P51" s="6">
        <f>VLOOKUP($A$7:$A$91,data!$A$2:$R$78,16,FALSE)</f>
        <v>1596</v>
      </c>
      <c r="Q51" s="6">
        <f>VLOOKUP($A$7:$A$91,data!$A$2:$R$78,17,FALSE)</f>
        <v>1505</v>
      </c>
      <c r="R51" s="6">
        <f>VLOOKUP($A$7:$A$91,data!$A$2:$R$78,18,FALSE)</f>
        <v>65</v>
      </c>
      <c r="S51" s="6">
        <f>VLOOKUP($A$7:$A$91,data!$A$2:$X$78,19,FALSE)</f>
        <v>22530</v>
      </c>
      <c r="T51" s="6">
        <f>VLOOKUP($A$7:$A$91,data!$A$2:$X$78,20,FALSE)</f>
        <v>306</v>
      </c>
      <c r="U51" s="6">
        <f>VLOOKUP($A$7:$A$91,data!$A$2:$X$78,21,FALSE)</f>
        <v>6090</v>
      </c>
      <c r="V51" s="6">
        <f>VLOOKUP($A$7:$A$91,data!$A$2:$X$78,22,FALSE)</f>
        <v>238</v>
      </c>
      <c r="W51" s="6">
        <f>VLOOKUP($A$7:$A$91,data!$A$2:$X$78,23,FALSE)</f>
        <v>634</v>
      </c>
      <c r="X51" s="6">
        <f>VLOOKUP($A$7:$A$91,data!$A$2:$X$78,24,FALSE)</f>
        <v>21</v>
      </c>
    </row>
    <row r="52" spans="1:24" ht="18.75">
      <c r="A52" s="5" t="s">
        <v>51</v>
      </c>
      <c r="B52" s="6">
        <f>VLOOKUP($A$7:$A$91,data!$A$2:$R$78,2,FALSE)</f>
        <v>27962</v>
      </c>
      <c r="C52" s="6">
        <f>VLOOKUP($A$7:$A$91,data!$A$2:$R$78,3,FALSE)</f>
        <v>46731</v>
      </c>
      <c r="D52" s="6">
        <f>VLOOKUP($A$7:$A$91,data!$A$2:$R$78,4,FALSE)</f>
        <v>4308</v>
      </c>
      <c r="E52" s="6">
        <f>VLOOKUP($A$7:$A$91,data!$A$2:$R$78,5,FALSE)</f>
        <v>425</v>
      </c>
      <c r="F52" s="6">
        <f>VLOOKUP($A$7:$A$91,data!$A$2:$R$78,6,FALSE)</f>
        <v>24</v>
      </c>
      <c r="G52" s="6">
        <f>VLOOKUP($A$7:$A$91,data!$A$2:$R$78,7,FALSE)</f>
        <v>10906</v>
      </c>
      <c r="H52" s="6">
        <f>VLOOKUP($A$7:$A$91,data!$A$2:$R$78,8,FALSE)</f>
        <v>1059</v>
      </c>
      <c r="I52" s="6">
        <f>VLOOKUP($A$7:$A$91,data!$A$2:$R$78,9,FALSE)</f>
        <v>37470</v>
      </c>
      <c r="J52" s="6">
        <f>VLOOKUP($A$7:$A$91,data!$A$2:$R$78,10,FALSE)</f>
        <v>824</v>
      </c>
      <c r="K52" s="6">
        <f>VLOOKUP($A$7:$A$91,data!$A$2:$R$78,11,FALSE)</f>
        <v>1292620</v>
      </c>
      <c r="L52" s="6">
        <f>VLOOKUP($A$7:$A$91,data!$A$2:$R$78,12,FALSE)</f>
        <v>25233</v>
      </c>
      <c r="M52" s="6">
        <f>VLOOKUP($A$7:$A$91,data!$A$2:$R$78,13,FALSE)</f>
        <v>80378</v>
      </c>
      <c r="N52" s="6">
        <f>VLOOKUP($A$7:$A$91,data!$A$2:$R$78,14,FALSE)</f>
        <v>186</v>
      </c>
      <c r="O52" s="6">
        <f>VLOOKUP($A$7:$A$91,data!$A$2:$R$78,15,FALSE)</f>
        <v>166079</v>
      </c>
      <c r="P52" s="6">
        <f>VLOOKUP($A$7:$A$91,data!$A$2:$R$78,16,FALSE)</f>
        <v>758</v>
      </c>
      <c r="Q52" s="6">
        <f>VLOOKUP($A$7:$A$91,data!$A$2:$R$78,17,FALSE)</f>
        <v>1952</v>
      </c>
      <c r="R52" s="6">
        <f>VLOOKUP($A$7:$A$91,data!$A$2:$R$78,18,FALSE)</f>
        <v>60</v>
      </c>
      <c r="S52" s="6">
        <f>VLOOKUP($A$7:$A$91,data!$A$2:$X$78,19,FALSE)</f>
        <v>4553</v>
      </c>
      <c r="T52" s="6">
        <f>VLOOKUP($A$7:$A$91,data!$A$2:$X$78,20,FALSE)</f>
        <v>77</v>
      </c>
      <c r="U52" s="6">
        <f>VLOOKUP($A$7:$A$91,data!$A$2:$X$78,21,FALSE)</f>
        <v>1605</v>
      </c>
      <c r="V52" s="6">
        <f>VLOOKUP($A$7:$A$91,data!$A$2:$X$78,22,FALSE)</f>
        <v>66</v>
      </c>
      <c r="W52" s="6">
        <f>VLOOKUP($A$7:$A$91,data!$A$2:$X$78,23,FALSE)</f>
        <v>173</v>
      </c>
      <c r="X52" s="6">
        <f>VLOOKUP($A$7:$A$91,data!$A$2:$X$78,24,FALSE)</f>
        <v>4</v>
      </c>
    </row>
    <row r="53" spans="1:24" ht="18.75">
      <c r="A53" s="5" t="s">
        <v>52</v>
      </c>
      <c r="B53" s="6">
        <f>VLOOKUP($A$7:$A$91,data!$A$2:$R$78,2,FALSE)</f>
        <v>49110</v>
      </c>
      <c r="C53" s="6">
        <f>VLOOKUP($A$7:$A$91,data!$A$2:$R$78,3,FALSE)</f>
        <v>63061</v>
      </c>
      <c r="D53" s="6">
        <f>VLOOKUP($A$7:$A$91,data!$A$2:$R$78,4,FALSE)</f>
        <v>9964</v>
      </c>
      <c r="E53" s="6">
        <f>VLOOKUP($A$7:$A$91,data!$A$2:$R$78,5,FALSE)</f>
        <v>64</v>
      </c>
      <c r="F53" s="6">
        <f>VLOOKUP($A$7:$A$91,data!$A$2:$R$78,6,FALSE)</f>
        <v>6</v>
      </c>
      <c r="G53" s="6">
        <f>VLOOKUP($A$7:$A$91,data!$A$2:$R$78,7,FALSE)</f>
        <v>9880</v>
      </c>
      <c r="H53" s="6">
        <f>VLOOKUP($A$7:$A$91,data!$A$2:$R$78,8,FALSE)</f>
        <v>1621</v>
      </c>
      <c r="I53" s="6">
        <f>VLOOKUP($A$7:$A$91,data!$A$2:$R$78,9,FALSE)</f>
        <v>62992</v>
      </c>
      <c r="J53" s="6">
        <f>VLOOKUP($A$7:$A$91,data!$A$2:$R$78,10,FALSE)</f>
        <v>5219</v>
      </c>
      <c r="K53" s="6">
        <f>VLOOKUP($A$7:$A$91,data!$A$2:$R$78,11,FALSE)</f>
        <v>2089884</v>
      </c>
      <c r="L53" s="6">
        <f>VLOOKUP($A$7:$A$91,data!$A$2:$R$78,12,FALSE)</f>
        <v>46111</v>
      </c>
      <c r="M53" s="6">
        <f>VLOOKUP($A$7:$A$91,data!$A$2:$R$78,13,FALSE)</f>
        <v>51229</v>
      </c>
      <c r="N53" s="6">
        <f>VLOOKUP($A$7:$A$91,data!$A$2:$R$78,14,FALSE)</f>
        <v>236</v>
      </c>
      <c r="O53" s="6">
        <f>VLOOKUP($A$7:$A$91,data!$A$2:$R$78,15,FALSE)</f>
        <v>102126</v>
      </c>
      <c r="P53" s="6">
        <f>VLOOKUP($A$7:$A$91,data!$A$2:$R$78,16,FALSE)</f>
        <v>1302</v>
      </c>
      <c r="Q53" s="6">
        <f>VLOOKUP($A$7:$A$91,data!$A$2:$R$78,17,FALSE)</f>
        <v>2283</v>
      </c>
      <c r="R53" s="6">
        <f>VLOOKUP($A$7:$A$91,data!$A$2:$R$78,18,FALSE)</f>
        <v>85</v>
      </c>
      <c r="S53" s="6">
        <f>VLOOKUP($A$7:$A$91,data!$A$2:$X$78,19,FALSE)</f>
        <v>36972</v>
      </c>
      <c r="T53" s="6">
        <f>VLOOKUP($A$7:$A$91,data!$A$2:$X$78,20,FALSE)</f>
        <v>325</v>
      </c>
      <c r="U53" s="6">
        <f>VLOOKUP($A$7:$A$91,data!$A$2:$X$78,21,FALSE)</f>
        <v>2895</v>
      </c>
      <c r="V53" s="6">
        <f>VLOOKUP($A$7:$A$91,data!$A$2:$X$78,22,FALSE)</f>
        <v>298</v>
      </c>
      <c r="W53" s="6">
        <f>VLOOKUP($A$7:$A$91,data!$A$2:$X$78,23,FALSE)</f>
        <v>131</v>
      </c>
      <c r="X53" s="6">
        <f>VLOOKUP($A$7:$A$91,data!$A$2:$X$78,24,FALSE)</f>
        <v>13</v>
      </c>
    </row>
    <row r="54" spans="1:24" ht="18.75">
      <c r="A54" s="5" t="s">
        <v>53</v>
      </c>
      <c r="B54" s="6">
        <f>VLOOKUP($A$7:$A$91,data!$A$2:$R$78,2,FALSE)</f>
        <v>44714</v>
      </c>
      <c r="C54" s="6">
        <f>VLOOKUP($A$7:$A$91,data!$A$2:$R$78,3,FALSE)</f>
        <v>59588</v>
      </c>
      <c r="D54" s="6">
        <f>VLOOKUP($A$7:$A$91,data!$A$2:$R$78,4,FALSE)</f>
        <v>6273</v>
      </c>
      <c r="E54" s="6">
        <f>VLOOKUP($A$7:$A$91,data!$A$2:$R$78,5,FALSE)</f>
        <v>250</v>
      </c>
      <c r="F54" s="6">
        <f>VLOOKUP($A$7:$A$91,data!$A$2:$R$78,6,FALSE)</f>
        <v>18</v>
      </c>
      <c r="G54" s="6">
        <f>VLOOKUP($A$7:$A$91,data!$A$2:$R$78,7,FALSE)</f>
        <v>7545</v>
      </c>
      <c r="H54" s="6">
        <f>VLOOKUP($A$7:$A$91,data!$A$2:$R$78,8,FALSE)</f>
        <v>826</v>
      </c>
      <c r="I54" s="6">
        <f>VLOOKUP($A$7:$A$91,data!$A$2:$R$78,9,FALSE)</f>
        <v>17912</v>
      </c>
      <c r="J54" s="6">
        <f>VLOOKUP($A$7:$A$91,data!$A$2:$R$78,10,FALSE)</f>
        <v>246</v>
      </c>
      <c r="K54" s="6">
        <f>VLOOKUP($A$7:$A$91,data!$A$2:$R$78,11,FALSE)</f>
        <v>2160778</v>
      </c>
      <c r="L54" s="6">
        <f>VLOOKUP($A$7:$A$91,data!$A$2:$R$78,12,FALSE)</f>
        <v>43505</v>
      </c>
      <c r="M54" s="6">
        <f>VLOOKUP($A$7:$A$91,data!$A$2:$R$78,13,FALSE)</f>
        <v>111957</v>
      </c>
      <c r="N54" s="6">
        <f>VLOOKUP($A$7:$A$91,data!$A$2:$R$78,14,FALSE)</f>
        <v>190</v>
      </c>
      <c r="O54" s="6">
        <f>VLOOKUP($A$7:$A$91,data!$A$2:$R$78,15,FALSE)</f>
        <v>133279</v>
      </c>
      <c r="P54" s="6">
        <f>VLOOKUP($A$7:$A$91,data!$A$2:$R$78,16,FALSE)</f>
        <v>857</v>
      </c>
      <c r="Q54" s="6">
        <f>VLOOKUP($A$7:$A$91,data!$A$2:$R$78,17,FALSE)</f>
        <v>2298</v>
      </c>
      <c r="R54" s="6">
        <f>VLOOKUP($A$7:$A$91,data!$A$2:$R$78,18,FALSE)</f>
        <v>72</v>
      </c>
      <c r="S54" s="6">
        <f>VLOOKUP($A$7:$A$91,data!$A$2:$X$78,19,FALSE)</f>
        <v>37370</v>
      </c>
      <c r="T54" s="6">
        <f>VLOOKUP($A$7:$A$91,data!$A$2:$X$78,20,FALSE)</f>
        <v>265</v>
      </c>
      <c r="U54" s="6">
        <f>VLOOKUP($A$7:$A$91,data!$A$2:$X$78,21,FALSE)</f>
        <v>1792</v>
      </c>
      <c r="V54" s="6">
        <f>VLOOKUP($A$7:$A$91,data!$A$2:$X$78,22,FALSE)</f>
        <v>98</v>
      </c>
      <c r="W54" s="6">
        <f>VLOOKUP($A$7:$A$91,data!$A$2:$X$78,23,FALSE)</f>
        <v>407</v>
      </c>
      <c r="X54" s="6">
        <f>VLOOKUP($A$7:$A$91,data!$A$2:$X$78,24,FALSE)</f>
        <v>11</v>
      </c>
    </row>
    <row r="55" spans="1:24" ht="18.75">
      <c r="A55" s="5" t="s">
        <v>54</v>
      </c>
      <c r="B55" s="6">
        <f>VLOOKUP($A$7:$A$91,data!$A$2:$R$78,2,FALSE)</f>
        <v>79994</v>
      </c>
      <c r="C55" s="6">
        <f>VLOOKUP($A$7:$A$91,data!$A$2:$R$78,3,FALSE)</f>
        <v>53239</v>
      </c>
      <c r="D55" s="6">
        <f>VLOOKUP($A$7:$A$91,data!$A$2:$R$78,4,FALSE)</f>
        <v>6767</v>
      </c>
      <c r="E55" s="6">
        <f>VLOOKUP($A$7:$A$91,data!$A$2:$R$78,5,FALSE)</f>
        <v>4953</v>
      </c>
      <c r="F55" s="6">
        <f>VLOOKUP($A$7:$A$91,data!$A$2:$R$78,6,FALSE)</f>
        <v>156</v>
      </c>
      <c r="G55" s="6">
        <f>VLOOKUP($A$7:$A$91,data!$A$2:$R$78,7,FALSE)</f>
        <v>16598</v>
      </c>
      <c r="H55" s="6">
        <f>VLOOKUP($A$7:$A$91,data!$A$2:$R$78,8,FALSE)</f>
        <v>2045</v>
      </c>
      <c r="I55" s="6">
        <f>VLOOKUP($A$7:$A$91,data!$A$2:$R$78,9,FALSE)</f>
        <v>77768</v>
      </c>
      <c r="J55" s="6">
        <f>VLOOKUP($A$7:$A$91,data!$A$2:$R$78,10,FALSE)</f>
        <v>3530</v>
      </c>
      <c r="K55" s="6">
        <f>VLOOKUP($A$7:$A$91,data!$A$2:$R$78,11,FALSE)</f>
        <v>3965337</v>
      </c>
      <c r="L55" s="6">
        <f>VLOOKUP($A$7:$A$91,data!$A$2:$R$78,12,FALSE)</f>
        <v>76071</v>
      </c>
      <c r="M55" s="6">
        <f>VLOOKUP($A$7:$A$91,data!$A$2:$R$78,13,FALSE)</f>
        <v>419173</v>
      </c>
      <c r="N55" s="6">
        <f>VLOOKUP($A$7:$A$91,data!$A$2:$R$78,14,FALSE)</f>
        <v>275</v>
      </c>
      <c r="O55" s="6">
        <f>VLOOKUP($A$7:$A$91,data!$A$2:$R$78,15,FALSE)</f>
        <v>1483159</v>
      </c>
      <c r="P55" s="6">
        <f>VLOOKUP($A$7:$A$91,data!$A$2:$R$78,16,FALSE)</f>
        <v>3380</v>
      </c>
      <c r="Q55" s="6">
        <f>VLOOKUP($A$7:$A$91,data!$A$2:$R$78,17,FALSE)</f>
        <v>7026</v>
      </c>
      <c r="R55" s="6">
        <f>VLOOKUP($A$7:$A$91,data!$A$2:$R$78,18,FALSE)</f>
        <v>195</v>
      </c>
      <c r="S55" s="6">
        <f>VLOOKUP($A$7:$A$91,data!$A$2:$X$78,19,FALSE)</f>
        <v>70089</v>
      </c>
      <c r="T55" s="6">
        <f>VLOOKUP($A$7:$A$91,data!$A$2:$X$78,20,FALSE)</f>
        <v>1037</v>
      </c>
      <c r="U55" s="6">
        <f>VLOOKUP($A$7:$A$91,data!$A$2:$X$78,21,FALSE)</f>
        <v>4992</v>
      </c>
      <c r="V55" s="6">
        <f>VLOOKUP($A$7:$A$91,data!$A$2:$X$78,22,FALSE)</f>
        <v>290</v>
      </c>
      <c r="W55" s="6">
        <f>VLOOKUP($A$7:$A$91,data!$A$2:$X$78,23,FALSE)</f>
        <v>448</v>
      </c>
      <c r="X55" s="6">
        <f>VLOOKUP($A$7:$A$91,data!$A$2:$X$78,24,FALSE)</f>
        <v>31</v>
      </c>
    </row>
    <row r="56" spans="1:24" ht="18.75">
      <c r="A56" s="5" t="s">
        <v>55</v>
      </c>
      <c r="B56" s="6">
        <f>VLOOKUP($A$7:$A$91,data!$A$2:$R$78,2,FALSE)</f>
        <v>23164</v>
      </c>
      <c r="C56" s="6">
        <f>VLOOKUP($A$7:$A$91,data!$A$2:$R$78,3,FALSE)</f>
        <v>91022</v>
      </c>
      <c r="D56" s="6">
        <f>VLOOKUP($A$7:$A$91,data!$A$2:$R$78,4,FALSE)</f>
        <v>8332</v>
      </c>
      <c r="E56" s="6">
        <f>VLOOKUP($A$7:$A$91,data!$A$2:$R$78,5,FALSE)</f>
        <v>4</v>
      </c>
      <c r="F56" s="6">
        <f>VLOOKUP($A$7:$A$91,data!$A$2:$R$78,6,FALSE)</f>
        <v>1</v>
      </c>
      <c r="G56" s="6">
        <f>VLOOKUP($A$7:$A$91,data!$A$2:$R$78,7,FALSE)</f>
        <v>46423</v>
      </c>
      <c r="H56" s="6">
        <f>VLOOKUP($A$7:$A$91,data!$A$2:$R$78,8,FALSE)</f>
        <v>5094</v>
      </c>
      <c r="I56" s="6">
        <f>VLOOKUP($A$7:$A$91,data!$A$2:$R$78,9,FALSE)</f>
        <v>48744</v>
      </c>
      <c r="J56" s="6">
        <f>VLOOKUP($A$7:$A$91,data!$A$2:$R$78,10,FALSE)</f>
        <v>9113</v>
      </c>
      <c r="K56" s="6">
        <f>VLOOKUP($A$7:$A$91,data!$A$2:$R$78,11,FALSE)</f>
        <v>885597</v>
      </c>
      <c r="L56" s="6">
        <f>VLOOKUP($A$7:$A$91,data!$A$2:$R$78,12,FALSE)</f>
        <v>20339</v>
      </c>
      <c r="M56" s="6">
        <f>VLOOKUP($A$7:$A$91,data!$A$2:$R$78,13,FALSE)</f>
        <v>3490</v>
      </c>
      <c r="N56" s="6">
        <f>VLOOKUP($A$7:$A$91,data!$A$2:$R$78,14,FALSE)</f>
        <v>151</v>
      </c>
      <c r="O56" s="6">
        <f>VLOOKUP($A$7:$A$91,data!$A$2:$R$78,15,FALSE)</f>
        <v>38923</v>
      </c>
      <c r="P56" s="6">
        <f>VLOOKUP($A$7:$A$91,data!$A$2:$R$78,16,FALSE)</f>
        <v>490</v>
      </c>
      <c r="Q56" s="6">
        <f>VLOOKUP($A$7:$A$91,data!$A$2:$R$78,17,FALSE)</f>
        <v>936</v>
      </c>
      <c r="R56" s="6">
        <f>VLOOKUP($A$7:$A$91,data!$A$2:$R$78,18,FALSE)</f>
        <v>24</v>
      </c>
      <c r="S56" s="6">
        <f>VLOOKUP($A$7:$A$91,data!$A$2:$X$78,19,FALSE)</f>
        <v>4272</v>
      </c>
      <c r="T56" s="6">
        <f>VLOOKUP($A$7:$A$91,data!$A$2:$X$78,20,FALSE)</f>
        <v>104</v>
      </c>
      <c r="U56" s="6">
        <f>VLOOKUP($A$7:$A$91,data!$A$2:$X$78,21,FALSE)</f>
        <v>2905</v>
      </c>
      <c r="V56" s="6">
        <f>VLOOKUP($A$7:$A$91,data!$A$2:$X$78,22,FALSE)</f>
        <v>272</v>
      </c>
      <c r="W56" s="6">
        <f>VLOOKUP($A$7:$A$91,data!$A$2:$X$78,23,FALSE)</f>
        <v>176</v>
      </c>
      <c r="X56" s="6">
        <f>VLOOKUP($A$7:$A$91,data!$A$2:$X$78,24,FALSE)</f>
        <v>16</v>
      </c>
    </row>
    <row r="57" spans="1:24" ht="18.75">
      <c r="A57" s="9" t="s">
        <v>6</v>
      </c>
      <c r="B57" s="8">
        <f>SUM(B58:B66)</f>
        <v>337580</v>
      </c>
      <c r="C57" s="8">
        <f t="shared" ref="C57:X57" si="24">SUM(C58:C66)</f>
        <v>780961</v>
      </c>
      <c r="D57" s="8">
        <f t="shared" si="24"/>
        <v>53425</v>
      </c>
      <c r="E57" s="8">
        <f t="shared" si="24"/>
        <v>7420</v>
      </c>
      <c r="F57" s="8">
        <f t="shared" si="24"/>
        <v>253</v>
      </c>
      <c r="G57" s="8">
        <f t="shared" si="24"/>
        <v>162565</v>
      </c>
      <c r="H57" s="8">
        <f t="shared" si="24"/>
        <v>14658</v>
      </c>
      <c r="I57" s="8">
        <f t="shared" si="24"/>
        <v>1064198</v>
      </c>
      <c r="J57" s="8">
        <f t="shared" si="24"/>
        <v>17947</v>
      </c>
      <c r="K57" s="8">
        <f t="shared" ref="K57:L57" si="25">SUM(K58:K66)</f>
        <v>14823704</v>
      </c>
      <c r="L57" s="8">
        <f t="shared" si="25"/>
        <v>296548</v>
      </c>
      <c r="M57" s="8">
        <f t="shared" ref="M57:N57" si="26">SUM(M58:M66)</f>
        <v>20729677</v>
      </c>
      <c r="N57" s="8">
        <f t="shared" si="26"/>
        <v>1591</v>
      </c>
      <c r="O57" s="8">
        <f t="shared" si="24"/>
        <v>6366243</v>
      </c>
      <c r="P57" s="8">
        <f t="shared" si="24"/>
        <v>16393</v>
      </c>
      <c r="Q57" s="8">
        <f t="shared" si="24"/>
        <v>852670</v>
      </c>
      <c r="R57" s="8">
        <f t="shared" si="24"/>
        <v>1265</v>
      </c>
      <c r="S57" s="8">
        <f t="shared" ref="S57:T57" si="27">SUM(S58:S66)</f>
        <v>3093632</v>
      </c>
      <c r="T57" s="8">
        <f t="shared" si="27"/>
        <v>9510</v>
      </c>
      <c r="U57" s="8">
        <f t="shared" si="24"/>
        <v>166806</v>
      </c>
      <c r="V57" s="8">
        <f t="shared" si="24"/>
        <v>5171</v>
      </c>
      <c r="W57" s="8">
        <f t="shared" si="24"/>
        <v>20378</v>
      </c>
      <c r="X57" s="8">
        <f t="shared" si="24"/>
        <v>575</v>
      </c>
    </row>
    <row r="58" spans="1:24" ht="18.75">
      <c r="A58" s="5" t="s">
        <v>56</v>
      </c>
      <c r="B58" s="6">
        <f>VLOOKUP($A$7:$A$91,data!$A$2:$R$78,2,FALSE)</f>
        <v>30672</v>
      </c>
      <c r="C58" s="6">
        <f>VLOOKUP($A$7:$A$91,data!$A$2:$R$78,3,FALSE)</f>
        <v>49708</v>
      </c>
      <c r="D58" s="6">
        <f>VLOOKUP($A$7:$A$91,data!$A$2:$R$78,4,FALSE)</f>
        <v>3950</v>
      </c>
      <c r="E58" s="6">
        <f>VLOOKUP($A$7:$A$91,data!$A$2:$R$78,5,FALSE)</f>
        <v>2</v>
      </c>
      <c r="F58" s="6">
        <f>VLOOKUP($A$7:$A$91,data!$A$2:$R$78,6,FALSE)</f>
        <v>1</v>
      </c>
      <c r="G58" s="6">
        <f>VLOOKUP($A$7:$A$91,data!$A$2:$R$78,7,FALSE)</f>
        <v>25720</v>
      </c>
      <c r="H58" s="6">
        <f>VLOOKUP($A$7:$A$91,data!$A$2:$R$78,8,FALSE)</f>
        <v>2012</v>
      </c>
      <c r="I58" s="6">
        <f>VLOOKUP($A$7:$A$91,data!$A$2:$R$78,9,FALSE)</f>
        <v>55820</v>
      </c>
      <c r="J58" s="6">
        <f>VLOOKUP($A$7:$A$91,data!$A$2:$R$78,10,FALSE)</f>
        <v>1384</v>
      </c>
      <c r="K58" s="6">
        <f>VLOOKUP($A$7:$A$91,data!$A$2:$R$78,11,FALSE)</f>
        <v>1149840</v>
      </c>
      <c r="L58" s="6">
        <f>VLOOKUP($A$7:$A$91,data!$A$2:$R$78,12,FALSE)</f>
        <v>28582</v>
      </c>
      <c r="M58" s="6">
        <f>VLOOKUP($A$7:$A$91,data!$A$2:$R$78,13,FALSE)</f>
        <v>624188</v>
      </c>
      <c r="N58" s="6">
        <f>VLOOKUP($A$7:$A$91,data!$A$2:$R$78,14,FALSE)</f>
        <v>109</v>
      </c>
      <c r="O58" s="6">
        <f>VLOOKUP($A$7:$A$91,data!$A$2:$R$78,15,FALSE)</f>
        <v>2271978</v>
      </c>
      <c r="P58" s="6">
        <f>VLOOKUP($A$7:$A$91,data!$A$2:$R$78,16,FALSE)</f>
        <v>339</v>
      </c>
      <c r="Q58" s="6">
        <f>VLOOKUP($A$7:$A$91,data!$A$2:$R$78,17,FALSE)</f>
        <v>9132</v>
      </c>
      <c r="R58" s="6">
        <f>VLOOKUP($A$7:$A$91,data!$A$2:$R$78,18,FALSE)</f>
        <v>55</v>
      </c>
      <c r="S58" s="6">
        <f>VLOOKUP($A$7:$A$91,data!$A$2:$X$78,19,FALSE)</f>
        <v>131553</v>
      </c>
      <c r="T58" s="6">
        <f>VLOOKUP($A$7:$A$91,data!$A$2:$X$78,20,FALSE)</f>
        <v>136</v>
      </c>
      <c r="U58" s="6">
        <f>VLOOKUP($A$7:$A$91,data!$A$2:$X$78,21,FALSE)</f>
        <v>2580</v>
      </c>
      <c r="V58" s="6">
        <f>VLOOKUP($A$7:$A$91,data!$A$2:$X$78,22,FALSE)</f>
        <v>79</v>
      </c>
      <c r="W58" s="6">
        <f>VLOOKUP($A$7:$A$91,data!$A$2:$X$78,23,FALSE)</f>
        <v>226</v>
      </c>
      <c r="X58" s="6">
        <f>VLOOKUP($A$7:$A$91,data!$A$2:$X$78,24,FALSE)</f>
        <v>10</v>
      </c>
    </row>
    <row r="59" spans="1:24" ht="18.75">
      <c r="A59" s="5" t="s">
        <v>57</v>
      </c>
      <c r="B59" s="6">
        <f>VLOOKUP($A$7:$A$91,data!$A$2:$R$78,2,FALSE)</f>
        <v>41799</v>
      </c>
      <c r="C59" s="6">
        <f>VLOOKUP($A$7:$A$91,data!$A$2:$R$78,3,FALSE)</f>
        <v>84284</v>
      </c>
      <c r="D59" s="6">
        <f>VLOOKUP($A$7:$A$91,data!$A$2:$R$78,4,FALSE)</f>
        <v>4630</v>
      </c>
      <c r="E59" s="6">
        <f>VLOOKUP($A$7:$A$91,data!$A$2:$R$78,5,FALSE)</f>
        <v>1217</v>
      </c>
      <c r="F59" s="6">
        <f>VLOOKUP($A$7:$A$91,data!$A$2:$R$78,6,FALSE)</f>
        <v>32</v>
      </c>
      <c r="G59" s="6">
        <f>VLOOKUP($A$7:$A$91,data!$A$2:$R$78,7,FALSE)</f>
        <v>9820</v>
      </c>
      <c r="H59" s="6">
        <f>VLOOKUP($A$7:$A$91,data!$A$2:$R$78,8,FALSE)</f>
        <v>853</v>
      </c>
      <c r="I59" s="6">
        <f>VLOOKUP($A$7:$A$91,data!$A$2:$R$78,9,FALSE)</f>
        <v>246041</v>
      </c>
      <c r="J59" s="6">
        <f>VLOOKUP($A$7:$A$91,data!$A$2:$R$78,10,FALSE)</f>
        <v>1126</v>
      </c>
      <c r="K59" s="6">
        <f>VLOOKUP($A$7:$A$91,data!$A$2:$R$78,11,FALSE)</f>
        <v>2082151</v>
      </c>
      <c r="L59" s="6">
        <f>VLOOKUP($A$7:$A$91,data!$A$2:$R$78,12,FALSE)</f>
        <v>36940</v>
      </c>
      <c r="M59" s="6">
        <f>VLOOKUP($A$7:$A$91,data!$A$2:$R$78,13,FALSE)</f>
        <v>6941128</v>
      </c>
      <c r="N59" s="6">
        <f>VLOOKUP($A$7:$A$91,data!$A$2:$R$78,14,FALSE)</f>
        <v>265</v>
      </c>
      <c r="O59" s="6">
        <f>VLOOKUP($A$7:$A$91,data!$A$2:$R$78,15,FALSE)</f>
        <v>1714296</v>
      </c>
      <c r="P59" s="6">
        <f>VLOOKUP($A$7:$A$91,data!$A$2:$R$78,16,FALSE)</f>
        <v>3122</v>
      </c>
      <c r="Q59" s="6">
        <f>VLOOKUP($A$7:$A$91,data!$A$2:$R$78,17,FALSE)</f>
        <v>29846</v>
      </c>
      <c r="R59" s="6">
        <f>VLOOKUP($A$7:$A$91,data!$A$2:$R$78,18,FALSE)</f>
        <v>231</v>
      </c>
      <c r="S59" s="6">
        <f>VLOOKUP($A$7:$A$91,data!$A$2:$X$78,19,FALSE)</f>
        <v>676254</v>
      </c>
      <c r="T59" s="6">
        <f>VLOOKUP($A$7:$A$91,data!$A$2:$X$78,20,FALSE)</f>
        <v>2341</v>
      </c>
      <c r="U59" s="6">
        <f>VLOOKUP($A$7:$A$91,data!$A$2:$X$78,21,FALSE)</f>
        <v>34214</v>
      </c>
      <c r="V59" s="6">
        <f>VLOOKUP($A$7:$A$91,data!$A$2:$X$78,22,FALSE)</f>
        <v>1079</v>
      </c>
      <c r="W59" s="6">
        <f>VLOOKUP($A$7:$A$91,data!$A$2:$X$78,23,FALSE)</f>
        <v>5497</v>
      </c>
      <c r="X59" s="6">
        <f>VLOOKUP($A$7:$A$91,data!$A$2:$X$78,24,FALSE)</f>
        <v>155</v>
      </c>
    </row>
    <row r="60" spans="1:24" ht="18.75">
      <c r="A60" s="5" t="s">
        <v>58</v>
      </c>
      <c r="B60" s="6">
        <f>VLOOKUP($A$7:$A$91,data!$A$2:$R$78,2,FALSE)</f>
        <v>24467</v>
      </c>
      <c r="C60" s="6">
        <f>VLOOKUP($A$7:$A$91,data!$A$2:$R$78,3,FALSE)</f>
        <v>14447</v>
      </c>
      <c r="D60" s="6">
        <f>VLOOKUP($A$7:$A$91,data!$A$2:$R$78,4,FALSE)</f>
        <v>1071</v>
      </c>
      <c r="E60" s="6">
        <f>VLOOKUP($A$7:$A$91,data!$A$2:$R$78,5,FALSE)</f>
        <v>13</v>
      </c>
      <c r="F60" s="6">
        <f>VLOOKUP($A$7:$A$91,data!$A$2:$R$78,6,FALSE)</f>
        <v>1</v>
      </c>
      <c r="G60" s="6">
        <f>VLOOKUP($A$7:$A$91,data!$A$2:$R$78,7,FALSE)</f>
        <v>30843</v>
      </c>
      <c r="H60" s="6">
        <f>VLOOKUP($A$7:$A$91,data!$A$2:$R$78,8,FALSE)</f>
        <v>2782</v>
      </c>
      <c r="I60" s="6">
        <f>VLOOKUP($A$7:$A$91,data!$A$2:$R$78,9,FALSE)</f>
        <v>59781</v>
      </c>
      <c r="J60" s="6">
        <f>VLOOKUP($A$7:$A$91,data!$A$2:$R$78,10,FALSE)</f>
        <v>870</v>
      </c>
      <c r="K60" s="6">
        <f>VLOOKUP($A$7:$A$91,data!$A$2:$R$78,11,FALSE)</f>
        <v>1193910</v>
      </c>
      <c r="L60" s="6">
        <f>VLOOKUP($A$7:$A$91,data!$A$2:$R$78,12,FALSE)</f>
        <v>21725</v>
      </c>
      <c r="M60" s="6">
        <f>VLOOKUP($A$7:$A$91,data!$A$2:$R$78,13,FALSE)</f>
        <v>1379653</v>
      </c>
      <c r="N60" s="6">
        <f>VLOOKUP($A$7:$A$91,data!$A$2:$R$78,14,FALSE)</f>
        <v>112</v>
      </c>
      <c r="O60" s="6">
        <f>VLOOKUP($A$7:$A$91,data!$A$2:$R$78,15,FALSE)</f>
        <v>92711</v>
      </c>
      <c r="P60" s="6">
        <f>VLOOKUP($A$7:$A$91,data!$A$2:$R$78,16,FALSE)</f>
        <v>2272</v>
      </c>
      <c r="Q60" s="6">
        <f>VLOOKUP($A$7:$A$91,data!$A$2:$R$78,17,FALSE)</f>
        <v>12863</v>
      </c>
      <c r="R60" s="6">
        <f>VLOOKUP($A$7:$A$91,data!$A$2:$R$78,18,FALSE)</f>
        <v>129</v>
      </c>
      <c r="S60" s="6">
        <f>VLOOKUP($A$7:$A$91,data!$A$2:$X$78,19,FALSE)</f>
        <v>243725</v>
      </c>
      <c r="T60" s="6">
        <f>VLOOKUP($A$7:$A$91,data!$A$2:$X$78,20,FALSE)</f>
        <v>2377</v>
      </c>
      <c r="U60" s="6">
        <f>VLOOKUP($A$7:$A$91,data!$A$2:$X$78,21,FALSE)</f>
        <v>15041</v>
      </c>
      <c r="V60" s="6">
        <f>VLOOKUP($A$7:$A$91,data!$A$2:$X$78,22,FALSE)</f>
        <v>523</v>
      </c>
      <c r="W60" s="6">
        <f>VLOOKUP($A$7:$A$91,data!$A$2:$X$78,23,FALSE)</f>
        <v>1438</v>
      </c>
      <c r="X60" s="6">
        <f>VLOOKUP($A$7:$A$91,data!$A$2:$X$78,24,FALSE)</f>
        <v>48</v>
      </c>
    </row>
    <row r="61" spans="1:24" ht="18.75">
      <c r="A61" s="5" t="s">
        <v>59</v>
      </c>
      <c r="B61" s="6">
        <f>VLOOKUP($A$7:$A$91,data!$A$2:$R$78,2,FALSE)</f>
        <v>40215</v>
      </c>
      <c r="C61" s="6">
        <f>VLOOKUP($A$7:$A$91,data!$A$2:$R$78,3,FALSE)</f>
        <v>32326</v>
      </c>
      <c r="D61" s="6">
        <f>VLOOKUP($A$7:$A$91,data!$A$2:$R$78,4,FALSE)</f>
        <v>2287</v>
      </c>
      <c r="E61" s="6">
        <f>VLOOKUP($A$7:$A$91,data!$A$2:$R$78,5,FALSE)</f>
        <v>211</v>
      </c>
      <c r="F61" s="6">
        <f>VLOOKUP($A$7:$A$91,data!$A$2:$R$78,6,FALSE)</f>
        <v>10</v>
      </c>
      <c r="G61" s="6">
        <f>VLOOKUP($A$7:$A$91,data!$A$2:$R$78,7,FALSE)</f>
        <v>11421</v>
      </c>
      <c r="H61" s="6">
        <f>VLOOKUP($A$7:$A$91,data!$A$2:$R$78,8,FALSE)</f>
        <v>919</v>
      </c>
      <c r="I61" s="6">
        <f>VLOOKUP($A$7:$A$91,data!$A$2:$R$78,9,FALSE)</f>
        <v>217327</v>
      </c>
      <c r="J61" s="6">
        <f>VLOOKUP($A$7:$A$91,data!$A$2:$R$78,10,FALSE)</f>
        <v>3095</v>
      </c>
      <c r="K61" s="6">
        <f>VLOOKUP($A$7:$A$91,data!$A$2:$R$78,11,FALSE)</f>
        <v>1813176</v>
      </c>
      <c r="L61" s="6">
        <f>VLOOKUP($A$7:$A$91,data!$A$2:$R$78,12,FALSE)</f>
        <v>36988</v>
      </c>
      <c r="M61" s="6">
        <f>VLOOKUP($A$7:$A$91,data!$A$2:$R$78,13,FALSE)</f>
        <v>1502211</v>
      </c>
      <c r="N61" s="6">
        <f>VLOOKUP($A$7:$A$91,data!$A$2:$R$78,14,FALSE)</f>
        <v>296</v>
      </c>
      <c r="O61" s="6">
        <f>VLOOKUP($A$7:$A$91,data!$A$2:$R$78,15,FALSE)</f>
        <v>480207</v>
      </c>
      <c r="P61" s="6">
        <f>VLOOKUP($A$7:$A$91,data!$A$2:$R$78,16,FALSE)</f>
        <v>1941</v>
      </c>
      <c r="Q61" s="6">
        <f>VLOOKUP($A$7:$A$91,data!$A$2:$R$78,17,FALSE)</f>
        <v>9734</v>
      </c>
      <c r="R61" s="6">
        <f>VLOOKUP($A$7:$A$91,data!$A$2:$R$78,18,FALSE)</f>
        <v>211</v>
      </c>
      <c r="S61" s="6">
        <f>VLOOKUP($A$7:$A$91,data!$A$2:$X$78,19,FALSE)</f>
        <v>214632</v>
      </c>
      <c r="T61" s="6">
        <f>VLOOKUP($A$7:$A$91,data!$A$2:$X$78,20,FALSE)</f>
        <v>938</v>
      </c>
      <c r="U61" s="6">
        <f>VLOOKUP($A$7:$A$91,data!$A$2:$X$78,21,FALSE)</f>
        <v>10961</v>
      </c>
      <c r="V61" s="6">
        <f>VLOOKUP($A$7:$A$91,data!$A$2:$X$78,22,FALSE)</f>
        <v>390</v>
      </c>
      <c r="W61" s="6">
        <f>VLOOKUP($A$7:$A$91,data!$A$2:$X$78,23,FALSE)</f>
        <v>1352</v>
      </c>
      <c r="X61" s="6">
        <f>VLOOKUP($A$7:$A$91,data!$A$2:$X$78,24,FALSE)</f>
        <v>29</v>
      </c>
    </row>
    <row r="62" spans="1:24" ht="18.75">
      <c r="A62" s="5" t="s">
        <v>60</v>
      </c>
      <c r="B62" s="6">
        <f>VLOOKUP($A$7:$A$91,data!$A$2:$R$78,2,FALSE)</f>
        <v>35493</v>
      </c>
      <c r="C62" s="6">
        <f>VLOOKUP($A$7:$A$91,data!$A$2:$R$78,3,FALSE)</f>
        <v>265552</v>
      </c>
      <c r="D62" s="6">
        <f>VLOOKUP($A$7:$A$91,data!$A$2:$R$78,4,FALSE)</f>
        <v>17244</v>
      </c>
      <c r="E62" s="6">
        <f>VLOOKUP($A$7:$A$91,data!$A$2:$R$78,5,FALSE)</f>
        <v>13</v>
      </c>
      <c r="F62" s="6">
        <f>VLOOKUP($A$7:$A$91,data!$A$2:$R$78,6,FALSE)</f>
        <v>3</v>
      </c>
      <c r="G62" s="6">
        <f>VLOOKUP($A$7:$A$91,data!$A$2:$R$78,7,FALSE)</f>
        <v>29012</v>
      </c>
      <c r="H62" s="6">
        <f>VLOOKUP($A$7:$A$91,data!$A$2:$R$78,8,FALSE)</f>
        <v>2455</v>
      </c>
      <c r="I62" s="6">
        <f>VLOOKUP($A$7:$A$91,data!$A$2:$R$78,9,FALSE)</f>
        <v>96118</v>
      </c>
      <c r="J62" s="6">
        <f>VLOOKUP($A$7:$A$91,data!$A$2:$R$78,10,FALSE)</f>
        <v>4769</v>
      </c>
      <c r="K62" s="6">
        <f>VLOOKUP($A$7:$A$91,data!$A$2:$R$78,11,FALSE)</f>
        <v>1036853</v>
      </c>
      <c r="L62" s="6">
        <f>VLOOKUP($A$7:$A$91,data!$A$2:$R$78,12,FALSE)</f>
        <v>23817</v>
      </c>
      <c r="M62" s="6">
        <f>VLOOKUP($A$7:$A$91,data!$A$2:$R$78,13,FALSE)</f>
        <v>508885</v>
      </c>
      <c r="N62" s="6">
        <f>VLOOKUP($A$7:$A$91,data!$A$2:$R$78,14,FALSE)</f>
        <v>130</v>
      </c>
      <c r="O62" s="6">
        <f>VLOOKUP($A$7:$A$91,data!$A$2:$R$78,15,FALSE)</f>
        <v>33374</v>
      </c>
      <c r="P62" s="6">
        <f>VLOOKUP($A$7:$A$91,data!$A$2:$R$78,16,FALSE)</f>
        <v>513</v>
      </c>
      <c r="Q62" s="6">
        <f>VLOOKUP($A$7:$A$91,data!$A$2:$R$78,17,FALSE)</f>
        <v>1318</v>
      </c>
      <c r="R62" s="6">
        <f>VLOOKUP($A$7:$A$91,data!$A$2:$R$78,18,FALSE)</f>
        <v>101</v>
      </c>
      <c r="S62" s="6">
        <f>VLOOKUP($A$7:$A$91,data!$A$2:$X$78,19,FALSE)</f>
        <v>10390</v>
      </c>
      <c r="T62" s="6">
        <f>VLOOKUP($A$7:$A$91,data!$A$2:$X$78,20,FALSE)</f>
        <v>221</v>
      </c>
      <c r="U62" s="6">
        <f>VLOOKUP($A$7:$A$91,data!$A$2:$X$78,21,FALSE)</f>
        <v>16835</v>
      </c>
      <c r="V62" s="6">
        <f>VLOOKUP($A$7:$A$91,data!$A$2:$X$78,22,FALSE)</f>
        <v>556</v>
      </c>
      <c r="W62" s="6">
        <f>VLOOKUP($A$7:$A$91,data!$A$2:$X$78,23,FALSE)</f>
        <v>1392</v>
      </c>
      <c r="X62" s="6">
        <f>VLOOKUP($A$7:$A$91,data!$A$2:$X$78,24,FALSE)</f>
        <v>14</v>
      </c>
    </row>
    <row r="63" spans="1:24" ht="18.75">
      <c r="A63" s="5" t="s">
        <v>61</v>
      </c>
      <c r="B63" s="6">
        <f>VLOOKUP($A$7:$A$91,data!$A$2:$R$78,2,FALSE)</f>
        <v>37638</v>
      </c>
      <c r="C63" s="6">
        <f>VLOOKUP($A$7:$A$91,data!$A$2:$R$78,3,FALSE)</f>
        <v>138537</v>
      </c>
      <c r="D63" s="6">
        <f>VLOOKUP($A$7:$A$91,data!$A$2:$R$78,4,FALSE)</f>
        <v>10663</v>
      </c>
      <c r="E63" s="6">
        <f>VLOOKUP($A$7:$A$91,data!$A$2:$R$78,5,FALSE)</f>
        <v>3024</v>
      </c>
      <c r="F63" s="6">
        <f>VLOOKUP($A$7:$A$91,data!$A$2:$R$78,6,FALSE)</f>
        <v>109</v>
      </c>
      <c r="G63" s="6">
        <f>VLOOKUP($A$7:$A$91,data!$A$2:$R$78,7,FALSE)</f>
        <v>9534</v>
      </c>
      <c r="H63" s="6">
        <f>VLOOKUP($A$7:$A$91,data!$A$2:$R$78,8,FALSE)</f>
        <v>1003</v>
      </c>
      <c r="I63" s="6">
        <f>VLOOKUP($A$7:$A$91,data!$A$2:$R$78,9,FALSE)</f>
        <v>74450</v>
      </c>
      <c r="J63" s="6">
        <f>VLOOKUP($A$7:$A$91,data!$A$2:$R$78,10,FALSE)</f>
        <v>2339</v>
      </c>
      <c r="K63" s="6">
        <f>VLOOKUP($A$7:$A$91,data!$A$2:$R$78,11,FALSE)</f>
        <v>1341943</v>
      </c>
      <c r="L63" s="6">
        <f>VLOOKUP($A$7:$A$91,data!$A$2:$R$78,12,FALSE)</f>
        <v>31948</v>
      </c>
      <c r="M63" s="6">
        <f>VLOOKUP($A$7:$A$91,data!$A$2:$R$78,13,FALSE)</f>
        <v>110071</v>
      </c>
      <c r="N63" s="6">
        <f>VLOOKUP($A$7:$A$91,data!$A$2:$R$78,14,FALSE)</f>
        <v>118</v>
      </c>
      <c r="O63" s="6">
        <f>VLOOKUP($A$7:$A$91,data!$A$2:$R$78,15,FALSE)</f>
        <v>98683</v>
      </c>
      <c r="P63" s="6">
        <f>VLOOKUP($A$7:$A$91,data!$A$2:$R$78,16,FALSE)</f>
        <v>1626</v>
      </c>
      <c r="Q63" s="6">
        <f>VLOOKUP($A$7:$A$91,data!$A$2:$R$78,17,FALSE)</f>
        <v>13744</v>
      </c>
      <c r="R63" s="6">
        <f>VLOOKUP($A$7:$A$91,data!$A$2:$R$78,18,FALSE)</f>
        <v>67</v>
      </c>
      <c r="S63" s="6">
        <f>VLOOKUP($A$7:$A$91,data!$A$2:$X$78,19,FALSE)</f>
        <v>194346</v>
      </c>
      <c r="T63" s="6">
        <f>VLOOKUP($A$7:$A$91,data!$A$2:$X$78,20,FALSE)</f>
        <v>650</v>
      </c>
      <c r="U63" s="6">
        <f>VLOOKUP($A$7:$A$91,data!$A$2:$X$78,21,FALSE)</f>
        <v>12131</v>
      </c>
      <c r="V63" s="6">
        <f>VLOOKUP($A$7:$A$91,data!$A$2:$X$78,22,FALSE)</f>
        <v>334</v>
      </c>
      <c r="W63" s="6">
        <f>VLOOKUP($A$7:$A$91,data!$A$2:$X$78,23,FALSE)</f>
        <v>764</v>
      </c>
      <c r="X63" s="6">
        <f>VLOOKUP($A$7:$A$91,data!$A$2:$X$78,24,FALSE)</f>
        <v>32</v>
      </c>
    </row>
    <row r="64" spans="1:24" ht="18.75">
      <c r="A64" s="5" t="s">
        <v>62</v>
      </c>
      <c r="B64" s="6">
        <f>VLOOKUP($A$7:$A$91,data!$A$2:$R$78,2,FALSE)</f>
        <v>45866</v>
      </c>
      <c r="C64" s="6">
        <f>VLOOKUP($A$7:$A$91,data!$A$2:$R$78,3,FALSE)</f>
        <v>63555</v>
      </c>
      <c r="D64" s="6">
        <f>VLOOKUP($A$7:$A$91,data!$A$2:$R$78,4,FALSE)</f>
        <v>5850</v>
      </c>
      <c r="E64" s="6">
        <f>VLOOKUP($A$7:$A$91,data!$A$2:$R$78,5,FALSE)</f>
        <v>285</v>
      </c>
      <c r="F64" s="6">
        <f>VLOOKUP($A$7:$A$91,data!$A$2:$R$78,6,FALSE)</f>
        <v>10</v>
      </c>
      <c r="G64" s="6">
        <f>VLOOKUP($A$7:$A$91,data!$A$2:$R$78,7,FALSE)</f>
        <v>28142</v>
      </c>
      <c r="H64" s="6">
        <f>VLOOKUP($A$7:$A$91,data!$A$2:$R$78,8,FALSE)</f>
        <v>2993</v>
      </c>
      <c r="I64" s="6">
        <f>VLOOKUP($A$7:$A$91,data!$A$2:$R$78,9,FALSE)</f>
        <v>150698</v>
      </c>
      <c r="J64" s="6">
        <f>VLOOKUP($A$7:$A$91,data!$A$2:$R$78,10,FALSE)</f>
        <v>2630</v>
      </c>
      <c r="K64" s="6">
        <f>VLOOKUP($A$7:$A$91,data!$A$2:$R$78,11,FALSE)</f>
        <v>2248280</v>
      </c>
      <c r="L64" s="6">
        <f>VLOOKUP($A$7:$A$91,data!$A$2:$R$78,12,FALSE)</f>
        <v>40498</v>
      </c>
      <c r="M64" s="6">
        <f>VLOOKUP($A$7:$A$91,data!$A$2:$R$78,13,FALSE)</f>
        <v>1125380</v>
      </c>
      <c r="N64" s="6">
        <f>VLOOKUP($A$7:$A$91,data!$A$2:$R$78,14,FALSE)</f>
        <v>244</v>
      </c>
      <c r="O64" s="6">
        <f>VLOOKUP($A$7:$A$91,data!$A$2:$R$78,15,FALSE)</f>
        <v>404795</v>
      </c>
      <c r="P64" s="6">
        <f>VLOOKUP($A$7:$A$91,data!$A$2:$R$78,16,FALSE)</f>
        <v>2969</v>
      </c>
      <c r="Q64" s="6">
        <f>VLOOKUP($A$7:$A$91,data!$A$2:$R$78,17,FALSE)</f>
        <v>16496</v>
      </c>
      <c r="R64" s="6">
        <f>VLOOKUP($A$7:$A$91,data!$A$2:$R$78,18,FALSE)</f>
        <v>172</v>
      </c>
      <c r="S64" s="6">
        <f>VLOOKUP($A$7:$A$91,data!$A$2:$X$78,19,FALSE)</f>
        <v>716567</v>
      </c>
      <c r="T64" s="6">
        <f>VLOOKUP($A$7:$A$91,data!$A$2:$X$78,20,FALSE)</f>
        <v>1151</v>
      </c>
      <c r="U64" s="6">
        <f>VLOOKUP($A$7:$A$91,data!$A$2:$X$78,21,FALSE)</f>
        <v>16277</v>
      </c>
      <c r="V64" s="6">
        <f>VLOOKUP($A$7:$A$91,data!$A$2:$X$78,22,FALSE)</f>
        <v>494</v>
      </c>
      <c r="W64" s="6">
        <f>VLOOKUP($A$7:$A$91,data!$A$2:$X$78,23,FALSE)</f>
        <v>1592</v>
      </c>
      <c r="X64" s="6">
        <f>VLOOKUP($A$7:$A$91,data!$A$2:$X$78,24,FALSE)</f>
        <v>57</v>
      </c>
    </row>
    <row r="65" spans="1:24" ht="18.75">
      <c r="A65" s="5" t="s">
        <v>63</v>
      </c>
      <c r="B65" s="6">
        <f>VLOOKUP($A$7:$A$91,data!$A$2:$R$78,2,FALSE)</f>
        <v>28705</v>
      </c>
      <c r="C65" s="6">
        <f>VLOOKUP($A$7:$A$91,data!$A$2:$R$78,3,FALSE)</f>
        <v>48275</v>
      </c>
      <c r="D65" s="6">
        <f>VLOOKUP($A$7:$A$91,data!$A$2:$R$78,4,FALSE)</f>
        <v>1513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8661</v>
      </c>
      <c r="H65" s="6">
        <f>VLOOKUP($A$7:$A$91,data!$A$2:$R$78,8,FALSE)</f>
        <v>670</v>
      </c>
      <c r="I65" s="6">
        <f>VLOOKUP($A$7:$A$91,data!$A$2:$R$78,9,FALSE)</f>
        <v>47773</v>
      </c>
      <c r="J65" s="6">
        <f>VLOOKUP($A$7:$A$91,data!$A$2:$R$78,10,FALSE)</f>
        <v>1008</v>
      </c>
      <c r="K65" s="6">
        <f>VLOOKUP($A$7:$A$91,data!$A$2:$R$78,11,FALSE)</f>
        <v>1464590</v>
      </c>
      <c r="L65" s="6">
        <f>VLOOKUP($A$7:$A$91,data!$A$2:$R$78,12,FALSE)</f>
        <v>26588</v>
      </c>
      <c r="M65" s="6">
        <f>VLOOKUP($A$7:$A$91,data!$A$2:$R$78,13,FALSE)</f>
        <v>1849168</v>
      </c>
      <c r="N65" s="6">
        <f>VLOOKUP($A$7:$A$91,data!$A$2:$R$78,14,FALSE)</f>
        <v>73</v>
      </c>
      <c r="O65" s="6">
        <f>VLOOKUP($A$7:$A$91,data!$A$2:$R$78,15,FALSE)</f>
        <v>939728</v>
      </c>
      <c r="P65" s="6">
        <f>VLOOKUP($A$7:$A$91,data!$A$2:$R$78,16,FALSE)</f>
        <v>2093</v>
      </c>
      <c r="Q65" s="6">
        <f>VLOOKUP($A$7:$A$91,data!$A$2:$R$78,17,FALSE)</f>
        <v>10245</v>
      </c>
      <c r="R65" s="6">
        <f>VLOOKUP($A$7:$A$91,data!$A$2:$R$78,18,FALSE)</f>
        <v>52</v>
      </c>
      <c r="S65" s="6">
        <f>VLOOKUP($A$7:$A$91,data!$A$2:$X$78,19,FALSE)</f>
        <v>793677</v>
      </c>
      <c r="T65" s="6">
        <f>VLOOKUP($A$7:$A$91,data!$A$2:$X$78,20,FALSE)</f>
        <v>1252</v>
      </c>
      <c r="U65" s="6">
        <f>VLOOKUP($A$7:$A$91,data!$A$2:$X$78,21,FALSE)</f>
        <v>9100</v>
      </c>
      <c r="V65" s="6">
        <f>VLOOKUP($A$7:$A$91,data!$A$2:$X$78,22,FALSE)</f>
        <v>329</v>
      </c>
      <c r="W65" s="6">
        <f>VLOOKUP($A$7:$A$91,data!$A$2:$X$78,23,FALSE)</f>
        <v>1307</v>
      </c>
      <c r="X65" s="6">
        <f>VLOOKUP($A$7:$A$91,data!$A$2:$X$78,24,FALSE)</f>
        <v>39</v>
      </c>
    </row>
    <row r="66" spans="1:24" ht="18.75">
      <c r="A66" s="5" t="s">
        <v>64</v>
      </c>
      <c r="B66" s="6">
        <f>VLOOKUP($A$7:$A$91,data!$A$2:$R$78,2,FALSE)</f>
        <v>52725</v>
      </c>
      <c r="C66" s="6">
        <f>VLOOKUP($A$7:$A$91,data!$A$2:$R$78,3,FALSE)</f>
        <v>84277</v>
      </c>
      <c r="D66" s="6">
        <f>VLOOKUP($A$7:$A$91,data!$A$2:$R$78,4,FALSE)</f>
        <v>6217</v>
      </c>
      <c r="E66" s="6">
        <f>VLOOKUP($A$7:$A$91,data!$A$2:$R$78,5,FALSE)</f>
        <v>2195</v>
      </c>
      <c r="F66" s="6">
        <f>VLOOKUP($A$7:$A$91,data!$A$2:$R$78,6,FALSE)</f>
        <v>70</v>
      </c>
      <c r="G66" s="6">
        <f>VLOOKUP($A$7:$A$91,data!$A$2:$R$78,7,FALSE)</f>
        <v>9412</v>
      </c>
      <c r="H66" s="6">
        <f>VLOOKUP($A$7:$A$91,data!$A$2:$R$78,8,FALSE)</f>
        <v>971</v>
      </c>
      <c r="I66" s="6">
        <f>VLOOKUP($A$7:$A$91,data!$A$2:$R$78,9,FALSE)</f>
        <v>116190</v>
      </c>
      <c r="J66" s="6">
        <f>VLOOKUP($A$7:$A$91,data!$A$2:$R$78,10,FALSE)</f>
        <v>726</v>
      </c>
      <c r="K66" s="6">
        <f>VLOOKUP($A$7:$A$91,data!$A$2:$R$78,11,FALSE)</f>
        <v>2492961</v>
      </c>
      <c r="L66" s="6">
        <f>VLOOKUP($A$7:$A$91,data!$A$2:$R$78,12,FALSE)</f>
        <v>49462</v>
      </c>
      <c r="M66" s="6">
        <f>VLOOKUP($A$7:$A$91,data!$A$2:$R$78,13,FALSE)</f>
        <v>6688993</v>
      </c>
      <c r="N66" s="6">
        <f>VLOOKUP($A$7:$A$91,data!$A$2:$R$78,14,FALSE)</f>
        <v>244</v>
      </c>
      <c r="O66" s="6">
        <f>VLOOKUP($A$7:$A$91,data!$A$2:$R$78,15,FALSE)</f>
        <v>330471</v>
      </c>
      <c r="P66" s="6">
        <f>VLOOKUP($A$7:$A$91,data!$A$2:$R$78,16,FALSE)</f>
        <v>1518</v>
      </c>
      <c r="Q66" s="6">
        <f>VLOOKUP($A$7:$A$91,data!$A$2:$R$78,17,FALSE)</f>
        <v>749292</v>
      </c>
      <c r="R66" s="6">
        <f>VLOOKUP($A$7:$A$91,data!$A$2:$R$78,18,FALSE)</f>
        <v>247</v>
      </c>
      <c r="S66" s="6">
        <f>VLOOKUP($A$7:$A$91,data!$A$2:$X$78,19,FALSE)</f>
        <v>112488</v>
      </c>
      <c r="T66" s="6">
        <f>VLOOKUP($A$7:$A$91,data!$A$2:$X$78,20,FALSE)</f>
        <v>444</v>
      </c>
      <c r="U66" s="6">
        <f>VLOOKUP($A$7:$A$91,data!$A$2:$X$78,21,FALSE)</f>
        <v>49667</v>
      </c>
      <c r="V66" s="6">
        <f>VLOOKUP($A$7:$A$91,data!$A$2:$X$78,22,FALSE)</f>
        <v>1387</v>
      </c>
      <c r="W66" s="6">
        <f>VLOOKUP($A$7:$A$91,data!$A$2:$X$78,23,FALSE)</f>
        <v>6810</v>
      </c>
      <c r="X66" s="6">
        <f>VLOOKUP($A$7:$A$91,data!$A$2:$X$78,24,FALSE)</f>
        <v>191</v>
      </c>
    </row>
    <row r="67" spans="1:24" ht="18.75">
      <c r="A67" s="9" t="s">
        <v>7</v>
      </c>
      <c r="B67" s="8">
        <f>SUM(B68:B75)</f>
        <v>157288</v>
      </c>
      <c r="C67" s="8">
        <f t="shared" ref="C67:X67" si="28">SUM(C68:C75)</f>
        <v>1167571</v>
      </c>
      <c r="D67" s="8">
        <f t="shared" si="28"/>
        <v>63694</v>
      </c>
      <c r="E67" s="8">
        <f t="shared" si="28"/>
        <v>161242</v>
      </c>
      <c r="F67" s="8">
        <f t="shared" si="28"/>
        <v>5571</v>
      </c>
      <c r="G67" s="8">
        <f t="shared" si="28"/>
        <v>20016</v>
      </c>
      <c r="H67" s="8">
        <f t="shared" si="28"/>
        <v>1850</v>
      </c>
      <c r="I67" s="8">
        <f t="shared" si="28"/>
        <v>2999120</v>
      </c>
      <c r="J67" s="8">
        <f t="shared" si="28"/>
        <v>6685</v>
      </c>
      <c r="K67" s="8">
        <f t="shared" ref="K67:L67" si="29">SUM(K68:K75)</f>
        <v>4570061</v>
      </c>
      <c r="L67" s="8">
        <f t="shared" si="29"/>
        <v>105467</v>
      </c>
      <c r="M67" s="8">
        <f t="shared" ref="M67:N67" si="30">SUM(M68:M75)</f>
        <v>64830604</v>
      </c>
      <c r="N67" s="8">
        <f t="shared" si="30"/>
        <v>1862</v>
      </c>
      <c r="O67" s="8">
        <f t="shared" si="28"/>
        <v>7239368</v>
      </c>
      <c r="P67" s="8">
        <f t="shared" si="28"/>
        <v>6167</v>
      </c>
      <c r="Q67" s="8">
        <f t="shared" si="28"/>
        <v>2267974</v>
      </c>
      <c r="R67" s="8">
        <f t="shared" si="28"/>
        <v>1230</v>
      </c>
      <c r="S67" s="8">
        <f t="shared" ref="S67:T67" si="31">SUM(S68:S75)</f>
        <v>5134355</v>
      </c>
      <c r="T67" s="8">
        <f t="shared" si="31"/>
        <v>5230</v>
      </c>
      <c r="U67" s="8">
        <f t="shared" si="28"/>
        <v>285073</v>
      </c>
      <c r="V67" s="8">
        <f t="shared" si="28"/>
        <v>7830</v>
      </c>
      <c r="W67" s="8">
        <f t="shared" si="28"/>
        <v>42686</v>
      </c>
      <c r="X67" s="8">
        <f t="shared" si="28"/>
        <v>772</v>
      </c>
    </row>
    <row r="68" spans="1:24" ht="18.75">
      <c r="A68" s="5" t="s">
        <v>65</v>
      </c>
      <c r="B68" s="6">
        <f>VLOOKUP($A$7:$A$91,data!$A$2:$R$78,2,FALSE)</f>
        <v>24443</v>
      </c>
      <c r="C68" s="6">
        <f>VLOOKUP($A$7:$A$91,data!$A$2:$R$78,3,FALSE)</f>
        <v>113222</v>
      </c>
      <c r="D68" s="6">
        <f>VLOOKUP($A$7:$A$91,data!$A$2:$R$78,4,FALSE)</f>
        <v>9336</v>
      </c>
      <c r="E68" s="6">
        <f>VLOOKUP($A$7:$A$91,data!$A$2:$R$78,5,FALSE)</f>
        <v>45674</v>
      </c>
      <c r="F68" s="6">
        <f>VLOOKUP($A$7:$A$91,data!$A$2:$R$78,6,FALSE)</f>
        <v>2198</v>
      </c>
      <c r="G68" s="6">
        <f>VLOOKUP($A$7:$A$91,data!$A$2:$R$78,7,FALSE)</f>
        <v>1090</v>
      </c>
      <c r="H68" s="6">
        <f>VLOOKUP($A$7:$A$91,data!$A$2:$R$78,8,FALSE)</f>
        <v>108</v>
      </c>
      <c r="I68" s="6">
        <f>VLOOKUP($A$7:$A$91,data!$A$2:$R$78,9,FALSE)</f>
        <v>1613161</v>
      </c>
      <c r="J68" s="6">
        <f>VLOOKUP($A$7:$A$91,data!$A$2:$R$78,10,FALSE)</f>
        <v>770</v>
      </c>
      <c r="K68" s="6">
        <f>VLOOKUP($A$7:$A$91,data!$A$2:$R$78,11,FALSE)</f>
        <v>672753</v>
      </c>
      <c r="L68" s="6">
        <f>VLOOKUP($A$7:$A$91,data!$A$2:$R$78,12,FALSE)</f>
        <v>16656</v>
      </c>
      <c r="M68" s="6">
        <f>VLOOKUP($A$7:$A$91,data!$A$2:$R$78,13,FALSE)</f>
        <v>10802872</v>
      </c>
      <c r="N68" s="6">
        <f>VLOOKUP($A$7:$A$91,data!$A$2:$R$78,14,FALSE)</f>
        <v>432</v>
      </c>
      <c r="O68" s="6">
        <f>VLOOKUP($A$7:$A$91,data!$A$2:$R$78,15,FALSE)</f>
        <v>922072</v>
      </c>
      <c r="P68" s="6">
        <f>VLOOKUP($A$7:$A$91,data!$A$2:$R$78,16,FALSE)</f>
        <v>841</v>
      </c>
      <c r="Q68" s="6">
        <f>VLOOKUP($A$7:$A$91,data!$A$2:$R$78,17,FALSE)</f>
        <v>499971</v>
      </c>
      <c r="R68" s="6">
        <f>VLOOKUP($A$7:$A$91,data!$A$2:$R$78,18,FALSE)</f>
        <v>127</v>
      </c>
      <c r="S68" s="6">
        <f>VLOOKUP($A$7:$A$91,data!$A$2:$X$78,19,FALSE)</f>
        <v>119214</v>
      </c>
      <c r="T68" s="6">
        <f>VLOOKUP($A$7:$A$91,data!$A$2:$X$78,20,FALSE)</f>
        <v>584</v>
      </c>
      <c r="U68" s="6">
        <f>VLOOKUP($A$7:$A$91,data!$A$2:$X$78,21,FALSE)</f>
        <v>23145</v>
      </c>
      <c r="V68" s="6">
        <f>VLOOKUP($A$7:$A$91,data!$A$2:$X$78,22,FALSE)</f>
        <v>823</v>
      </c>
      <c r="W68" s="6">
        <f>VLOOKUP($A$7:$A$91,data!$A$2:$X$78,23,FALSE)</f>
        <v>1395</v>
      </c>
      <c r="X68" s="6">
        <f>VLOOKUP($A$7:$A$91,data!$A$2:$X$78,24,FALSE)</f>
        <v>61</v>
      </c>
    </row>
    <row r="69" spans="1:24" ht="18.75">
      <c r="A69" s="5" t="s">
        <v>66</v>
      </c>
      <c r="B69" s="6">
        <f>VLOOKUP($A$7:$A$91,data!$A$2:$R$78,2,FALSE)</f>
        <v>35515</v>
      </c>
      <c r="C69" s="6">
        <f>VLOOKUP($A$7:$A$91,data!$A$2:$R$78,3,FALSE)</f>
        <v>374787</v>
      </c>
      <c r="D69" s="6">
        <f>VLOOKUP($A$7:$A$91,data!$A$2:$R$78,4,FALSE)</f>
        <v>13973</v>
      </c>
      <c r="E69" s="6">
        <f>VLOOKUP($A$7:$A$91,data!$A$2:$R$78,5,FALSE)</f>
        <v>33598</v>
      </c>
      <c r="F69" s="6">
        <f>VLOOKUP($A$7:$A$91,data!$A$2:$R$78,6,FALSE)</f>
        <v>1187</v>
      </c>
      <c r="G69" s="6">
        <f>VLOOKUP($A$7:$A$91,data!$A$2:$R$78,7,FALSE)</f>
        <v>11635</v>
      </c>
      <c r="H69" s="6">
        <f>VLOOKUP($A$7:$A$91,data!$A$2:$R$78,8,FALSE)</f>
        <v>915</v>
      </c>
      <c r="I69" s="6">
        <f>VLOOKUP($A$7:$A$91,data!$A$2:$R$78,9,FALSE)</f>
        <v>638277</v>
      </c>
      <c r="J69" s="6">
        <f>VLOOKUP($A$7:$A$91,data!$A$2:$R$78,10,FALSE)</f>
        <v>1505</v>
      </c>
      <c r="K69" s="6">
        <f>VLOOKUP($A$7:$A$91,data!$A$2:$R$78,11,FALSE)</f>
        <v>1002222</v>
      </c>
      <c r="L69" s="6">
        <f>VLOOKUP($A$7:$A$91,data!$A$2:$R$78,12,FALSE)</f>
        <v>24437</v>
      </c>
      <c r="M69" s="6">
        <f>VLOOKUP($A$7:$A$91,data!$A$2:$R$78,13,FALSE)</f>
        <v>33432743</v>
      </c>
      <c r="N69" s="6">
        <f>VLOOKUP($A$7:$A$91,data!$A$2:$R$78,14,FALSE)</f>
        <v>586</v>
      </c>
      <c r="O69" s="6">
        <f>VLOOKUP($A$7:$A$91,data!$A$2:$R$78,15,FALSE)</f>
        <v>533518</v>
      </c>
      <c r="P69" s="6">
        <f>VLOOKUP($A$7:$A$91,data!$A$2:$R$78,16,FALSE)</f>
        <v>995</v>
      </c>
      <c r="Q69" s="6">
        <f>VLOOKUP($A$7:$A$91,data!$A$2:$R$78,17,FALSE)</f>
        <v>449941</v>
      </c>
      <c r="R69" s="6">
        <f>VLOOKUP($A$7:$A$91,data!$A$2:$R$78,18,FALSE)</f>
        <v>259</v>
      </c>
      <c r="S69" s="6">
        <f>VLOOKUP($A$7:$A$91,data!$A$2:$X$78,19,FALSE)</f>
        <v>266794</v>
      </c>
      <c r="T69" s="6">
        <f>VLOOKUP($A$7:$A$91,data!$A$2:$X$78,20,FALSE)</f>
        <v>649</v>
      </c>
      <c r="U69" s="6">
        <f>VLOOKUP($A$7:$A$91,data!$A$2:$X$78,21,FALSE)</f>
        <v>114219</v>
      </c>
      <c r="V69" s="6">
        <f>VLOOKUP($A$7:$A$91,data!$A$2:$X$78,22,FALSE)</f>
        <v>3142</v>
      </c>
      <c r="W69" s="6">
        <f>VLOOKUP($A$7:$A$91,data!$A$2:$X$78,23,FALSE)</f>
        <v>29745</v>
      </c>
      <c r="X69" s="6">
        <f>VLOOKUP($A$7:$A$91,data!$A$2:$X$78,24,FALSE)</f>
        <v>412</v>
      </c>
    </row>
    <row r="70" spans="1:24" ht="18.75">
      <c r="A70" s="5" t="s">
        <v>67</v>
      </c>
      <c r="B70" s="6">
        <f>VLOOKUP($A$7:$A$91,data!$A$2:$R$78,2,FALSE)</f>
        <v>33251</v>
      </c>
      <c r="C70" s="6">
        <f>VLOOKUP($A$7:$A$91,data!$A$2:$R$78,3,FALSE)</f>
        <v>199699</v>
      </c>
      <c r="D70" s="6">
        <f>VLOOKUP($A$7:$A$91,data!$A$2:$R$78,4,FALSE)</f>
        <v>8331</v>
      </c>
      <c r="E70" s="6">
        <f>VLOOKUP($A$7:$A$91,data!$A$2:$R$78,5,FALSE)</f>
        <v>1381</v>
      </c>
      <c r="F70" s="6">
        <f>VLOOKUP($A$7:$A$91,data!$A$2:$R$78,6,FALSE)</f>
        <v>27</v>
      </c>
      <c r="G70" s="6">
        <f>VLOOKUP($A$7:$A$91,data!$A$2:$R$78,7,FALSE)</f>
        <v>5115</v>
      </c>
      <c r="H70" s="6">
        <f>VLOOKUP($A$7:$A$91,data!$A$2:$R$78,8,FALSE)</f>
        <v>513</v>
      </c>
      <c r="I70" s="6">
        <f>VLOOKUP($A$7:$A$91,data!$A$2:$R$78,9,FALSE)</f>
        <v>456101</v>
      </c>
      <c r="J70" s="6">
        <f>VLOOKUP($A$7:$A$91,data!$A$2:$R$78,10,FALSE)</f>
        <v>1610</v>
      </c>
      <c r="K70" s="6">
        <f>VLOOKUP($A$7:$A$91,data!$A$2:$R$78,11,FALSE)</f>
        <v>1221060</v>
      </c>
      <c r="L70" s="6">
        <f>VLOOKUP($A$7:$A$91,data!$A$2:$R$78,12,FALSE)</f>
        <v>25284</v>
      </c>
      <c r="M70" s="6">
        <f>VLOOKUP($A$7:$A$91,data!$A$2:$R$78,13,FALSE)</f>
        <v>12193851</v>
      </c>
      <c r="N70" s="6">
        <f>VLOOKUP($A$7:$A$91,data!$A$2:$R$78,14,FALSE)</f>
        <v>359</v>
      </c>
      <c r="O70" s="6">
        <f>VLOOKUP($A$7:$A$91,data!$A$2:$R$78,15,FALSE)</f>
        <v>3080730</v>
      </c>
      <c r="P70" s="6">
        <f>VLOOKUP($A$7:$A$91,data!$A$2:$R$78,16,FALSE)</f>
        <v>1239</v>
      </c>
      <c r="Q70" s="6">
        <f>VLOOKUP($A$7:$A$91,data!$A$2:$R$78,17,FALSE)</f>
        <v>180702</v>
      </c>
      <c r="R70" s="6">
        <f>VLOOKUP($A$7:$A$91,data!$A$2:$R$78,18,FALSE)</f>
        <v>329</v>
      </c>
      <c r="S70" s="6">
        <f>VLOOKUP($A$7:$A$91,data!$A$2:$X$78,19,FALSE)</f>
        <v>3283388</v>
      </c>
      <c r="T70" s="6">
        <f>VLOOKUP($A$7:$A$91,data!$A$2:$X$78,20,FALSE)</f>
        <v>2027</v>
      </c>
      <c r="U70" s="6">
        <f>VLOOKUP($A$7:$A$91,data!$A$2:$X$78,21,FALSE)</f>
        <v>50230</v>
      </c>
      <c r="V70" s="6">
        <f>VLOOKUP($A$7:$A$91,data!$A$2:$X$78,22,FALSE)</f>
        <v>1549</v>
      </c>
      <c r="W70" s="6">
        <f>VLOOKUP($A$7:$A$91,data!$A$2:$X$78,23,FALSE)</f>
        <v>6021</v>
      </c>
      <c r="X70" s="6">
        <f>VLOOKUP($A$7:$A$91,data!$A$2:$X$78,24,FALSE)</f>
        <v>155</v>
      </c>
    </row>
    <row r="71" spans="1:24" ht="18.75">
      <c r="A71" s="5" t="s">
        <v>68</v>
      </c>
      <c r="B71" s="6">
        <f>VLOOKUP($A$7:$A$91,data!$A$2:$R$78,2,FALSE)</f>
        <v>14323</v>
      </c>
      <c r="C71" s="6">
        <f>VLOOKUP($A$7:$A$91,data!$A$2:$R$78,3,FALSE)</f>
        <v>48106</v>
      </c>
      <c r="D71" s="6">
        <f>VLOOKUP($A$7:$A$91,data!$A$2:$R$78,4,FALSE)</f>
        <v>2302</v>
      </c>
      <c r="E71" s="6">
        <f>VLOOKUP($A$7:$A$91,data!$A$2:$R$78,5,FALSE)</f>
        <v>30878</v>
      </c>
      <c r="F71" s="6">
        <f>VLOOKUP($A$7:$A$91,data!$A$2:$R$78,6,FALSE)</f>
        <v>860</v>
      </c>
      <c r="G71" s="6">
        <f>VLOOKUP($A$7:$A$91,data!$A$2:$R$78,7,FALSE)</f>
        <v>465</v>
      </c>
      <c r="H71" s="6">
        <f>VLOOKUP($A$7:$A$91,data!$A$2:$R$78,8,FALSE)</f>
        <v>46</v>
      </c>
      <c r="I71" s="6">
        <f>VLOOKUP($A$7:$A$91,data!$A$2:$R$78,9,FALSE)</f>
        <v>74821</v>
      </c>
      <c r="J71" s="6">
        <f>VLOOKUP($A$7:$A$91,data!$A$2:$R$78,10,FALSE)</f>
        <v>66</v>
      </c>
      <c r="K71" s="6">
        <f>VLOOKUP($A$7:$A$91,data!$A$2:$R$78,11,FALSE)</f>
        <v>654941</v>
      </c>
      <c r="L71" s="6">
        <f>VLOOKUP($A$7:$A$91,data!$A$2:$R$78,12,FALSE)</f>
        <v>11258</v>
      </c>
      <c r="M71" s="6">
        <f>VLOOKUP($A$7:$A$91,data!$A$2:$R$78,13,FALSE)</f>
        <v>5186751</v>
      </c>
      <c r="N71" s="6">
        <f>VLOOKUP($A$7:$A$91,data!$A$2:$R$78,14,FALSE)</f>
        <v>184</v>
      </c>
      <c r="O71" s="6">
        <f>VLOOKUP($A$7:$A$91,data!$A$2:$R$78,15,FALSE)</f>
        <v>2204115</v>
      </c>
      <c r="P71" s="6">
        <f>VLOOKUP($A$7:$A$91,data!$A$2:$R$78,16,FALSE)</f>
        <v>563</v>
      </c>
      <c r="Q71" s="6">
        <f>VLOOKUP($A$7:$A$91,data!$A$2:$R$78,17,FALSE)</f>
        <v>1064034</v>
      </c>
      <c r="R71" s="6">
        <f>VLOOKUP($A$7:$A$91,data!$A$2:$R$78,18,FALSE)</f>
        <v>226</v>
      </c>
      <c r="S71" s="6">
        <f>VLOOKUP($A$7:$A$91,data!$A$2:$X$78,19,FALSE)</f>
        <v>955678</v>
      </c>
      <c r="T71" s="6">
        <f>VLOOKUP($A$7:$A$91,data!$A$2:$X$78,20,FALSE)</f>
        <v>637</v>
      </c>
      <c r="U71" s="6">
        <f>VLOOKUP($A$7:$A$91,data!$A$2:$X$78,21,FALSE)</f>
        <v>14394</v>
      </c>
      <c r="V71" s="6">
        <f>VLOOKUP($A$7:$A$91,data!$A$2:$X$78,22,FALSE)</f>
        <v>310</v>
      </c>
      <c r="W71" s="6">
        <f>VLOOKUP($A$7:$A$91,data!$A$2:$X$78,23,FALSE)</f>
        <v>3007</v>
      </c>
      <c r="X71" s="6">
        <f>VLOOKUP($A$7:$A$91,data!$A$2:$X$78,24,FALSE)</f>
        <v>68</v>
      </c>
    </row>
    <row r="72" spans="1:24" ht="18.75">
      <c r="A72" s="5" t="s">
        <v>69</v>
      </c>
      <c r="B72" s="6">
        <f>VLOOKUP($A$7:$A$91,data!$A$2:$R$78,2,FALSE)</f>
        <v>2942</v>
      </c>
      <c r="C72" s="6">
        <f>VLOOKUP($A$7:$A$91,data!$A$2:$R$78,3,FALSE)</f>
        <v>857</v>
      </c>
      <c r="D72" s="6">
        <f>VLOOKUP($A$7:$A$91,data!$A$2:$R$78,4,FALSE)</f>
        <v>70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34</v>
      </c>
      <c r="H72" s="6">
        <f>VLOOKUP($A$7:$A$91,data!$A$2:$R$78,8,FALSE)</f>
        <v>6</v>
      </c>
      <c r="I72" s="6">
        <f>VLOOKUP($A$7:$A$91,data!$A$2:$R$78,9,FALSE)</f>
        <v>22</v>
      </c>
      <c r="J72" s="6">
        <f>VLOOKUP($A$7:$A$91,data!$A$2:$R$78,10,FALSE)</f>
        <v>3</v>
      </c>
      <c r="K72" s="6">
        <f>VLOOKUP($A$7:$A$91,data!$A$2:$R$78,11,FALSE)</f>
        <v>64793</v>
      </c>
      <c r="L72" s="6">
        <f>VLOOKUP($A$7:$A$91,data!$A$2:$R$78,12,FALSE)</f>
        <v>2066</v>
      </c>
      <c r="M72" s="6">
        <f>VLOOKUP($A$7:$A$91,data!$A$2:$R$78,13,FALSE)</f>
        <v>30631</v>
      </c>
      <c r="N72" s="6">
        <f>VLOOKUP($A$7:$A$91,data!$A$2:$R$78,14,FALSE)</f>
        <v>18</v>
      </c>
      <c r="O72" s="6">
        <f>VLOOKUP($A$7:$A$91,data!$A$2:$R$78,15,FALSE)</f>
        <v>52673</v>
      </c>
      <c r="P72" s="6">
        <f>VLOOKUP($A$7:$A$91,data!$A$2:$R$78,16,FALSE)</f>
        <v>589</v>
      </c>
      <c r="Q72" s="6">
        <f>VLOOKUP($A$7:$A$91,data!$A$2:$R$78,17,FALSE)</f>
        <v>216</v>
      </c>
      <c r="R72" s="6">
        <f>VLOOKUP($A$7:$A$91,data!$A$2:$R$78,18,FALSE)</f>
        <v>8</v>
      </c>
      <c r="S72" s="6">
        <f>VLOOKUP($A$7:$A$91,data!$A$2:$X$78,19,FALSE)</f>
        <v>8558</v>
      </c>
      <c r="T72" s="6">
        <f>VLOOKUP($A$7:$A$91,data!$A$2:$X$78,20,FALSE)</f>
        <v>159</v>
      </c>
      <c r="U72" s="6">
        <f>VLOOKUP($A$7:$A$91,data!$A$2:$X$78,21,FALSE)</f>
        <v>442</v>
      </c>
      <c r="V72" s="6">
        <f>VLOOKUP($A$7:$A$91,data!$A$2:$X$78,22,FALSE)</f>
        <v>22</v>
      </c>
      <c r="W72" s="6">
        <f>VLOOKUP($A$7:$A$91,data!$A$2:$X$78,23,FALSE)</f>
        <v>3</v>
      </c>
      <c r="X72" s="6">
        <f>VLOOKUP($A$7:$A$91,data!$A$2:$X$78,24,FALSE)</f>
        <v>1</v>
      </c>
    </row>
    <row r="73" spans="1:24" ht="18.75">
      <c r="A73" s="5" t="s">
        <v>70</v>
      </c>
      <c r="B73" s="6">
        <f>VLOOKUP($A$7:$A$91,data!$A$2:$R$78,2,FALSE)</f>
        <v>2063</v>
      </c>
      <c r="C73" s="6">
        <f>VLOOKUP($A$7:$A$91,data!$A$2:$R$78,3,FALSE)</f>
        <v>1268</v>
      </c>
      <c r="D73" s="6">
        <f>VLOOKUP($A$7:$A$91,data!$A$2:$R$78,4,FALSE)</f>
        <v>116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14</v>
      </c>
      <c r="H73" s="6">
        <f>VLOOKUP($A$7:$A$91,data!$A$2:$R$78,8,FALSE)</f>
        <v>5</v>
      </c>
      <c r="I73" s="6">
        <f>VLOOKUP($A$7:$A$91,data!$A$2:$R$78,9,FALSE)</f>
        <v>566</v>
      </c>
      <c r="J73" s="6">
        <f>VLOOKUP($A$7:$A$91,data!$A$2:$R$78,10,FALSE)</f>
        <v>3</v>
      </c>
      <c r="K73" s="6">
        <f>VLOOKUP($A$7:$A$91,data!$A$2:$R$78,11,FALSE)</f>
        <v>31602</v>
      </c>
      <c r="L73" s="6">
        <f>VLOOKUP($A$7:$A$91,data!$A$2:$R$78,12,FALSE)</f>
        <v>1553</v>
      </c>
      <c r="M73" s="6">
        <f>VLOOKUP($A$7:$A$91,data!$A$2:$R$78,13,FALSE)</f>
        <v>191</v>
      </c>
      <c r="N73" s="6">
        <f>VLOOKUP($A$7:$A$91,data!$A$2:$R$78,14,FALSE)</f>
        <v>21</v>
      </c>
      <c r="O73" s="6">
        <f>VLOOKUP($A$7:$A$91,data!$A$2:$R$78,15,FALSE)</f>
        <v>40690</v>
      </c>
      <c r="P73" s="6">
        <f>VLOOKUP($A$7:$A$91,data!$A$2:$R$78,16,FALSE)</f>
        <v>364</v>
      </c>
      <c r="Q73" s="6">
        <f>VLOOKUP($A$7:$A$91,data!$A$2:$R$78,17,FALSE)</f>
        <v>169</v>
      </c>
      <c r="R73" s="6">
        <f>VLOOKUP($A$7:$A$91,data!$A$2:$R$78,18,FALSE)</f>
        <v>17</v>
      </c>
      <c r="S73" s="6">
        <f>VLOOKUP($A$7:$A$91,data!$A$2:$X$78,19,FALSE)</f>
        <v>3995</v>
      </c>
      <c r="T73" s="6">
        <f>VLOOKUP($A$7:$A$91,data!$A$2:$X$78,20,FALSE)</f>
        <v>192</v>
      </c>
      <c r="U73" s="6">
        <f>VLOOKUP($A$7:$A$91,data!$A$2:$X$78,21,FALSE)</f>
        <v>252</v>
      </c>
      <c r="V73" s="6">
        <f>VLOOKUP($A$7:$A$91,data!$A$2:$X$78,22,FALSE)</f>
        <v>13</v>
      </c>
      <c r="W73" s="6">
        <f>VLOOKUP($A$7:$A$91,data!$A$2:$X$78,23,FALSE)</f>
        <v>24</v>
      </c>
      <c r="X73" s="6">
        <f>VLOOKUP($A$7:$A$91,data!$A$2:$X$78,24,FALSE)</f>
        <v>2</v>
      </c>
    </row>
    <row r="74" spans="1:24" ht="18.75">
      <c r="A74" s="5" t="s">
        <v>71</v>
      </c>
      <c r="B74" s="6">
        <f>VLOOKUP($A$7:$A$91,data!$A$2:$R$78,2,FALSE)</f>
        <v>19877</v>
      </c>
      <c r="C74" s="6">
        <f>VLOOKUP($A$7:$A$91,data!$A$2:$R$78,3,FALSE)</f>
        <v>253333</v>
      </c>
      <c r="D74" s="6">
        <f>VLOOKUP($A$7:$A$91,data!$A$2:$R$78,4,FALSE)</f>
        <v>14200</v>
      </c>
      <c r="E74" s="6">
        <f>VLOOKUP($A$7:$A$91,data!$A$2:$R$78,5,FALSE)</f>
        <v>13914</v>
      </c>
      <c r="F74" s="6">
        <f>VLOOKUP($A$7:$A$91,data!$A$2:$R$78,6,FALSE)</f>
        <v>371</v>
      </c>
      <c r="G74" s="6">
        <f>VLOOKUP($A$7:$A$91,data!$A$2:$R$78,7,FALSE)</f>
        <v>1065</v>
      </c>
      <c r="H74" s="6">
        <f>VLOOKUP($A$7:$A$91,data!$A$2:$R$78,8,FALSE)</f>
        <v>130</v>
      </c>
      <c r="I74" s="6">
        <f>VLOOKUP($A$7:$A$91,data!$A$2:$R$78,9,FALSE)</f>
        <v>106592</v>
      </c>
      <c r="J74" s="6">
        <f>VLOOKUP($A$7:$A$91,data!$A$2:$R$78,10,FALSE)</f>
        <v>1143</v>
      </c>
      <c r="K74" s="6">
        <f>VLOOKUP($A$7:$A$91,data!$A$2:$R$78,11,FALSE)</f>
        <v>418933</v>
      </c>
      <c r="L74" s="6">
        <f>VLOOKUP($A$7:$A$91,data!$A$2:$R$78,12,FALSE)</f>
        <v>10212</v>
      </c>
      <c r="M74" s="6">
        <f>VLOOKUP($A$7:$A$91,data!$A$2:$R$78,13,FALSE)</f>
        <v>1723417</v>
      </c>
      <c r="N74" s="6">
        <f>VLOOKUP($A$7:$A$91,data!$A$2:$R$78,14,FALSE)</f>
        <v>107</v>
      </c>
      <c r="O74" s="6">
        <f>VLOOKUP($A$7:$A$91,data!$A$2:$R$78,15,FALSE)</f>
        <v>261859</v>
      </c>
      <c r="P74" s="6">
        <f>VLOOKUP($A$7:$A$91,data!$A$2:$R$78,16,FALSE)</f>
        <v>624</v>
      </c>
      <c r="Q74" s="6">
        <f>VLOOKUP($A$7:$A$91,data!$A$2:$R$78,17,FALSE)</f>
        <v>69329</v>
      </c>
      <c r="R74" s="6">
        <f>VLOOKUP($A$7:$A$91,data!$A$2:$R$78,18,FALSE)</f>
        <v>161</v>
      </c>
      <c r="S74" s="6">
        <f>VLOOKUP($A$7:$A$91,data!$A$2:$X$78,19,FALSE)</f>
        <v>444564</v>
      </c>
      <c r="T74" s="6">
        <f>VLOOKUP($A$7:$A$91,data!$A$2:$X$78,20,FALSE)</f>
        <v>578</v>
      </c>
      <c r="U74" s="6">
        <f>VLOOKUP($A$7:$A$91,data!$A$2:$X$78,21,FALSE)</f>
        <v>36405</v>
      </c>
      <c r="V74" s="6">
        <f>VLOOKUP($A$7:$A$91,data!$A$2:$X$78,22,FALSE)</f>
        <v>829</v>
      </c>
      <c r="W74" s="6">
        <f>VLOOKUP($A$7:$A$91,data!$A$2:$X$78,23,FALSE)</f>
        <v>1273</v>
      </c>
      <c r="X74" s="6">
        <f>VLOOKUP($A$7:$A$91,data!$A$2:$X$78,24,FALSE)</f>
        <v>37</v>
      </c>
    </row>
    <row r="75" spans="1:24" ht="18.75">
      <c r="A75" s="5" t="s">
        <v>72</v>
      </c>
      <c r="B75" s="6">
        <f>VLOOKUP($A$7:$A$91,data!$A$2:$R$78,2,FALSE)</f>
        <v>24874</v>
      </c>
      <c r="C75" s="6">
        <f>VLOOKUP($A$7:$A$91,data!$A$2:$R$78,3,FALSE)</f>
        <v>176299</v>
      </c>
      <c r="D75" s="6">
        <f>VLOOKUP($A$7:$A$91,data!$A$2:$R$78,4,FALSE)</f>
        <v>15366</v>
      </c>
      <c r="E75" s="6">
        <f>VLOOKUP($A$7:$A$91,data!$A$2:$R$78,5,FALSE)</f>
        <v>35797</v>
      </c>
      <c r="F75" s="6">
        <f>VLOOKUP($A$7:$A$91,data!$A$2:$R$78,6,FALSE)</f>
        <v>928</v>
      </c>
      <c r="G75" s="6">
        <f>VLOOKUP($A$7:$A$91,data!$A$2:$R$78,7,FALSE)</f>
        <v>598</v>
      </c>
      <c r="H75" s="6">
        <f>VLOOKUP($A$7:$A$91,data!$A$2:$R$78,8,FALSE)</f>
        <v>127</v>
      </c>
      <c r="I75" s="6">
        <f>VLOOKUP($A$7:$A$91,data!$A$2:$R$78,9,FALSE)</f>
        <v>109580</v>
      </c>
      <c r="J75" s="6">
        <f>VLOOKUP($A$7:$A$91,data!$A$2:$R$78,10,FALSE)</f>
        <v>1585</v>
      </c>
      <c r="K75" s="6">
        <f>VLOOKUP($A$7:$A$91,data!$A$2:$R$78,11,FALSE)</f>
        <v>503757</v>
      </c>
      <c r="L75" s="6">
        <f>VLOOKUP($A$7:$A$91,data!$A$2:$R$78,12,FALSE)</f>
        <v>14001</v>
      </c>
      <c r="M75" s="6">
        <f>VLOOKUP($A$7:$A$91,data!$A$2:$R$78,13,FALSE)</f>
        <v>1460148</v>
      </c>
      <c r="N75" s="6">
        <f>VLOOKUP($A$7:$A$91,data!$A$2:$R$78,14,FALSE)</f>
        <v>155</v>
      </c>
      <c r="O75" s="6">
        <f>VLOOKUP($A$7:$A$91,data!$A$2:$R$78,15,FALSE)</f>
        <v>143711</v>
      </c>
      <c r="P75" s="6">
        <f>VLOOKUP($A$7:$A$91,data!$A$2:$R$78,16,FALSE)</f>
        <v>952</v>
      </c>
      <c r="Q75" s="6">
        <f>VLOOKUP($A$7:$A$91,data!$A$2:$R$78,17,FALSE)</f>
        <v>3612</v>
      </c>
      <c r="R75" s="6">
        <f>VLOOKUP($A$7:$A$91,data!$A$2:$R$78,18,FALSE)</f>
        <v>103</v>
      </c>
      <c r="S75" s="6">
        <f>VLOOKUP($A$7:$A$91,data!$A$2:$X$78,19,FALSE)</f>
        <v>52164</v>
      </c>
      <c r="T75" s="6">
        <f>VLOOKUP($A$7:$A$91,data!$A$2:$X$78,20,FALSE)</f>
        <v>404</v>
      </c>
      <c r="U75" s="6">
        <f>VLOOKUP($A$7:$A$91,data!$A$2:$X$78,21,FALSE)</f>
        <v>45986</v>
      </c>
      <c r="V75" s="6">
        <f>VLOOKUP($A$7:$A$91,data!$A$2:$X$78,22,FALSE)</f>
        <v>1142</v>
      </c>
      <c r="W75" s="6">
        <f>VLOOKUP($A$7:$A$91,data!$A$2:$X$78,23,FALSE)</f>
        <v>1218</v>
      </c>
      <c r="X75" s="6">
        <f>VLOOKUP($A$7:$A$91,data!$A$2:$X$78,24,FALSE)</f>
        <v>36</v>
      </c>
    </row>
    <row r="76" spans="1:24" ht="18.75">
      <c r="A76" s="9" t="s">
        <v>8</v>
      </c>
      <c r="B76" s="8">
        <f>SUM(B77:B85)</f>
        <v>309342</v>
      </c>
      <c r="C76" s="8">
        <f t="shared" ref="C76:X76" si="32">SUM(C77:C85)</f>
        <v>709399</v>
      </c>
      <c r="D76" s="8">
        <f t="shared" si="32"/>
        <v>123224</v>
      </c>
      <c r="E76" s="8">
        <f t="shared" si="32"/>
        <v>5994</v>
      </c>
      <c r="F76" s="8">
        <f t="shared" si="32"/>
        <v>198</v>
      </c>
      <c r="G76" s="8">
        <f t="shared" si="32"/>
        <v>17135</v>
      </c>
      <c r="H76" s="8">
        <f t="shared" si="32"/>
        <v>1874</v>
      </c>
      <c r="I76" s="8">
        <f t="shared" si="32"/>
        <v>1349838</v>
      </c>
      <c r="J76" s="8">
        <f t="shared" si="32"/>
        <v>14923</v>
      </c>
      <c r="K76" s="8">
        <f t="shared" ref="K76:L76" si="33">SUM(K77:K85)</f>
        <v>9452091</v>
      </c>
      <c r="L76" s="8">
        <f t="shared" si="33"/>
        <v>242628</v>
      </c>
      <c r="M76" s="8">
        <f t="shared" ref="M76:N76" si="34">SUM(M77:M85)</f>
        <v>15685268</v>
      </c>
      <c r="N76" s="8">
        <f t="shared" si="34"/>
        <v>3004</v>
      </c>
      <c r="O76" s="8">
        <f t="shared" si="32"/>
        <v>5163422</v>
      </c>
      <c r="P76" s="8">
        <f t="shared" si="32"/>
        <v>14540</v>
      </c>
      <c r="Q76" s="8">
        <f t="shared" si="32"/>
        <v>158202</v>
      </c>
      <c r="R76" s="8">
        <f t="shared" si="32"/>
        <v>2556</v>
      </c>
      <c r="S76" s="8">
        <f t="shared" ref="S76:T76" si="35">SUM(S77:S85)</f>
        <v>1092608</v>
      </c>
      <c r="T76" s="8">
        <f t="shared" si="35"/>
        <v>8834</v>
      </c>
      <c r="U76" s="8">
        <f t="shared" si="32"/>
        <v>183448</v>
      </c>
      <c r="V76" s="8">
        <f t="shared" si="32"/>
        <v>9636</v>
      </c>
      <c r="W76" s="8">
        <f t="shared" si="32"/>
        <v>2777</v>
      </c>
      <c r="X76" s="8">
        <f t="shared" si="32"/>
        <v>216</v>
      </c>
    </row>
    <row r="77" spans="1:24" ht="18.75">
      <c r="A77" s="5" t="s">
        <v>73</v>
      </c>
      <c r="B77" s="6">
        <f>VLOOKUP($A$7:$A$91,data!$A$2:$R$78,2,FALSE)</f>
        <v>99787</v>
      </c>
      <c r="C77" s="6">
        <f>VLOOKUP($A$7:$A$91,data!$A$2:$R$78,3,FALSE)</f>
        <v>224391</v>
      </c>
      <c r="D77" s="6">
        <f>VLOOKUP($A$7:$A$91,data!$A$2:$R$78,4,FALSE)</f>
        <v>42046</v>
      </c>
      <c r="E77" s="6">
        <f>VLOOKUP($A$7:$A$91,data!$A$2:$R$78,5,FALSE)</f>
        <v>139</v>
      </c>
      <c r="F77" s="6">
        <f>VLOOKUP($A$7:$A$91,data!$A$2:$R$78,6,FALSE)</f>
        <v>11</v>
      </c>
      <c r="G77" s="6">
        <f>VLOOKUP($A$7:$A$91,data!$A$2:$R$78,7,FALSE)</f>
        <v>2421</v>
      </c>
      <c r="H77" s="6">
        <f>VLOOKUP($A$7:$A$91,data!$A$2:$R$78,8,FALSE)</f>
        <v>234</v>
      </c>
      <c r="I77" s="6">
        <f>VLOOKUP($A$7:$A$91,data!$A$2:$R$78,9,FALSE)</f>
        <v>363720</v>
      </c>
      <c r="J77" s="6">
        <f>VLOOKUP($A$7:$A$91,data!$A$2:$R$78,10,FALSE)</f>
        <v>5493</v>
      </c>
      <c r="K77" s="6">
        <f>VLOOKUP($A$7:$A$91,data!$A$2:$R$78,11,FALSE)</f>
        <v>2779862</v>
      </c>
      <c r="L77" s="6">
        <f>VLOOKUP($A$7:$A$91,data!$A$2:$R$78,12,FALSE)</f>
        <v>73666</v>
      </c>
      <c r="M77" s="6">
        <f>VLOOKUP($A$7:$A$91,data!$A$2:$R$78,13,FALSE)</f>
        <v>2711097</v>
      </c>
      <c r="N77" s="6">
        <f>VLOOKUP($A$7:$A$91,data!$A$2:$R$78,14,FALSE)</f>
        <v>821</v>
      </c>
      <c r="O77" s="6">
        <f>VLOOKUP($A$7:$A$91,data!$A$2:$R$78,15,FALSE)</f>
        <v>877687</v>
      </c>
      <c r="P77" s="6">
        <f>VLOOKUP($A$7:$A$91,data!$A$2:$R$78,16,FALSE)</f>
        <v>5831</v>
      </c>
      <c r="Q77" s="6">
        <f>VLOOKUP($A$7:$A$91,data!$A$2:$R$78,17,FALSE)</f>
        <v>22590</v>
      </c>
      <c r="R77" s="6">
        <f>VLOOKUP($A$7:$A$91,data!$A$2:$R$78,18,FALSE)</f>
        <v>491</v>
      </c>
      <c r="S77" s="6">
        <f>VLOOKUP($A$7:$A$91,data!$A$2:$X$78,19,FALSE)</f>
        <v>374793</v>
      </c>
      <c r="T77" s="6">
        <f>VLOOKUP($A$7:$A$91,data!$A$2:$X$78,20,FALSE)</f>
        <v>3486</v>
      </c>
      <c r="U77" s="6">
        <f>VLOOKUP($A$7:$A$91,data!$A$2:$X$78,21,FALSE)</f>
        <v>52388</v>
      </c>
      <c r="V77" s="6">
        <f>VLOOKUP($A$7:$A$91,data!$A$2:$X$78,22,FALSE)</f>
        <v>2418</v>
      </c>
      <c r="W77" s="6">
        <f>VLOOKUP($A$7:$A$91,data!$A$2:$X$78,23,FALSE)</f>
        <v>795</v>
      </c>
      <c r="X77" s="6">
        <f>VLOOKUP($A$7:$A$91,data!$A$2:$X$78,24,FALSE)</f>
        <v>57</v>
      </c>
    </row>
    <row r="78" spans="1:24" ht="18.75">
      <c r="A78" s="5" t="s">
        <v>74</v>
      </c>
      <c r="B78" s="6">
        <f>VLOOKUP($A$7:$A$91,data!$A$2:$R$78,2,FALSE)</f>
        <v>16959</v>
      </c>
      <c r="C78" s="6">
        <f>VLOOKUP($A$7:$A$91,data!$A$2:$R$78,3,FALSE)</f>
        <v>65533</v>
      </c>
      <c r="D78" s="6">
        <f>VLOOKUP($A$7:$A$91,data!$A$2:$R$78,4,FALSE)</f>
        <v>9751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757</v>
      </c>
      <c r="H78" s="6">
        <f>VLOOKUP($A$7:$A$91,data!$A$2:$R$78,8,FALSE)</f>
        <v>138</v>
      </c>
      <c r="I78" s="6">
        <f>VLOOKUP($A$7:$A$91,data!$A$2:$R$78,9,FALSE)</f>
        <v>103919</v>
      </c>
      <c r="J78" s="6">
        <f>VLOOKUP($A$7:$A$91,data!$A$2:$R$78,10,FALSE)</f>
        <v>669</v>
      </c>
      <c r="K78" s="6">
        <f>VLOOKUP($A$7:$A$91,data!$A$2:$R$78,11,FALSE)</f>
        <v>527065</v>
      </c>
      <c r="L78" s="6">
        <f>VLOOKUP($A$7:$A$91,data!$A$2:$R$78,12,FALSE)</f>
        <v>11705</v>
      </c>
      <c r="M78" s="6">
        <f>VLOOKUP($A$7:$A$91,data!$A$2:$R$78,13,FALSE)</f>
        <v>2073117</v>
      </c>
      <c r="N78" s="6">
        <f>VLOOKUP($A$7:$A$91,data!$A$2:$R$78,14,FALSE)</f>
        <v>320</v>
      </c>
      <c r="O78" s="6">
        <f>VLOOKUP($A$7:$A$91,data!$A$2:$R$78,15,FALSE)</f>
        <v>147212</v>
      </c>
      <c r="P78" s="6">
        <f>VLOOKUP($A$7:$A$91,data!$A$2:$R$78,16,FALSE)</f>
        <v>416</v>
      </c>
      <c r="Q78" s="6">
        <f>VLOOKUP($A$7:$A$91,data!$A$2:$R$78,17,FALSE)</f>
        <v>3570</v>
      </c>
      <c r="R78" s="6">
        <f>VLOOKUP($A$7:$A$91,data!$A$2:$R$78,18,FALSE)</f>
        <v>144</v>
      </c>
      <c r="S78" s="6">
        <f>VLOOKUP($A$7:$A$91,data!$A$2:$X$78,19,FALSE)</f>
        <v>11887</v>
      </c>
      <c r="T78" s="6">
        <f>VLOOKUP($A$7:$A$91,data!$A$2:$X$78,20,FALSE)</f>
        <v>281</v>
      </c>
      <c r="U78" s="6">
        <f>VLOOKUP($A$7:$A$91,data!$A$2:$X$78,21,FALSE)</f>
        <v>36034</v>
      </c>
      <c r="V78" s="6">
        <f>VLOOKUP($A$7:$A$91,data!$A$2:$X$78,22,FALSE)</f>
        <v>1762</v>
      </c>
      <c r="W78" s="6">
        <f>VLOOKUP($A$7:$A$91,data!$A$2:$X$78,23,FALSE)</f>
        <v>473</v>
      </c>
      <c r="X78" s="6">
        <f>VLOOKUP($A$7:$A$91,data!$A$2:$X$78,24,FALSE)</f>
        <v>26</v>
      </c>
    </row>
    <row r="79" spans="1:24" ht="18.75">
      <c r="A79" s="5" t="s">
        <v>75</v>
      </c>
      <c r="B79" s="6">
        <f>VLOOKUP($A$7:$A$91,data!$A$2:$R$78,2,FALSE)</f>
        <v>10361</v>
      </c>
      <c r="C79" s="6">
        <f>VLOOKUP($A$7:$A$91,data!$A$2:$R$78,3,FALSE)</f>
        <v>11050</v>
      </c>
      <c r="D79" s="6">
        <f>VLOOKUP($A$7:$A$91,data!$A$2:$R$78,4,FALSE)</f>
        <v>1417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2401</v>
      </c>
      <c r="H79" s="6">
        <f>VLOOKUP($A$7:$A$91,data!$A$2:$R$78,8,FALSE)</f>
        <v>239</v>
      </c>
      <c r="I79" s="6">
        <f>VLOOKUP($A$7:$A$91,data!$A$2:$R$78,9,FALSE)</f>
        <v>35742</v>
      </c>
      <c r="J79" s="6">
        <f>VLOOKUP($A$7:$A$91,data!$A$2:$R$78,10,FALSE)</f>
        <v>251</v>
      </c>
      <c r="K79" s="6">
        <f>VLOOKUP($A$7:$A$91,data!$A$2:$R$78,11,FALSE)</f>
        <v>319920</v>
      </c>
      <c r="L79" s="6">
        <f>VLOOKUP($A$7:$A$91,data!$A$2:$R$78,12,FALSE)</f>
        <v>8913</v>
      </c>
      <c r="M79" s="6">
        <f>VLOOKUP($A$7:$A$91,data!$A$2:$R$78,13,FALSE)</f>
        <v>464422</v>
      </c>
      <c r="N79" s="6">
        <f>VLOOKUP($A$7:$A$91,data!$A$2:$R$78,14,FALSE)</f>
        <v>104</v>
      </c>
      <c r="O79" s="6">
        <f>VLOOKUP($A$7:$A$91,data!$A$2:$R$78,15,FALSE)</f>
        <v>972947</v>
      </c>
      <c r="P79" s="6">
        <f>VLOOKUP($A$7:$A$91,data!$A$2:$R$78,16,FALSE)</f>
        <v>503</v>
      </c>
      <c r="Q79" s="6">
        <f>VLOOKUP($A$7:$A$91,data!$A$2:$R$78,17,FALSE)</f>
        <v>2657</v>
      </c>
      <c r="R79" s="6">
        <f>VLOOKUP($A$7:$A$91,data!$A$2:$R$78,18,FALSE)</f>
        <v>86</v>
      </c>
      <c r="S79" s="6">
        <f>VLOOKUP($A$7:$A$91,data!$A$2:$X$78,19,FALSE)</f>
        <v>12470</v>
      </c>
      <c r="T79" s="6">
        <f>VLOOKUP($A$7:$A$91,data!$A$2:$X$78,20,FALSE)</f>
        <v>212</v>
      </c>
      <c r="U79" s="6">
        <f>VLOOKUP($A$7:$A$91,data!$A$2:$X$78,21,FALSE)</f>
        <v>13960</v>
      </c>
      <c r="V79" s="6">
        <f>VLOOKUP($A$7:$A$91,data!$A$2:$X$78,22,FALSE)</f>
        <v>659</v>
      </c>
      <c r="W79" s="6">
        <f>VLOOKUP($A$7:$A$91,data!$A$2:$X$78,23,FALSE)</f>
        <v>174</v>
      </c>
      <c r="X79" s="6">
        <f>VLOOKUP($A$7:$A$91,data!$A$2:$X$78,24,FALSE)</f>
        <v>17</v>
      </c>
    </row>
    <row r="80" spans="1:24" ht="18.75">
      <c r="A80" s="5" t="s">
        <v>76</v>
      </c>
      <c r="B80" s="6">
        <f>VLOOKUP($A$7:$A$91,data!$A$2:$R$78,2,FALSE)</f>
        <v>3110</v>
      </c>
      <c r="C80" s="6">
        <f>VLOOKUP($A$7:$A$91,data!$A$2:$R$78,3,FALSE)</f>
        <v>2438</v>
      </c>
      <c r="D80" s="6">
        <f>VLOOKUP($A$7:$A$91,data!$A$2:$R$78,4,FALSE)</f>
        <v>301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663</v>
      </c>
      <c r="H80" s="6">
        <f>VLOOKUP($A$7:$A$91,data!$A$2:$R$78,8,FALSE)</f>
        <v>93</v>
      </c>
      <c r="I80" s="6">
        <f>VLOOKUP($A$7:$A$91,data!$A$2:$R$78,9,FALSE)</f>
        <v>1053</v>
      </c>
      <c r="J80" s="6">
        <f>VLOOKUP($A$7:$A$91,data!$A$2:$R$78,10,FALSE)</f>
        <v>16</v>
      </c>
      <c r="K80" s="6">
        <f>VLOOKUP($A$7:$A$91,data!$A$2:$R$78,11,FALSE)</f>
        <v>87746</v>
      </c>
      <c r="L80" s="6">
        <f>VLOOKUP($A$7:$A$91,data!$A$2:$R$78,12,FALSE)</f>
        <v>2592</v>
      </c>
      <c r="M80" s="6">
        <f>VLOOKUP($A$7:$A$91,data!$A$2:$R$78,13,FALSE)</f>
        <v>45068</v>
      </c>
      <c r="N80" s="6">
        <f>VLOOKUP($A$7:$A$91,data!$A$2:$R$78,14,FALSE)</f>
        <v>6</v>
      </c>
      <c r="O80" s="6">
        <f>VLOOKUP($A$7:$A$91,data!$A$2:$R$78,15,FALSE)</f>
        <v>150287</v>
      </c>
      <c r="P80" s="6">
        <f>VLOOKUP($A$7:$A$91,data!$A$2:$R$78,16,FALSE)</f>
        <v>74</v>
      </c>
      <c r="Q80" s="6">
        <f>VLOOKUP($A$7:$A$91,data!$A$2:$R$78,17,FALSE)</f>
        <v>7721</v>
      </c>
      <c r="R80" s="6">
        <f>VLOOKUP($A$7:$A$91,data!$A$2:$R$78,18,FALSE)</f>
        <v>8</v>
      </c>
      <c r="S80" s="6">
        <f>VLOOKUP($A$7:$A$91,data!$A$2:$X$78,19,FALSE)</f>
        <v>4991</v>
      </c>
      <c r="T80" s="6">
        <f>VLOOKUP($A$7:$A$91,data!$A$2:$X$78,20,FALSE)</f>
        <v>32</v>
      </c>
      <c r="U80" s="6">
        <f>VLOOKUP($A$7:$A$91,data!$A$2:$X$78,21,FALSE)</f>
        <v>2509</v>
      </c>
      <c r="V80" s="6">
        <f>VLOOKUP($A$7:$A$91,data!$A$2:$X$78,22,FALSE)</f>
        <v>93</v>
      </c>
      <c r="W80" s="6">
        <f>VLOOKUP($A$7:$A$91,data!$A$2:$X$78,23,FALSE)</f>
        <v>73</v>
      </c>
      <c r="X80" s="6">
        <f>VLOOKUP($A$7:$A$91,data!$A$2:$X$78,24,FALSE)</f>
        <v>5</v>
      </c>
    </row>
    <row r="81" spans="1:24" ht="18.75">
      <c r="A81" s="5" t="s">
        <v>77</v>
      </c>
      <c r="B81" s="6">
        <f>VLOOKUP($A$7:$A$91,data!$A$2:$R$78,2,FALSE)</f>
        <v>55741</v>
      </c>
      <c r="C81" s="6">
        <f>VLOOKUP($A$7:$A$91,data!$A$2:$R$78,3,FALSE)</f>
        <v>85326</v>
      </c>
      <c r="D81" s="6">
        <f>VLOOKUP($A$7:$A$91,data!$A$2:$R$78,4,FALSE)</f>
        <v>14588</v>
      </c>
      <c r="E81" s="6">
        <f>VLOOKUP($A$7:$A$91,data!$A$2:$R$78,5,FALSE)</f>
        <v>0</v>
      </c>
      <c r="F81" s="6">
        <f>VLOOKUP($A$7:$A$91,data!$A$2:$R$78,6,FALSE)</f>
        <v>0</v>
      </c>
      <c r="G81" s="6">
        <f>VLOOKUP($A$7:$A$91,data!$A$2:$R$78,7,FALSE)</f>
        <v>3774</v>
      </c>
      <c r="H81" s="6">
        <f>VLOOKUP($A$7:$A$91,data!$A$2:$R$78,8,FALSE)</f>
        <v>386</v>
      </c>
      <c r="I81" s="6">
        <f>VLOOKUP($A$7:$A$91,data!$A$2:$R$78,9,FALSE)</f>
        <v>188118</v>
      </c>
      <c r="J81" s="6">
        <f>VLOOKUP($A$7:$A$91,data!$A$2:$R$78,10,FALSE)</f>
        <v>1631</v>
      </c>
      <c r="K81" s="6">
        <f>VLOOKUP($A$7:$A$91,data!$A$2:$R$78,11,FALSE)</f>
        <v>1810325</v>
      </c>
      <c r="L81" s="6">
        <f>VLOOKUP($A$7:$A$91,data!$A$2:$R$78,12,FALSE)</f>
        <v>46755</v>
      </c>
      <c r="M81" s="6">
        <f>VLOOKUP($A$7:$A$91,data!$A$2:$R$78,13,FALSE)</f>
        <v>1934581</v>
      </c>
      <c r="N81" s="6">
        <f>VLOOKUP($A$7:$A$91,data!$A$2:$R$78,14,FALSE)</f>
        <v>425</v>
      </c>
      <c r="O81" s="6">
        <f>VLOOKUP($A$7:$A$91,data!$A$2:$R$78,15,FALSE)</f>
        <v>376339</v>
      </c>
      <c r="P81" s="6">
        <f>VLOOKUP($A$7:$A$91,data!$A$2:$R$78,16,FALSE)</f>
        <v>2344</v>
      </c>
      <c r="Q81" s="6">
        <f>VLOOKUP($A$7:$A$91,data!$A$2:$R$78,17,FALSE)</f>
        <v>11114</v>
      </c>
      <c r="R81" s="6">
        <f>VLOOKUP($A$7:$A$91,data!$A$2:$R$78,18,FALSE)</f>
        <v>188</v>
      </c>
      <c r="S81" s="6">
        <f>VLOOKUP($A$7:$A$91,data!$A$2:$X$78,19,FALSE)</f>
        <v>280118</v>
      </c>
      <c r="T81" s="6">
        <f>VLOOKUP($A$7:$A$91,data!$A$2:$X$78,20,FALSE)</f>
        <v>1971</v>
      </c>
      <c r="U81" s="6">
        <f>VLOOKUP($A$7:$A$91,data!$A$2:$X$78,21,FALSE)</f>
        <v>17886</v>
      </c>
      <c r="V81" s="6">
        <f>VLOOKUP($A$7:$A$91,data!$A$2:$X$78,22,FALSE)</f>
        <v>791</v>
      </c>
      <c r="W81" s="6">
        <f>VLOOKUP($A$7:$A$91,data!$A$2:$X$78,23,FALSE)</f>
        <v>432</v>
      </c>
      <c r="X81" s="6">
        <f>VLOOKUP($A$7:$A$91,data!$A$2:$X$78,24,FALSE)</f>
        <v>32</v>
      </c>
    </row>
    <row r="82" spans="1:24" ht="18.75">
      <c r="A82" s="5" t="s">
        <v>78</v>
      </c>
      <c r="B82" s="6">
        <f>VLOOKUP($A$7:$A$91,data!$A$2:$R$78,2,FALSE)</f>
        <v>7066</v>
      </c>
      <c r="C82" s="6">
        <f>VLOOKUP($A$7:$A$91,data!$A$2:$R$78,3,FALSE)</f>
        <v>10092</v>
      </c>
      <c r="D82" s="6">
        <f>VLOOKUP($A$7:$A$91,data!$A$2:$R$78,4,FALSE)</f>
        <v>1194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1685</v>
      </c>
      <c r="H82" s="6">
        <f>VLOOKUP($A$7:$A$91,data!$A$2:$R$78,8,FALSE)</f>
        <v>181</v>
      </c>
      <c r="I82" s="6">
        <f>VLOOKUP($A$7:$A$91,data!$A$2:$R$78,9,FALSE)</f>
        <v>14434</v>
      </c>
      <c r="J82" s="6">
        <f>VLOOKUP($A$7:$A$91,data!$A$2:$R$78,10,FALSE)</f>
        <v>158</v>
      </c>
      <c r="K82" s="6">
        <f>VLOOKUP($A$7:$A$91,data!$A$2:$R$78,11,FALSE)</f>
        <v>170112</v>
      </c>
      <c r="L82" s="6">
        <f>VLOOKUP($A$7:$A$91,data!$A$2:$R$78,12,FALSE)</f>
        <v>6050</v>
      </c>
      <c r="M82" s="6">
        <f>VLOOKUP($A$7:$A$91,data!$A$2:$R$78,13,FALSE)</f>
        <v>30829</v>
      </c>
      <c r="N82" s="6">
        <f>VLOOKUP($A$7:$A$91,data!$A$2:$R$78,14,FALSE)</f>
        <v>16</v>
      </c>
      <c r="O82" s="6">
        <f>VLOOKUP($A$7:$A$91,data!$A$2:$R$78,15,FALSE)</f>
        <v>170883</v>
      </c>
      <c r="P82" s="6">
        <f>VLOOKUP($A$7:$A$91,data!$A$2:$R$78,16,FALSE)</f>
        <v>654</v>
      </c>
      <c r="Q82" s="6">
        <f>VLOOKUP($A$7:$A$91,data!$A$2:$R$78,17,FALSE)</f>
        <v>145</v>
      </c>
      <c r="R82" s="6">
        <f>VLOOKUP($A$7:$A$91,data!$A$2:$R$78,18,FALSE)</f>
        <v>10</v>
      </c>
      <c r="S82" s="6">
        <f>VLOOKUP($A$7:$A$91,data!$A$2:$X$78,19,FALSE)</f>
        <v>8284</v>
      </c>
      <c r="T82" s="6">
        <f>VLOOKUP($A$7:$A$91,data!$A$2:$X$78,20,FALSE)</f>
        <v>92</v>
      </c>
      <c r="U82" s="6">
        <f>VLOOKUP($A$7:$A$91,data!$A$2:$X$78,21,FALSE)</f>
        <v>8004</v>
      </c>
      <c r="V82" s="6">
        <f>VLOOKUP($A$7:$A$91,data!$A$2:$X$78,22,FALSE)</f>
        <v>464</v>
      </c>
      <c r="W82" s="6">
        <f>VLOOKUP($A$7:$A$91,data!$A$2:$X$78,23,FALSE)</f>
        <v>91</v>
      </c>
      <c r="X82" s="6">
        <f>VLOOKUP($A$7:$A$91,data!$A$2:$X$78,24,FALSE)</f>
        <v>9</v>
      </c>
    </row>
    <row r="83" spans="1:24" ht="18.75">
      <c r="A83" s="5" t="s">
        <v>79</v>
      </c>
      <c r="B83" s="6">
        <f>VLOOKUP($A$7:$A$91,data!$A$2:$R$78,2,FALSE)</f>
        <v>25469</v>
      </c>
      <c r="C83" s="6">
        <f>VLOOKUP($A$7:$A$91,data!$A$2:$R$78,3,FALSE)</f>
        <v>47855</v>
      </c>
      <c r="D83" s="6">
        <f>VLOOKUP($A$7:$A$91,data!$A$2:$R$78,4,FALSE)</f>
        <v>7400</v>
      </c>
      <c r="E83" s="6">
        <f>VLOOKUP($A$7:$A$91,data!$A$2:$R$78,5,FALSE)</f>
        <v>1256</v>
      </c>
      <c r="F83" s="6">
        <f>VLOOKUP($A$7:$A$91,data!$A$2:$R$78,6,FALSE)</f>
        <v>32</v>
      </c>
      <c r="G83" s="6">
        <f>VLOOKUP($A$7:$A$91,data!$A$2:$R$78,7,FALSE)</f>
        <v>536</v>
      </c>
      <c r="H83" s="6">
        <f>VLOOKUP($A$7:$A$91,data!$A$2:$R$78,8,FALSE)</f>
        <v>124</v>
      </c>
      <c r="I83" s="6">
        <f>VLOOKUP($A$7:$A$91,data!$A$2:$R$78,9,FALSE)</f>
        <v>94719</v>
      </c>
      <c r="J83" s="6">
        <f>VLOOKUP($A$7:$A$91,data!$A$2:$R$78,10,FALSE)</f>
        <v>1678</v>
      </c>
      <c r="K83" s="6">
        <f>VLOOKUP($A$7:$A$91,data!$A$2:$R$78,11,FALSE)</f>
        <v>716793</v>
      </c>
      <c r="L83" s="6">
        <f>VLOOKUP($A$7:$A$91,data!$A$2:$R$78,12,FALSE)</f>
        <v>21498</v>
      </c>
      <c r="M83" s="6">
        <f>VLOOKUP($A$7:$A$91,data!$A$2:$R$78,13,FALSE)</f>
        <v>557197</v>
      </c>
      <c r="N83" s="6">
        <f>VLOOKUP($A$7:$A$91,data!$A$2:$R$78,14,FALSE)</f>
        <v>147</v>
      </c>
      <c r="O83" s="6">
        <f>VLOOKUP($A$7:$A$91,data!$A$2:$R$78,15,FALSE)</f>
        <v>460553</v>
      </c>
      <c r="P83" s="6">
        <f>VLOOKUP($A$7:$A$91,data!$A$2:$R$78,16,FALSE)</f>
        <v>1193</v>
      </c>
      <c r="Q83" s="6">
        <f>VLOOKUP($A$7:$A$91,data!$A$2:$R$78,17,FALSE)</f>
        <v>5152</v>
      </c>
      <c r="R83" s="6">
        <f>VLOOKUP($A$7:$A$91,data!$A$2:$R$78,18,FALSE)</f>
        <v>122</v>
      </c>
      <c r="S83" s="6">
        <f>VLOOKUP($A$7:$A$91,data!$A$2:$X$78,19,FALSE)</f>
        <v>47280</v>
      </c>
      <c r="T83" s="6">
        <f>VLOOKUP($A$7:$A$91,data!$A$2:$X$78,20,FALSE)</f>
        <v>429</v>
      </c>
      <c r="U83" s="6">
        <f>VLOOKUP($A$7:$A$91,data!$A$2:$X$78,21,FALSE)</f>
        <v>7348</v>
      </c>
      <c r="V83" s="6">
        <f>VLOOKUP($A$7:$A$91,data!$A$2:$X$78,22,FALSE)</f>
        <v>307</v>
      </c>
      <c r="W83" s="6">
        <f>VLOOKUP($A$7:$A$91,data!$A$2:$X$78,23,FALSE)</f>
        <v>146</v>
      </c>
      <c r="X83" s="6">
        <f>VLOOKUP($A$7:$A$91,data!$A$2:$X$78,24,FALSE)</f>
        <v>12</v>
      </c>
    </row>
    <row r="84" spans="1:24" ht="18.75">
      <c r="A84" s="5" t="s">
        <v>80</v>
      </c>
      <c r="B84" s="6">
        <f>VLOOKUP($A$7:$A$91,data!$A$2:$R$78,2,FALSE)</f>
        <v>30647</v>
      </c>
      <c r="C84" s="6">
        <f>VLOOKUP($A$7:$A$91,data!$A$2:$R$78,3,FALSE)</f>
        <v>97869</v>
      </c>
      <c r="D84" s="6">
        <f>VLOOKUP($A$7:$A$91,data!$A$2:$R$78,4,FALSE)</f>
        <v>15242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345</v>
      </c>
      <c r="H84" s="6">
        <f>VLOOKUP($A$7:$A$91,data!$A$2:$R$78,8,FALSE)</f>
        <v>103</v>
      </c>
      <c r="I84" s="6">
        <f>VLOOKUP($A$7:$A$91,data!$A$2:$R$78,9,FALSE)</f>
        <v>95493</v>
      </c>
      <c r="J84" s="6">
        <f>VLOOKUP($A$7:$A$91,data!$A$2:$R$78,10,FALSE)</f>
        <v>959</v>
      </c>
      <c r="K84" s="6">
        <f>VLOOKUP($A$7:$A$91,data!$A$2:$R$78,11,FALSE)</f>
        <v>823267</v>
      </c>
      <c r="L84" s="6">
        <f>VLOOKUP($A$7:$A$91,data!$A$2:$R$78,12,FALSE)</f>
        <v>23013</v>
      </c>
      <c r="M84" s="6">
        <f>VLOOKUP($A$7:$A$91,data!$A$2:$R$78,13,FALSE)</f>
        <v>1074446</v>
      </c>
      <c r="N84" s="6">
        <f>VLOOKUP($A$7:$A$91,data!$A$2:$R$78,14,FALSE)</f>
        <v>222</v>
      </c>
      <c r="O84" s="6">
        <f>VLOOKUP($A$7:$A$91,data!$A$2:$R$78,15,FALSE)</f>
        <v>643197</v>
      </c>
      <c r="P84" s="6">
        <f>VLOOKUP($A$7:$A$91,data!$A$2:$R$78,16,FALSE)</f>
        <v>871</v>
      </c>
      <c r="Q84" s="6">
        <f>VLOOKUP($A$7:$A$91,data!$A$2:$R$78,17,FALSE)</f>
        <v>6366</v>
      </c>
      <c r="R84" s="6">
        <f>VLOOKUP($A$7:$A$91,data!$A$2:$R$78,18,FALSE)</f>
        <v>200</v>
      </c>
      <c r="S84" s="6">
        <f>VLOOKUP($A$7:$A$91,data!$A$2:$X$78,19,FALSE)</f>
        <v>64439</v>
      </c>
      <c r="T84" s="6">
        <f>VLOOKUP($A$7:$A$91,data!$A$2:$X$78,20,FALSE)</f>
        <v>471</v>
      </c>
      <c r="U84" s="6">
        <f>VLOOKUP($A$7:$A$91,data!$A$2:$X$78,21,FALSE)</f>
        <v>18445</v>
      </c>
      <c r="V84" s="6">
        <f>VLOOKUP($A$7:$A$91,data!$A$2:$X$78,22,FALSE)</f>
        <v>1349</v>
      </c>
      <c r="W84" s="6">
        <f>VLOOKUP($A$7:$A$91,data!$A$2:$X$78,23,FALSE)</f>
        <v>123</v>
      </c>
      <c r="X84" s="6">
        <f>VLOOKUP($A$7:$A$91,data!$A$2:$X$78,24,FALSE)</f>
        <v>22</v>
      </c>
    </row>
    <row r="85" spans="1:24" ht="18.75">
      <c r="A85" s="5" t="s">
        <v>81</v>
      </c>
      <c r="B85" s="6">
        <f>VLOOKUP($A$7:$A$91,data!$A$2:$R$78,2,FALSE)</f>
        <v>60202</v>
      </c>
      <c r="C85" s="6">
        <f>VLOOKUP($A$7:$A$91,data!$A$2:$R$78,3,FALSE)</f>
        <v>164845</v>
      </c>
      <c r="D85" s="6">
        <f>VLOOKUP($A$7:$A$91,data!$A$2:$R$78,4,FALSE)</f>
        <v>31285</v>
      </c>
      <c r="E85" s="6">
        <f>VLOOKUP($A$7:$A$91,data!$A$2:$R$78,5,FALSE)</f>
        <v>4599</v>
      </c>
      <c r="F85" s="6">
        <f>VLOOKUP($A$7:$A$91,data!$A$2:$R$78,6,FALSE)</f>
        <v>155</v>
      </c>
      <c r="G85" s="6">
        <f>VLOOKUP($A$7:$A$91,data!$A$2:$R$78,7,FALSE)</f>
        <v>4553</v>
      </c>
      <c r="H85" s="6">
        <f>VLOOKUP($A$7:$A$91,data!$A$2:$R$78,8,FALSE)</f>
        <v>376</v>
      </c>
      <c r="I85" s="6">
        <f>VLOOKUP($A$7:$A$91,data!$A$2:$R$78,9,FALSE)</f>
        <v>452640</v>
      </c>
      <c r="J85" s="6">
        <f>VLOOKUP($A$7:$A$91,data!$A$2:$R$78,10,FALSE)</f>
        <v>4068</v>
      </c>
      <c r="K85" s="6">
        <f>VLOOKUP($A$7:$A$91,data!$A$2:$R$78,11,FALSE)</f>
        <v>2217001</v>
      </c>
      <c r="L85" s="6">
        <f>VLOOKUP($A$7:$A$91,data!$A$2:$R$78,12,FALSE)</f>
        <v>48436</v>
      </c>
      <c r="M85" s="6">
        <f>VLOOKUP($A$7:$A$91,data!$A$2:$R$78,13,FALSE)</f>
        <v>6794511</v>
      </c>
      <c r="N85" s="6">
        <f>VLOOKUP($A$7:$A$91,data!$A$2:$R$78,14,FALSE)</f>
        <v>943</v>
      </c>
      <c r="O85" s="6">
        <f>VLOOKUP($A$7:$A$91,data!$A$2:$R$78,15,FALSE)</f>
        <v>1364317</v>
      </c>
      <c r="P85" s="6">
        <f>VLOOKUP($A$7:$A$91,data!$A$2:$R$78,16,FALSE)</f>
        <v>2654</v>
      </c>
      <c r="Q85" s="6">
        <f>VLOOKUP($A$7:$A$91,data!$A$2:$R$78,17,FALSE)</f>
        <v>98887</v>
      </c>
      <c r="R85" s="6">
        <f>VLOOKUP($A$7:$A$91,data!$A$2:$R$78,18,FALSE)</f>
        <v>1307</v>
      </c>
      <c r="S85" s="6">
        <f>VLOOKUP($A$7:$A$91,data!$A$2:$X$78,19,FALSE)</f>
        <v>288346</v>
      </c>
      <c r="T85" s="6">
        <f>VLOOKUP($A$7:$A$91,data!$A$2:$X$78,20,FALSE)</f>
        <v>1860</v>
      </c>
      <c r="U85" s="6">
        <f>VLOOKUP($A$7:$A$91,data!$A$2:$X$78,21,FALSE)</f>
        <v>26874</v>
      </c>
      <c r="V85" s="6">
        <f>VLOOKUP($A$7:$A$91,data!$A$2:$X$78,22,FALSE)</f>
        <v>1793</v>
      </c>
      <c r="W85" s="6">
        <f>VLOOKUP($A$7:$A$91,data!$A$2:$X$78,23,FALSE)</f>
        <v>470</v>
      </c>
      <c r="X85" s="6">
        <f>VLOOKUP($A$7:$A$91,data!$A$2:$X$78,24,FALSE)</f>
        <v>36</v>
      </c>
    </row>
    <row r="86" spans="1:24" ht="18.75">
      <c r="A86" s="9" t="s">
        <v>9</v>
      </c>
      <c r="B86" s="8">
        <f>SUM(B87:B91)</f>
        <v>223207</v>
      </c>
      <c r="C86" s="8">
        <f t="shared" ref="C86:X86" si="36">SUM(C87:C91)</f>
        <v>428954</v>
      </c>
      <c r="D86" s="8">
        <f t="shared" si="36"/>
        <v>94407</v>
      </c>
      <c r="E86" s="8">
        <f t="shared" si="36"/>
        <v>1335</v>
      </c>
      <c r="F86" s="8">
        <f t="shared" si="36"/>
        <v>23</v>
      </c>
      <c r="G86" s="8">
        <f t="shared" si="36"/>
        <v>11136</v>
      </c>
      <c r="H86" s="8">
        <f t="shared" si="36"/>
        <v>1354</v>
      </c>
      <c r="I86" s="8">
        <f t="shared" si="36"/>
        <v>125451</v>
      </c>
      <c r="J86" s="8">
        <f t="shared" si="36"/>
        <v>977</v>
      </c>
      <c r="K86" s="8">
        <f t="shared" ref="K86:L86" si="37">SUM(K87:K91)</f>
        <v>4877334</v>
      </c>
      <c r="L86" s="8">
        <f t="shared" si="37"/>
        <v>179923</v>
      </c>
      <c r="M86" s="8">
        <f t="shared" ref="M86:N86" si="38">SUM(M87:M91)</f>
        <v>3988247</v>
      </c>
      <c r="N86" s="8">
        <f t="shared" si="38"/>
        <v>1886</v>
      </c>
      <c r="O86" s="8">
        <f t="shared" si="36"/>
        <v>2419903</v>
      </c>
      <c r="P86" s="8">
        <f t="shared" si="36"/>
        <v>4766</v>
      </c>
      <c r="Q86" s="8">
        <f t="shared" si="36"/>
        <v>91819</v>
      </c>
      <c r="R86" s="8">
        <f t="shared" si="36"/>
        <v>2621</v>
      </c>
      <c r="S86" s="8">
        <f t="shared" ref="S86:T86" si="39">SUM(S87:S91)</f>
        <v>468146</v>
      </c>
      <c r="T86" s="8">
        <f t="shared" si="39"/>
        <v>6081</v>
      </c>
      <c r="U86" s="8">
        <f t="shared" si="36"/>
        <v>259834</v>
      </c>
      <c r="V86" s="8">
        <f t="shared" si="36"/>
        <v>44886</v>
      </c>
      <c r="W86" s="8">
        <f t="shared" si="36"/>
        <v>28237</v>
      </c>
      <c r="X86" s="8">
        <f t="shared" si="36"/>
        <v>5352</v>
      </c>
    </row>
    <row r="87" spans="1:24" ht="18.75">
      <c r="A87" s="5" t="s">
        <v>82</v>
      </c>
      <c r="B87" s="6">
        <f>VLOOKUP($A$7:$A$91,data!$A$2:$R$78,2,FALSE)</f>
        <v>60131</v>
      </c>
      <c r="C87" s="6">
        <f>VLOOKUP($A$7:$A$91,data!$A$2:$R$78,3,FALSE)</f>
        <v>169727</v>
      </c>
      <c r="D87" s="6">
        <f>VLOOKUP($A$7:$A$91,data!$A$2:$R$78,4,FALSE)</f>
        <v>27100</v>
      </c>
      <c r="E87" s="6">
        <f>VLOOKUP($A$7:$A$91,data!$A$2:$R$78,5,FALSE)</f>
        <v>1317</v>
      </c>
      <c r="F87" s="6">
        <f>VLOOKUP($A$7:$A$91,data!$A$2:$R$78,6,FALSE)</f>
        <v>20</v>
      </c>
      <c r="G87" s="6">
        <f>VLOOKUP($A$7:$A$91,data!$A$2:$R$78,7,FALSE)</f>
        <v>5818</v>
      </c>
      <c r="H87" s="6">
        <f>VLOOKUP($A$7:$A$91,data!$A$2:$R$78,8,FALSE)</f>
        <v>340</v>
      </c>
      <c r="I87" s="6">
        <f>VLOOKUP($A$7:$A$91,data!$A$2:$R$78,9,FALSE)</f>
        <v>94792</v>
      </c>
      <c r="J87" s="6">
        <f>VLOOKUP($A$7:$A$91,data!$A$2:$R$78,10,FALSE)</f>
        <v>598</v>
      </c>
      <c r="K87" s="6">
        <f>VLOOKUP($A$7:$A$91,data!$A$2:$R$78,11,FALSE)</f>
        <v>1760572</v>
      </c>
      <c r="L87" s="6">
        <f>VLOOKUP($A$7:$A$91,data!$A$2:$R$78,12,FALSE)</f>
        <v>45573</v>
      </c>
      <c r="M87" s="6">
        <f>VLOOKUP($A$7:$A$91,data!$A$2:$R$78,13,FALSE)</f>
        <v>2549257</v>
      </c>
      <c r="N87" s="6">
        <f>VLOOKUP($A$7:$A$91,data!$A$2:$R$78,14,FALSE)</f>
        <v>828</v>
      </c>
      <c r="O87" s="6">
        <f>VLOOKUP($A$7:$A$91,data!$A$2:$R$78,15,FALSE)</f>
        <v>1983872</v>
      </c>
      <c r="P87" s="6">
        <f>VLOOKUP($A$7:$A$91,data!$A$2:$R$78,16,FALSE)</f>
        <v>2313</v>
      </c>
      <c r="Q87" s="6">
        <f>VLOOKUP($A$7:$A$91,data!$A$2:$R$78,17,FALSE)</f>
        <v>50290</v>
      </c>
      <c r="R87" s="6">
        <f>VLOOKUP($A$7:$A$91,data!$A$2:$R$78,18,FALSE)</f>
        <v>827</v>
      </c>
      <c r="S87" s="6">
        <f>VLOOKUP($A$7:$A$91,data!$A$2:$X$78,19,FALSE)</f>
        <v>359587</v>
      </c>
      <c r="T87" s="6">
        <f>VLOOKUP($A$7:$A$91,data!$A$2:$X$78,20,FALSE)</f>
        <v>1846</v>
      </c>
      <c r="U87" s="6">
        <f>VLOOKUP($A$7:$A$91,data!$A$2:$X$78,21,FALSE)</f>
        <v>58133</v>
      </c>
      <c r="V87" s="6">
        <f>VLOOKUP($A$7:$A$91,data!$A$2:$X$78,22,FALSE)</f>
        <v>5963</v>
      </c>
      <c r="W87" s="6">
        <f>VLOOKUP($A$7:$A$91,data!$A$2:$X$78,23,FALSE)</f>
        <v>2157</v>
      </c>
      <c r="X87" s="6">
        <f>VLOOKUP($A$7:$A$91,data!$A$2:$X$78,24,FALSE)</f>
        <v>222</v>
      </c>
    </row>
    <row r="88" spans="1:24" ht="18.75">
      <c r="A88" s="5" t="s">
        <v>83</v>
      </c>
      <c r="B88" s="6">
        <f>VLOOKUP($A$7:$A$91,data!$A$2:$R$78,2,FALSE)</f>
        <v>23343</v>
      </c>
      <c r="C88" s="6">
        <f>VLOOKUP($A$7:$A$91,data!$A$2:$R$78,3,FALSE)</f>
        <v>34156</v>
      </c>
      <c r="D88" s="6">
        <f>VLOOKUP($A$7:$A$91,data!$A$2:$R$78,4,FALSE)</f>
        <v>7987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152</v>
      </c>
      <c r="H88" s="6">
        <f>VLOOKUP($A$7:$A$91,data!$A$2:$R$78,8,FALSE)</f>
        <v>38</v>
      </c>
      <c r="I88" s="6">
        <f>VLOOKUP($A$7:$A$91,data!$A$2:$R$78,9,FALSE)</f>
        <v>12815</v>
      </c>
      <c r="J88" s="6">
        <f>VLOOKUP($A$7:$A$91,data!$A$2:$R$78,10,FALSE)</f>
        <v>68</v>
      </c>
      <c r="K88" s="6">
        <f>VLOOKUP($A$7:$A$91,data!$A$2:$R$78,11,FALSE)</f>
        <v>485309</v>
      </c>
      <c r="L88" s="6">
        <f>VLOOKUP($A$7:$A$91,data!$A$2:$R$78,12,FALSE)</f>
        <v>19456</v>
      </c>
      <c r="M88" s="6">
        <f>VLOOKUP($A$7:$A$91,data!$A$2:$R$78,13,FALSE)</f>
        <v>1009082</v>
      </c>
      <c r="N88" s="6">
        <f>VLOOKUP($A$7:$A$91,data!$A$2:$R$78,14,FALSE)</f>
        <v>74</v>
      </c>
      <c r="O88" s="6">
        <f>VLOOKUP($A$7:$A$91,data!$A$2:$R$78,15,FALSE)</f>
        <v>288272</v>
      </c>
      <c r="P88" s="6">
        <f>VLOOKUP($A$7:$A$91,data!$A$2:$R$78,16,FALSE)</f>
        <v>442</v>
      </c>
      <c r="Q88" s="6">
        <f>VLOOKUP($A$7:$A$91,data!$A$2:$R$78,17,FALSE)</f>
        <v>3562</v>
      </c>
      <c r="R88" s="6">
        <f>VLOOKUP($A$7:$A$91,data!$A$2:$R$78,18,FALSE)</f>
        <v>192</v>
      </c>
      <c r="S88" s="6">
        <f>VLOOKUP($A$7:$A$91,data!$A$2:$X$78,19,FALSE)</f>
        <v>17724</v>
      </c>
      <c r="T88" s="6">
        <f>VLOOKUP($A$7:$A$91,data!$A$2:$X$78,20,FALSE)</f>
        <v>688</v>
      </c>
      <c r="U88" s="6">
        <f>VLOOKUP($A$7:$A$91,data!$A$2:$X$78,21,FALSE)</f>
        <v>30763</v>
      </c>
      <c r="V88" s="6">
        <f>VLOOKUP($A$7:$A$91,data!$A$2:$X$78,22,FALSE)</f>
        <v>5126</v>
      </c>
      <c r="W88" s="6">
        <f>VLOOKUP($A$7:$A$91,data!$A$2:$X$78,23,FALSE)</f>
        <v>689</v>
      </c>
      <c r="X88" s="6">
        <f>VLOOKUP($A$7:$A$91,data!$A$2:$X$78,24,FALSE)</f>
        <v>90</v>
      </c>
    </row>
    <row r="89" spans="1:24" ht="18.75">
      <c r="A89" s="5" t="s">
        <v>84</v>
      </c>
      <c r="B89" s="6">
        <f>VLOOKUP($A$7:$A$91,data!$A$2:$R$78,2,FALSE)</f>
        <v>38413</v>
      </c>
      <c r="C89" s="6">
        <f>VLOOKUP($A$7:$A$91,data!$A$2:$R$78,3,FALSE)</f>
        <v>66260</v>
      </c>
      <c r="D89" s="6">
        <f>VLOOKUP($A$7:$A$91,data!$A$2:$R$78,4,FALSE)</f>
        <v>18128</v>
      </c>
      <c r="E89" s="6">
        <f>VLOOKUP($A$7:$A$91,data!$A$2:$R$78,5,FALSE)</f>
        <v>2</v>
      </c>
      <c r="F89" s="6">
        <f>VLOOKUP($A$7:$A$91,data!$A$2:$R$78,6,FALSE)</f>
        <v>1</v>
      </c>
      <c r="G89" s="6">
        <f>VLOOKUP($A$7:$A$91,data!$A$2:$R$78,7,FALSE)</f>
        <v>1075</v>
      </c>
      <c r="H89" s="6">
        <f>VLOOKUP($A$7:$A$91,data!$A$2:$R$78,8,FALSE)</f>
        <v>208</v>
      </c>
      <c r="I89" s="6">
        <f>VLOOKUP($A$7:$A$91,data!$A$2:$R$78,9,FALSE)</f>
        <v>4658</v>
      </c>
      <c r="J89" s="6">
        <f>VLOOKUP($A$7:$A$91,data!$A$2:$R$78,10,FALSE)</f>
        <v>85</v>
      </c>
      <c r="K89" s="6">
        <f>VLOOKUP($A$7:$A$91,data!$A$2:$R$78,11,FALSE)</f>
        <v>779008</v>
      </c>
      <c r="L89" s="6">
        <f>VLOOKUP($A$7:$A$91,data!$A$2:$R$78,12,FALSE)</f>
        <v>31436</v>
      </c>
      <c r="M89" s="6">
        <f>VLOOKUP($A$7:$A$91,data!$A$2:$R$78,13,FALSE)</f>
        <v>233453</v>
      </c>
      <c r="N89" s="6">
        <f>VLOOKUP($A$7:$A$91,data!$A$2:$R$78,14,FALSE)</f>
        <v>123</v>
      </c>
      <c r="O89" s="6">
        <f>VLOOKUP($A$7:$A$91,data!$A$2:$R$78,15,FALSE)</f>
        <v>28579</v>
      </c>
      <c r="P89" s="6">
        <f>VLOOKUP($A$7:$A$91,data!$A$2:$R$78,16,FALSE)</f>
        <v>687</v>
      </c>
      <c r="Q89" s="6">
        <f>VLOOKUP($A$7:$A$91,data!$A$2:$R$78,17,FALSE)</f>
        <v>16323</v>
      </c>
      <c r="R89" s="6">
        <f>VLOOKUP($A$7:$A$91,data!$A$2:$R$78,18,FALSE)</f>
        <v>469</v>
      </c>
      <c r="S89" s="6">
        <f>VLOOKUP($A$7:$A$91,data!$A$2:$X$78,19,FALSE)</f>
        <v>47916</v>
      </c>
      <c r="T89" s="6">
        <f>VLOOKUP($A$7:$A$91,data!$A$2:$X$78,20,FALSE)</f>
        <v>1389</v>
      </c>
      <c r="U89" s="6">
        <f>VLOOKUP($A$7:$A$91,data!$A$2:$X$78,21,FALSE)</f>
        <v>50478</v>
      </c>
      <c r="V89" s="6">
        <f>VLOOKUP($A$7:$A$91,data!$A$2:$X$78,22,FALSE)</f>
        <v>9869</v>
      </c>
      <c r="W89" s="6">
        <f>VLOOKUP($A$7:$A$91,data!$A$2:$X$78,23,FALSE)</f>
        <v>17251</v>
      </c>
      <c r="X89" s="6">
        <f>VLOOKUP($A$7:$A$91,data!$A$2:$X$78,24,FALSE)</f>
        <v>3651</v>
      </c>
    </row>
    <row r="90" spans="1:24" ht="18.75">
      <c r="A90" s="5" t="s">
        <v>85</v>
      </c>
      <c r="B90" s="6">
        <f>VLOOKUP($A$7:$A$91,data!$A$2:$R$78,2,FALSE)</f>
        <v>46030</v>
      </c>
      <c r="C90" s="6">
        <f>VLOOKUP($A$7:$A$91,data!$A$2:$R$78,3,FALSE)</f>
        <v>58746</v>
      </c>
      <c r="D90" s="6">
        <f>VLOOKUP($A$7:$A$91,data!$A$2:$R$78,4,FALSE)</f>
        <v>17709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1746</v>
      </c>
      <c r="H90" s="6">
        <f>VLOOKUP($A$7:$A$91,data!$A$2:$R$78,8,FALSE)</f>
        <v>329</v>
      </c>
      <c r="I90" s="6">
        <f>VLOOKUP($A$7:$A$91,data!$A$2:$R$78,9,FALSE)</f>
        <v>5294</v>
      </c>
      <c r="J90" s="6">
        <f>VLOOKUP($A$7:$A$91,data!$A$2:$R$78,10,FALSE)</f>
        <v>106</v>
      </c>
      <c r="K90" s="6">
        <f>VLOOKUP($A$7:$A$91,data!$A$2:$R$78,11,FALSE)</f>
        <v>844284</v>
      </c>
      <c r="L90" s="6">
        <f>VLOOKUP($A$7:$A$91,data!$A$2:$R$78,12,FALSE)</f>
        <v>37969</v>
      </c>
      <c r="M90" s="6">
        <f>VLOOKUP($A$7:$A$91,data!$A$2:$R$78,13,FALSE)</f>
        <v>79783</v>
      </c>
      <c r="N90" s="6">
        <f>VLOOKUP($A$7:$A$91,data!$A$2:$R$78,14,FALSE)</f>
        <v>704</v>
      </c>
      <c r="O90" s="6">
        <f>VLOOKUP($A$7:$A$91,data!$A$2:$R$78,15,FALSE)</f>
        <v>77777</v>
      </c>
      <c r="P90" s="6">
        <f>VLOOKUP($A$7:$A$91,data!$A$2:$R$78,16,FALSE)</f>
        <v>500</v>
      </c>
      <c r="Q90" s="6">
        <f>VLOOKUP($A$7:$A$91,data!$A$2:$R$78,17,FALSE)</f>
        <v>14673</v>
      </c>
      <c r="R90" s="6">
        <f>VLOOKUP($A$7:$A$91,data!$A$2:$R$78,18,FALSE)</f>
        <v>861</v>
      </c>
      <c r="S90" s="6">
        <f>VLOOKUP($A$7:$A$91,data!$A$2:$X$78,19,FALSE)</f>
        <v>23634</v>
      </c>
      <c r="T90" s="6">
        <f>VLOOKUP($A$7:$A$91,data!$A$2:$X$78,20,FALSE)</f>
        <v>1229</v>
      </c>
      <c r="U90" s="6">
        <f>VLOOKUP($A$7:$A$91,data!$A$2:$X$78,21,FALSE)</f>
        <v>68852</v>
      </c>
      <c r="V90" s="6">
        <f>VLOOKUP($A$7:$A$91,data!$A$2:$X$78,22,FALSE)</f>
        <v>13736</v>
      </c>
      <c r="W90" s="6">
        <f>VLOOKUP($A$7:$A$91,data!$A$2:$X$78,23,FALSE)</f>
        <v>4203</v>
      </c>
      <c r="X90" s="6">
        <f>VLOOKUP($A$7:$A$91,data!$A$2:$X$78,24,FALSE)</f>
        <v>743</v>
      </c>
    </row>
    <row r="91" spans="1:24" ht="18.75">
      <c r="A91" s="5" t="s">
        <v>86</v>
      </c>
      <c r="B91" s="6">
        <f>VLOOKUP($A$7:$A$91,data!$A$2:$R$78,2,FALSE)</f>
        <v>55290</v>
      </c>
      <c r="C91" s="6">
        <f>VLOOKUP($A$7:$A$91,data!$A$2:$R$78,3,FALSE)</f>
        <v>100065</v>
      </c>
      <c r="D91" s="6">
        <f>VLOOKUP($A$7:$A$91,data!$A$2:$R$78,4,FALSE)</f>
        <v>23483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2345</v>
      </c>
      <c r="H91" s="6">
        <f>VLOOKUP($A$7:$A$91,data!$A$2:$R$78,8,FALSE)</f>
        <v>439</v>
      </c>
      <c r="I91" s="6">
        <f>VLOOKUP($A$7:$A$91,data!$A$2:$R$78,9,FALSE)</f>
        <v>7892</v>
      </c>
      <c r="J91" s="6">
        <f>VLOOKUP($A$7:$A$91,data!$A$2:$R$78,10,FALSE)</f>
        <v>120</v>
      </c>
      <c r="K91" s="6">
        <f>VLOOKUP($A$7:$A$91,data!$A$2:$R$78,11,FALSE)</f>
        <v>1008161</v>
      </c>
      <c r="L91" s="6">
        <f>VLOOKUP($A$7:$A$91,data!$A$2:$R$78,12,FALSE)</f>
        <v>45489</v>
      </c>
      <c r="M91" s="6">
        <f>VLOOKUP($A$7:$A$91,data!$A$2:$R$78,13,FALSE)</f>
        <v>116672</v>
      </c>
      <c r="N91" s="6">
        <f>VLOOKUP($A$7:$A$91,data!$A$2:$R$78,14,FALSE)</f>
        <v>157</v>
      </c>
      <c r="O91" s="6">
        <f>VLOOKUP($A$7:$A$91,data!$A$2:$R$78,15,FALSE)</f>
        <v>41403</v>
      </c>
      <c r="P91" s="6">
        <f>VLOOKUP($A$7:$A$91,data!$A$2:$R$78,16,FALSE)</f>
        <v>824</v>
      </c>
      <c r="Q91" s="6">
        <f>VLOOKUP($A$7:$A$91,data!$A$2:$R$78,17,FALSE)</f>
        <v>6971</v>
      </c>
      <c r="R91" s="6">
        <f>VLOOKUP($A$7:$A$91,data!$A$2:$R$78,18,FALSE)</f>
        <v>272</v>
      </c>
      <c r="S91" s="6">
        <f>VLOOKUP($A$7:$A$91,data!$A$2:$X$78,19,FALSE)</f>
        <v>19285</v>
      </c>
      <c r="T91" s="6">
        <f>VLOOKUP($A$7:$A$91,data!$A$2:$X$78,20,FALSE)</f>
        <v>929</v>
      </c>
      <c r="U91" s="6">
        <f>VLOOKUP($A$7:$A$91,data!$A$2:$X$78,21,FALSE)</f>
        <v>51608</v>
      </c>
      <c r="V91" s="6">
        <f>VLOOKUP($A$7:$A$91,data!$A$2:$X$78,22,FALSE)</f>
        <v>10192</v>
      </c>
      <c r="W91" s="6">
        <f>VLOOKUP($A$7:$A$91,data!$A$2:$X$78,23,FALSE)</f>
        <v>3937</v>
      </c>
      <c r="X91" s="6">
        <f>VLOOKUP($A$7:$A$91,data!$A$2:$X$78,24,FALSE)</f>
        <v>646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1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20.05.65</vt:lpstr>
      <vt:lpstr>'20.05.65'!Print_Area</vt:lpstr>
      <vt:lpstr>'20.05.65'!Print_Titles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2022-05-23T06:22:18Z</dcterms:modified>
</cp:coreProperties>
</file>