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7EED7874-AAC4-4060-AC14-C9951A5577A9}" xr6:coauthVersionLast="47" xr6:coauthVersionMax="47" xr10:uidLastSave="{00000000-0000-0000-0000-000000000000}"/>
  <bookViews>
    <workbookView xWindow="-21720" yWindow="-120" windowWidth="21840" windowHeight="13140" firstSheet="1" activeTab="1" xr2:uid="{7BA0DC24-76C1-4553-8E33-56FABE6A1DA7}"/>
  </bookViews>
  <sheets>
    <sheet name="dt" sheetId="26" state="hidden" r:id="rId1"/>
    <sheet name="20.09.64" sheetId="2" r:id="rId2"/>
  </sheets>
  <definedNames>
    <definedName name="_xlnm.Print_Area" localSheetId="1">'20.09.64'!$A$1:$X$94</definedName>
    <definedName name="_xlnm.Print_Titles" localSheetId="1">'20.09.64'!$1:$4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<sst xmlns="http://schemas.openxmlformats.org/spreadsheetml/2006/main" count="229" uniqueCount="132">
  <si>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</si>
  <si>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</si>
  <si>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</si>
  <si>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</si>
  <si>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</si>
  <si>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</si>
  <si>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</si>
  <si>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</si>
  <si>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</si>
  <si>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</si>
  <si>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</si>
  <si>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</si>
  <si>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</si>
  <si>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</si>
  <si>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</si>
  <si>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</si>
  <si>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</si>
  <si>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</si>
  <si>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</si>
  <si>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</si>
  <si>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</si>
  <si>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</si>
  <si>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</si>
  <si>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</si>
  <si>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</si>
  <si>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</si>
  <si>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</si>
  <si>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</si>
  <si>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</si>
  <si>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</si>
  <si>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</si>
  <si>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</si>
  <si>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</si>
  <si>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</si>
  <si>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</si>
  <si>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</si>
  <si>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</si>
  <si>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</si>
  <si>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</si>
  <si>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</si>
  <si>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</si>
  <si>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</si>
  <si>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</si>
  <si>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</si>
  <si>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</si>
  <si>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</si>
  <si>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</si>
  <si>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</si>
  <si>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</si>
  <si>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</si>
  <si>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</si>
  <si>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</si>
  <si>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</si>
  <si>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</si>
  <si>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</si>
  <si>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</si>
  <si>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</si>
  <si>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</si>
  <si>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</si>
  <si>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</si>
  <si>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</si>
  <si>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</si>
  <si>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</si>
  <si>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</si>
  <si>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</si>
  <si>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</si>
  <si>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</si>
  <si>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</si>
  <si>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</si>
  <si>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</si>
  <si>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</si>
  <si>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</si>
  <si>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</si>
  <si>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</si>
  <si>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</si>
  <si>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</si>
  <si>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</si>
  <si>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</si>
  <si>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</si>
  <si>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</si>
  <si>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</si>
  <si>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</si>
  <si>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</si>
  <si>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</si>
  <si>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</si>
  <si>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</si>
  <si>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</si>
  <si>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</si>
  <si>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</si>
  <si>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</si>
  <si>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</si>
  <si>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</si>
  <si>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</si>
  <si>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</si>
  <si>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</si>
  <si>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</si>
  <si>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</si>
  <si>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</si>
  <si>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</si>
  <si>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</si>
  <si>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</si>
  <si>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</si>
  <si>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</si>
  <si>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</si>
  <si>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</si>
  <si>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</si>
  <si>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</si>
  <si>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</si>
  <si>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</si>
  <si>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</si>
  <si>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</si>
  <si>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</si>
  <si>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</si>
  <si>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</si>
  <si>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</si>
  <si>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</si>
  <si>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</si>
  <si>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</si>
  <si>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</si>
  <si>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</si>
  <si>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</si>
  <si>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</si>
  <si>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</si>
  <si>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</si>
  <si>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</si>
  <si>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</si>
  <si>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</si>
  <si>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</si>
  <si>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</si>
  <si>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</si>
  <si>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กันยายน 2564</t>
  </si>
  <si>
    <t>:  ประมวลผลข้อมูล ณ วันที่ 20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</si>
</sst>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25EF-A64A-4A25-9E39-08F13E98B1E0}">
  <dimension ref="A1:X78"/>
  <sheetViews>
    <sheetView workbookViewId="0">
      <selection activeCell="Y1" sqref="Y1:BN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114</v>
      </c>
      <c r="V1" t="s">
        <v>115</v>
      </c>
      <c r="W1" t="s">
        <v>128</v>
      </c>
      <c r="X1" t="s">
        <v>129</v>
      </c>
    </row>
    <row r="2" spans="1:24" x14ac:dyDescent="0.2">
      <c r="A2" t="s">
        <v>10</v>
      </c>
      <c r="B2" s="17">
        <v>4819</v>
      </c>
      <c r="C2" s="17">
        <v>4252</v>
      </c>
      <c r="D2" s="17">
        <v>586</v>
      </c>
      <c r="E2" s="17">
        <v>109</v>
      </c>
      <c r="F2" s="17">
        <v>6</v>
      </c>
      <c r="G2" s="17">
        <v>270</v>
      </c>
      <c r="H2" s="17">
        <v>49</v>
      </c>
      <c r="I2" s="17">
        <v>2843</v>
      </c>
      <c r="J2" s="17">
        <v>6</v>
      </c>
      <c r="K2" s="17">
        <v>101543</v>
      </c>
      <c r="L2" s="17">
        <v>3862</v>
      </c>
      <c r="M2" s="17">
        <v>36076</v>
      </c>
      <c r="N2" s="17">
        <v>447</v>
      </c>
      <c r="O2" s="17">
        <v>10353</v>
      </c>
      <c r="P2" s="17">
        <v>337</v>
      </c>
      <c r="Q2" s="17">
        <v>5562</v>
      </c>
      <c r="R2" s="17">
        <v>127</v>
      </c>
      <c r="S2" s="17">
        <v>25909</v>
      </c>
      <c r="T2" s="17">
        <v>130</v>
      </c>
      <c r="U2" s="17">
        <v>9501</v>
      </c>
      <c r="V2" s="17">
        <v>470</v>
      </c>
      <c r="W2" s="17">
        <v>1186</v>
      </c>
      <c r="X2" s="17">
        <v>78</v>
      </c>
    </row>
    <row r="3" spans="1:24" x14ac:dyDescent="0.2">
      <c r="A3" t="s">
        <v>17</v>
      </c>
      <c r="B3" s="17">
        <v>20637</v>
      </c>
      <c r="C3" s="17">
        <v>58776</v>
      </c>
      <c r="D3" s="17">
        <v>3444</v>
      </c>
      <c r="E3" s="17">
        <v>1252</v>
      </c>
      <c r="F3" s="17">
        <v>66</v>
      </c>
      <c r="G3" s="17">
        <v>17716</v>
      </c>
      <c r="H3" s="17">
        <v>1270</v>
      </c>
      <c r="I3" s="17">
        <v>177920</v>
      </c>
      <c r="J3" s="17">
        <v>1260</v>
      </c>
      <c r="K3" s="17">
        <v>1046440</v>
      </c>
      <c r="L3" s="17">
        <v>16862</v>
      </c>
      <c r="M3" s="17">
        <v>5803532</v>
      </c>
      <c r="N3" s="17">
        <v>157</v>
      </c>
      <c r="O3" s="17">
        <v>69645</v>
      </c>
      <c r="P3" s="17">
        <v>2231</v>
      </c>
      <c r="Q3" s="17">
        <v>95928</v>
      </c>
      <c r="R3" s="17">
        <v>480</v>
      </c>
      <c r="S3" s="17">
        <v>981247</v>
      </c>
      <c r="T3" s="17">
        <v>1776</v>
      </c>
      <c r="U3" s="17">
        <v>37545</v>
      </c>
      <c r="V3" s="17">
        <v>1021</v>
      </c>
      <c r="W3" s="17">
        <v>3876</v>
      </c>
      <c r="X3" s="17">
        <v>111</v>
      </c>
    </row>
    <row r="4" spans="1:24" x14ac:dyDescent="0.2">
      <c r="A4" t="s">
        <v>11</v>
      </c>
      <c r="B4" s="17">
        <v>4139</v>
      </c>
      <c r="C4" s="17">
        <v>2091</v>
      </c>
      <c r="D4" s="17">
        <v>306</v>
      </c>
      <c r="E4" s="17">
        <v>0</v>
      </c>
      <c r="F4" s="17">
        <v>0</v>
      </c>
      <c r="G4" s="17">
        <v>167</v>
      </c>
      <c r="H4" s="17">
        <v>36</v>
      </c>
      <c r="I4" s="17">
        <v>0</v>
      </c>
      <c r="J4" s="17">
        <v>0</v>
      </c>
      <c r="K4" s="17">
        <v>108412</v>
      </c>
      <c r="L4" s="17">
        <v>3657</v>
      </c>
      <c r="M4" s="17">
        <v>18546</v>
      </c>
      <c r="N4" s="17">
        <v>41</v>
      </c>
      <c r="O4" s="17">
        <v>6801</v>
      </c>
      <c r="P4" s="17">
        <v>205</v>
      </c>
      <c r="Q4" s="17">
        <v>5298</v>
      </c>
      <c r="R4" s="17">
        <v>77</v>
      </c>
      <c r="S4" s="17">
        <v>157028</v>
      </c>
      <c r="T4" s="17">
        <v>159</v>
      </c>
      <c r="U4" s="17">
        <v>3561</v>
      </c>
      <c r="V4" s="17">
        <v>252</v>
      </c>
      <c r="W4" s="17">
        <v>352</v>
      </c>
      <c r="X4" s="17">
        <v>26</v>
      </c>
    </row>
    <row r="5" spans="1:24" x14ac:dyDescent="0.2">
      <c r="A5" t="s">
        <v>12</v>
      </c>
      <c r="B5" s="17">
        <v>6667</v>
      </c>
      <c r="C5" s="17">
        <v>4910</v>
      </c>
      <c r="D5" s="17">
        <v>292</v>
      </c>
      <c r="E5" s="17">
        <v>102</v>
      </c>
      <c r="F5" s="17">
        <v>3</v>
      </c>
      <c r="G5" s="17">
        <v>805</v>
      </c>
      <c r="H5" s="17">
        <v>57</v>
      </c>
      <c r="I5" s="17">
        <v>8154</v>
      </c>
      <c r="J5" s="17">
        <v>60</v>
      </c>
      <c r="K5" s="17">
        <v>257801</v>
      </c>
      <c r="L5" s="17">
        <v>5294</v>
      </c>
      <c r="M5" s="17">
        <v>220064</v>
      </c>
      <c r="N5" s="17">
        <v>81</v>
      </c>
      <c r="O5" s="17">
        <v>107303</v>
      </c>
      <c r="P5" s="17">
        <v>1944</v>
      </c>
      <c r="Q5" s="17">
        <v>60523</v>
      </c>
      <c r="R5" s="17">
        <v>133</v>
      </c>
      <c r="S5" s="17">
        <v>335394</v>
      </c>
      <c r="T5" s="17">
        <v>565</v>
      </c>
      <c r="U5" s="17">
        <v>3043</v>
      </c>
      <c r="V5" s="17">
        <v>121</v>
      </c>
      <c r="W5" s="17">
        <v>405</v>
      </c>
      <c r="X5" s="17">
        <v>16</v>
      </c>
    </row>
    <row r="6" spans="1:24" x14ac:dyDescent="0.2">
      <c r="A6" t="s">
        <v>13</v>
      </c>
      <c r="B6" s="17">
        <v>15107</v>
      </c>
      <c r="C6" s="17">
        <v>10865</v>
      </c>
      <c r="D6" s="17">
        <v>1129</v>
      </c>
      <c r="E6" s="17">
        <v>27</v>
      </c>
      <c r="F6" s="17">
        <v>5</v>
      </c>
      <c r="G6" s="17">
        <v>1483</v>
      </c>
      <c r="H6" s="17">
        <v>184</v>
      </c>
      <c r="I6" s="17">
        <v>3141</v>
      </c>
      <c r="J6" s="17">
        <v>65</v>
      </c>
      <c r="K6" s="17">
        <v>601932</v>
      </c>
      <c r="L6" s="17">
        <v>12722</v>
      </c>
      <c r="M6" s="17">
        <v>2746961</v>
      </c>
      <c r="N6" s="17">
        <v>137</v>
      </c>
      <c r="O6" s="17">
        <v>3540999</v>
      </c>
      <c r="P6" s="17">
        <v>1903</v>
      </c>
      <c r="Q6" s="17">
        <v>86347</v>
      </c>
      <c r="R6" s="17">
        <v>226</v>
      </c>
      <c r="S6" s="17">
        <v>418636</v>
      </c>
      <c r="T6" s="17">
        <v>1402</v>
      </c>
      <c r="U6" s="17">
        <v>6985</v>
      </c>
      <c r="V6" s="17">
        <v>346</v>
      </c>
      <c r="W6" s="17">
        <v>499</v>
      </c>
      <c r="X6" s="17">
        <v>22</v>
      </c>
    </row>
    <row r="7" spans="1:24" x14ac:dyDescent="0.2">
      <c r="A7" t="s">
        <v>15</v>
      </c>
      <c r="B7" s="17">
        <v>29923</v>
      </c>
      <c r="C7" s="17">
        <v>65132</v>
      </c>
      <c r="D7" s="17">
        <v>3986</v>
      </c>
      <c r="E7" s="17">
        <v>89648</v>
      </c>
      <c r="F7" s="17">
        <v>2478</v>
      </c>
      <c r="G7" s="17">
        <v>3763</v>
      </c>
      <c r="H7" s="17">
        <v>245</v>
      </c>
      <c r="I7" s="17">
        <v>518499</v>
      </c>
      <c r="J7" s="17">
        <v>1964</v>
      </c>
      <c r="K7" s="17">
        <v>994678</v>
      </c>
      <c r="L7" s="17">
        <v>23288</v>
      </c>
      <c r="M7" s="17">
        <v>62698824</v>
      </c>
      <c r="N7" s="17">
        <v>440</v>
      </c>
      <c r="O7" s="17">
        <v>822137</v>
      </c>
      <c r="P7" s="17">
        <v>1468</v>
      </c>
      <c r="Q7" s="17">
        <v>436455</v>
      </c>
      <c r="R7" s="17">
        <v>278</v>
      </c>
      <c r="S7" s="17">
        <v>486624</v>
      </c>
      <c r="T7" s="17">
        <v>1129</v>
      </c>
      <c r="U7" s="17">
        <v>63649</v>
      </c>
      <c r="V7" s="17">
        <v>2170</v>
      </c>
      <c r="W7" s="17">
        <v>3521</v>
      </c>
      <c r="X7" s="17">
        <v>91</v>
      </c>
    </row>
    <row r="8" spans="1:24" x14ac:dyDescent="0.2">
      <c r="A8" t="s">
        <v>18</v>
      </c>
      <c r="B8" s="17">
        <v>18584</v>
      </c>
      <c r="C8" s="17">
        <v>31071</v>
      </c>
      <c r="D8" s="17">
        <v>2134</v>
      </c>
      <c r="E8" s="17">
        <v>160209</v>
      </c>
      <c r="F8" s="17">
        <v>4712</v>
      </c>
      <c r="G8" s="17">
        <v>11132</v>
      </c>
      <c r="H8" s="17">
        <v>674</v>
      </c>
      <c r="I8" s="17">
        <v>163784</v>
      </c>
      <c r="J8" s="17">
        <v>263</v>
      </c>
      <c r="K8" s="17">
        <v>622292</v>
      </c>
      <c r="L8" s="17">
        <v>12712</v>
      </c>
      <c r="M8" s="17">
        <v>18325580</v>
      </c>
      <c r="N8" s="17">
        <v>273</v>
      </c>
      <c r="O8" s="17">
        <v>1457499</v>
      </c>
      <c r="P8" s="17">
        <v>1508</v>
      </c>
      <c r="Q8" s="17">
        <v>607211</v>
      </c>
      <c r="R8" s="17">
        <v>174</v>
      </c>
      <c r="S8" s="17">
        <v>253425</v>
      </c>
      <c r="T8" s="17">
        <v>649</v>
      </c>
      <c r="U8" s="17">
        <v>24630</v>
      </c>
      <c r="V8" s="17">
        <v>799</v>
      </c>
      <c r="W8" s="17">
        <v>2593</v>
      </c>
      <c r="X8" s="17">
        <v>57</v>
      </c>
    </row>
    <row r="9" spans="1:24" x14ac:dyDescent="0.2">
      <c r="A9" t="s">
        <v>16</v>
      </c>
      <c r="B9" s="17">
        <v>5443</v>
      </c>
      <c r="C9" s="17">
        <v>3114</v>
      </c>
      <c r="D9" s="17">
        <v>452</v>
      </c>
      <c r="E9" s="17">
        <v>151</v>
      </c>
      <c r="F9" s="17">
        <v>9</v>
      </c>
      <c r="G9" s="17">
        <v>196</v>
      </c>
      <c r="H9" s="17">
        <v>28</v>
      </c>
      <c r="I9" s="17">
        <v>43591</v>
      </c>
      <c r="J9" s="17">
        <v>324</v>
      </c>
      <c r="K9" s="17">
        <v>240270</v>
      </c>
      <c r="L9" s="17">
        <v>4380</v>
      </c>
      <c r="M9" s="17">
        <v>1826170</v>
      </c>
      <c r="N9" s="17">
        <v>61</v>
      </c>
      <c r="O9" s="17">
        <v>51357</v>
      </c>
      <c r="P9" s="17">
        <v>411</v>
      </c>
      <c r="Q9" s="17">
        <v>6741</v>
      </c>
      <c r="R9" s="17">
        <v>75</v>
      </c>
      <c r="S9" s="17">
        <v>151624</v>
      </c>
      <c r="T9" s="17">
        <v>406</v>
      </c>
      <c r="U9" s="17">
        <v>15497</v>
      </c>
      <c r="V9" s="17">
        <v>492</v>
      </c>
      <c r="W9" s="17">
        <v>152</v>
      </c>
      <c r="X9" s="17">
        <v>15</v>
      </c>
    </row>
    <row r="10" spans="1:24" x14ac:dyDescent="0.2">
      <c r="A10" t="s">
        <v>14</v>
      </c>
      <c r="B10" s="17">
        <v>18240</v>
      </c>
      <c r="C10" s="17">
        <v>13789</v>
      </c>
      <c r="D10" s="17">
        <v>1600</v>
      </c>
      <c r="E10" s="17">
        <v>0</v>
      </c>
      <c r="F10" s="17">
        <v>0</v>
      </c>
      <c r="G10" s="17">
        <v>755</v>
      </c>
      <c r="H10" s="17">
        <v>78</v>
      </c>
      <c r="I10" s="17">
        <v>70835</v>
      </c>
      <c r="J10" s="17">
        <v>868</v>
      </c>
      <c r="K10" s="17">
        <v>828039</v>
      </c>
      <c r="L10" s="17">
        <v>15086</v>
      </c>
      <c r="M10" s="17">
        <v>1293323</v>
      </c>
      <c r="N10" s="17">
        <v>33</v>
      </c>
      <c r="O10" s="17">
        <v>938604</v>
      </c>
      <c r="P10" s="17">
        <v>977</v>
      </c>
      <c r="Q10" s="17">
        <v>7657</v>
      </c>
      <c r="R10" s="17">
        <v>53</v>
      </c>
      <c r="S10" s="17">
        <v>1678479</v>
      </c>
      <c r="T10" s="17">
        <v>2370</v>
      </c>
      <c r="U10" s="17">
        <v>9312</v>
      </c>
      <c r="V10" s="17">
        <v>372</v>
      </c>
      <c r="W10" s="17">
        <v>527</v>
      </c>
      <c r="X10" s="17">
        <v>14</v>
      </c>
    </row>
    <row r="11" spans="1:24" x14ac:dyDescent="0.2">
      <c r="A11" t="s">
        <v>22</v>
      </c>
      <c r="B11" s="17">
        <v>9894</v>
      </c>
      <c r="C11" s="17">
        <v>2176</v>
      </c>
      <c r="D11" s="17">
        <v>323</v>
      </c>
      <c r="E11" s="17">
        <v>3091</v>
      </c>
      <c r="F11" s="17">
        <v>82</v>
      </c>
      <c r="G11" s="17">
        <v>767</v>
      </c>
      <c r="H11" s="17">
        <v>27</v>
      </c>
      <c r="I11" s="17">
        <v>60834</v>
      </c>
      <c r="J11" s="17">
        <v>149</v>
      </c>
      <c r="K11" s="17">
        <v>251326</v>
      </c>
      <c r="L11" s="17">
        <v>8397</v>
      </c>
      <c r="M11" s="17">
        <v>3219758</v>
      </c>
      <c r="N11" s="17">
        <v>334</v>
      </c>
      <c r="O11" s="17">
        <v>821513</v>
      </c>
      <c r="P11" s="17">
        <v>642</v>
      </c>
      <c r="Q11" s="17">
        <v>20945</v>
      </c>
      <c r="R11" s="17">
        <v>148</v>
      </c>
      <c r="S11" s="17">
        <v>9734</v>
      </c>
      <c r="T11" s="17">
        <v>127</v>
      </c>
      <c r="U11" s="17">
        <v>280</v>
      </c>
      <c r="V11" s="17">
        <v>29</v>
      </c>
      <c r="W11" s="17">
        <v>75</v>
      </c>
      <c r="X11" s="17">
        <v>5</v>
      </c>
    </row>
    <row r="12" spans="1:24" x14ac:dyDescent="0.2">
      <c r="A12" t="s">
        <v>24</v>
      </c>
      <c r="B12" s="17">
        <v>16529</v>
      </c>
      <c r="C12" s="17">
        <v>21308</v>
      </c>
      <c r="D12" s="17">
        <v>2769</v>
      </c>
      <c r="E12" s="17">
        <v>114</v>
      </c>
      <c r="F12" s="17">
        <v>5</v>
      </c>
      <c r="G12" s="17">
        <v>2875</v>
      </c>
      <c r="H12" s="17">
        <v>284</v>
      </c>
      <c r="I12" s="17">
        <v>368560</v>
      </c>
      <c r="J12" s="17">
        <v>588</v>
      </c>
      <c r="K12" s="17">
        <v>522505</v>
      </c>
      <c r="L12" s="17">
        <v>12755</v>
      </c>
      <c r="M12" s="17">
        <v>4592593</v>
      </c>
      <c r="N12" s="17">
        <v>303</v>
      </c>
      <c r="O12" s="17">
        <v>8024419</v>
      </c>
      <c r="P12" s="17">
        <v>1126</v>
      </c>
      <c r="Q12" s="17">
        <v>761972</v>
      </c>
      <c r="R12" s="17">
        <v>625</v>
      </c>
      <c r="S12" s="17">
        <v>254469</v>
      </c>
      <c r="T12" s="17">
        <v>1698</v>
      </c>
      <c r="U12" s="17">
        <v>6677</v>
      </c>
      <c r="V12" s="17">
        <v>392</v>
      </c>
      <c r="W12" s="17">
        <v>1455</v>
      </c>
      <c r="X12" s="17">
        <v>98</v>
      </c>
    </row>
    <row r="13" spans="1:24" x14ac:dyDescent="0.2">
      <c r="A13" t="s">
        <v>20</v>
      </c>
      <c r="B13" s="17">
        <v>13069</v>
      </c>
      <c r="C13" s="17">
        <v>20812</v>
      </c>
      <c r="D13" s="17">
        <v>1513</v>
      </c>
      <c r="E13" s="17">
        <v>1720</v>
      </c>
      <c r="F13" s="17">
        <v>31</v>
      </c>
      <c r="G13" s="17">
        <v>8529</v>
      </c>
      <c r="H13" s="17">
        <v>840</v>
      </c>
      <c r="I13" s="17">
        <v>815364</v>
      </c>
      <c r="J13" s="17">
        <v>291</v>
      </c>
      <c r="K13" s="17">
        <v>438238</v>
      </c>
      <c r="L13" s="17">
        <v>10994</v>
      </c>
      <c r="M13" s="17">
        <v>27823200</v>
      </c>
      <c r="N13" s="17">
        <v>329</v>
      </c>
      <c r="O13" s="17">
        <v>3398487</v>
      </c>
      <c r="P13" s="17">
        <v>473</v>
      </c>
      <c r="Q13" s="17">
        <v>149956</v>
      </c>
      <c r="R13" s="17">
        <v>74</v>
      </c>
      <c r="S13" s="17">
        <v>168844</v>
      </c>
      <c r="T13" s="17">
        <v>175</v>
      </c>
      <c r="U13" s="17">
        <v>6456</v>
      </c>
      <c r="V13" s="17">
        <v>304</v>
      </c>
      <c r="W13" s="17">
        <v>1963</v>
      </c>
      <c r="X13" s="17">
        <v>83</v>
      </c>
    </row>
    <row r="14" spans="1:24" x14ac:dyDescent="0.2">
      <c r="A14" t="s">
        <v>23</v>
      </c>
      <c r="B14" s="17">
        <v>4563</v>
      </c>
      <c r="C14" s="17">
        <v>1752</v>
      </c>
      <c r="D14" s="17">
        <v>190</v>
      </c>
      <c r="E14" s="17">
        <v>0</v>
      </c>
      <c r="F14" s="17">
        <v>0</v>
      </c>
      <c r="G14" s="17">
        <v>653</v>
      </c>
      <c r="H14" s="17">
        <v>71</v>
      </c>
      <c r="I14" s="17">
        <v>78530</v>
      </c>
      <c r="J14" s="17">
        <v>72</v>
      </c>
      <c r="K14" s="17">
        <v>115858</v>
      </c>
      <c r="L14" s="17">
        <v>3906</v>
      </c>
      <c r="M14" s="17">
        <v>440223</v>
      </c>
      <c r="N14" s="17">
        <v>15</v>
      </c>
      <c r="O14" s="17">
        <v>62758</v>
      </c>
      <c r="P14" s="17">
        <v>123</v>
      </c>
      <c r="Q14" s="17">
        <v>2365</v>
      </c>
      <c r="R14" s="17">
        <v>43</v>
      </c>
      <c r="S14" s="17">
        <v>14242</v>
      </c>
      <c r="T14" s="17">
        <v>67</v>
      </c>
      <c r="U14" s="17">
        <v>449</v>
      </c>
      <c r="V14" s="17">
        <v>29</v>
      </c>
      <c r="W14" s="17">
        <v>160</v>
      </c>
      <c r="X14" s="17">
        <v>10</v>
      </c>
    </row>
    <row r="15" spans="1:24" x14ac:dyDescent="0.2">
      <c r="A15" t="s">
        <v>26</v>
      </c>
      <c r="B15" s="17">
        <v>10690</v>
      </c>
      <c r="C15" s="17">
        <v>11111</v>
      </c>
      <c r="D15" s="17">
        <v>982</v>
      </c>
      <c r="E15" s="17">
        <v>124</v>
      </c>
      <c r="F15" s="17">
        <v>4</v>
      </c>
      <c r="G15" s="17">
        <v>13576</v>
      </c>
      <c r="H15" s="17">
        <v>1080</v>
      </c>
      <c r="I15" s="17">
        <v>277213</v>
      </c>
      <c r="J15" s="17">
        <v>182</v>
      </c>
      <c r="K15" s="17">
        <v>267669</v>
      </c>
      <c r="L15" s="17">
        <v>8685</v>
      </c>
      <c r="M15" s="17">
        <v>2482120</v>
      </c>
      <c r="N15" s="17">
        <v>301</v>
      </c>
      <c r="O15" s="17">
        <v>4426284</v>
      </c>
      <c r="P15" s="17">
        <v>938</v>
      </c>
      <c r="Q15" s="17">
        <v>575548</v>
      </c>
      <c r="R15" s="17">
        <v>297</v>
      </c>
      <c r="S15" s="17">
        <v>63459</v>
      </c>
      <c r="T15" s="17">
        <v>386</v>
      </c>
      <c r="U15" s="17">
        <v>2043</v>
      </c>
      <c r="V15" s="17">
        <v>94</v>
      </c>
      <c r="W15" s="17">
        <v>328</v>
      </c>
      <c r="X15" s="17">
        <v>18</v>
      </c>
    </row>
    <row r="16" spans="1:24" x14ac:dyDescent="0.2">
      <c r="A16" t="s">
        <v>25</v>
      </c>
      <c r="B16" s="17">
        <v>19837</v>
      </c>
      <c r="C16" s="17">
        <v>18040</v>
      </c>
      <c r="D16" s="17">
        <v>1912</v>
      </c>
      <c r="E16" s="17">
        <v>197</v>
      </c>
      <c r="F16" s="17">
        <v>12</v>
      </c>
      <c r="G16" s="17">
        <v>12360</v>
      </c>
      <c r="H16" s="17">
        <v>1012</v>
      </c>
      <c r="I16" s="17">
        <v>275204</v>
      </c>
      <c r="J16" s="17">
        <v>561</v>
      </c>
      <c r="K16" s="17">
        <v>807395</v>
      </c>
      <c r="L16" s="17">
        <v>17395</v>
      </c>
      <c r="M16" s="17">
        <v>20553116</v>
      </c>
      <c r="N16" s="17">
        <v>736</v>
      </c>
      <c r="O16" s="17">
        <v>1865628</v>
      </c>
      <c r="P16" s="17">
        <v>691</v>
      </c>
      <c r="Q16" s="17">
        <v>485044</v>
      </c>
      <c r="R16" s="17">
        <v>145</v>
      </c>
      <c r="S16" s="17">
        <v>36645</v>
      </c>
      <c r="T16" s="17">
        <v>393</v>
      </c>
      <c r="U16" s="17">
        <v>1595</v>
      </c>
      <c r="V16" s="17">
        <v>89</v>
      </c>
      <c r="W16" s="17">
        <v>430</v>
      </c>
      <c r="X16" s="17">
        <v>27</v>
      </c>
    </row>
    <row r="17" spans="1:24" x14ac:dyDescent="0.2">
      <c r="A17" t="s">
        <v>21</v>
      </c>
      <c r="B17" s="17">
        <v>10397</v>
      </c>
      <c r="C17" s="17">
        <v>21833</v>
      </c>
      <c r="D17" s="17">
        <v>1650</v>
      </c>
      <c r="E17" s="17">
        <v>0</v>
      </c>
      <c r="F17" s="17">
        <v>0</v>
      </c>
      <c r="G17" s="17">
        <v>720</v>
      </c>
      <c r="H17" s="17">
        <v>76</v>
      </c>
      <c r="I17" s="17">
        <v>223693</v>
      </c>
      <c r="J17" s="17">
        <v>175</v>
      </c>
      <c r="K17" s="17">
        <v>442871</v>
      </c>
      <c r="L17" s="17">
        <v>9046</v>
      </c>
      <c r="M17" s="17">
        <v>4069202</v>
      </c>
      <c r="N17" s="17">
        <v>196</v>
      </c>
      <c r="O17" s="17">
        <v>315980</v>
      </c>
      <c r="P17" s="17">
        <v>292</v>
      </c>
      <c r="Q17" s="17">
        <v>554935</v>
      </c>
      <c r="R17" s="17">
        <v>58</v>
      </c>
      <c r="S17" s="17">
        <v>35944</v>
      </c>
      <c r="T17" s="17">
        <v>116</v>
      </c>
      <c r="U17" s="17">
        <v>890</v>
      </c>
      <c r="V17" s="17">
        <v>36</v>
      </c>
      <c r="W17" s="17">
        <v>171</v>
      </c>
      <c r="X17" s="17">
        <v>9</v>
      </c>
    </row>
    <row r="18" spans="1:24" x14ac:dyDescent="0.2">
      <c r="A18" t="s">
        <v>19</v>
      </c>
      <c r="B18" s="17">
        <v>2181</v>
      </c>
      <c r="C18" s="17">
        <v>403</v>
      </c>
      <c r="D18" s="17">
        <v>44</v>
      </c>
      <c r="E18" s="17">
        <v>0</v>
      </c>
      <c r="F18" s="17">
        <v>0</v>
      </c>
      <c r="G18" s="17">
        <v>49</v>
      </c>
      <c r="H18" s="17">
        <v>10</v>
      </c>
      <c r="I18" s="17">
        <v>95</v>
      </c>
      <c r="J18" s="17">
        <v>5</v>
      </c>
      <c r="K18" s="17">
        <v>48584</v>
      </c>
      <c r="L18" s="17">
        <v>1894</v>
      </c>
      <c r="M18" s="17">
        <v>1479</v>
      </c>
      <c r="N18" s="17">
        <v>11</v>
      </c>
      <c r="O18" s="17">
        <v>2292</v>
      </c>
      <c r="P18" s="17">
        <v>63</v>
      </c>
      <c r="Q18" s="17">
        <v>1401</v>
      </c>
      <c r="R18" s="17">
        <v>104</v>
      </c>
      <c r="S18" s="17">
        <v>7488</v>
      </c>
      <c r="T18" s="17">
        <v>215</v>
      </c>
      <c r="U18" s="17">
        <v>889</v>
      </c>
      <c r="V18" s="17">
        <v>35</v>
      </c>
      <c r="W18" s="17">
        <v>80</v>
      </c>
      <c r="X18" s="17">
        <v>9</v>
      </c>
    </row>
    <row r="19" spans="1:24" x14ac:dyDescent="0.2">
      <c r="A19" t="s">
        <v>27</v>
      </c>
      <c r="B19" s="17">
        <v>33440</v>
      </c>
      <c r="C19" s="17">
        <v>102940</v>
      </c>
      <c r="D19" s="17">
        <v>9000</v>
      </c>
      <c r="E19" s="17">
        <v>36192</v>
      </c>
      <c r="F19" s="17">
        <v>890</v>
      </c>
      <c r="G19" s="17">
        <v>13776</v>
      </c>
      <c r="H19" s="17">
        <v>1156</v>
      </c>
      <c r="I19" s="17">
        <v>38431</v>
      </c>
      <c r="J19" s="17">
        <v>1108</v>
      </c>
      <c r="K19" s="17">
        <v>1501148</v>
      </c>
      <c r="L19" s="17">
        <v>29228</v>
      </c>
      <c r="M19" s="17">
        <v>454910</v>
      </c>
      <c r="N19" s="17">
        <v>939</v>
      </c>
      <c r="O19" s="17">
        <v>469277</v>
      </c>
      <c r="P19" s="17">
        <v>3693</v>
      </c>
      <c r="Q19" s="17">
        <v>130872</v>
      </c>
      <c r="R19" s="17">
        <v>485</v>
      </c>
      <c r="S19" s="17">
        <v>22105</v>
      </c>
      <c r="T19" s="17">
        <v>963</v>
      </c>
      <c r="U19" s="17">
        <v>14365</v>
      </c>
      <c r="V19" s="17">
        <v>595</v>
      </c>
      <c r="W19" s="17">
        <v>652</v>
      </c>
      <c r="X19" s="17">
        <v>29</v>
      </c>
    </row>
    <row r="20" spans="1:24" x14ac:dyDescent="0.2">
      <c r="A20" t="s">
        <v>34</v>
      </c>
      <c r="B20" s="17">
        <v>84223</v>
      </c>
      <c r="C20" s="17">
        <v>112357</v>
      </c>
      <c r="D20" s="17">
        <v>16186</v>
      </c>
      <c r="E20" s="17">
        <v>8423</v>
      </c>
      <c r="F20" s="17">
        <v>233</v>
      </c>
      <c r="G20" s="17">
        <v>16775</v>
      </c>
      <c r="H20" s="17">
        <v>2708</v>
      </c>
      <c r="I20" s="17">
        <v>252547</v>
      </c>
      <c r="J20" s="17">
        <v>5905</v>
      </c>
      <c r="K20" s="17">
        <v>2803992</v>
      </c>
      <c r="L20" s="17">
        <v>77181</v>
      </c>
      <c r="M20" s="17">
        <v>4788029</v>
      </c>
      <c r="N20" s="17">
        <v>297</v>
      </c>
      <c r="O20" s="17">
        <v>1250789</v>
      </c>
      <c r="P20" s="17">
        <v>2218</v>
      </c>
      <c r="Q20" s="17">
        <v>584139</v>
      </c>
      <c r="R20" s="17">
        <v>639</v>
      </c>
      <c r="S20" s="17">
        <v>264848</v>
      </c>
      <c r="T20" s="17">
        <v>1874</v>
      </c>
      <c r="U20" s="17">
        <v>33740</v>
      </c>
      <c r="V20" s="17">
        <v>1401</v>
      </c>
      <c r="W20" s="17">
        <v>928</v>
      </c>
      <c r="X20" s="17">
        <v>55</v>
      </c>
    </row>
    <row r="21" spans="1:24" x14ac:dyDescent="0.2">
      <c r="A21" t="s">
        <v>28</v>
      </c>
      <c r="B21" s="17">
        <v>181225</v>
      </c>
      <c r="C21" s="17">
        <v>488753</v>
      </c>
      <c r="D21" s="17">
        <v>62430</v>
      </c>
      <c r="E21" s="17">
        <v>155327</v>
      </c>
      <c r="F21" s="17">
        <v>4967</v>
      </c>
      <c r="G21" s="17">
        <v>73540</v>
      </c>
      <c r="H21" s="17">
        <v>11223</v>
      </c>
      <c r="I21" s="17">
        <v>347373</v>
      </c>
      <c r="J21" s="17">
        <v>7501</v>
      </c>
      <c r="K21" s="17">
        <v>5396066</v>
      </c>
      <c r="L21" s="17">
        <v>149117</v>
      </c>
      <c r="M21" s="17">
        <v>21890504</v>
      </c>
      <c r="N21" s="17">
        <v>3659</v>
      </c>
      <c r="O21" s="17">
        <v>1024187</v>
      </c>
      <c r="P21" s="17">
        <v>9731</v>
      </c>
      <c r="Q21" s="17">
        <v>372348</v>
      </c>
      <c r="R21" s="17">
        <v>2364</v>
      </c>
      <c r="S21" s="17">
        <v>456550</v>
      </c>
      <c r="T21" s="17">
        <v>5698</v>
      </c>
      <c r="U21" s="17">
        <v>113749</v>
      </c>
      <c r="V21" s="17">
        <v>4221</v>
      </c>
      <c r="W21" s="17">
        <v>3796</v>
      </c>
      <c r="X21" s="17">
        <v>160</v>
      </c>
    </row>
    <row r="22" spans="1:24" x14ac:dyDescent="0.2">
      <c r="A22" t="s">
        <v>29</v>
      </c>
      <c r="B22" s="17">
        <v>153759</v>
      </c>
      <c r="C22" s="17">
        <v>473674</v>
      </c>
      <c r="D22" s="17">
        <v>79784</v>
      </c>
      <c r="E22" s="17">
        <v>6916</v>
      </c>
      <c r="F22" s="17">
        <v>227</v>
      </c>
      <c r="G22" s="17">
        <v>146842</v>
      </c>
      <c r="H22" s="17">
        <v>26125</v>
      </c>
      <c r="I22" s="17">
        <v>191243</v>
      </c>
      <c r="J22" s="17">
        <v>9644</v>
      </c>
      <c r="K22" s="17">
        <v>4542298</v>
      </c>
      <c r="L22" s="17">
        <v>109882</v>
      </c>
      <c r="M22" s="17">
        <v>6167586</v>
      </c>
      <c r="N22" s="17">
        <v>1238</v>
      </c>
      <c r="O22" s="17">
        <v>268306</v>
      </c>
      <c r="P22" s="17">
        <v>5690</v>
      </c>
      <c r="Q22" s="17">
        <v>49764</v>
      </c>
      <c r="R22" s="17">
        <v>913</v>
      </c>
      <c r="S22" s="17">
        <v>214140</v>
      </c>
      <c r="T22" s="17">
        <v>6729</v>
      </c>
      <c r="U22" s="17">
        <v>17636</v>
      </c>
      <c r="V22" s="17">
        <v>1016</v>
      </c>
      <c r="W22" s="17">
        <v>1370</v>
      </c>
      <c r="X22" s="17">
        <v>101</v>
      </c>
    </row>
    <row r="23" spans="1:24" x14ac:dyDescent="0.2">
      <c r="A23" t="s">
        <v>33</v>
      </c>
      <c r="B23" s="17">
        <v>57303</v>
      </c>
      <c r="C23" s="17">
        <v>183216</v>
      </c>
      <c r="D23" s="17">
        <v>38762</v>
      </c>
      <c r="E23" s="17">
        <v>44</v>
      </c>
      <c r="F23" s="17">
        <v>14</v>
      </c>
      <c r="G23" s="17">
        <v>34619</v>
      </c>
      <c r="H23" s="17">
        <v>8225</v>
      </c>
      <c r="I23" s="17">
        <v>80199</v>
      </c>
      <c r="J23" s="17">
        <v>2618</v>
      </c>
      <c r="K23" s="17">
        <v>1791963</v>
      </c>
      <c r="L23" s="17">
        <v>41936</v>
      </c>
      <c r="M23" s="17">
        <v>293108</v>
      </c>
      <c r="N23" s="17">
        <v>358</v>
      </c>
      <c r="O23" s="17">
        <v>53917</v>
      </c>
      <c r="P23" s="17">
        <v>3080</v>
      </c>
      <c r="Q23" s="17">
        <v>7178</v>
      </c>
      <c r="R23" s="17">
        <v>176</v>
      </c>
      <c r="S23" s="17">
        <v>29638</v>
      </c>
      <c r="T23" s="17">
        <v>927</v>
      </c>
      <c r="U23" s="17">
        <v>1541</v>
      </c>
      <c r="V23" s="17">
        <v>113</v>
      </c>
      <c r="W23" s="17">
        <v>107</v>
      </c>
      <c r="X23" s="17">
        <v>7</v>
      </c>
    </row>
    <row r="24" spans="1:24" x14ac:dyDescent="0.2">
      <c r="A24" t="s">
        <v>31</v>
      </c>
      <c r="B24" s="17">
        <v>145541</v>
      </c>
      <c r="C24" s="17">
        <v>469382</v>
      </c>
      <c r="D24" s="17">
        <v>95830</v>
      </c>
      <c r="E24" s="17">
        <v>3187</v>
      </c>
      <c r="F24" s="17">
        <v>167</v>
      </c>
      <c r="G24" s="17">
        <v>103816</v>
      </c>
      <c r="H24" s="17">
        <v>24691</v>
      </c>
      <c r="I24" s="17">
        <v>116120</v>
      </c>
      <c r="J24" s="17">
        <v>6957</v>
      </c>
      <c r="K24" s="17">
        <v>3548714</v>
      </c>
      <c r="L24" s="17">
        <v>95916</v>
      </c>
      <c r="M24" s="17">
        <v>1063266</v>
      </c>
      <c r="N24" s="17">
        <v>2159</v>
      </c>
      <c r="O24" s="17">
        <v>68660</v>
      </c>
      <c r="P24" s="17">
        <v>2778</v>
      </c>
      <c r="Q24" s="17">
        <v>33528</v>
      </c>
      <c r="R24" s="17">
        <v>2283</v>
      </c>
      <c r="S24" s="17">
        <v>65936</v>
      </c>
      <c r="T24" s="17">
        <v>2118</v>
      </c>
      <c r="U24" s="17">
        <v>4782</v>
      </c>
      <c r="V24" s="17">
        <v>300</v>
      </c>
      <c r="W24" s="17">
        <v>484</v>
      </c>
      <c r="X24" s="17">
        <v>25</v>
      </c>
    </row>
    <row r="25" spans="1:24" x14ac:dyDescent="0.2">
      <c r="A25" t="s">
        <v>30</v>
      </c>
      <c r="B25" s="17">
        <v>166200</v>
      </c>
      <c r="C25" s="17">
        <v>538750</v>
      </c>
      <c r="D25" s="17">
        <v>99866</v>
      </c>
      <c r="E25" s="17">
        <v>985</v>
      </c>
      <c r="F25" s="17">
        <v>100</v>
      </c>
      <c r="G25" s="17">
        <v>149866</v>
      </c>
      <c r="H25" s="17">
        <v>32679</v>
      </c>
      <c r="I25" s="17">
        <v>148485</v>
      </c>
      <c r="J25" s="17">
        <v>7452</v>
      </c>
      <c r="K25" s="17">
        <v>4531680</v>
      </c>
      <c r="L25" s="17">
        <v>120359</v>
      </c>
      <c r="M25" s="17">
        <v>624638</v>
      </c>
      <c r="N25" s="17">
        <v>1956</v>
      </c>
      <c r="O25" s="17">
        <v>184391</v>
      </c>
      <c r="P25" s="17">
        <v>8078</v>
      </c>
      <c r="Q25" s="17">
        <v>40205</v>
      </c>
      <c r="R25" s="17">
        <v>1014</v>
      </c>
      <c r="S25" s="17">
        <v>171146</v>
      </c>
      <c r="T25" s="17">
        <v>6669</v>
      </c>
      <c r="U25" s="17">
        <v>5757</v>
      </c>
      <c r="V25" s="17">
        <v>404</v>
      </c>
      <c r="W25" s="17">
        <v>627</v>
      </c>
      <c r="X25" s="17">
        <v>35</v>
      </c>
    </row>
    <row r="26" spans="1:24" x14ac:dyDescent="0.2">
      <c r="A26" t="s">
        <v>35</v>
      </c>
      <c r="B26" s="17">
        <v>38777</v>
      </c>
      <c r="C26" s="17">
        <v>102851</v>
      </c>
      <c r="D26" s="17">
        <v>24435</v>
      </c>
      <c r="E26" s="17">
        <v>12</v>
      </c>
      <c r="F26" s="17">
        <v>4</v>
      </c>
      <c r="G26" s="17">
        <v>18398</v>
      </c>
      <c r="H26" s="17">
        <v>4678</v>
      </c>
      <c r="I26" s="17">
        <v>45254</v>
      </c>
      <c r="J26" s="17">
        <v>1345</v>
      </c>
      <c r="K26" s="17">
        <v>1097312</v>
      </c>
      <c r="L26" s="17">
        <v>26228</v>
      </c>
      <c r="M26" s="17">
        <v>489148</v>
      </c>
      <c r="N26" s="17">
        <v>109</v>
      </c>
      <c r="O26" s="17">
        <v>73439</v>
      </c>
      <c r="P26" s="17">
        <v>2063</v>
      </c>
      <c r="Q26" s="17">
        <v>6605</v>
      </c>
      <c r="R26" s="17">
        <v>277</v>
      </c>
      <c r="S26" s="17">
        <v>37375</v>
      </c>
      <c r="T26" s="17">
        <v>199</v>
      </c>
      <c r="U26" s="17">
        <v>3282</v>
      </c>
      <c r="V26" s="17">
        <v>113</v>
      </c>
      <c r="W26" s="17">
        <v>31</v>
      </c>
      <c r="X26" s="17">
        <v>4</v>
      </c>
    </row>
    <row r="27" spans="1:24" x14ac:dyDescent="0.2">
      <c r="A27" t="s">
        <v>32</v>
      </c>
      <c r="B27" s="17">
        <v>183266</v>
      </c>
      <c r="C27" s="17">
        <v>514625</v>
      </c>
      <c r="D27" s="17">
        <v>118628</v>
      </c>
      <c r="E27" s="17">
        <v>219</v>
      </c>
      <c r="F27" s="17">
        <v>17</v>
      </c>
      <c r="G27" s="17">
        <v>139576</v>
      </c>
      <c r="H27" s="17">
        <v>37106</v>
      </c>
      <c r="I27" s="17">
        <v>163226</v>
      </c>
      <c r="J27" s="17">
        <v>7797</v>
      </c>
      <c r="K27" s="17">
        <v>4606864</v>
      </c>
      <c r="L27" s="17">
        <v>107304</v>
      </c>
      <c r="M27" s="17">
        <v>2218659</v>
      </c>
      <c r="N27" s="17">
        <v>1715</v>
      </c>
      <c r="O27" s="17">
        <v>613140</v>
      </c>
      <c r="P27" s="17">
        <v>6213</v>
      </c>
      <c r="Q27" s="17">
        <v>35283</v>
      </c>
      <c r="R27" s="17">
        <v>1291</v>
      </c>
      <c r="S27" s="17">
        <v>48766</v>
      </c>
      <c r="T27" s="17">
        <v>1386</v>
      </c>
      <c r="U27" s="17">
        <v>9315</v>
      </c>
      <c r="V27" s="17">
        <v>676</v>
      </c>
      <c r="W27" s="17">
        <v>550</v>
      </c>
      <c r="X27" s="17">
        <v>42</v>
      </c>
    </row>
    <row r="28" spans="1:24" x14ac:dyDescent="0.2">
      <c r="A28" t="s">
        <v>44</v>
      </c>
      <c r="B28" s="17">
        <v>86135</v>
      </c>
      <c r="C28" s="17">
        <v>126053</v>
      </c>
      <c r="D28" s="17">
        <v>27449</v>
      </c>
      <c r="E28" s="17">
        <v>781</v>
      </c>
      <c r="F28" s="17">
        <v>69</v>
      </c>
      <c r="G28" s="17">
        <v>29267</v>
      </c>
      <c r="H28" s="17">
        <v>6139</v>
      </c>
      <c r="I28" s="17">
        <v>72659</v>
      </c>
      <c r="J28" s="17">
        <v>3709</v>
      </c>
      <c r="K28" s="17">
        <v>3034022</v>
      </c>
      <c r="L28" s="17">
        <v>75310</v>
      </c>
      <c r="M28" s="17">
        <v>167112</v>
      </c>
      <c r="N28" s="17">
        <v>1348</v>
      </c>
      <c r="O28" s="17">
        <v>90208</v>
      </c>
      <c r="P28" s="17">
        <v>4881</v>
      </c>
      <c r="Q28" s="17">
        <v>26219</v>
      </c>
      <c r="R28" s="17">
        <v>1115</v>
      </c>
      <c r="S28" s="17">
        <v>112063</v>
      </c>
      <c r="T28" s="17">
        <v>1732</v>
      </c>
      <c r="U28" s="17">
        <v>5121</v>
      </c>
      <c r="V28" s="17">
        <v>328</v>
      </c>
      <c r="W28" s="17">
        <v>149</v>
      </c>
      <c r="X28" s="17">
        <v>14</v>
      </c>
    </row>
    <row r="29" spans="1:24" x14ac:dyDescent="0.2">
      <c r="A29" t="s">
        <v>38</v>
      </c>
      <c r="B29" s="17">
        <v>101978</v>
      </c>
      <c r="C29" s="17">
        <v>295060</v>
      </c>
      <c r="D29" s="17">
        <v>50197</v>
      </c>
      <c r="E29" s="17">
        <v>40320</v>
      </c>
      <c r="F29" s="17">
        <v>1204</v>
      </c>
      <c r="G29" s="17">
        <v>46765</v>
      </c>
      <c r="H29" s="17">
        <v>7658</v>
      </c>
      <c r="I29" s="17">
        <v>218335</v>
      </c>
      <c r="J29" s="17">
        <v>5330</v>
      </c>
      <c r="K29" s="17">
        <v>3800074</v>
      </c>
      <c r="L29" s="17">
        <v>76441</v>
      </c>
      <c r="M29" s="17">
        <v>2032421</v>
      </c>
      <c r="N29" s="17">
        <v>2231</v>
      </c>
      <c r="O29" s="17">
        <v>1188908</v>
      </c>
      <c r="P29" s="17">
        <v>4726</v>
      </c>
      <c r="Q29" s="17">
        <v>175368</v>
      </c>
      <c r="R29" s="17">
        <v>2751</v>
      </c>
      <c r="S29" s="17">
        <v>276358</v>
      </c>
      <c r="T29" s="17">
        <v>2496</v>
      </c>
      <c r="U29" s="17">
        <v>22484</v>
      </c>
      <c r="V29" s="17">
        <v>1072</v>
      </c>
      <c r="W29" s="17">
        <v>210</v>
      </c>
      <c r="X29" s="17">
        <v>38</v>
      </c>
    </row>
    <row r="30" spans="1:24" x14ac:dyDescent="0.2">
      <c r="A30" t="s">
        <v>46</v>
      </c>
      <c r="B30" s="17">
        <v>68928</v>
      </c>
      <c r="C30" s="17">
        <v>145201</v>
      </c>
      <c r="D30" s="17">
        <v>28412</v>
      </c>
      <c r="E30" s="17">
        <v>123</v>
      </c>
      <c r="F30" s="17">
        <v>13</v>
      </c>
      <c r="G30" s="17">
        <v>76155</v>
      </c>
      <c r="H30" s="17">
        <v>14484</v>
      </c>
      <c r="I30" s="17">
        <v>135630</v>
      </c>
      <c r="J30" s="17">
        <v>4613</v>
      </c>
      <c r="K30" s="17">
        <v>1887081</v>
      </c>
      <c r="L30" s="17">
        <v>51706</v>
      </c>
      <c r="M30" s="17">
        <v>18239</v>
      </c>
      <c r="N30" s="17">
        <v>514</v>
      </c>
      <c r="O30" s="17">
        <v>310309</v>
      </c>
      <c r="P30" s="17">
        <v>3160</v>
      </c>
      <c r="Q30" s="17">
        <v>11024</v>
      </c>
      <c r="R30" s="17">
        <v>444</v>
      </c>
      <c r="S30" s="17">
        <v>10661</v>
      </c>
      <c r="T30" s="17">
        <v>285</v>
      </c>
      <c r="U30" s="17">
        <v>4512</v>
      </c>
      <c r="V30" s="17">
        <v>308</v>
      </c>
      <c r="W30" s="17">
        <v>147</v>
      </c>
      <c r="X30" s="17">
        <v>8</v>
      </c>
    </row>
    <row r="31" spans="1:24" x14ac:dyDescent="0.2">
      <c r="A31" t="s">
        <v>36</v>
      </c>
      <c r="B31" s="17">
        <v>25574</v>
      </c>
      <c r="C31" s="17">
        <v>41644</v>
      </c>
      <c r="D31" s="17">
        <v>6235</v>
      </c>
      <c r="E31" s="17">
        <v>1041</v>
      </c>
      <c r="F31" s="17">
        <v>7</v>
      </c>
      <c r="G31" s="17">
        <v>19719</v>
      </c>
      <c r="H31" s="17">
        <v>2705</v>
      </c>
      <c r="I31" s="17">
        <v>49125</v>
      </c>
      <c r="J31" s="17">
        <v>1493</v>
      </c>
      <c r="K31" s="17">
        <v>1295168</v>
      </c>
      <c r="L31" s="17">
        <v>21301</v>
      </c>
      <c r="M31" s="17">
        <v>22489</v>
      </c>
      <c r="N31" s="17">
        <v>155</v>
      </c>
      <c r="O31" s="17">
        <v>48096</v>
      </c>
      <c r="P31" s="17">
        <v>852</v>
      </c>
      <c r="Q31" s="17">
        <v>18943</v>
      </c>
      <c r="R31" s="17">
        <v>175</v>
      </c>
      <c r="S31" s="17">
        <v>20475</v>
      </c>
      <c r="T31" s="17">
        <v>197</v>
      </c>
      <c r="U31" s="17">
        <v>3674</v>
      </c>
      <c r="V31" s="17">
        <v>189</v>
      </c>
      <c r="W31" s="17">
        <v>28</v>
      </c>
      <c r="X31" s="17">
        <v>2</v>
      </c>
    </row>
    <row r="32" spans="1:24" x14ac:dyDescent="0.2">
      <c r="A32" t="s">
        <v>42</v>
      </c>
      <c r="B32" s="17">
        <v>100280</v>
      </c>
      <c r="C32" s="17">
        <v>301276</v>
      </c>
      <c r="D32" s="17">
        <v>60911</v>
      </c>
      <c r="E32" s="17">
        <v>8475</v>
      </c>
      <c r="F32" s="17">
        <v>270</v>
      </c>
      <c r="G32" s="17">
        <v>63909</v>
      </c>
      <c r="H32" s="17">
        <v>13862</v>
      </c>
      <c r="I32" s="17">
        <v>144813</v>
      </c>
      <c r="J32" s="17">
        <v>4701</v>
      </c>
      <c r="K32" s="17">
        <v>3122289</v>
      </c>
      <c r="L32" s="17">
        <v>68215</v>
      </c>
      <c r="M32" s="17">
        <v>669799</v>
      </c>
      <c r="N32" s="17">
        <v>2115</v>
      </c>
      <c r="O32" s="17">
        <v>445546</v>
      </c>
      <c r="P32" s="17">
        <v>4247</v>
      </c>
      <c r="Q32" s="17">
        <v>90914</v>
      </c>
      <c r="R32" s="17">
        <v>3721</v>
      </c>
      <c r="S32" s="17">
        <v>114035</v>
      </c>
      <c r="T32" s="17">
        <v>2560</v>
      </c>
      <c r="U32" s="17">
        <v>9596</v>
      </c>
      <c r="V32" s="17">
        <v>422</v>
      </c>
      <c r="W32" s="17">
        <v>420</v>
      </c>
      <c r="X32" s="17">
        <v>16</v>
      </c>
    </row>
    <row r="33" spans="1:24" x14ac:dyDescent="0.2">
      <c r="A33" t="s">
        <v>47</v>
      </c>
      <c r="B33" s="17">
        <v>29200</v>
      </c>
      <c r="C33" s="17">
        <v>86872</v>
      </c>
      <c r="D33" s="17">
        <v>19677</v>
      </c>
      <c r="E33" s="17">
        <v>1</v>
      </c>
      <c r="F33" s="17">
        <v>1</v>
      </c>
      <c r="G33" s="17">
        <v>17667</v>
      </c>
      <c r="H33" s="17">
        <v>4404</v>
      </c>
      <c r="I33" s="17">
        <v>35764</v>
      </c>
      <c r="J33" s="17">
        <v>1928</v>
      </c>
      <c r="K33" s="17">
        <v>889955</v>
      </c>
      <c r="L33" s="17">
        <v>21628</v>
      </c>
      <c r="M33" s="17">
        <v>140473</v>
      </c>
      <c r="N33" s="17">
        <v>134</v>
      </c>
      <c r="O33" s="17">
        <v>16327</v>
      </c>
      <c r="P33" s="17">
        <v>715</v>
      </c>
      <c r="Q33" s="17">
        <v>3036</v>
      </c>
      <c r="R33" s="17">
        <v>125</v>
      </c>
      <c r="S33" s="17">
        <v>3711</v>
      </c>
      <c r="T33" s="17">
        <v>158</v>
      </c>
      <c r="U33" s="17">
        <v>1934</v>
      </c>
      <c r="V33" s="17">
        <v>140</v>
      </c>
      <c r="W33" s="17">
        <v>34</v>
      </c>
      <c r="X33" s="17">
        <v>2</v>
      </c>
    </row>
    <row r="34" spans="1:24" x14ac:dyDescent="0.2">
      <c r="A34" t="s">
        <v>43</v>
      </c>
      <c r="B34" s="17">
        <v>128841</v>
      </c>
      <c r="C34" s="17">
        <v>386833</v>
      </c>
      <c r="D34" s="17">
        <v>81614</v>
      </c>
      <c r="E34" s="17">
        <v>794</v>
      </c>
      <c r="F34" s="17">
        <v>43</v>
      </c>
      <c r="G34" s="17">
        <v>79416</v>
      </c>
      <c r="H34" s="17">
        <v>19706</v>
      </c>
      <c r="I34" s="17">
        <v>139501</v>
      </c>
      <c r="J34" s="17">
        <v>5043</v>
      </c>
      <c r="K34" s="17">
        <v>3346959</v>
      </c>
      <c r="L34" s="17">
        <v>89702</v>
      </c>
      <c r="M34" s="17">
        <v>264355</v>
      </c>
      <c r="N34" s="17">
        <v>1419</v>
      </c>
      <c r="O34" s="17">
        <v>1131139</v>
      </c>
      <c r="P34" s="17">
        <v>11561</v>
      </c>
      <c r="Q34" s="17">
        <v>108784</v>
      </c>
      <c r="R34" s="17">
        <v>2220</v>
      </c>
      <c r="S34" s="17">
        <v>221150</v>
      </c>
      <c r="T34" s="17">
        <v>4119</v>
      </c>
      <c r="U34" s="17">
        <v>5353</v>
      </c>
      <c r="V34" s="17">
        <v>302</v>
      </c>
      <c r="W34" s="17">
        <v>172</v>
      </c>
      <c r="X34" s="17">
        <v>26</v>
      </c>
    </row>
    <row r="35" spans="1:24" x14ac:dyDescent="0.2">
      <c r="A35" t="s">
        <v>40</v>
      </c>
      <c r="B35" s="17">
        <v>42131</v>
      </c>
      <c r="C35" s="17">
        <v>48815</v>
      </c>
      <c r="D35" s="17">
        <v>5722</v>
      </c>
      <c r="E35" s="17">
        <v>6592</v>
      </c>
      <c r="F35" s="17">
        <v>86</v>
      </c>
      <c r="G35" s="17">
        <v>13831</v>
      </c>
      <c r="H35" s="17">
        <v>1704</v>
      </c>
      <c r="I35" s="17">
        <v>68233</v>
      </c>
      <c r="J35" s="17">
        <v>1403</v>
      </c>
      <c r="K35" s="17">
        <v>1352729</v>
      </c>
      <c r="L35" s="17">
        <v>37826</v>
      </c>
      <c r="M35" s="17">
        <v>200937</v>
      </c>
      <c r="N35" s="17">
        <v>110</v>
      </c>
      <c r="O35" s="17">
        <v>57134</v>
      </c>
      <c r="P35" s="17">
        <v>1263</v>
      </c>
      <c r="Q35" s="17">
        <v>2928</v>
      </c>
      <c r="R35" s="17">
        <v>69</v>
      </c>
      <c r="S35" s="17">
        <v>12600</v>
      </c>
      <c r="T35" s="17">
        <v>125</v>
      </c>
      <c r="U35" s="17">
        <v>8881</v>
      </c>
      <c r="V35" s="17">
        <v>375</v>
      </c>
      <c r="W35" s="17">
        <v>325</v>
      </c>
      <c r="X35" s="17">
        <v>26</v>
      </c>
    </row>
    <row r="36" spans="1:24" x14ac:dyDescent="0.2">
      <c r="A36" t="s">
        <v>45</v>
      </c>
      <c r="B36" s="17">
        <v>109993</v>
      </c>
      <c r="C36" s="17">
        <v>272163</v>
      </c>
      <c r="D36" s="17">
        <v>53544</v>
      </c>
      <c r="E36" s="17">
        <v>4984</v>
      </c>
      <c r="F36" s="17">
        <v>230</v>
      </c>
      <c r="G36" s="17">
        <v>95498</v>
      </c>
      <c r="H36" s="17">
        <v>18435</v>
      </c>
      <c r="I36" s="17">
        <v>96084</v>
      </c>
      <c r="J36" s="17">
        <v>5241</v>
      </c>
      <c r="K36" s="17">
        <v>2861933</v>
      </c>
      <c r="L36" s="17">
        <v>81884</v>
      </c>
      <c r="M36" s="17">
        <v>184388</v>
      </c>
      <c r="N36" s="17">
        <v>612</v>
      </c>
      <c r="O36" s="17">
        <v>150011</v>
      </c>
      <c r="P36" s="17">
        <v>2303</v>
      </c>
      <c r="Q36" s="17">
        <v>11718</v>
      </c>
      <c r="R36" s="17">
        <v>369</v>
      </c>
      <c r="S36" s="17">
        <v>32757</v>
      </c>
      <c r="T36" s="17">
        <v>751</v>
      </c>
      <c r="U36" s="17">
        <v>6958</v>
      </c>
      <c r="V36" s="17">
        <v>437</v>
      </c>
      <c r="W36" s="17">
        <v>146</v>
      </c>
      <c r="X36" s="17">
        <v>17</v>
      </c>
    </row>
    <row r="37" spans="1:24" x14ac:dyDescent="0.2">
      <c r="A37" t="s">
        <v>41</v>
      </c>
      <c r="B37" s="17">
        <v>32558</v>
      </c>
      <c r="C37" s="17">
        <v>51192</v>
      </c>
      <c r="D37" s="17">
        <v>8765</v>
      </c>
      <c r="E37" s="17">
        <v>68</v>
      </c>
      <c r="F37" s="17">
        <v>7</v>
      </c>
      <c r="G37" s="17">
        <v>13820</v>
      </c>
      <c r="H37" s="17">
        <v>2525</v>
      </c>
      <c r="I37" s="17">
        <v>59681</v>
      </c>
      <c r="J37" s="17">
        <v>1295</v>
      </c>
      <c r="K37" s="17">
        <v>1344820</v>
      </c>
      <c r="L37" s="17">
        <v>28355</v>
      </c>
      <c r="M37" s="17">
        <v>7738</v>
      </c>
      <c r="N37" s="17">
        <v>209</v>
      </c>
      <c r="O37" s="17">
        <v>661613</v>
      </c>
      <c r="P37" s="17">
        <v>876</v>
      </c>
      <c r="Q37" s="17">
        <v>7629</v>
      </c>
      <c r="R37" s="17">
        <v>135</v>
      </c>
      <c r="S37" s="17">
        <v>23503</v>
      </c>
      <c r="T37" s="17">
        <v>344</v>
      </c>
      <c r="U37" s="17">
        <v>7750</v>
      </c>
      <c r="V37" s="17">
        <v>382</v>
      </c>
      <c r="W37" s="17">
        <v>231</v>
      </c>
      <c r="X37" s="17">
        <v>14</v>
      </c>
    </row>
    <row r="38" spans="1:24" x14ac:dyDescent="0.2">
      <c r="A38" t="s">
        <v>37</v>
      </c>
      <c r="B38" s="17">
        <v>27499</v>
      </c>
      <c r="C38" s="17">
        <v>48498</v>
      </c>
      <c r="D38" s="17">
        <v>7021</v>
      </c>
      <c r="E38" s="17">
        <v>1403</v>
      </c>
      <c r="F38" s="17">
        <v>42</v>
      </c>
      <c r="G38" s="17">
        <v>14159</v>
      </c>
      <c r="H38" s="17">
        <v>2432</v>
      </c>
      <c r="I38" s="17">
        <v>35866</v>
      </c>
      <c r="J38" s="17">
        <v>1197</v>
      </c>
      <c r="K38" s="17">
        <v>1285596</v>
      </c>
      <c r="L38" s="17">
        <v>23914</v>
      </c>
      <c r="M38" s="17">
        <v>348799</v>
      </c>
      <c r="N38" s="17">
        <v>181</v>
      </c>
      <c r="O38" s="17">
        <v>55271</v>
      </c>
      <c r="P38" s="17">
        <v>391</v>
      </c>
      <c r="Q38" s="17">
        <v>3394</v>
      </c>
      <c r="R38" s="17">
        <v>67</v>
      </c>
      <c r="S38" s="17">
        <v>24531</v>
      </c>
      <c r="T38" s="17">
        <v>237</v>
      </c>
      <c r="U38" s="17">
        <v>8433</v>
      </c>
      <c r="V38" s="17">
        <v>376</v>
      </c>
      <c r="W38" s="17">
        <v>117</v>
      </c>
      <c r="X38" s="17">
        <v>6</v>
      </c>
    </row>
    <row r="39" spans="1:24" x14ac:dyDescent="0.2">
      <c r="A39" t="s">
        <v>39</v>
      </c>
      <c r="B39" s="17">
        <v>107038</v>
      </c>
      <c r="C39" s="17">
        <v>169797</v>
      </c>
      <c r="D39" s="17">
        <v>27875</v>
      </c>
      <c r="E39" s="17">
        <v>9187</v>
      </c>
      <c r="F39" s="17">
        <v>267</v>
      </c>
      <c r="G39" s="17">
        <v>64024</v>
      </c>
      <c r="H39" s="17">
        <v>12738</v>
      </c>
      <c r="I39" s="17">
        <v>211183</v>
      </c>
      <c r="J39" s="17">
        <v>4099</v>
      </c>
      <c r="K39" s="17">
        <v>4226071</v>
      </c>
      <c r="L39" s="17">
        <v>90904</v>
      </c>
      <c r="M39" s="17">
        <v>326333</v>
      </c>
      <c r="N39" s="17">
        <v>1221</v>
      </c>
      <c r="O39" s="17">
        <v>274875</v>
      </c>
      <c r="P39" s="17">
        <v>3904</v>
      </c>
      <c r="Q39" s="17">
        <v>20783</v>
      </c>
      <c r="R39" s="17">
        <v>562</v>
      </c>
      <c r="S39" s="17">
        <v>61686</v>
      </c>
      <c r="T39" s="17">
        <v>1308</v>
      </c>
      <c r="U39" s="17">
        <v>18085</v>
      </c>
      <c r="V39" s="17">
        <v>861</v>
      </c>
      <c r="W39" s="17">
        <v>312</v>
      </c>
      <c r="X39" s="17">
        <v>29</v>
      </c>
    </row>
    <row r="40" spans="1:24" x14ac:dyDescent="0.2">
      <c r="A40" t="s">
        <v>54</v>
      </c>
      <c r="B40" s="17">
        <v>82173</v>
      </c>
      <c r="C40" s="17">
        <v>48887</v>
      </c>
      <c r="D40" s="17">
        <v>6353</v>
      </c>
      <c r="E40" s="17">
        <v>5065</v>
      </c>
      <c r="F40" s="17">
        <v>160</v>
      </c>
      <c r="G40" s="17">
        <v>16209</v>
      </c>
      <c r="H40" s="17">
        <v>1971</v>
      </c>
      <c r="I40" s="17">
        <v>100302</v>
      </c>
      <c r="J40" s="17">
        <v>4058</v>
      </c>
      <c r="K40" s="17">
        <v>3923376</v>
      </c>
      <c r="L40" s="17">
        <v>78028</v>
      </c>
      <c r="M40" s="17">
        <v>417329</v>
      </c>
      <c r="N40" s="17">
        <v>328</v>
      </c>
      <c r="O40" s="17">
        <v>1142058</v>
      </c>
      <c r="P40" s="17">
        <v>3761</v>
      </c>
      <c r="Q40" s="17">
        <v>8644</v>
      </c>
      <c r="R40" s="17">
        <v>219</v>
      </c>
      <c r="S40" s="17">
        <v>52337</v>
      </c>
      <c r="T40" s="17">
        <v>1131</v>
      </c>
      <c r="U40" s="17">
        <v>4224</v>
      </c>
      <c r="V40" s="17">
        <v>234</v>
      </c>
      <c r="W40" s="17">
        <v>325</v>
      </c>
      <c r="X40" s="17">
        <v>25</v>
      </c>
    </row>
    <row r="41" spans="1:24" x14ac:dyDescent="0.2">
      <c r="A41" t="s">
        <v>48</v>
      </c>
      <c r="B41" s="17">
        <v>72904</v>
      </c>
      <c r="C41" s="17">
        <v>170769</v>
      </c>
      <c r="D41" s="17">
        <v>15865</v>
      </c>
      <c r="E41" s="17">
        <v>55686</v>
      </c>
      <c r="F41" s="17">
        <v>1231</v>
      </c>
      <c r="G41" s="17">
        <v>51833</v>
      </c>
      <c r="H41" s="17">
        <v>5680</v>
      </c>
      <c r="I41" s="17">
        <v>375378</v>
      </c>
      <c r="J41" s="17">
        <v>14972</v>
      </c>
      <c r="K41" s="17">
        <v>2675816</v>
      </c>
      <c r="L41" s="17">
        <v>60424</v>
      </c>
      <c r="M41" s="17">
        <v>1418694</v>
      </c>
      <c r="N41" s="17">
        <v>759</v>
      </c>
      <c r="O41" s="17">
        <v>3209677</v>
      </c>
      <c r="P41" s="17">
        <v>1969</v>
      </c>
      <c r="Q41" s="17">
        <v>5872</v>
      </c>
      <c r="R41" s="17">
        <v>177</v>
      </c>
      <c r="S41" s="17">
        <v>38156</v>
      </c>
      <c r="T41" s="17">
        <v>646</v>
      </c>
      <c r="U41" s="17">
        <v>4935</v>
      </c>
      <c r="V41" s="17">
        <v>234</v>
      </c>
      <c r="W41" s="17">
        <v>369</v>
      </c>
      <c r="X41" s="17">
        <v>27</v>
      </c>
    </row>
    <row r="42" spans="1:24" x14ac:dyDescent="0.2">
      <c r="A42" t="s">
        <v>52</v>
      </c>
      <c r="B42" s="17">
        <v>51055</v>
      </c>
      <c r="C42" s="17">
        <v>61001</v>
      </c>
      <c r="D42" s="17">
        <v>9744</v>
      </c>
      <c r="E42" s="17">
        <v>85</v>
      </c>
      <c r="F42" s="17">
        <v>12</v>
      </c>
      <c r="G42" s="17">
        <v>10317</v>
      </c>
      <c r="H42" s="17">
        <v>1732</v>
      </c>
      <c r="I42" s="17">
        <v>94914</v>
      </c>
      <c r="J42" s="17">
        <v>6893</v>
      </c>
      <c r="K42" s="17">
        <v>2132186</v>
      </c>
      <c r="L42" s="17">
        <v>47855</v>
      </c>
      <c r="M42" s="17">
        <v>55021</v>
      </c>
      <c r="N42" s="17">
        <v>243</v>
      </c>
      <c r="O42" s="17">
        <v>99784</v>
      </c>
      <c r="P42" s="17">
        <v>1343</v>
      </c>
      <c r="Q42" s="17">
        <v>2626</v>
      </c>
      <c r="R42" s="17">
        <v>117</v>
      </c>
      <c r="S42" s="17">
        <v>37241</v>
      </c>
      <c r="T42" s="17">
        <v>354</v>
      </c>
      <c r="U42" s="17">
        <v>2965</v>
      </c>
      <c r="V42" s="17">
        <v>299</v>
      </c>
      <c r="W42" s="17">
        <v>144</v>
      </c>
      <c r="X42" s="17">
        <v>16</v>
      </c>
    </row>
    <row r="43" spans="1:24" x14ac:dyDescent="0.2">
      <c r="A43" t="s">
        <v>53</v>
      </c>
      <c r="B43" s="17">
        <v>45142</v>
      </c>
      <c r="C43" s="17">
        <v>54965</v>
      </c>
      <c r="D43" s="17">
        <v>5982</v>
      </c>
      <c r="E43" s="17">
        <v>279</v>
      </c>
      <c r="F43" s="17">
        <v>19</v>
      </c>
      <c r="G43" s="17">
        <v>7109</v>
      </c>
      <c r="H43" s="17">
        <v>799</v>
      </c>
      <c r="I43" s="17">
        <v>18937</v>
      </c>
      <c r="J43" s="17">
        <v>1077</v>
      </c>
      <c r="K43" s="17">
        <v>2054033</v>
      </c>
      <c r="L43" s="17">
        <v>43304</v>
      </c>
      <c r="M43" s="17">
        <v>123834</v>
      </c>
      <c r="N43" s="17">
        <v>217</v>
      </c>
      <c r="O43" s="17">
        <v>152280</v>
      </c>
      <c r="P43" s="17">
        <v>894</v>
      </c>
      <c r="Q43" s="17">
        <v>2007</v>
      </c>
      <c r="R43" s="17">
        <v>70</v>
      </c>
      <c r="S43" s="17">
        <v>38308</v>
      </c>
      <c r="T43" s="17">
        <v>283</v>
      </c>
      <c r="U43" s="17">
        <v>1333</v>
      </c>
      <c r="V43" s="17">
        <v>77</v>
      </c>
      <c r="W43" s="17">
        <v>410</v>
      </c>
      <c r="X43" s="17">
        <v>13</v>
      </c>
    </row>
    <row r="44" spans="1:24" x14ac:dyDescent="0.2">
      <c r="A44" t="s">
        <v>51</v>
      </c>
      <c r="B44" s="17">
        <v>28195</v>
      </c>
      <c r="C44" s="17">
        <v>45543</v>
      </c>
      <c r="D44" s="17">
        <v>4088</v>
      </c>
      <c r="E44" s="17">
        <v>441</v>
      </c>
      <c r="F44" s="17">
        <v>24</v>
      </c>
      <c r="G44" s="17">
        <v>10625</v>
      </c>
      <c r="H44" s="17">
        <v>1025</v>
      </c>
      <c r="I44" s="17">
        <v>54023</v>
      </c>
      <c r="J44" s="17">
        <v>1390</v>
      </c>
      <c r="K44" s="17">
        <v>1297426</v>
      </c>
      <c r="L44" s="17">
        <v>25318</v>
      </c>
      <c r="M44" s="17">
        <v>87390</v>
      </c>
      <c r="N44" s="17">
        <v>182</v>
      </c>
      <c r="O44" s="17">
        <v>173806</v>
      </c>
      <c r="P44" s="17">
        <v>749</v>
      </c>
      <c r="Q44" s="17">
        <v>2160</v>
      </c>
      <c r="R44" s="17">
        <v>64</v>
      </c>
      <c r="S44" s="17">
        <v>5095</v>
      </c>
      <c r="T44" s="17">
        <v>72</v>
      </c>
      <c r="U44" s="17">
        <v>1653</v>
      </c>
      <c r="V44" s="17">
        <v>67</v>
      </c>
      <c r="W44" s="17">
        <v>173</v>
      </c>
      <c r="X44" s="17">
        <v>4</v>
      </c>
    </row>
    <row r="45" spans="1:24" x14ac:dyDescent="0.2">
      <c r="A45" t="s">
        <v>55</v>
      </c>
      <c r="B45" s="17">
        <v>21668</v>
      </c>
      <c r="C45" s="17">
        <v>80212</v>
      </c>
      <c r="D45" s="17">
        <v>7866</v>
      </c>
      <c r="E45" s="17">
        <v>4</v>
      </c>
      <c r="F45" s="17">
        <v>1</v>
      </c>
      <c r="G45" s="17">
        <v>40465</v>
      </c>
      <c r="H45" s="17">
        <v>4842</v>
      </c>
      <c r="I45" s="17">
        <v>66231</v>
      </c>
      <c r="J45" s="17">
        <v>11166</v>
      </c>
      <c r="K45" s="17">
        <v>790648</v>
      </c>
      <c r="L45" s="17">
        <v>19073</v>
      </c>
      <c r="M45" s="17">
        <v>2734</v>
      </c>
      <c r="N45" s="17">
        <v>119</v>
      </c>
      <c r="O45" s="17">
        <v>35064</v>
      </c>
      <c r="P45" s="17">
        <v>316</v>
      </c>
      <c r="Q45" s="17">
        <v>891</v>
      </c>
      <c r="R45" s="17">
        <v>19</v>
      </c>
      <c r="S45" s="17">
        <v>3849</v>
      </c>
      <c r="T45" s="17">
        <v>85</v>
      </c>
      <c r="U45" s="17">
        <v>2700</v>
      </c>
      <c r="V45" s="17">
        <v>253</v>
      </c>
      <c r="W45" s="17">
        <v>165</v>
      </c>
      <c r="X45" s="17">
        <v>14</v>
      </c>
    </row>
    <row r="46" spans="1:24" x14ac:dyDescent="0.2">
      <c r="A46" t="s">
        <v>50</v>
      </c>
      <c r="B46" s="17">
        <v>52272</v>
      </c>
      <c r="C46" s="17">
        <v>149434</v>
      </c>
      <c r="D46" s="17">
        <v>15228</v>
      </c>
      <c r="E46" s="17">
        <v>3099</v>
      </c>
      <c r="F46" s="17">
        <v>53</v>
      </c>
      <c r="G46" s="17">
        <v>16287</v>
      </c>
      <c r="H46" s="17">
        <v>1674</v>
      </c>
      <c r="I46" s="17">
        <v>203783</v>
      </c>
      <c r="J46" s="17">
        <v>3446</v>
      </c>
      <c r="K46" s="17">
        <v>1682967</v>
      </c>
      <c r="L46" s="17">
        <v>44016</v>
      </c>
      <c r="M46" s="17">
        <v>1765335</v>
      </c>
      <c r="N46" s="17">
        <v>270</v>
      </c>
      <c r="O46" s="17">
        <v>888013</v>
      </c>
      <c r="P46" s="17">
        <v>1441</v>
      </c>
      <c r="Q46" s="17">
        <v>1664</v>
      </c>
      <c r="R46" s="17">
        <v>74</v>
      </c>
      <c r="S46" s="17">
        <v>23999</v>
      </c>
      <c r="T46" s="17">
        <v>301</v>
      </c>
      <c r="U46" s="17">
        <v>5601</v>
      </c>
      <c r="V46" s="17">
        <v>221</v>
      </c>
      <c r="W46" s="17">
        <v>608</v>
      </c>
      <c r="X46" s="17">
        <v>20</v>
      </c>
    </row>
    <row r="47" spans="1:24" x14ac:dyDescent="0.2">
      <c r="A47" t="s">
        <v>49</v>
      </c>
      <c r="B47" s="17">
        <v>36555</v>
      </c>
      <c r="C47" s="17">
        <v>31442</v>
      </c>
      <c r="D47" s="17">
        <v>3113</v>
      </c>
      <c r="E47" s="17">
        <v>25459</v>
      </c>
      <c r="F47" s="17">
        <v>462</v>
      </c>
      <c r="G47" s="17">
        <v>5423</v>
      </c>
      <c r="H47" s="17">
        <v>498</v>
      </c>
      <c r="I47" s="17">
        <v>152887</v>
      </c>
      <c r="J47" s="17">
        <v>2145</v>
      </c>
      <c r="K47" s="17">
        <v>1885868</v>
      </c>
      <c r="L47" s="17">
        <v>34554</v>
      </c>
      <c r="M47" s="17">
        <v>1928629</v>
      </c>
      <c r="N47" s="17">
        <v>170</v>
      </c>
      <c r="O47" s="17">
        <v>496764</v>
      </c>
      <c r="P47" s="17">
        <v>785</v>
      </c>
      <c r="Q47" s="17">
        <v>1248</v>
      </c>
      <c r="R47" s="17">
        <v>40</v>
      </c>
      <c r="S47" s="17">
        <v>13886</v>
      </c>
      <c r="T47" s="17">
        <v>234</v>
      </c>
      <c r="U47" s="17">
        <v>972</v>
      </c>
      <c r="V47" s="17">
        <v>47</v>
      </c>
      <c r="W47" s="17">
        <v>44</v>
      </c>
      <c r="X47" s="17">
        <v>4</v>
      </c>
    </row>
    <row r="48" spans="1:24" x14ac:dyDescent="0.2">
      <c r="A48" t="s">
        <v>59</v>
      </c>
      <c r="B48" s="17">
        <v>39025</v>
      </c>
      <c r="C48" s="17">
        <v>28318</v>
      </c>
      <c r="D48" s="17">
        <v>2058</v>
      </c>
      <c r="E48" s="17">
        <v>117</v>
      </c>
      <c r="F48" s="17">
        <v>7</v>
      </c>
      <c r="G48" s="17">
        <v>9453</v>
      </c>
      <c r="H48" s="17">
        <v>781</v>
      </c>
      <c r="I48" s="17">
        <v>234177</v>
      </c>
      <c r="J48" s="17">
        <v>4152</v>
      </c>
      <c r="K48" s="17">
        <v>1596787</v>
      </c>
      <c r="L48" s="17">
        <v>35186</v>
      </c>
      <c r="M48" s="17">
        <v>1281730</v>
      </c>
      <c r="N48" s="17">
        <v>214</v>
      </c>
      <c r="O48" s="17">
        <v>182005</v>
      </c>
      <c r="P48" s="17">
        <v>1934</v>
      </c>
      <c r="Q48" s="17">
        <v>7538</v>
      </c>
      <c r="R48" s="17">
        <v>212</v>
      </c>
      <c r="S48" s="17">
        <v>214320</v>
      </c>
      <c r="T48" s="17">
        <v>978</v>
      </c>
      <c r="U48" s="17">
        <v>9527</v>
      </c>
      <c r="V48" s="17">
        <v>337</v>
      </c>
      <c r="W48" s="17">
        <v>1097</v>
      </c>
      <c r="X48" s="17">
        <v>21</v>
      </c>
    </row>
    <row r="49" spans="1:24" x14ac:dyDescent="0.2">
      <c r="A49" t="s">
        <v>60</v>
      </c>
      <c r="B49" s="17">
        <v>34267</v>
      </c>
      <c r="C49" s="17">
        <v>240307</v>
      </c>
      <c r="D49" s="17">
        <v>16397</v>
      </c>
      <c r="E49" s="17">
        <v>5</v>
      </c>
      <c r="F49" s="17">
        <v>1</v>
      </c>
      <c r="G49" s="17">
        <v>24628</v>
      </c>
      <c r="H49" s="17">
        <v>2292</v>
      </c>
      <c r="I49" s="17">
        <v>161225</v>
      </c>
      <c r="J49" s="17">
        <v>7459</v>
      </c>
      <c r="K49" s="17">
        <v>1000644</v>
      </c>
      <c r="L49" s="17">
        <v>24006</v>
      </c>
      <c r="M49" s="17">
        <v>398208</v>
      </c>
      <c r="N49" s="17">
        <v>133</v>
      </c>
      <c r="O49" s="17">
        <v>18104</v>
      </c>
      <c r="P49" s="17">
        <v>496</v>
      </c>
      <c r="Q49" s="17">
        <v>1301</v>
      </c>
      <c r="R49" s="17">
        <v>116</v>
      </c>
      <c r="S49" s="17">
        <v>11454</v>
      </c>
      <c r="T49" s="17">
        <v>251</v>
      </c>
      <c r="U49" s="17">
        <v>14788</v>
      </c>
      <c r="V49" s="17">
        <v>541</v>
      </c>
      <c r="W49" s="17">
        <v>706</v>
      </c>
      <c r="X49" s="17">
        <v>11</v>
      </c>
    </row>
    <row r="50" spans="1:24" x14ac:dyDescent="0.2">
      <c r="A50" t="s">
        <v>57</v>
      </c>
      <c r="B50" s="17">
        <v>39501</v>
      </c>
      <c r="C50" s="17">
        <v>77699</v>
      </c>
      <c r="D50" s="17">
        <v>4391</v>
      </c>
      <c r="E50" s="17">
        <v>1534</v>
      </c>
      <c r="F50" s="17">
        <v>52</v>
      </c>
      <c r="G50" s="17">
        <v>8925</v>
      </c>
      <c r="H50" s="17">
        <v>740</v>
      </c>
      <c r="I50" s="17">
        <v>184345</v>
      </c>
      <c r="J50" s="17">
        <v>1901</v>
      </c>
      <c r="K50" s="17">
        <v>1864449</v>
      </c>
      <c r="L50" s="17">
        <v>34596</v>
      </c>
      <c r="M50" s="17">
        <v>6011576</v>
      </c>
      <c r="N50" s="17">
        <v>215</v>
      </c>
      <c r="O50" s="17">
        <v>1323254</v>
      </c>
      <c r="P50" s="17">
        <v>3078</v>
      </c>
      <c r="Q50" s="17">
        <v>34870</v>
      </c>
      <c r="R50" s="17">
        <v>195</v>
      </c>
      <c r="S50" s="17">
        <v>594893</v>
      </c>
      <c r="T50" s="17">
        <v>2048</v>
      </c>
      <c r="U50" s="17">
        <v>31068</v>
      </c>
      <c r="V50" s="17">
        <v>963</v>
      </c>
      <c r="W50" s="17">
        <v>5466</v>
      </c>
      <c r="X50" s="17">
        <v>149</v>
      </c>
    </row>
    <row r="51" spans="1:24" x14ac:dyDescent="0.2">
      <c r="A51" t="s">
        <v>63</v>
      </c>
      <c r="B51" s="17">
        <v>28573</v>
      </c>
      <c r="C51" s="17">
        <v>13589</v>
      </c>
      <c r="D51" s="17">
        <v>1038</v>
      </c>
      <c r="E51" s="17">
        <v>476</v>
      </c>
      <c r="F51" s="17">
        <v>18</v>
      </c>
      <c r="G51" s="17">
        <v>8428</v>
      </c>
      <c r="H51" s="17">
        <v>574</v>
      </c>
      <c r="I51" s="17">
        <v>63718</v>
      </c>
      <c r="J51" s="17">
        <v>1361</v>
      </c>
      <c r="K51" s="17">
        <v>1436439</v>
      </c>
      <c r="L51" s="17">
        <v>26361</v>
      </c>
      <c r="M51" s="17">
        <v>1436952</v>
      </c>
      <c r="N51" s="17">
        <v>81</v>
      </c>
      <c r="O51" s="17">
        <v>1457753</v>
      </c>
      <c r="P51" s="17">
        <v>1994</v>
      </c>
      <c r="Q51" s="17">
        <v>52511</v>
      </c>
      <c r="R51" s="17">
        <v>71</v>
      </c>
      <c r="S51" s="17">
        <v>759976</v>
      </c>
      <c r="T51" s="17">
        <v>1248</v>
      </c>
      <c r="U51" s="17">
        <v>7139</v>
      </c>
      <c r="V51" s="17">
        <v>271</v>
      </c>
      <c r="W51" s="17">
        <v>1115</v>
      </c>
      <c r="X51" s="17">
        <v>31</v>
      </c>
    </row>
    <row r="52" spans="1:24" x14ac:dyDescent="0.2">
      <c r="A52" t="s">
        <v>62</v>
      </c>
      <c r="B52" s="17">
        <v>45750</v>
      </c>
      <c r="C52" s="17">
        <v>57113</v>
      </c>
      <c r="D52" s="17">
        <v>5608</v>
      </c>
      <c r="E52" s="17">
        <v>204</v>
      </c>
      <c r="F52" s="17">
        <v>17</v>
      </c>
      <c r="G52" s="17">
        <v>25905</v>
      </c>
      <c r="H52" s="17">
        <v>2787</v>
      </c>
      <c r="I52" s="17">
        <v>151892</v>
      </c>
      <c r="J52" s="17">
        <v>3924</v>
      </c>
      <c r="K52" s="17">
        <v>2147823</v>
      </c>
      <c r="L52" s="17">
        <v>39886</v>
      </c>
      <c r="M52" s="17">
        <v>1077067</v>
      </c>
      <c r="N52" s="17">
        <v>159</v>
      </c>
      <c r="O52" s="17">
        <v>370143</v>
      </c>
      <c r="P52" s="17">
        <v>2944</v>
      </c>
      <c r="Q52" s="17">
        <v>18760</v>
      </c>
      <c r="R52" s="17">
        <v>177</v>
      </c>
      <c r="S52" s="17">
        <v>677859</v>
      </c>
      <c r="T52" s="17">
        <v>1053</v>
      </c>
      <c r="U52" s="17">
        <v>14319</v>
      </c>
      <c r="V52" s="17">
        <v>438</v>
      </c>
      <c r="W52" s="17">
        <v>1231</v>
      </c>
      <c r="X52" s="17">
        <v>43</v>
      </c>
    </row>
    <row r="53" spans="1:24" x14ac:dyDescent="0.2">
      <c r="A53" t="s">
        <v>64</v>
      </c>
      <c r="B53" s="17">
        <v>52876</v>
      </c>
      <c r="C53" s="17">
        <v>78069</v>
      </c>
      <c r="D53" s="17">
        <v>5997</v>
      </c>
      <c r="E53" s="17">
        <v>2393</v>
      </c>
      <c r="F53" s="17">
        <v>77</v>
      </c>
      <c r="G53" s="17">
        <v>7991</v>
      </c>
      <c r="H53" s="17">
        <v>820</v>
      </c>
      <c r="I53" s="17">
        <v>266023</v>
      </c>
      <c r="J53" s="17">
        <v>2321</v>
      </c>
      <c r="K53" s="17">
        <v>2348115</v>
      </c>
      <c r="L53" s="17">
        <v>48900</v>
      </c>
      <c r="M53" s="17">
        <v>6320299</v>
      </c>
      <c r="N53" s="17">
        <v>247</v>
      </c>
      <c r="O53" s="17">
        <v>340604</v>
      </c>
      <c r="P53" s="17">
        <v>1493</v>
      </c>
      <c r="Q53" s="17">
        <v>750670</v>
      </c>
      <c r="R53" s="17">
        <v>257</v>
      </c>
      <c r="S53" s="17">
        <v>109038</v>
      </c>
      <c r="T53" s="17">
        <v>455</v>
      </c>
      <c r="U53" s="17">
        <v>43952</v>
      </c>
      <c r="V53" s="17">
        <v>1300</v>
      </c>
      <c r="W53" s="17">
        <v>5370</v>
      </c>
      <c r="X53" s="17">
        <v>173</v>
      </c>
    </row>
    <row r="54" spans="1:24" x14ac:dyDescent="0.2">
      <c r="A54" t="s">
        <v>61</v>
      </c>
      <c r="B54" s="17">
        <v>37739</v>
      </c>
      <c r="C54" s="17">
        <v>130436</v>
      </c>
      <c r="D54" s="17">
        <v>10537</v>
      </c>
      <c r="E54" s="17">
        <v>2886</v>
      </c>
      <c r="F54" s="17">
        <v>113</v>
      </c>
      <c r="G54" s="17">
        <v>9126</v>
      </c>
      <c r="H54" s="17">
        <v>933</v>
      </c>
      <c r="I54" s="17">
        <v>79892</v>
      </c>
      <c r="J54" s="17">
        <v>3014</v>
      </c>
      <c r="K54" s="17">
        <v>1314089</v>
      </c>
      <c r="L54" s="17">
        <v>31344</v>
      </c>
      <c r="M54" s="17">
        <v>99599</v>
      </c>
      <c r="N54" s="17">
        <v>190</v>
      </c>
      <c r="O54" s="17">
        <v>54176</v>
      </c>
      <c r="P54" s="17">
        <v>1818</v>
      </c>
      <c r="Q54" s="17">
        <v>11221</v>
      </c>
      <c r="R54" s="17">
        <v>68</v>
      </c>
      <c r="S54" s="17">
        <v>217892</v>
      </c>
      <c r="T54" s="17">
        <v>734</v>
      </c>
      <c r="U54" s="17">
        <v>9329</v>
      </c>
      <c r="V54" s="17">
        <v>287</v>
      </c>
      <c r="W54" s="17">
        <v>873</v>
      </c>
      <c r="X54" s="17">
        <v>32</v>
      </c>
    </row>
    <row r="55" spans="1:24" x14ac:dyDescent="0.2">
      <c r="A55" t="s">
        <v>56</v>
      </c>
      <c r="B55" s="17">
        <v>32643</v>
      </c>
      <c r="C55" s="17">
        <v>50508</v>
      </c>
      <c r="D55" s="17">
        <v>4076</v>
      </c>
      <c r="E55" s="17">
        <v>0</v>
      </c>
      <c r="F55" s="17">
        <v>0</v>
      </c>
      <c r="G55" s="17">
        <v>25456</v>
      </c>
      <c r="H55" s="17">
        <v>2113</v>
      </c>
      <c r="I55" s="17">
        <v>72693</v>
      </c>
      <c r="J55" s="17">
        <v>1717</v>
      </c>
      <c r="K55" s="17">
        <v>1225107</v>
      </c>
      <c r="L55" s="17">
        <v>30517</v>
      </c>
      <c r="M55" s="17">
        <v>1269644</v>
      </c>
      <c r="N55" s="17">
        <v>119</v>
      </c>
      <c r="O55" s="17">
        <v>1877626</v>
      </c>
      <c r="P55" s="17">
        <v>355</v>
      </c>
      <c r="Q55" s="17">
        <v>9668</v>
      </c>
      <c r="R55" s="17">
        <v>78</v>
      </c>
      <c r="S55" s="17">
        <v>119924</v>
      </c>
      <c r="T55" s="17">
        <v>144</v>
      </c>
      <c r="U55" s="17">
        <v>2358</v>
      </c>
      <c r="V55" s="17">
        <v>70</v>
      </c>
      <c r="W55" s="17">
        <v>187</v>
      </c>
      <c r="X55" s="17">
        <v>9</v>
      </c>
    </row>
    <row r="56" spans="1:24" x14ac:dyDescent="0.2">
      <c r="A56" t="s">
        <v>58</v>
      </c>
      <c r="B56" s="17">
        <v>24341</v>
      </c>
      <c r="C56" s="17">
        <v>13755</v>
      </c>
      <c r="D56" s="17">
        <v>1039</v>
      </c>
      <c r="E56" s="17">
        <v>27</v>
      </c>
      <c r="F56" s="17">
        <v>2</v>
      </c>
      <c r="G56" s="17">
        <v>27936</v>
      </c>
      <c r="H56" s="17">
        <v>2596</v>
      </c>
      <c r="I56" s="17">
        <v>84266</v>
      </c>
      <c r="J56" s="17">
        <v>1451</v>
      </c>
      <c r="K56" s="17">
        <v>995788</v>
      </c>
      <c r="L56" s="17">
        <v>21301</v>
      </c>
      <c r="M56" s="17">
        <v>1525260</v>
      </c>
      <c r="N56" s="17">
        <v>116</v>
      </c>
      <c r="O56" s="17">
        <v>91016</v>
      </c>
      <c r="P56" s="17">
        <v>2258</v>
      </c>
      <c r="Q56" s="17">
        <v>14980</v>
      </c>
      <c r="R56" s="17">
        <v>131</v>
      </c>
      <c r="S56" s="17">
        <v>275233</v>
      </c>
      <c r="T56" s="17">
        <v>2392</v>
      </c>
      <c r="U56" s="17">
        <v>13811</v>
      </c>
      <c r="V56" s="17">
        <v>451</v>
      </c>
      <c r="W56" s="17">
        <v>1377</v>
      </c>
      <c r="X56" s="17">
        <v>43</v>
      </c>
    </row>
    <row r="57" spans="1:24" x14ac:dyDescent="0.2">
      <c r="A57" t="s">
        <v>66</v>
      </c>
      <c r="B57" s="17">
        <v>35580</v>
      </c>
      <c r="C57" s="17">
        <v>300300</v>
      </c>
      <c r="D57" s="17">
        <v>13443</v>
      </c>
      <c r="E57" s="17">
        <v>34108</v>
      </c>
      <c r="F57" s="17">
        <v>1194</v>
      </c>
      <c r="G57" s="17">
        <v>10874</v>
      </c>
      <c r="H57" s="17">
        <v>828</v>
      </c>
      <c r="I57" s="17">
        <v>460275</v>
      </c>
      <c r="J57" s="17">
        <v>2544</v>
      </c>
      <c r="K57" s="17">
        <v>1005068</v>
      </c>
      <c r="L57" s="17">
        <v>25054</v>
      </c>
      <c r="M57" s="17">
        <v>33296344</v>
      </c>
      <c r="N57" s="17">
        <v>582</v>
      </c>
      <c r="O57" s="17">
        <v>482424</v>
      </c>
      <c r="P57" s="17">
        <v>1010</v>
      </c>
      <c r="Q57" s="17">
        <v>449932</v>
      </c>
      <c r="R57" s="17">
        <v>270</v>
      </c>
      <c r="S57" s="17">
        <v>258499</v>
      </c>
      <c r="T57" s="17">
        <v>667</v>
      </c>
      <c r="U57" s="17">
        <v>101396</v>
      </c>
      <c r="V57" s="17">
        <v>2878</v>
      </c>
      <c r="W57" s="17">
        <v>29443</v>
      </c>
      <c r="X57" s="17">
        <v>398</v>
      </c>
    </row>
    <row r="58" spans="1:24" x14ac:dyDescent="0.2">
      <c r="A58" t="s">
        <v>68</v>
      </c>
      <c r="B58" s="17">
        <v>14726</v>
      </c>
      <c r="C58" s="17">
        <v>44588</v>
      </c>
      <c r="D58" s="17">
        <v>2281</v>
      </c>
      <c r="E58" s="17">
        <v>29395</v>
      </c>
      <c r="F58" s="17">
        <v>860</v>
      </c>
      <c r="G58" s="17">
        <v>459</v>
      </c>
      <c r="H58" s="17">
        <v>85</v>
      </c>
      <c r="I58" s="17">
        <v>359451</v>
      </c>
      <c r="J58" s="17">
        <v>655</v>
      </c>
      <c r="K58" s="17">
        <v>639881</v>
      </c>
      <c r="L58" s="17">
        <v>11394</v>
      </c>
      <c r="M58" s="17">
        <v>4597589</v>
      </c>
      <c r="N58" s="17">
        <v>195</v>
      </c>
      <c r="O58" s="17">
        <v>2201030</v>
      </c>
      <c r="P58" s="17">
        <v>607</v>
      </c>
      <c r="Q58" s="17">
        <v>1053279</v>
      </c>
      <c r="R58" s="17">
        <v>237</v>
      </c>
      <c r="S58" s="17">
        <v>885059</v>
      </c>
      <c r="T58" s="17">
        <v>700</v>
      </c>
      <c r="U58" s="17">
        <v>13974</v>
      </c>
      <c r="V58" s="17">
        <v>293</v>
      </c>
      <c r="W58" s="17">
        <v>2839</v>
      </c>
      <c r="X58" s="17">
        <v>69</v>
      </c>
    </row>
    <row r="59" spans="1:24" x14ac:dyDescent="0.2">
      <c r="A59" t="s">
        <v>72</v>
      </c>
      <c r="B59" s="17">
        <v>23577</v>
      </c>
      <c r="C59" s="17">
        <v>167660</v>
      </c>
      <c r="D59" s="17">
        <v>14287</v>
      </c>
      <c r="E59" s="17">
        <v>41195</v>
      </c>
      <c r="F59" s="17">
        <v>1080</v>
      </c>
      <c r="G59" s="17">
        <v>565</v>
      </c>
      <c r="H59" s="17">
        <v>123</v>
      </c>
      <c r="I59" s="17">
        <v>155850</v>
      </c>
      <c r="J59" s="17">
        <v>2093</v>
      </c>
      <c r="K59" s="17">
        <v>492871</v>
      </c>
      <c r="L59" s="17">
        <v>13535</v>
      </c>
      <c r="M59" s="17">
        <v>1396565</v>
      </c>
      <c r="N59" s="17">
        <v>145</v>
      </c>
      <c r="O59" s="17">
        <v>120551</v>
      </c>
      <c r="P59" s="17">
        <v>892</v>
      </c>
      <c r="Q59" s="17">
        <v>3629</v>
      </c>
      <c r="R59" s="17">
        <v>105</v>
      </c>
      <c r="S59" s="17">
        <v>49464</v>
      </c>
      <c r="T59" s="17">
        <v>387</v>
      </c>
      <c r="U59" s="17">
        <v>45850</v>
      </c>
      <c r="V59" s="17">
        <v>1139</v>
      </c>
      <c r="W59" s="17">
        <v>1045</v>
      </c>
      <c r="X59" s="17">
        <v>31</v>
      </c>
    </row>
    <row r="60" spans="1:24" x14ac:dyDescent="0.2">
      <c r="A60" t="s">
        <v>71</v>
      </c>
      <c r="B60" s="17">
        <v>19935</v>
      </c>
      <c r="C60" s="17">
        <v>249803</v>
      </c>
      <c r="D60" s="17">
        <v>13969</v>
      </c>
      <c r="E60" s="17">
        <v>13950</v>
      </c>
      <c r="F60" s="17">
        <v>377</v>
      </c>
      <c r="G60" s="17">
        <v>973</v>
      </c>
      <c r="H60" s="17">
        <v>122</v>
      </c>
      <c r="I60" s="17">
        <v>140544</v>
      </c>
      <c r="J60" s="17">
        <v>1442</v>
      </c>
      <c r="K60" s="17">
        <v>411554</v>
      </c>
      <c r="L60" s="17">
        <v>10428</v>
      </c>
      <c r="M60" s="17">
        <v>1447712</v>
      </c>
      <c r="N60" s="17">
        <v>99</v>
      </c>
      <c r="O60" s="17">
        <v>264622</v>
      </c>
      <c r="P60" s="17">
        <v>621</v>
      </c>
      <c r="Q60" s="17">
        <v>69815</v>
      </c>
      <c r="R60" s="17">
        <v>173</v>
      </c>
      <c r="S60" s="17">
        <v>433767</v>
      </c>
      <c r="T60" s="17">
        <v>595</v>
      </c>
      <c r="U60" s="17">
        <v>35757</v>
      </c>
      <c r="V60" s="17">
        <v>802</v>
      </c>
      <c r="W60" s="17">
        <v>1234</v>
      </c>
      <c r="X60" s="17">
        <v>35</v>
      </c>
    </row>
    <row r="61" spans="1:24" x14ac:dyDescent="0.2">
      <c r="A61" t="s">
        <v>65</v>
      </c>
      <c r="B61" s="17">
        <v>24552</v>
      </c>
      <c r="C61" s="17">
        <v>109587</v>
      </c>
      <c r="D61" s="17">
        <v>9202</v>
      </c>
      <c r="E61" s="17">
        <v>46295</v>
      </c>
      <c r="F61" s="17">
        <v>2235</v>
      </c>
      <c r="G61" s="17">
        <v>1095</v>
      </c>
      <c r="H61" s="17">
        <v>108</v>
      </c>
      <c r="I61" s="17">
        <v>2130886</v>
      </c>
      <c r="J61" s="17">
        <v>1454</v>
      </c>
      <c r="K61" s="17">
        <v>680995</v>
      </c>
      <c r="L61" s="17">
        <v>16746</v>
      </c>
      <c r="M61" s="17">
        <v>10771494</v>
      </c>
      <c r="N61" s="17">
        <v>366</v>
      </c>
      <c r="O61" s="17">
        <v>870217</v>
      </c>
      <c r="P61" s="17">
        <v>705</v>
      </c>
      <c r="Q61" s="17">
        <v>559944</v>
      </c>
      <c r="R61" s="17">
        <v>124</v>
      </c>
      <c r="S61" s="17">
        <v>113113</v>
      </c>
      <c r="T61" s="17">
        <v>530</v>
      </c>
      <c r="U61" s="17">
        <v>22770</v>
      </c>
      <c r="V61" s="17">
        <v>794</v>
      </c>
      <c r="W61" s="17">
        <v>1436</v>
      </c>
      <c r="X61" s="17">
        <v>58</v>
      </c>
    </row>
    <row r="62" spans="1:24" x14ac:dyDescent="0.2">
      <c r="A62" t="s">
        <v>70</v>
      </c>
      <c r="B62" s="17">
        <v>2552</v>
      </c>
      <c r="C62" s="17">
        <v>1037</v>
      </c>
      <c r="D62" s="17">
        <v>83</v>
      </c>
      <c r="E62" s="17">
        <v>0</v>
      </c>
      <c r="F62" s="17">
        <v>0</v>
      </c>
      <c r="G62" s="17">
        <v>11</v>
      </c>
      <c r="H62" s="17">
        <v>4</v>
      </c>
      <c r="I62" s="17">
        <v>1911</v>
      </c>
      <c r="J62" s="17">
        <v>9</v>
      </c>
      <c r="K62" s="17">
        <v>45967</v>
      </c>
      <c r="L62" s="17">
        <v>1724</v>
      </c>
      <c r="M62" s="17">
        <v>157</v>
      </c>
      <c r="N62" s="17">
        <v>13</v>
      </c>
      <c r="O62" s="17">
        <v>38473</v>
      </c>
      <c r="P62" s="17">
        <v>465</v>
      </c>
      <c r="Q62" s="17">
        <v>238</v>
      </c>
      <c r="R62" s="17">
        <v>20</v>
      </c>
      <c r="S62" s="17">
        <v>4637</v>
      </c>
      <c r="T62" s="17">
        <v>223</v>
      </c>
      <c r="U62" s="17">
        <v>281</v>
      </c>
      <c r="V62" s="17">
        <v>18</v>
      </c>
      <c r="W62" s="17">
        <v>42</v>
      </c>
      <c r="X62" s="17">
        <v>5</v>
      </c>
    </row>
    <row r="63" spans="1:24" x14ac:dyDescent="0.2">
      <c r="A63" t="s">
        <v>69</v>
      </c>
      <c r="B63" s="17">
        <v>2969</v>
      </c>
      <c r="C63" s="17">
        <v>593</v>
      </c>
      <c r="D63" s="17">
        <v>65</v>
      </c>
      <c r="E63" s="17">
        <v>0</v>
      </c>
      <c r="F63" s="17">
        <v>0</v>
      </c>
      <c r="G63" s="17">
        <v>16</v>
      </c>
      <c r="H63" s="17">
        <v>4</v>
      </c>
      <c r="I63" s="17">
        <v>135</v>
      </c>
      <c r="J63" s="17">
        <v>3</v>
      </c>
      <c r="K63" s="17">
        <v>64507</v>
      </c>
      <c r="L63" s="17">
        <v>2078</v>
      </c>
      <c r="M63" s="17">
        <v>30621</v>
      </c>
      <c r="N63" s="17">
        <v>17</v>
      </c>
      <c r="O63" s="17">
        <v>52565</v>
      </c>
      <c r="P63" s="17">
        <v>599</v>
      </c>
      <c r="Q63" s="17">
        <v>216</v>
      </c>
      <c r="R63" s="17">
        <v>8</v>
      </c>
      <c r="S63" s="17">
        <v>8461</v>
      </c>
      <c r="T63" s="17">
        <v>156</v>
      </c>
      <c r="U63" s="17">
        <v>542</v>
      </c>
      <c r="V63" s="17">
        <v>29</v>
      </c>
      <c r="W63" s="17">
        <v>1</v>
      </c>
      <c r="X63" s="17">
        <v>1</v>
      </c>
    </row>
    <row r="64" spans="1:24" x14ac:dyDescent="0.2">
      <c r="A64" t="s">
        <v>67</v>
      </c>
      <c r="B64" s="17">
        <v>33620</v>
      </c>
      <c r="C64" s="17">
        <v>189365</v>
      </c>
      <c r="D64" s="17">
        <v>8094</v>
      </c>
      <c r="E64" s="17">
        <v>1163</v>
      </c>
      <c r="F64" s="17">
        <v>29</v>
      </c>
      <c r="G64" s="17">
        <v>4602</v>
      </c>
      <c r="H64" s="17">
        <v>488</v>
      </c>
      <c r="I64" s="17">
        <v>597011</v>
      </c>
      <c r="J64" s="17">
        <v>2625</v>
      </c>
      <c r="K64" s="17">
        <v>1247634</v>
      </c>
      <c r="L64" s="17">
        <v>25444</v>
      </c>
      <c r="M64" s="17">
        <v>11758425</v>
      </c>
      <c r="N64" s="17">
        <v>363</v>
      </c>
      <c r="O64" s="17">
        <v>3146286</v>
      </c>
      <c r="P64" s="17">
        <v>1261</v>
      </c>
      <c r="Q64" s="17">
        <v>201456</v>
      </c>
      <c r="R64" s="17">
        <v>336</v>
      </c>
      <c r="S64" s="17">
        <v>3350584</v>
      </c>
      <c r="T64" s="17">
        <v>2113</v>
      </c>
      <c r="U64" s="17">
        <v>42939</v>
      </c>
      <c r="V64" s="17">
        <v>1372</v>
      </c>
      <c r="W64" s="17">
        <v>5365</v>
      </c>
      <c r="X64" s="17">
        <v>143</v>
      </c>
    </row>
    <row r="65" spans="1:24" x14ac:dyDescent="0.2">
      <c r="A65" t="s">
        <v>74</v>
      </c>
      <c r="B65" s="17">
        <v>16610</v>
      </c>
      <c r="C65" s="17">
        <v>56149</v>
      </c>
      <c r="D65" s="17">
        <v>7249</v>
      </c>
      <c r="E65" s="17">
        <v>11</v>
      </c>
      <c r="F65" s="17">
        <v>1</v>
      </c>
      <c r="G65" s="17">
        <v>763</v>
      </c>
      <c r="H65" s="17">
        <v>138</v>
      </c>
      <c r="I65" s="17">
        <v>90526</v>
      </c>
      <c r="J65" s="17">
        <v>712</v>
      </c>
      <c r="K65" s="17">
        <v>509099</v>
      </c>
      <c r="L65" s="17">
        <v>11933</v>
      </c>
      <c r="M65" s="17">
        <v>1839145</v>
      </c>
      <c r="N65" s="17">
        <v>175</v>
      </c>
      <c r="O65" s="17">
        <v>92928</v>
      </c>
      <c r="P65" s="17">
        <v>348</v>
      </c>
      <c r="Q65" s="17">
        <v>3523</v>
      </c>
      <c r="R65" s="17">
        <v>139</v>
      </c>
      <c r="S65" s="17">
        <v>10190</v>
      </c>
      <c r="T65" s="17">
        <v>279</v>
      </c>
      <c r="U65" s="17">
        <v>32608</v>
      </c>
      <c r="V65" s="17">
        <v>1652</v>
      </c>
      <c r="W65" s="17">
        <v>216</v>
      </c>
      <c r="X65" s="17">
        <v>27</v>
      </c>
    </row>
    <row r="66" spans="1:24" x14ac:dyDescent="0.2">
      <c r="A66" t="s">
        <v>79</v>
      </c>
      <c r="B66" s="17">
        <v>25899</v>
      </c>
      <c r="C66" s="17">
        <v>48758</v>
      </c>
      <c r="D66" s="17">
        <v>7483</v>
      </c>
      <c r="E66" s="17">
        <v>1245</v>
      </c>
      <c r="F66" s="17">
        <v>33</v>
      </c>
      <c r="G66" s="17">
        <v>639</v>
      </c>
      <c r="H66" s="17">
        <v>130</v>
      </c>
      <c r="I66" s="17">
        <v>113903</v>
      </c>
      <c r="J66" s="17">
        <v>2917</v>
      </c>
      <c r="K66" s="17">
        <v>755865</v>
      </c>
      <c r="L66" s="17">
        <v>21429</v>
      </c>
      <c r="M66" s="17">
        <v>619581</v>
      </c>
      <c r="N66" s="17">
        <v>153</v>
      </c>
      <c r="O66" s="17">
        <v>574348</v>
      </c>
      <c r="P66" s="17">
        <v>1193</v>
      </c>
      <c r="Q66" s="17">
        <v>4159</v>
      </c>
      <c r="R66" s="17">
        <v>125</v>
      </c>
      <c r="S66" s="17">
        <v>40435</v>
      </c>
      <c r="T66" s="17">
        <v>458</v>
      </c>
      <c r="U66" s="17">
        <v>7757</v>
      </c>
      <c r="V66" s="17">
        <v>324</v>
      </c>
      <c r="W66" s="17">
        <v>118</v>
      </c>
      <c r="X66" s="17">
        <v>12</v>
      </c>
    </row>
    <row r="67" spans="1:24" x14ac:dyDescent="0.2">
      <c r="A67" t="s">
        <v>80</v>
      </c>
      <c r="B67" s="17">
        <v>30248</v>
      </c>
      <c r="C67" s="17">
        <v>94712</v>
      </c>
      <c r="D67" s="17">
        <v>14253</v>
      </c>
      <c r="E67" s="17">
        <v>5</v>
      </c>
      <c r="F67" s="17">
        <v>3</v>
      </c>
      <c r="G67" s="17">
        <v>504</v>
      </c>
      <c r="H67" s="17">
        <v>119</v>
      </c>
      <c r="I67" s="17">
        <v>89032</v>
      </c>
      <c r="J67" s="17">
        <v>986</v>
      </c>
      <c r="K67" s="17">
        <v>823825</v>
      </c>
      <c r="L67" s="17">
        <v>22987</v>
      </c>
      <c r="M67" s="17">
        <v>1066796</v>
      </c>
      <c r="N67" s="17">
        <v>220</v>
      </c>
      <c r="O67" s="17">
        <v>638680</v>
      </c>
      <c r="P67" s="17">
        <v>850</v>
      </c>
      <c r="Q67" s="17">
        <v>6412</v>
      </c>
      <c r="R67" s="17">
        <v>210</v>
      </c>
      <c r="S67" s="17">
        <v>71699</v>
      </c>
      <c r="T67" s="17">
        <v>503</v>
      </c>
      <c r="U67" s="17">
        <v>18091</v>
      </c>
      <c r="V67" s="17">
        <v>1310</v>
      </c>
      <c r="W67" s="17">
        <v>124</v>
      </c>
      <c r="X67" s="17">
        <v>22</v>
      </c>
    </row>
    <row r="68" spans="1:24" x14ac:dyDescent="0.2">
      <c r="A68" t="s">
        <v>73</v>
      </c>
      <c r="B68" s="17">
        <v>98789</v>
      </c>
      <c r="C68" s="17">
        <v>216489</v>
      </c>
      <c r="D68" s="17">
        <v>40635</v>
      </c>
      <c r="E68" s="17">
        <v>141</v>
      </c>
      <c r="F68" s="17">
        <v>11</v>
      </c>
      <c r="G68" s="17">
        <v>2369</v>
      </c>
      <c r="H68" s="17">
        <v>225</v>
      </c>
      <c r="I68" s="17">
        <v>386576</v>
      </c>
      <c r="J68" s="17">
        <v>5953</v>
      </c>
      <c r="K68" s="17">
        <v>2814056</v>
      </c>
      <c r="L68" s="17">
        <v>73463</v>
      </c>
      <c r="M68" s="17">
        <v>2706575</v>
      </c>
      <c r="N68" s="17">
        <v>959</v>
      </c>
      <c r="O68" s="17">
        <v>861428</v>
      </c>
      <c r="P68" s="17">
        <v>6114</v>
      </c>
      <c r="Q68" s="17">
        <v>22497</v>
      </c>
      <c r="R68" s="17">
        <v>529</v>
      </c>
      <c r="S68" s="17">
        <v>380463</v>
      </c>
      <c r="T68" s="17">
        <v>3577</v>
      </c>
      <c r="U68" s="17">
        <v>49586</v>
      </c>
      <c r="V68" s="17">
        <v>2338</v>
      </c>
      <c r="W68" s="17">
        <v>819</v>
      </c>
      <c r="X68" s="17">
        <v>55</v>
      </c>
    </row>
    <row r="69" spans="1:24" x14ac:dyDescent="0.2">
      <c r="A69" t="s">
        <v>75</v>
      </c>
      <c r="B69" s="17">
        <v>10055</v>
      </c>
      <c r="C69" s="17">
        <v>9367</v>
      </c>
      <c r="D69" s="17">
        <v>1257</v>
      </c>
      <c r="E69" s="17">
        <v>0</v>
      </c>
      <c r="F69" s="17">
        <v>0</v>
      </c>
      <c r="G69" s="17">
        <v>2850</v>
      </c>
      <c r="H69" s="17">
        <v>248</v>
      </c>
      <c r="I69" s="17">
        <v>43433</v>
      </c>
      <c r="J69" s="17">
        <v>291</v>
      </c>
      <c r="K69" s="17">
        <v>301121</v>
      </c>
      <c r="L69" s="17">
        <v>8840</v>
      </c>
      <c r="M69" s="17">
        <v>468128</v>
      </c>
      <c r="N69" s="17">
        <v>107</v>
      </c>
      <c r="O69" s="17">
        <v>880142</v>
      </c>
      <c r="P69" s="17">
        <v>439</v>
      </c>
      <c r="Q69" s="17">
        <v>2387</v>
      </c>
      <c r="R69" s="17">
        <v>83</v>
      </c>
      <c r="S69" s="17">
        <v>12630</v>
      </c>
      <c r="T69" s="17">
        <v>202</v>
      </c>
      <c r="U69" s="17">
        <v>12770</v>
      </c>
      <c r="V69" s="17">
        <v>610</v>
      </c>
      <c r="W69" s="17">
        <v>143</v>
      </c>
      <c r="X69" s="17">
        <v>21</v>
      </c>
    </row>
    <row r="70" spans="1:24" x14ac:dyDescent="0.2">
      <c r="A70" t="s">
        <v>81</v>
      </c>
      <c r="B70" s="17">
        <v>60751</v>
      </c>
      <c r="C70" s="17">
        <v>162783</v>
      </c>
      <c r="D70" s="17">
        <v>31486</v>
      </c>
      <c r="E70" s="17">
        <v>4579</v>
      </c>
      <c r="F70" s="17">
        <v>157</v>
      </c>
      <c r="G70" s="17">
        <v>4272</v>
      </c>
      <c r="H70" s="17">
        <v>381</v>
      </c>
      <c r="I70" s="17">
        <v>502999</v>
      </c>
      <c r="J70" s="17">
        <v>5679</v>
      </c>
      <c r="K70" s="17">
        <v>2218241</v>
      </c>
      <c r="L70" s="17">
        <v>47710</v>
      </c>
      <c r="M70" s="17">
        <v>6360816</v>
      </c>
      <c r="N70" s="17">
        <v>972</v>
      </c>
      <c r="O70" s="17">
        <v>1145634</v>
      </c>
      <c r="P70" s="17">
        <v>2701</v>
      </c>
      <c r="Q70" s="17">
        <v>87909</v>
      </c>
      <c r="R70" s="17">
        <v>1239</v>
      </c>
      <c r="S70" s="17">
        <v>274417</v>
      </c>
      <c r="T70" s="17">
        <v>1923</v>
      </c>
      <c r="U70" s="17">
        <v>26016</v>
      </c>
      <c r="V70" s="17">
        <v>1755</v>
      </c>
      <c r="W70" s="17">
        <v>259</v>
      </c>
      <c r="X70" s="17">
        <v>36</v>
      </c>
    </row>
    <row r="71" spans="1:24" x14ac:dyDescent="0.2">
      <c r="A71" t="s">
        <v>76</v>
      </c>
      <c r="B71" s="17">
        <v>3095</v>
      </c>
      <c r="C71" s="17">
        <v>2369</v>
      </c>
      <c r="D71" s="17">
        <v>293</v>
      </c>
      <c r="E71" s="17">
        <v>0</v>
      </c>
      <c r="F71" s="17">
        <v>0</v>
      </c>
      <c r="G71" s="17">
        <v>764</v>
      </c>
      <c r="H71" s="17">
        <v>97</v>
      </c>
      <c r="I71" s="17">
        <v>8667</v>
      </c>
      <c r="J71" s="17">
        <v>50</v>
      </c>
      <c r="K71" s="17">
        <v>85718</v>
      </c>
      <c r="L71" s="17">
        <v>2587</v>
      </c>
      <c r="M71" s="17">
        <v>70063</v>
      </c>
      <c r="N71" s="17">
        <v>8</v>
      </c>
      <c r="O71" s="17">
        <v>119351</v>
      </c>
      <c r="P71" s="17">
        <v>56</v>
      </c>
      <c r="Q71" s="17">
        <v>5221</v>
      </c>
      <c r="R71" s="17">
        <v>8</v>
      </c>
      <c r="S71" s="17">
        <v>4718</v>
      </c>
      <c r="T71" s="17">
        <v>31</v>
      </c>
      <c r="U71" s="17">
        <v>2540</v>
      </c>
      <c r="V71" s="17">
        <v>94</v>
      </c>
      <c r="W71" s="17">
        <v>105</v>
      </c>
      <c r="X71" s="17">
        <v>8</v>
      </c>
    </row>
    <row r="72" spans="1:24" x14ac:dyDescent="0.2">
      <c r="A72" t="s">
        <v>78</v>
      </c>
      <c r="B72" s="17">
        <v>7178</v>
      </c>
      <c r="C72" s="17">
        <v>9920</v>
      </c>
      <c r="D72" s="17">
        <v>1191</v>
      </c>
      <c r="E72" s="17">
        <v>7</v>
      </c>
      <c r="F72" s="17">
        <v>2</v>
      </c>
      <c r="G72" s="17">
        <v>1561</v>
      </c>
      <c r="H72" s="17">
        <v>172</v>
      </c>
      <c r="I72" s="17">
        <v>12654</v>
      </c>
      <c r="J72" s="17">
        <v>311</v>
      </c>
      <c r="K72" s="17">
        <v>174776</v>
      </c>
      <c r="L72" s="17">
        <v>6156</v>
      </c>
      <c r="M72" s="17">
        <v>12675</v>
      </c>
      <c r="N72" s="17">
        <v>19</v>
      </c>
      <c r="O72" s="17">
        <v>263008</v>
      </c>
      <c r="P72" s="17">
        <v>663</v>
      </c>
      <c r="Q72" s="17">
        <v>122</v>
      </c>
      <c r="R72" s="17">
        <v>9</v>
      </c>
      <c r="S72" s="17">
        <v>7964</v>
      </c>
      <c r="T72" s="17">
        <v>98</v>
      </c>
      <c r="U72" s="17">
        <v>8161</v>
      </c>
      <c r="V72" s="17">
        <v>474</v>
      </c>
      <c r="W72" s="17">
        <v>91</v>
      </c>
      <c r="X72" s="17">
        <v>9</v>
      </c>
    </row>
    <row r="73" spans="1:24" x14ac:dyDescent="0.2">
      <c r="A73" t="s">
        <v>77</v>
      </c>
      <c r="B73" s="17">
        <v>56507</v>
      </c>
      <c r="C73" s="17">
        <v>82136</v>
      </c>
      <c r="D73" s="17">
        <v>14243</v>
      </c>
      <c r="E73" s="17">
        <v>0</v>
      </c>
      <c r="F73" s="17">
        <v>0</v>
      </c>
      <c r="G73" s="17">
        <v>3898</v>
      </c>
      <c r="H73" s="17">
        <v>411</v>
      </c>
      <c r="I73" s="17">
        <v>234438</v>
      </c>
      <c r="J73" s="17">
        <v>3629</v>
      </c>
      <c r="K73" s="17">
        <v>1865062</v>
      </c>
      <c r="L73" s="17">
        <v>48233</v>
      </c>
      <c r="M73" s="17">
        <v>2199252</v>
      </c>
      <c r="N73" s="17">
        <v>480</v>
      </c>
      <c r="O73" s="17">
        <v>376788</v>
      </c>
      <c r="P73" s="17">
        <v>2479</v>
      </c>
      <c r="Q73" s="17">
        <v>11231</v>
      </c>
      <c r="R73" s="17">
        <v>213</v>
      </c>
      <c r="S73" s="17">
        <v>296124</v>
      </c>
      <c r="T73" s="17">
        <v>2114</v>
      </c>
      <c r="U73" s="17">
        <v>15898</v>
      </c>
      <c r="V73" s="17">
        <v>796</v>
      </c>
      <c r="W73" s="17">
        <v>467</v>
      </c>
      <c r="X73" s="17">
        <v>33</v>
      </c>
    </row>
    <row r="74" spans="1:24" x14ac:dyDescent="0.2">
      <c r="A74" t="s">
        <v>86</v>
      </c>
      <c r="B74" s="17">
        <v>54878</v>
      </c>
      <c r="C74" s="17">
        <v>98331</v>
      </c>
      <c r="D74" s="17">
        <v>22746</v>
      </c>
      <c r="E74" s="17">
        <v>11</v>
      </c>
      <c r="F74" s="17">
        <v>4</v>
      </c>
      <c r="G74" s="17">
        <v>2471</v>
      </c>
      <c r="H74" s="17">
        <v>471</v>
      </c>
      <c r="I74" s="17">
        <v>7474</v>
      </c>
      <c r="J74" s="17">
        <v>184</v>
      </c>
      <c r="K74" s="17">
        <v>988850</v>
      </c>
      <c r="L74" s="17">
        <v>45714</v>
      </c>
      <c r="M74" s="17">
        <v>121362</v>
      </c>
      <c r="N74" s="17">
        <v>178</v>
      </c>
      <c r="O74" s="17">
        <v>43009</v>
      </c>
      <c r="P74" s="17">
        <v>884</v>
      </c>
      <c r="Q74" s="17">
        <v>5821</v>
      </c>
      <c r="R74" s="17">
        <v>318</v>
      </c>
      <c r="S74" s="17">
        <v>21989</v>
      </c>
      <c r="T74" s="17">
        <v>1064</v>
      </c>
      <c r="U74" s="17">
        <v>53774</v>
      </c>
      <c r="V74" s="17">
        <v>10358</v>
      </c>
      <c r="W74" s="17">
        <v>3686</v>
      </c>
      <c r="X74" s="17">
        <v>614</v>
      </c>
    </row>
    <row r="75" spans="1:24" x14ac:dyDescent="0.2">
      <c r="A75" t="s">
        <v>84</v>
      </c>
      <c r="B75" s="17">
        <v>38107</v>
      </c>
      <c r="C75" s="17">
        <v>68022</v>
      </c>
      <c r="D75" s="17">
        <v>18163</v>
      </c>
      <c r="E75" s="17">
        <v>2</v>
      </c>
      <c r="F75" s="17">
        <v>1</v>
      </c>
      <c r="G75" s="17">
        <v>1696</v>
      </c>
      <c r="H75" s="17">
        <v>219</v>
      </c>
      <c r="I75" s="17">
        <v>3553</v>
      </c>
      <c r="J75" s="17">
        <v>163</v>
      </c>
      <c r="K75" s="17">
        <v>773718</v>
      </c>
      <c r="L75" s="17">
        <v>31562</v>
      </c>
      <c r="M75" s="17">
        <v>243868</v>
      </c>
      <c r="N75" s="17">
        <v>132</v>
      </c>
      <c r="O75" s="17">
        <v>28785</v>
      </c>
      <c r="P75" s="17">
        <v>708</v>
      </c>
      <c r="Q75" s="17">
        <v>14621</v>
      </c>
      <c r="R75" s="17">
        <v>435</v>
      </c>
      <c r="S75" s="17">
        <v>46152</v>
      </c>
      <c r="T75" s="17">
        <v>1322</v>
      </c>
      <c r="U75" s="17">
        <v>50232</v>
      </c>
      <c r="V75" s="17">
        <v>9873</v>
      </c>
      <c r="W75" s="17">
        <v>15689</v>
      </c>
      <c r="X75" s="17">
        <v>3463</v>
      </c>
    </row>
    <row r="76" spans="1:24" x14ac:dyDescent="0.2">
      <c r="A76" t="s">
        <v>85</v>
      </c>
      <c r="B76" s="17">
        <v>46210</v>
      </c>
      <c r="C76" s="17">
        <v>57480</v>
      </c>
      <c r="D76" s="17">
        <v>17598</v>
      </c>
      <c r="E76" s="17">
        <v>15</v>
      </c>
      <c r="F76" s="17">
        <v>1</v>
      </c>
      <c r="G76" s="17">
        <v>1551</v>
      </c>
      <c r="H76" s="17">
        <v>329</v>
      </c>
      <c r="I76" s="17">
        <v>8185</v>
      </c>
      <c r="J76" s="17">
        <v>59</v>
      </c>
      <c r="K76" s="17">
        <v>841508</v>
      </c>
      <c r="L76" s="17">
        <v>38099</v>
      </c>
      <c r="M76" s="17">
        <v>76267</v>
      </c>
      <c r="N76" s="17">
        <v>715</v>
      </c>
      <c r="O76" s="17">
        <v>63524</v>
      </c>
      <c r="P76" s="17">
        <v>515</v>
      </c>
      <c r="Q76" s="17">
        <v>15036</v>
      </c>
      <c r="R76" s="17">
        <v>889</v>
      </c>
      <c r="S76" s="17">
        <v>23283</v>
      </c>
      <c r="T76" s="17">
        <v>1245</v>
      </c>
      <c r="U76" s="17">
        <v>69302</v>
      </c>
      <c r="V76" s="17">
        <v>13701</v>
      </c>
      <c r="W76" s="17">
        <v>4240</v>
      </c>
      <c r="X76" s="17">
        <v>730</v>
      </c>
    </row>
    <row r="77" spans="1:24" x14ac:dyDescent="0.2">
      <c r="A77" t="s">
        <v>82</v>
      </c>
      <c r="B77" s="17">
        <v>60213</v>
      </c>
      <c r="C77" s="17">
        <v>155769</v>
      </c>
      <c r="D77" s="17">
        <v>26848</v>
      </c>
      <c r="E77" s="17">
        <v>954</v>
      </c>
      <c r="F77" s="17">
        <v>14</v>
      </c>
      <c r="G77" s="17">
        <v>6172</v>
      </c>
      <c r="H77" s="17">
        <v>362</v>
      </c>
      <c r="I77" s="17">
        <v>93274</v>
      </c>
      <c r="J77" s="17">
        <v>1142</v>
      </c>
      <c r="K77" s="17">
        <v>1671734</v>
      </c>
      <c r="L77" s="17">
        <v>45602</v>
      </c>
      <c r="M77" s="17">
        <v>2123514</v>
      </c>
      <c r="N77" s="17">
        <v>817</v>
      </c>
      <c r="O77" s="17">
        <v>1604896</v>
      </c>
      <c r="P77" s="17">
        <v>2399</v>
      </c>
      <c r="Q77" s="17">
        <v>54513</v>
      </c>
      <c r="R77" s="17">
        <v>1024</v>
      </c>
      <c r="S77" s="17">
        <v>368268</v>
      </c>
      <c r="T77" s="17">
        <v>2034</v>
      </c>
      <c r="U77" s="17">
        <v>51171</v>
      </c>
      <c r="V77" s="17">
        <v>5829</v>
      </c>
      <c r="W77" s="17">
        <v>2023</v>
      </c>
      <c r="X77" s="17">
        <v>222</v>
      </c>
    </row>
    <row r="78" spans="1:24" x14ac:dyDescent="0.2">
      <c r="A78" t="s">
        <v>83</v>
      </c>
      <c r="B78" s="17">
        <v>23337</v>
      </c>
      <c r="C78" s="17">
        <v>37109</v>
      </c>
      <c r="D78" s="17">
        <v>8000</v>
      </c>
      <c r="E78" s="17">
        <v>12</v>
      </c>
      <c r="F78" s="17">
        <v>1</v>
      </c>
      <c r="G78" s="17">
        <v>176</v>
      </c>
      <c r="H78" s="17">
        <v>47</v>
      </c>
      <c r="I78" s="17">
        <v>13521</v>
      </c>
      <c r="J78" s="17">
        <v>116</v>
      </c>
      <c r="K78" s="17">
        <v>548898</v>
      </c>
      <c r="L78" s="17">
        <v>19548</v>
      </c>
      <c r="M78" s="17">
        <v>1169912</v>
      </c>
      <c r="N78" s="17">
        <v>92</v>
      </c>
      <c r="O78" s="17">
        <v>305395</v>
      </c>
      <c r="P78" s="17">
        <v>486</v>
      </c>
      <c r="Q78" s="17">
        <v>4700</v>
      </c>
      <c r="R78" s="17">
        <v>230</v>
      </c>
      <c r="S78" s="17">
        <v>20797</v>
      </c>
      <c r="T78" s="17">
        <v>822</v>
      </c>
      <c r="U78" s="17">
        <v>32961</v>
      </c>
      <c r="V78" s="17">
        <v>5137</v>
      </c>
      <c r="W78" s="17">
        <v>768</v>
      </c>
      <c r="X78" s="17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1.875" style="2" bestFit="1" customWidth="1"/>
    <col min="2" max="2" width="8.625" style="2" bestFit="1" customWidth="1"/>
    <col min="3" max="3" width="8.875" style="2" bestFit="1" customWidth="1"/>
    <col min="4" max="4" width="8.625" style="2" bestFit="1" customWidth="1"/>
    <col min="5" max="5" width="7.625" style="2" bestFit="1" customWidth="1"/>
    <col min="6" max="6" width="6.62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2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62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5" t="s">
        <v>87</v>
      </c>
      <c r="B3" s="16" t="s">
        <v>88</v>
      </c>
      <c r="C3" s="14" t="s">
        <v>89</v>
      </c>
      <c r="D3" s="14"/>
      <c r="E3" s="14" t="s">
        <v>90</v>
      </c>
      <c r="F3" s="14"/>
      <c r="G3" s="14" t="s">
        <v>91</v>
      </c>
      <c r="H3" s="14"/>
      <c r="I3" s="14" t="s">
        <v>92</v>
      </c>
      <c r="J3" s="14"/>
      <c r="K3" s="14" t="s">
        <v>117</v>
      </c>
      <c r="L3" s="14"/>
      <c r="M3" s="14" t="s">
        <v>101</v>
      </c>
      <c r="N3" s="14"/>
      <c r="O3" s="14" t="s">
        <v>102</v>
      </c>
      <c r="P3" s="14"/>
      <c r="Q3" s="14" t="s">
        <v>104</v>
      </c>
      <c r="R3" s="14"/>
      <c r="S3" s="14" t="s">
        <v>103</v>
      </c>
      <c r="T3" s="14"/>
      <c r="U3" s="14" t="s">
        <v>93</v>
      </c>
      <c r="V3" s="14"/>
      <c r="W3" s="14" t="s">
        <v>94</v>
      </c>
      <c r="X3" s="14"/>
    </row>
    <row r="4" spans="1:25" s="4" customFormat="1" ht="43.5" customHeight="1" x14ac:dyDescent="0.2">
      <c r="A4" s="15"/>
      <c r="B4" s="16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3528675</v>
      </c>
      <c r="C5" s="6">
        <f t="shared" ref="C5:X5" si="0">SUM(C6,C16,C26,C35,C48,C57,C67,C76,C86)</f>
        <v>8745761</v>
      </c>
      <c r="D5" s="6">
        <f t="shared" si="0"/>
        <v>1337904</v>
      </c>
      <c r="E5" s="6">
        <f t="shared" si="0"/>
        <v>812666</v>
      </c>
      <c r="F5" s="6">
        <f t="shared" si="0"/>
        <v>24523</v>
      </c>
      <c r="G5" s="6">
        <f t="shared" si="0"/>
        <v>1661651</v>
      </c>
      <c r="H5" s="6">
        <f t="shared" si="0"/>
        <v>298372</v>
      </c>
      <c r="I5" s="6">
        <f t="shared" si="0"/>
        <v>13556996</v>
      </c>
      <c r="J5" s="6">
        <f t="shared" si="0"/>
        <v>202676</v>
      </c>
      <c r="K5" s="6">
        <f t="shared" ref="K5:L5" si="1">SUM(K6,K16,K26,K35,K48,K57,K67,K76,K86)</f>
        <v>115295096</v>
      </c>
      <c r="L5" s="6">
        <f t="shared" si="1"/>
        <v>2770207</v>
      </c>
      <c r="M5" s="6">
        <f t="shared" ref="M5:N5" si="2">SUM(M6,M16,M26,M35,M48,M57,M67,M76,M86)</f>
        <v>306119860</v>
      </c>
      <c r="N5" s="6">
        <f t="shared" si="2"/>
        <v>37143</v>
      </c>
      <c r="O5" s="6">
        <f t="shared" si="0"/>
        <v>60443813</v>
      </c>
      <c r="P5" s="6">
        <f t="shared" si="0"/>
        <v>151378</v>
      </c>
      <c r="Q5" s="6">
        <f t="shared" si="0"/>
        <v>9107842</v>
      </c>
      <c r="R5" s="6">
        <f t="shared" si="0"/>
        <v>33121</v>
      </c>
      <c r="S5" s="6">
        <f t="shared" ref="S5:T5" si="3">SUM(S6,S16,S26,S35,S48,S57,S67,S76,S86)</f>
        <v>17179398</v>
      </c>
      <c r="T5" s="6">
        <f t="shared" si="3"/>
        <v>86090</v>
      </c>
      <c r="U5" s="6">
        <f t="shared" si="0"/>
        <v>1365000</v>
      </c>
      <c r="V5" s="6">
        <f t="shared" si="0"/>
        <v>88748</v>
      </c>
      <c r="W5" s="6">
        <f t="shared" si="0"/>
        <v>118422</v>
      </c>
      <c r="X5" s="6">
        <f t="shared" si="0"/>
        <v>8068</v>
      </c>
    </row>
    <row r="6" spans="1:25" ht="21.75" x14ac:dyDescent="0.2">
      <c r="A6" s="11" t="s">
        <v>1</v>
      </c>
      <c r="B6" s="10">
        <f>SUM(B7:B15)</f>
        <v>123559</v>
      </c>
      <c r="C6" s="10">
        <f t="shared" ref="C6:X6" si="4">SUM(C7:C15)</f>
        <v>194000</v>
      </c>
      <c r="D6" s="10">
        <f t="shared" si="4"/>
        <v>13929</v>
      </c>
      <c r="E6" s="10">
        <f t="shared" si="4"/>
        <v>251498</v>
      </c>
      <c r="F6" s="10">
        <f t="shared" si="4"/>
        <v>7279</v>
      </c>
      <c r="G6" s="10">
        <f t="shared" si="4"/>
        <v>36287</v>
      </c>
      <c r="H6" s="10">
        <f t="shared" si="4"/>
        <v>2621</v>
      </c>
      <c r="I6" s="10">
        <f t="shared" si="4"/>
        <v>988767</v>
      </c>
      <c r="J6" s="10">
        <f t="shared" si="4"/>
        <v>4810</v>
      </c>
      <c r="K6" s="10">
        <f t="shared" ref="K6:L6" si="5">SUM(K7:K15)</f>
        <v>4801407</v>
      </c>
      <c r="L6" s="10">
        <f t="shared" si="5"/>
        <v>97863</v>
      </c>
      <c r="M6" s="10">
        <f t="shared" ref="M6:N6" si="6">SUM(M7:M15)</f>
        <v>92969076</v>
      </c>
      <c r="N6" s="10">
        <f t="shared" si="6"/>
        <v>1670</v>
      </c>
      <c r="O6" s="10">
        <f t="shared" si="4"/>
        <v>7004698</v>
      </c>
      <c r="P6" s="10">
        <f t="shared" si="4"/>
        <v>10984</v>
      </c>
      <c r="Q6" s="10">
        <f t="shared" si="4"/>
        <v>1311722</v>
      </c>
      <c r="R6" s="10">
        <f t="shared" si="4"/>
        <v>1623</v>
      </c>
      <c r="S6" s="10">
        <f t="shared" ref="S6:T6" si="7">SUM(S7:S15)</f>
        <v>4488366</v>
      </c>
      <c r="T6" s="10">
        <f t="shared" si="7"/>
        <v>8586</v>
      </c>
      <c r="U6" s="10">
        <f t="shared" si="4"/>
        <v>173723</v>
      </c>
      <c r="V6" s="10">
        <f t="shared" si="4"/>
        <v>6043</v>
      </c>
      <c r="W6" s="10">
        <f t="shared" si="4"/>
        <v>13111</v>
      </c>
      <c r="X6" s="10">
        <f t="shared" si="4"/>
        <v>430</v>
      </c>
    </row>
    <row r="7" spans="1:25" ht="21.75" x14ac:dyDescent="0.2">
      <c r="A7" s="7" t="s">
        <v>10</v>
      </c>
      <c r="B7" s="8">
        <f>VLOOKUP($A$7:$A$91,dt!$A$2:$R$78,2,FALSE)</f>
        <v>4819</v>
      </c>
      <c r="C7" s="8">
        <f>VLOOKUP($A$7:$A$91,dt!$A$2:$R$78,3,FALSE)</f>
        <v>4252</v>
      </c>
      <c r="D7" s="8">
        <f>VLOOKUP($A$7:$A$91,dt!$A$2:$R$78,4,FALSE)</f>
        <v>586</v>
      </c>
      <c r="E7" s="8">
        <f>VLOOKUP($A$7:$A$91,dt!$A$2:$R$78,5,FALSE)</f>
        <v>109</v>
      </c>
      <c r="F7" s="8">
        <f>VLOOKUP($A$7:$A$91,dt!$A$2:$R$78,6,FALSE)</f>
        <v>6</v>
      </c>
      <c r="G7" s="8">
        <f>VLOOKUP($A$7:$A$91,dt!$A$2:$R$78,7,FALSE)</f>
        <v>270</v>
      </c>
      <c r="H7" s="8">
        <f>VLOOKUP($A$7:$A$91,dt!$A$2:$R$78,8,FALSE)</f>
        <v>49</v>
      </c>
      <c r="I7" s="8">
        <f>VLOOKUP($A$7:$A$91,dt!$A$2:$R$78,9,FALSE)</f>
        <v>2843</v>
      </c>
      <c r="J7" s="8">
        <f>VLOOKUP($A$7:$A$91,dt!$A$2:$R$78,10,FALSE)</f>
        <v>6</v>
      </c>
      <c r="K7" s="8">
        <f>VLOOKUP($A$7:$A$91,dt!$A$2:$R$78,11,FALSE)</f>
        <v>101543</v>
      </c>
      <c r="L7" s="8">
        <f>VLOOKUP($A$7:$A$91,dt!$A$2:$R$78,12,FALSE)</f>
        <v>3862</v>
      </c>
      <c r="M7" s="8">
        <f>VLOOKUP($A$7:$A$91,dt!$A$2:$R$78,13,FALSE)</f>
        <v>36076</v>
      </c>
      <c r="N7" s="8">
        <f>VLOOKUP($A$7:$A$91,dt!$A$2:$R$78,14,FALSE)</f>
        <v>447</v>
      </c>
      <c r="O7" s="8">
        <f>VLOOKUP($A$7:$A$91,dt!$A$2:$R$78,15,FALSE)</f>
        <v>10353</v>
      </c>
      <c r="P7" s="8">
        <f>VLOOKUP($A$7:$A$91,dt!$A$2:$R$78,16,FALSE)</f>
        <v>337</v>
      </c>
      <c r="Q7" s="8">
        <f>VLOOKUP($A$7:$A$91,dt!$A$2:$R$78,17,FALSE)</f>
        <v>5562</v>
      </c>
      <c r="R7" s="8">
        <f>VLOOKUP($A$7:$A$91,dt!$A$2:$R$78,18,FALSE)</f>
        <v>127</v>
      </c>
      <c r="S7" s="8">
        <f>VLOOKUP($A$7:$A$91,dt!$A$2:$X$78,19,FALSE)</f>
        <v>25909</v>
      </c>
      <c r="T7" s="8">
        <f>VLOOKUP($A$7:$A$91,dt!$A$2:$X$78,20,FALSE)</f>
        <v>130</v>
      </c>
      <c r="U7" s="8">
        <f>VLOOKUP($A$7:$A$91,dt!$A$2:$X$78,21,FALSE)</f>
        <v>9501</v>
      </c>
      <c r="V7" s="8">
        <f>VLOOKUP($A$7:$A$91,dt!$A$2:$X$78,22,FALSE)</f>
        <v>470</v>
      </c>
      <c r="W7" s="8">
        <f>VLOOKUP($A$7:$A$91,dt!$A$2:$X$78,23,FALSE)</f>
        <v>1186</v>
      </c>
      <c r="X7" s="8">
        <f>VLOOKUP($A$7:$A$91,dt!$A$2:$X$78,24,FALSE)</f>
        <v>78</v>
      </c>
    </row>
    <row r="8" spans="1:25" ht="21.75" x14ac:dyDescent="0.2">
      <c r="A8" s="7" t="s">
        <v>11</v>
      </c>
      <c r="B8" s="8">
        <f>VLOOKUP($A$7:$A$91,dt!$A$2:$R$78,2,FALSE)</f>
        <v>4139</v>
      </c>
      <c r="C8" s="8">
        <f>VLOOKUP($A$7:$A$91,dt!$A$2:$R$78,3,FALSE)</f>
        <v>2091</v>
      </c>
      <c r="D8" s="8">
        <f>VLOOKUP($A$7:$A$91,dt!$A$2:$R$78,4,FALSE)</f>
        <v>306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167</v>
      </c>
      <c r="H8" s="8">
        <f>VLOOKUP($A$7:$A$91,dt!$A$2:$R$78,8,FALSE)</f>
        <v>36</v>
      </c>
      <c r="I8" s="8">
        <f>VLOOKUP($A$7:$A$91,dt!$A$2:$R$78,9,FALSE)</f>
        <v>0</v>
      </c>
      <c r="J8" s="8">
        <f>VLOOKUP($A$7:$A$91,dt!$A$2:$R$78,10,FALSE)</f>
        <v>0</v>
      </c>
      <c r="K8" s="8">
        <f>VLOOKUP($A$7:$A$91,dt!$A$2:$R$78,11,FALSE)</f>
        <v>108412</v>
      </c>
      <c r="L8" s="8">
        <f>VLOOKUP($A$7:$A$91,dt!$A$2:$R$78,12,FALSE)</f>
        <v>3657</v>
      </c>
      <c r="M8" s="8">
        <f>VLOOKUP($A$7:$A$91,dt!$A$2:$R$78,13,FALSE)</f>
        <v>18546</v>
      </c>
      <c r="N8" s="8">
        <f>VLOOKUP($A$7:$A$91,dt!$A$2:$R$78,14,FALSE)</f>
        <v>41</v>
      </c>
      <c r="O8" s="8">
        <f>VLOOKUP($A$7:$A$91,dt!$A$2:$R$78,15,FALSE)</f>
        <v>6801</v>
      </c>
      <c r="P8" s="8">
        <f>VLOOKUP($A$7:$A$91,dt!$A$2:$R$78,16,FALSE)</f>
        <v>205</v>
      </c>
      <c r="Q8" s="8">
        <f>VLOOKUP($A$7:$A$91,dt!$A$2:$R$78,17,FALSE)</f>
        <v>5298</v>
      </c>
      <c r="R8" s="8">
        <f>VLOOKUP($A$7:$A$91,dt!$A$2:$R$78,18,FALSE)</f>
        <v>77</v>
      </c>
      <c r="S8" s="8">
        <f>VLOOKUP($A$7:$A$91,dt!$A$2:$X$78,19,FALSE)</f>
        <v>157028</v>
      </c>
      <c r="T8" s="8">
        <f>VLOOKUP($A$7:$A$91,dt!$A$2:$X$78,20,FALSE)</f>
        <v>159</v>
      </c>
      <c r="U8" s="8">
        <f>VLOOKUP($A$7:$A$91,dt!$A$2:$X$78,21,FALSE)</f>
        <v>3561</v>
      </c>
      <c r="V8" s="8">
        <f>VLOOKUP($A$7:$A$91,dt!$A$2:$X$78,22,FALSE)</f>
        <v>252</v>
      </c>
      <c r="W8" s="8">
        <f>VLOOKUP($A$7:$A$91,dt!$A$2:$X$78,23,FALSE)</f>
        <v>352</v>
      </c>
      <c r="X8" s="8">
        <f>VLOOKUP($A$7:$A$91,dt!$A$2:$X$78,24,FALSE)</f>
        <v>26</v>
      </c>
    </row>
    <row r="9" spans="1:25" ht="21.75" x14ac:dyDescent="0.2">
      <c r="A9" s="7" t="s">
        <v>12</v>
      </c>
      <c r="B9" s="8">
        <f>VLOOKUP($A$7:$A$91,dt!$A$2:$R$78,2,FALSE)</f>
        <v>6667</v>
      </c>
      <c r="C9" s="8">
        <f>VLOOKUP($A$7:$A$91,dt!$A$2:$R$78,3,FALSE)</f>
        <v>4910</v>
      </c>
      <c r="D9" s="8">
        <f>VLOOKUP($A$7:$A$91,dt!$A$2:$R$78,4,FALSE)</f>
        <v>292</v>
      </c>
      <c r="E9" s="8">
        <f>VLOOKUP($A$7:$A$91,dt!$A$2:$R$78,5,FALSE)</f>
        <v>102</v>
      </c>
      <c r="F9" s="8">
        <f>VLOOKUP($A$7:$A$91,dt!$A$2:$R$78,6,FALSE)</f>
        <v>3</v>
      </c>
      <c r="G9" s="8">
        <f>VLOOKUP($A$7:$A$91,dt!$A$2:$R$78,7,FALSE)</f>
        <v>805</v>
      </c>
      <c r="H9" s="8">
        <f>VLOOKUP($A$7:$A$91,dt!$A$2:$R$78,8,FALSE)</f>
        <v>57</v>
      </c>
      <c r="I9" s="8">
        <f>VLOOKUP($A$7:$A$91,dt!$A$2:$R$78,9,FALSE)</f>
        <v>8154</v>
      </c>
      <c r="J9" s="8">
        <f>VLOOKUP($A$7:$A$91,dt!$A$2:$R$78,10,FALSE)</f>
        <v>60</v>
      </c>
      <c r="K9" s="8">
        <f>VLOOKUP($A$7:$A$91,dt!$A$2:$R$78,11,FALSE)</f>
        <v>257801</v>
      </c>
      <c r="L9" s="8">
        <f>VLOOKUP($A$7:$A$91,dt!$A$2:$R$78,12,FALSE)</f>
        <v>5294</v>
      </c>
      <c r="M9" s="8">
        <f>VLOOKUP($A$7:$A$91,dt!$A$2:$R$78,13,FALSE)</f>
        <v>220064</v>
      </c>
      <c r="N9" s="8">
        <f>VLOOKUP($A$7:$A$91,dt!$A$2:$R$78,14,FALSE)</f>
        <v>81</v>
      </c>
      <c r="O9" s="8">
        <f>VLOOKUP($A$7:$A$91,dt!$A$2:$R$78,15,FALSE)</f>
        <v>107303</v>
      </c>
      <c r="P9" s="8">
        <f>VLOOKUP($A$7:$A$91,dt!$A$2:$R$78,16,FALSE)</f>
        <v>1944</v>
      </c>
      <c r="Q9" s="8">
        <f>VLOOKUP($A$7:$A$91,dt!$A$2:$R$78,17,FALSE)</f>
        <v>60523</v>
      </c>
      <c r="R9" s="8">
        <f>VLOOKUP($A$7:$A$91,dt!$A$2:$R$78,18,FALSE)</f>
        <v>133</v>
      </c>
      <c r="S9" s="8">
        <f>VLOOKUP($A$7:$A$91,dt!$A$2:$X$78,19,FALSE)</f>
        <v>335394</v>
      </c>
      <c r="T9" s="8">
        <f>VLOOKUP($A$7:$A$91,dt!$A$2:$X$78,20,FALSE)</f>
        <v>565</v>
      </c>
      <c r="U9" s="8">
        <f>VLOOKUP($A$7:$A$91,dt!$A$2:$X$78,21,FALSE)</f>
        <v>3043</v>
      </c>
      <c r="V9" s="8">
        <f>VLOOKUP($A$7:$A$91,dt!$A$2:$X$78,22,FALSE)</f>
        <v>121</v>
      </c>
      <c r="W9" s="8">
        <f>VLOOKUP($A$7:$A$91,dt!$A$2:$X$78,23,FALSE)</f>
        <v>405</v>
      </c>
      <c r="X9" s="8">
        <f>VLOOKUP($A$7:$A$91,dt!$A$2:$X$78,24,FALSE)</f>
        <v>16</v>
      </c>
    </row>
    <row r="10" spans="1:25" ht="21.75" x14ac:dyDescent="0.2">
      <c r="A10" s="7" t="s">
        <v>13</v>
      </c>
      <c r="B10" s="8">
        <f>VLOOKUP($A$7:$A$91,dt!$A$2:$R$78,2,FALSE)</f>
        <v>15107</v>
      </c>
      <c r="C10" s="8">
        <f>VLOOKUP($A$7:$A$91,dt!$A$2:$R$78,3,FALSE)</f>
        <v>10865</v>
      </c>
      <c r="D10" s="8">
        <f>VLOOKUP($A$7:$A$91,dt!$A$2:$R$78,4,FALSE)</f>
        <v>1129</v>
      </c>
      <c r="E10" s="8">
        <f>VLOOKUP($A$7:$A$91,dt!$A$2:$R$78,5,FALSE)</f>
        <v>27</v>
      </c>
      <c r="F10" s="8">
        <f>VLOOKUP($A$7:$A$91,dt!$A$2:$R$78,6,FALSE)</f>
        <v>5</v>
      </c>
      <c r="G10" s="8">
        <f>VLOOKUP($A$7:$A$91,dt!$A$2:$R$78,7,FALSE)</f>
        <v>1483</v>
      </c>
      <c r="H10" s="8">
        <f>VLOOKUP($A$7:$A$91,dt!$A$2:$R$78,8,FALSE)</f>
        <v>184</v>
      </c>
      <c r="I10" s="8">
        <f>VLOOKUP($A$7:$A$91,dt!$A$2:$R$78,9,FALSE)</f>
        <v>3141</v>
      </c>
      <c r="J10" s="8">
        <f>VLOOKUP($A$7:$A$91,dt!$A$2:$R$78,10,FALSE)</f>
        <v>65</v>
      </c>
      <c r="K10" s="8">
        <f>VLOOKUP($A$7:$A$91,dt!$A$2:$R$78,11,FALSE)</f>
        <v>601932</v>
      </c>
      <c r="L10" s="8">
        <f>VLOOKUP($A$7:$A$91,dt!$A$2:$R$78,12,FALSE)</f>
        <v>12722</v>
      </c>
      <c r="M10" s="8">
        <f>VLOOKUP($A$7:$A$91,dt!$A$2:$R$78,13,FALSE)</f>
        <v>2746961</v>
      </c>
      <c r="N10" s="8">
        <f>VLOOKUP($A$7:$A$91,dt!$A$2:$R$78,14,FALSE)</f>
        <v>137</v>
      </c>
      <c r="O10" s="8">
        <f>VLOOKUP($A$7:$A$91,dt!$A$2:$R$78,15,FALSE)</f>
        <v>3540999</v>
      </c>
      <c r="P10" s="8">
        <f>VLOOKUP($A$7:$A$91,dt!$A$2:$R$78,16,FALSE)</f>
        <v>1903</v>
      </c>
      <c r="Q10" s="8">
        <f>VLOOKUP($A$7:$A$91,dt!$A$2:$R$78,17,FALSE)</f>
        <v>86347</v>
      </c>
      <c r="R10" s="8">
        <f>VLOOKUP($A$7:$A$91,dt!$A$2:$R$78,18,FALSE)</f>
        <v>226</v>
      </c>
      <c r="S10" s="8">
        <f>VLOOKUP($A$7:$A$91,dt!$A$2:$X$78,19,FALSE)</f>
        <v>418636</v>
      </c>
      <c r="T10" s="8">
        <f>VLOOKUP($A$7:$A$91,dt!$A$2:$X$78,20,FALSE)</f>
        <v>1402</v>
      </c>
      <c r="U10" s="8">
        <f>VLOOKUP($A$7:$A$91,dt!$A$2:$X$78,21,FALSE)</f>
        <v>6985</v>
      </c>
      <c r="V10" s="8">
        <f>VLOOKUP($A$7:$A$91,dt!$A$2:$X$78,22,FALSE)</f>
        <v>346</v>
      </c>
      <c r="W10" s="8">
        <f>VLOOKUP($A$7:$A$91,dt!$A$2:$X$78,23,FALSE)</f>
        <v>499</v>
      </c>
      <c r="X10" s="8">
        <f>VLOOKUP($A$7:$A$91,dt!$A$2:$X$78,24,FALSE)</f>
        <v>22</v>
      </c>
    </row>
    <row r="11" spans="1:25" ht="21.75" x14ac:dyDescent="0.2">
      <c r="A11" s="7" t="s">
        <v>14</v>
      </c>
      <c r="B11" s="8">
        <f>VLOOKUP($A$7:$A$91,dt!$A$2:$R$78,2,FALSE)</f>
        <v>18240</v>
      </c>
      <c r="C11" s="8">
        <f>VLOOKUP($A$7:$A$91,dt!$A$2:$R$78,3,FALSE)</f>
        <v>13789</v>
      </c>
      <c r="D11" s="8">
        <f>VLOOKUP($A$7:$A$91,dt!$A$2:$R$78,4,FALSE)</f>
        <v>1600</v>
      </c>
      <c r="E11" s="8">
        <f>VLOOKUP($A$7:$A$91,dt!$A$2:$R$78,5,FALSE)</f>
        <v>0</v>
      </c>
      <c r="F11" s="8">
        <f>VLOOKUP($A$7:$A$91,dt!$A$2:$R$78,6,FALSE)</f>
        <v>0</v>
      </c>
      <c r="G11" s="8">
        <f>VLOOKUP($A$7:$A$91,dt!$A$2:$R$78,7,FALSE)</f>
        <v>755</v>
      </c>
      <c r="H11" s="8">
        <f>VLOOKUP($A$7:$A$91,dt!$A$2:$R$78,8,FALSE)</f>
        <v>78</v>
      </c>
      <c r="I11" s="8">
        <f>VLOOKUP($A$7:$A$91,dt!$A$2:$R$78,9,FALSE)</f>
        <v>70835</v>
      </c>
      <c r="J11" s="8">
        <f>VLOOKUP($A$7:$A$91,dt!$A$2:$R$78,10,FALSE)</f>
        <v>868</v>
      </c>
      <c r="K11" s="8">
        <f>VLOOKUP($A$7:$A$91,dt!$A$2:$R$78,11,FALSE)</f>
        <v>828039</v>
      </c>
      <c r="L11" s="8">
        <f>VLOOKUP($A$7:$A$91,dt!$A$2:$R$78,12,FALSE)</f>
        <v>15086</v>
      </c>
      <c r="M11" s="8">
        <f>VLOOKUP($A$7:$A$91,dt!$A$2:$R$78,13,FALSE)</f>
        <v>1293323</v>
      </c>
      <c r="N11" s="8">
        <f>VLOOKUP($A$7:$A$91,dt!$A$2:$R$78,14,FALSE)</f>
        <v>33</v>
      </c>
      <c r="O11" s="8">
        <f>VLOOKUP($A$7:$A$91,dt!$A$2:$R$78,15,FALSE)</f>
        <v>938604</v>
      </c>
      <c r="P11" s="8">
        <f>VLOOKUP($A$7:$A$91,dt!$A$2:$R$78,16,FALSE)</f>
        <v>977</v>
      </c>
      <c r="Q11" s="8">
        <f>VLOOKUP($A$7:$A$91,dt!$A$2:$R$78,17,FALSE)</f>
        <v>7657</v>
      </c>
      <c r="R11" s="8">
        <f>VLOOKUP($A$7:$A$91,dt!$A$2:$R$78,18,FALSE)</f>
        <v>53</v>
      </c>
      <c r="S11" s="8">
        <f>VLOOKUP($A$7:$A$91,dt!$A$2:$X$78,19,FALSE)</f>
        <v>1678479</v>
      </c>
      <c r="T11" s="8">
        <f>VLOOKUP($A$7:$A$91,dt!$A$2:$X$78,20,FALSE)</f>
        <v>2370</v>
      </c>
      <c r="U11" s="8">
        <f>VLOOKUP($A$7:$A$91,dt!$A$2:$X$78,21,FALSE)</f>
        <v>9312</v>
      </c>
      <c r="V11" s="8">
        <f>VLOOKUP($A$7:$A$91,dt!$A$2:$X$78,22,FALSE)</f>
        <v>372</v>
      </c>
      <c r="W11" s="8">
        <f>VLOOKUP($A$7:$A$91,dt!$A$2:$X$78,23,FALSE)</f>
        <v>527</v>
      </c>
      <c r="X11" s="8">
        <f>VLOOKUP($A$7:$A$91,dt!$A$2:$X$78,24,FALSE)</f>
        <v>14</v>
      </c>
    </row>
    <row r="12" spans="1:25" ht="21.75" x14ac:dyDescent="0.2">
      <c r="A12" s="7" t="s">
        <v>15</v>
      </c>
      <c r="B12" s="8">
        <f>VLOOKUP($A$7:$A$91,dt!$A$2:$R$78,2,FALSE)</f>
        <v>29923</v>
      </c>
      <c r="C12" s="8">
        <f>VLOOKUP($A$7:$A$91,dt!$A$2:$R$78,3,FALSE)</f>
        <v>65132</v>
      </c>
      <c r="D12" s="8">
        <f>VLOOKUP($A$7:$A$91,dt!$A$2:$R$78,4,FALSE)</f>
        <v>3986</v>
      </c>
      <c r="E12" s="8">
        <f>VLOOKUP($A$7:$A$91,dt!$A$2:$R$78,5,FALSE)</f>
        <v>89648</v>
      </c>
      <c r="F12" s="8">
        <f>VLOOKUP($A$7:$A$91,dt!$A$2:$R$78,6,FALSE)</f>
        <v>2478</v>
      </c>
      <c r="G12" s="8">
        <f>VLOOKUP($A$7:$A$91,dt!$A$2:$R$78,7,FALSE)</f>
        <v>3763</v>
      </c>
      <c r="H12" s="8">
        <f>VLOOKUP($A$7:$A$91,dt!$A$2:$R$78,8,FALSE)</f>
        <v>245</v>
      </c>
      <c r="I12" s="8">
        <f>VLOOKUP($A$7:$A$91,dt!$A$2:$R$78,9,FALSE)</f>
        <v>518499</v>
      </c>
      <c r="J12" s="8">
        <f>VLOOKUP($A$7:$A$91,dt!$A$2:$R$78,10,FALSE)</f>
        <v>1964</v>
      </c>
      <c r="K12" s="8">
        <f>VLOOKUP($A$7:$A$91,dt!$A$2:$R$78,11,FALSE)</f>
        <v>994678</v>
      </c>
      <c r="L12" s="8">
        <f>VLOOKUP($A$7:$A$91,dt!$A$2:$R$78,12,FALSE)</f>
        <v>23288</v>
      </c>
      <c r="M12" s="8">
        <f>VLOOKUP($A$7:$A$91,dt!$A$2:$R$78,13,FALSE)</f>
        <v>62698824</v>
      </c>
      <c r="N12" s="8">
        <f>VLOOKUP($A$7:$A$91,dt!$A$2:$R$78,14,FALSE)</f>
        <v>440</v>
      </c>
      <c r="O12" s="8">
        <f>VLOOKUP($A$7:$A$91,dt!$A$2:$R$78,15,FALSE)</f>
        <v>822137</v>
      </c>
      <c r="P12" s="8">
        <f>VLOOKUP($A$7:$A$91,dt!$A$2:$R$78,16,FALSE)</f>
        <v>1468</v>
      </c>
      <c r="Q12" s="8">
        <f>VLOOKUP($A$7:$A$91,dt!$A$2:$R$78,17,FALSE)</f>
        <v>436455</v>
      </c>
      <c r="R12" s="8">
        <f>VLOOKUP($A$7:$A$91,dt!$A$2:$R$78,18,FALSE)</f>
        <v>278</v>
      </c>
      <c r="S12" s="8">
        <f>VLOOKUP($A$7:$A$91,dt!$A$2:$X$78,19,FALSE)</f>
        <v>486624</v>
      </c>
      <c r="T12" s="8">
        <f>VLOOKUP($A$7:$A$91,dt!$A$2:$X$78,20,FALSE)</f>
        <v>1129</v>
      </c>
      <c r="U12" s="8">
        <f>VLOOKUP($A$7:$A$91,dt!$A$2:$X$78,21,FALSE)</f>
        <v>63649</v>
      </c>
      <c r="V12" s="8">
        <f>VLOOKUP($A$7:$A$91,dt!$A$2:$X$78,22,FALSE)</f>
        <v>2170</v>
      </c>
      <c r="W12" s="8">
        <f>VLOOKUP($A$7:$A$91,dt!$A$2:$X$78,23,FALSE)</f>
        <v>3521</v>
      </c>
      <c r="X12" s="8">
        <f>VLOOKUP($A$7:$A$91,dt!$A$2:$X$78,24,FALSE)</f>
        <v>91</v>
      </c>
    </row>
    <row r="13" spans="1:25" ht="21.75" x14ac:dyDescent="0.2">
      <c r="A13" s="7" t="s">
        <v>16</v>
      </c>
      <c r="B13" s="8">
        <f>VLOOKUP($A$7:$A$91,dt!$A$2:$R$78,2,FALSE)</f>
        <v>5443</v>
      </c>
      <c r="C13" s="8">
        <f>VLOOKUP($A$7:$A$91,dt!$A$2:$R$78,3,FALSE)</f>
        <v>3114</v>
      </c>
      <c r="D13" s="8">
        <f>VLOOKUP($A$7:$A$91,dt!$A$2:$R$78,4,FALSE)</f>
        <v>452</v>
      </c>
      <c r="E13" s="8">
        <f>VLOOKUP($A$7:$A$91,dt!$A$2:$R$78,5,FALSE)</f>
        <v>151</v>
      </c>
      <c r="F13" s="8">
        <f>VLOOKUP($A$7:$A$91,dt!$A$2:$R$78,6,FALSE)</f>
        <v>9</v>
      </c>
      <c r="G13" s="8">
        <f>VLOOKUP($A$7:$A$91,dt!$A$2:$R$78,7,FALSE)</f>
        <v>196</v>
      </c>
      <c r="H13" s="8">
        <f>VLOOKUP($A$7:$A$91,dt!$A$2:$R$78,8,FALSE)</f>
        <v>28</v>
      </c>
      <c r="I13" s="8">
        <f>VLOOKUP($A$7:$A$91,dt!$A$2:$R$78,9,FALSE)</f>
        <v>43591</v>
      </c>
      <c r="J13" s="8">
        <f>VLOOKUP($A$7:$A$91,dt!$A$2:$R$78,10,FALSE)</f>
        <v>324</v>
      </c>
      <c r="K13" s="8">
        <f>VLOOKUP($A$7:$A$91,dt!$A$2:$R$78,11,FALSE)</f>
        <v>240270</v>
      </c>
      <c r="L13" s="8">
        <f>VLOOKUP($A$7:$A$91,dt!$A$2:$R$78,12,FALSE)</f>
        <v>4380</v>
      </c>
      <c r="M13" s="8">
        <f>VLOOKUP($A$7:$A$91,dt!$A$2:$R$78,13,FALSE)</f>
        <v>1826170</v>
      </c>
      <c r="N13" s="8">
        <f>VLOOKUP($A$7:$A$91,dt!$A$2:$R$78,14,FALSE)</f>
        <v>61</v>
      </c>
      <c r="O13" s="8">
        <f>VLOOKUP($A$7:$A$91,dt!$A$2:$R$78,15,FALSE)</f>
        <v>51357</v>
      </c>
      <c r="P13" s="8">
        <f>VLOOKUP($A$7:$A$91,dt!$A$2:$R$78,16,FALSE)</f>
        <v>411</v>
      </c>
      <c r="Q13" s="8">
        <f>VLOOKUP($A$7:$A$91,dt!$A$2:$R$78,17,FALSE)</f>
        <v>6741</v>
      </c>
      <c r="R13" s="8">
        <f>VLOOKUP($A$7:$A$91,dt!$A$2:$R$78,18,FALSE)</f>
        <v>75</v>
      </c>
      <c r="S13" s="8">
        <f>VLOOKUP($A$7:$A$91,dt!$A$2:$X$78,19,FALSE)</f>
        <v>151624</v>
      </c>
      <c r="T13" s="8">
        <f>VLOOKUP($A$7:$A$91,dt!$A$2:$X$78,20,FALSE)</f>
        <v>406</v>
      </c>
      <c r="U13" s="8">
        <f>VLOOKUP($A$7:$A$91,dt!$A$2:$X$78,21,FALSE)</f>
        <v>15497</v>
      </c>
      <c r="V13" s="8">
        <f>VLOOKUP($A$7:$A$91,dt!$A$2:$X$78,22,FALSE)</f>
        <v>492</v>
      </c>
      <c r="W13" s="8">
        <f>VLOOKUP($A$7:$A$91,dt!$A$2:$X$78,23,FALSE)</f>
        <v>152</v>
      </c>
      <c r="X13" s="8">
        <f>VLOOKUP($A$7:$A$91,dt!$A$2:$X$78,24,FALSE)</f>
        <v>15</v>
      </c>
    </row>
    <row r="14" spans="1:25" ht="21.75" x14ac:dyDescent="0.2">
      <c r="A14" s="7" t="s">
        <v>17</v>
      </c>
      <c r="B14" s="8">
        <f>VLOOKUP($A$7:$A$91,dt!$A$2:$R$78,2,FALSE)</f>
        <v>20637</v>
      </c>
      <c r="C14" s="8">
        <f>VLOOKUP($A$7:$A$91,dt!$A$2:$R$78,3,FALSE)</f>
        <v>58776</v>
      </c>
      <c r="D14" s="8">
        <f>VLOOKUP($A$7:$A$91,dt!$A$2:$R$78,4,FALSE)</f>
        <v>3444</v>
      </c>
      <c r="E14" s="8">
        <f>VLOOKUP($A$7:$A$91,dt!$A$2:$R$78,5,FALSE)</f>
        <v>1252</v>
      </c>
      <c r="F14" s="8">
        <f>VLOOKUP($A$7:$A$91,dt!$A$2:$R$78,6,FALSE)</f>
        <v>66</v>
      </c>
      <c r="G14" s="8">
        <f>VLOOKUP($A$7:$A$91,dt!$A$2:$R$78,7,FALSE)</f>
        <v>17716</v>
      </c>
      <c r="H14" s="8">
        <f>VLOOKUP($A$7:$A$91,dt!$A$2:$R$78,8,FALSE)</f>
        <v>1270</v>
      </c>
      <c r="I14" s="8">
        <f>VLOOKUP($A$7:$A$91,dt!$A$2:$R$78,9,FALSE)</f>
        <v>177920</v>
      </c>
      <c r="J14" s="8">
        <f>VLOOKUP($A$7:$A$91,dt!$A$2:$R$78,10,FALSE)</f>
        <v>1260</v>
      </c>
      <c r="K14" s="8">
        <f>VLOOKUP($A$7:$A$91,dt!$A$2:$R$78,11,FALSE)</f>
        <v>1046440</v>
      </c>
      <c r="L14" s="8">
        <f>VLOOKUP($A$7:$A$91,dt!$A$2:$R$78,12,FALSE)</f>
        <v>16862</v>
      </c>
      <c r="M14" s="8">
        <f>VLOOKUP($A$7:$A$91,dt!$A$2:$R$78,13,FALSE)</f>
        <v>5803532</v>
      </c>
      <c r="N14" s="8">
        <f>VLOOKUP($A$7:$A$91,dt!$A$2:$R$78,14,FALSE)</f>
        <v>157</v>
      </c>
      <c r="O14" s="8">
        <f>VLOOKUP($A$7:$A$91,dt!$A$2:$R$78,15,FALSE)</f>
        <v>69645</v>
      </c>
      <c r="P14" s="8">
        <f>VLOOKUP($A$7:$A$91,dt!$A$2:$R$78,16,FALSE)</f>
        <v>2231</v>
      </c>
      <c r="Q14" s="8">
        <f>VLOOKUP($A$7:$A$91,dt!$A$2:$R$78,17,FALSE)</f>
        <v>95928</v>
      </c>
      <c r="R14" s="8">
        <f>VLOOKUP($A$7:$A$91,dt!$A$2:$R$78,18,FALSE)</f>
        <v>480</v>
      </c>
      <c r="S14" s="8">
        <f>VLOOKUP($A$7:$A$91,dt!$A$2:$X$78,19,FALSE)</f>
        <v>981247</v>
      </c>
      <c r="T14" s="8">
        <f>VLOOKUP($A$7:$A$91,dt!$A$2:$X$78,20,FALSE)</f>
        <v>1776</v>
      </c>
      <c r="U14" s="8">
        <f>VLOOKUP($A$7:$A$91,dt!$A$2:$X$78,21,FALSE)</f>
        <v>37545</v>
      </c>
      <c r="V14" s="8">
        <f>VLOOKUP($A$7:$A$91,dt!$A$2:$X$78,22,FALSE)</f>
        <v>1021</v>
      </c>
      <c r="W14" s="8">
        <f>VLOOKUP($A$7:$A$91,dt!$A$2:$X$78,23,FALSE)</f>
        <v>3876</v>
      </c>
      <c r="X14" s="8">
        <f>VLOOKUP($A$7:$A$91,dt!$A$2:$X$78,24,FALSE)</f>
        <v>111</v>
      </c>
    </row>
    <row r="15" spans="1:25" ht="21.75" x14ac:dyDescent="0.2">
      <c r="A15" s="7" t="s">
        <v>18</v>
      </c>
      <c r="B15" s="8">
        <f>VLOOKUP($A$7:$A$91,dt!$A$2:$R$78,2,FALSE)</f>
        <v>18584</v>
      </c>
      <c r="C15" s="8">
        <f>VLOOKUP($A$7:$A$91,dt!$A$2:$R$78,3,FALSE)</f>
        <v>31071</v>
      </c>
      <c r="D15" s="8">
        <f>VLOOKUP($A$7:$A$91,dt!$A$2:$R$78,4,FALSE)</f>
        <v>2134</v>
      </c>
      <c r="E15" s="8">
        <f>VLOOKUP($A$7:$A$91,dt!$A$2:$R$78,5,FALSE)</f>
        <v>160209</v>
      </c>
      <c r="F15" s="8">
        <f>VLOOKUP($A$7:$A$91,dt!$A$2:$R$78,6,FALSE)</f>
        <v>4712</v>
      </c>
      <c r="G15" s="8">
        <f>VLOOKUP($A$7:$A$91,dt!$A$2:$R$78,7,FALSE)</f>
        <v>11132</v>
      </c>
      <c r="H15" s="8">
        <f>VLOOKUP($A$7:$A$91,dt!$A$2:$R$78,8,FALSE)</f>
        <v>674</v>
      </c>
      <c r="I15" s="8">
        <f>VLOOKUP($A$7:$A$91,dt!$A$2:$R$78,9,FALSE)</f>
        <v>163784</v>
      </c>
      <c r="J15" s="8">
        <f>VLOOKUP($A$7:$A$91,dt!$A$2:$R$78,10,FALSE)</f>
        <v>263</v>
      </c>
      <c r="K15" s="8">
        <f>VLOOKUP($A$7:$A$91,dt!$A$2:$R$78,11,FALSE)</f>
        <v>622292</v>
      </c>
      <c r="L15" s="8">
        <f>VLOOKUP($A$7:$A$91,dt!$A$2:$R$78,12,FALSE)</f>
        <v>12712</v>
      </c>
      <c r="M15" s="8">
        <f>VLOOKUP($A$7:$A$91,dt!$A$2:$R$78,13,FALSE)</f>
        <v>18325580</v>
      </c>
      <c r="N15" s="8">
        <f>VLOOKUP($A$7:$A$91,dt!$A$2:$R$78,14,FALSE)</f>
        <v>273</v>
      </c>
      <c r="O15" s="8">
        <f>VLOOKUP($A$7:$A$91,dt!$A$2:$R$78,15,FALSE)</f>
        <v>1457499</v>
      </c>
      <c r="P15" s="8">
        <f>VLOOKUP($A$7:$A$91,dt!$A$2:$R$78,16,FALSE)</f>
        <v>1508</v>
      </c>
      <c r="Q15" s="8">
        <f>VLOOKUP($A$7:$A$91,dt!$A$2:$R$78,17,FALSE)</f>
        <v>607211</v>
      </c>
      <c r="R15" s="8">
        <f>VLOOKUP($A$7:$A$91,dt!$A$2:$R$78,18,FALSE)</f>
        <v>174</v>
      </c>
      <c r="S15" s="8">
        <f>VLOOKUP($A$7:$A$91,dt!$A$2:$X$78,19,FALSE)</f>
        <v>253425</v>
      </c>
      <c r="T15" s="8">
        <f>VLOOKUP($A$7:$A$91,dt!$A$2:$X$78,20,FALSE)</f>
        <v>649</v>
      </c>
      <c r="U15" s="8">
        <f>VLOOKUP($A$7:$A$91,dt!$A$2:$X$78,21,FALSE)</f>
        <v>24630</v>
      </c>
      <c r="V15" s="8">
        <f>VLOOKUP($A$7:$A$91,dt!$A$2:$X$78,22,FALSE)</f>
        <v>799</v>
      </c>
      <c r="W15" s="8">
        <f>VLOOKUP($A$7:$A$91,dt!$A$2:$X$78,23,FALSE)</f>
        <v>2593</v>
      </c>
      <c r="X15" s="8">
        <f>VLOOKUP($A$7:$A$91,dt!$A$2:$X$78,24,FALSE)</f>
        <v>57</v>
      </c>
    </row>
    <row r="16" spans="1:25" ht="21.75" x14ac:dyDescent="0.2">
      <c r="A16" s="11" t="s">
        <v>2</v>
      </c>
      <c r="B16" s="10">
        <f t="shared" ref="B16:X16" si="8">SUM(B17:B25)</f>
        <v>120600</v>
      </c>
      <c r="C16" s="10">
        <f t="shared" si="8"/>
        <v>200375</v>
      </c>
      <c r="D16" s="10">
        <f t="shared" si="8"/>
        <v>18383</v>
      </c>
      <c r="E16" s="10">
        <f t="shared" si="8"/>
        <v>41438</v>
      </c>
      <c r="F16" s="10">
        <f t="shared" si="8"/>
        <v>1024</v>
      </c>
      <c r="G16" s="10">
        <f t="shared" si="8"/>
        <v>53305</v>
      </c>
      <c r="H16" s="10">
        <f t="shared" si="8"/>
        <v>4556</v>
      </c>
      <c r="I16" s="10">
        <f t="shared" si="8"/>
        <v>2137924</v>
      </c>
      <c r="J16" s="10">
        <f t="shared" si="8"/>
        <v>3131</v>
      </c>
      <c r="K16" s="10">
        <f t="shared" ref="K16:L16" si="9">SUM(K17:K25)</f>
        <v>4395594</v>
      </c>
      <c r="L16" s="10">
        <f t="shared" si="9"/>
        <v>102300</v>
      </c>
      <c r="M16" s="10">
        <f t="shared" ref="M16:N16" si="10">SUM(M17:M25)</f>
        <v>63636601</v>
      </c>
      <c r="N16" s="10">
        <f t="shared" si="10"/>
        <v>3164</v>
      </c>
      <c r="O16" s="10">
        <f t="shared" si="8"/>
        <v>19386638</v>
      </c>
      <c r="P16" s="10">
        <f t="shared" si="8"/>
        <v>8041</v>
      </c>
      <c r="Q16" s="10">
        <f t="shared" si="8"/>
        <v>2683038</v>
      </c>
      <c r="R16" s="10">
        <f t="shared" si="8"/>
        <v>1979</v>
      </c>
      <c r="S16" s="10">
        <f t="shared" ref="S16:T16" si="11">SUM(S17:S25)</f>
        <v>612930</v>
      </c>
      <c r="T16" s="10">
        <f t="shared" si="11"/>
        <v>4140</v>
      </c>
      <c r="U16" s="10">
        <f t="shared" si="8"/>
        <v>33644</v>
      </c>
      <c r="V16" s="10">
        <f t="shared" si="8"/>
        <v>1603</v>
      </c>
      <c r="W16" s="10">
        <f t="shared" si="8"/>
        <v>5314</v>
      </c>
      <c r="X16" s="10">
        <f t="shared" si="8"/>
        <v>288</v>
      </c>
    </row>
    <row r="17" spans="1:24" ht="21.75" x14ac:dyDescent="0.2">
      <c r="A17" s="7" t="s">
        <v>19</v>
      </c>
      <c r="B17" s="8">
        <f>VLOOKUP($A$7:$A$91,dt!$A$2:$R$78,2,FALSE)</f>
        <v>2181</v>
      </c>
      <c r="C17" s="8">
        <f>VLOOKUP($A$7:$A$91,dt!$A$2:$R$78,3,FALSE)</f>
        <v>403</v>
      </c>
      <c r="D17" s="8">
        <f>VLOOKUP($A$7:$A$91,dt!$A$2:$R$78,4,FALSE)</f>
        <v>44</v>
      </c>
      <c r="E17" s="8">
        <f>VLOOKUP($A$7:$A$91,dt!$A$2:$R$78,5,FALSE)</f>
        <v>0</v>
      </c>
      <c r="F17" s="8">
        <f>VLOOKUP($A$7:$A$91,dt!$A$2:$R$78,6,FALSE)</f>
        <v>0</v>
      </c>
      <c r="G17" s="8">
        <f>VLOOKUP($A$7:$A$91,dt!$A$2:$R$78,7,FALSE)</f>
        <v>49</v>
      </c>
      <c r="H17" s="8">
        <f>VLOOKUP($A$7:$A$91,dt!$A$2:$R$78,8,FALSE)</f>
        <v>10</v>
      </c>
      <c r="I17" s="8">
        <f>VLOOKUP($A$7:$A$91,dt!$A$2:$R$78,9,FALSE)</f>
        <v>95</v>
      </c>
      <c r="J17" s="8">
        <f>VLOOKUP($A$7:$A$91,dt!$A$2:$R$78,10,FALSE)</f>
        <v>5</v>
      </c>
      <c r="K17" s="8">
        <f>VLOOKUP($A$7:$A$91,dt!$A$2:$R$78,11,FALSE)</f>
        <v>48584</v>
      </c>
      <c r="L17" s="8">
        <f>VLOOKUP($A$7:$A$91,dt!$A$2:$R$78,12,FALSE)</f>
        <v>1894</v>
      </c>
      <c r="M17" s="8">
        <f>VLOOKUP($A$7:$A$91,dt!$A$2:$R$78,13,FALSE)</f>
        <v>1479</v>
      </c>
      <c r="N17" s="8">
        <f>VLOOKUP($A$7:$A$91,dt!$A$2:$R$78,14,FALSE)</f>
        <v>11</v>
      </c>
      <c r="O17" s="8">
        <f>VLOOKUP($A$7:$A$91,dt!$A$2:$R$78,15,FALSE)</f>
        <v>2292</v>
      </c>
      <c r="P17" s="8">
        <f>VLOOKUP($A$7:$A$91,dt!$A$2:$R$78,16,FALSE)</f>
        <v>63</v>
      </c>
      <c r="Q17" s="8">
        <f>VLOOKUP($A$7:$A$91,dt!$A$2:$R$78,17,FALSE)</f>
        <v>1401</v>
      </c>
      <c r="R17" s="8">
        <f>VLOOKUP($A$7:$A$91,dt!$A$2:$R$78,18,FALSE)</f>
        <v>104</v>
      </c>
      <c r="S17" s="8">
        <f>VLOOKUP($A$7:$A$91,dt!$A$2:$X$78,19,FALSE)</f>
        <v>7488</v>
      </c>
      <c r="T17" s="8">
        <f>VLOOKUP($A$7:$A$91,dt!$A$2:$X$78,20,FALSE)</f>
        <v>215</v>
      </c>
      <c r="U17" s="8">
        <f>VLOOKUP($A$7:$A$91,dt!$A$2:$X$78,21,FALSE)</f>
        <v>889</v>
      </c>
      <c r="V17" s="8">
        <f>VLOOKUP($A$7:$A$91,dt!$A$2:$X$78,22,FALSE)</f>
        <v>35</v>
      </c>
      <c r="W17" s="8">
        <f>VLOOKUP($A$7:$A$91,dt!$A$2:$X$78,23,FALSE)</f>
        <v>80</v>
      </c>
      <c r="X17" s="8">
        <f>VLOOKUP($A$7:$A$91,dt!$A$2:$X$78,24,FALSE)</f>
        <v>9</v>
      </c>
    </row>
    <row r="18" spans="1:24" ht="21.75" x14ac:dyDescent="0.2">
      <c r="A18" s="7" t="s">
        <v>20</v>
      </c>
      <c r="B18" s="8">
        <f>VLOOKUP($A$7:$A$91,dt!$A$2:$R$78,2,FALSE)</f>
        <v>13069</v>
      </c>
      <c r="C18" s="8">
        <f>VLOOKUP($A$7:$A$91,dt!$A$2:$R$78,3,FALSE)</f>
        <v>20812</v>
      </c>
      <c r="D18" s="8">
        <f>VLOOKUP($A$7:$A$91,dt!$A$2:$R$78,4,FALSE)</f>
        <v>1513</v>
      </c>
      <c r="E18" s="8">
        <f>VLOOKUP($A$7:$A$91,dt!$A$2:$R$78,5,FALSE)</f>
        <v>1720</v>
      </c>
      <c r="F18" s="8">
        <f>VLOOKUP($A$7:$A$91,dt!$A$2:$R$78,6,FALSE)</f>
        <v>31</v>
      </c>
      <c r="G18" s="8">
        <f>VLOOKUP($A$7:$A$91,dt!$A$2:$R$78,7,FALSE)</f>
        <v>8529</v>
      </c>
      <c r="H18" s="8">
        <f>VLOOKUP($A$7:$A$91,dt!$A$2:$R$78,8,FALSE)</f>
        <v>840</v>
      </c>
      <c r="I18" s="8">
        <f>VLOOKUP($A$7:$A$91,dt!$A$2:$R$78,9,FALSE)</f>
        <v>815364</v>
      </c>
      <c r="J18" s="8">
        <f>VLOOKUP($A$7:$A$91,dt!$A$2:$R$78,10,FALSE)</f>
        <v>291</v>
      </c>
      <c r="K18" s="8">
        <f>VLOOKUP($A$7:$A$91,dt!$A$2:$R$78,11,FALSE)</f>
        <v>438238</v>
      </c>
      <c r="L18" s="8">
        <f>VLOOKUP($A$7:$A$91,dt!$A$2:$R$78,12,FALSE)</f>
        <v>10994</v>
      </c>
      <c r="M18" s="8">
        <f>VLOOKUP($A$7:$A$91,dt!$A$2:$R$78,13,FALSE)</f>
        <v>27823200</v>
      </c>
      <c r="N18" s="8">
        <f>VLOOKUP($A$7:$A$91,dt!$A$2:$R$78,14,FALSE)</f>
        <v>329</v>
      </c>
      <c r="O18" s="8">
        <f>VLOOKUP($A$7:$A$91,dt!$A$2:$R$78,15,FALSE)</f>
        <v>3398487</v>
      </c>
      <c r="P18" s="8">
        <f>VLOOKUP($A$7:$A$91,dt!$A$2:$R$78,16,FALSE)</f>
        <v>473</v>
      </c>
      <c r="Q18" s="8">
        <f>VLOOKUP($A$7:$A$91,dt!$A$2:$R$78,17,FALSE)</f>
        <v>149956</v>
      </c>
      <c r="R18" s="8">
        <f>VLOOKUP($A$7:$A$91,dt!$A$2:$R$78,18,FALSE)</f>
        <v>74</v>
      </c>
      <c r="S18" s="8">
        <f>VLOOKUP($A$7:$A$91,dt!$A$2:$X$78,19,FALSE)</f>
        <v>168844</v>
      </c>
      <c r="T18" s="8">
        <f>VLOOKUP($A$7:$A$91,dt!$A$2:$X$78,20,FALSE)</f>
        <v>175</v>
      </c>
      <c r="U18" s="8">
        <f>VLOOKUP($A$7:$A$91,dt!$A$2:$X$78,21,FALSE)</f>
        <v>6456</v>
      </c>
      <c r="V18" s="8">
        <f>VLOOKUP($A$7:$A$91,dt!$A$2:$X$78,22,FALSE)</f>
        <v>304</v>
      </c>
      <c r="W18" s="8">
        <f>VLOOKUP($A$7:$A$91,dt!$A$2:$X$78,23,FALSE)</f>
        <v>1963</v>
      </c>
      <c r="X18" s="8">
        <f>VLOOKUP($A$7:$A$91,dt!$A$2:$X$78,24,FALSE)</f>
        <v>83</v>
      </c>
    </row>
    <row r="19" spans="1:24" ht="21.75" x14ac:dyDescent="0.2">
      <c r="A19" s="7" t="s">
        <v>21</v>
      </c>
      <c r="B19" s="8">
        <f>VLOOKUP($A$7:$A$91,dt!$A$2:$R$78,2,FALSE)</f>
        <v>10397</v>
      </c>
      <c r="C19" s="8">
        <f>VLOOKUP($A$7:$A$91,dt!$A$2:$R$78,3,FALSE)</f>
        <v>21833</v>
      </c>
      <c r="D19" s="8">
        <f>VLOOKUP($A$7:$A$91,dt!$A$2:$R$78,4,FALSE)</f>
        <v>1650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720</v>
      </c>
      <c r="H19" s="8">
        <f>VLOOKUP($A$7:$A$91,dt!$A$2:$R$78,8,FALSE)</f>
        <v>76</v>
      </c>
      <c r="I19" s="8">
        <f>VLOOKUP($A$7:$A$91,dt!$A$2:$R$78,9,FALSE)</f>
        <v>223693</v>
      </c>
      <c r="J19" s="8">
        <f>VLOOKUP($A$7:$A$91,dt!$A$2:$R$78,10,FALSE)</f>
        <v>175</v>
      </c>
      <c r="K19" s="8">
        <f>VLOOKUP($A$7:$A$91,dt!$A$2:$R$78,11,FALSE)</f>
        <v>442871</v>
      </c>
      <c r="L19" s="8">
        <f>VLOOKUP($A$7:$A$91,dt!$A$2:$R$78,12,FALSE)</f>
        <v>9046</v>
      </c>
      <c r="M19" s="8">
        <f>VLOOKUP($A$7:$A$91,dt!$A$2:$R$78,13,FALSE)</f>
        <v>4069202</v>
      </c>
      <c r="N19" s="8">
        <f>VLOOKUP($A$7:$A$91,dt!$A$2:$R$78,14,FALSE)</f>
        <v>196</v>
      </c>
      <c r="O19" s="8">
        <f>VLOOKUP($A$7:$A$91,dt!$A$2:$R$78,15,FALSE)</f>
        <v>315980</v>
      </c>
      <c r="P19" s="8">
        <f>VLOOKUP($A$7:$A$91,dt!$A$2:$R$78,16,FALSE)</f>
        <v>292</v>
      </c>
      <c r="Q19" s="8">
        <f>VLOOKUP($A$7:$A$91,dt!$A$2:$R$78,17,FALSE)</f>
        <v>554935</v>
      </c>
      <c r="R19" s="8">
        <f>VLOOKUP($A$7:$A$91,dt!$A$2:$R$78,18,FALSE)</f>
        <v>58</v>
      </c>
      <c r="S19" s="8">
        <f>VLOOKUP($A$7:$A$91,dt!$A$2:$X$78,19,FALSE)</f>
        <v>35944</v>
      </c>
      <c r="T19" s="8">
        <f>VLOOKUP($A$7:$A$91,dt!$A$2:$X$78,20,FALSE)</f>
        <v>116</v>
      </c>
      <c r="U19" s="8">
        <f>VLOOKUP($A$7:$A$91,dt!$A$2:$X$78,21,FALSE)</f>
        <v>890</v>
      </c>
      <c r="V19" s="8">
        <f>VLOOKUP($A$7:$A$91,dt!$A$2:$X$78,22,FALSE)</f>
        <v>36</v>
      </c>
      <c r="W19" s="8">
        <f>VLOOKUP($A$7:$A$91,dt!$A$2:$X$78,23,FALSE)</f>
        <v>171</v>
      </c>
      <c r="X19" s="8">
        <f>VLOOKUP($A$7:$A$91,dt!$A$2:$X$78,24,FALSE)</f>
        <v>9</v>
      </c>
    </row>
    <row r="20" spans="1:24" ht="21.75" x14ac:dyDescent="0.2">
      <c r="A20" s="7" t="s">
        <v>22</v>
      </c>
      <c r="B20" s="8">
        <f>VLOOKUP($A$7:$A$91,dt!$A$2:$R$78,2,FALSE)</f>
        <v>9894</v>
      </c>
      <c r="C20" s="8">
        <f>VLOOKUP($A$7:$A$91,dt!$A$2:$R$78,3,FALSE)</f>
        <v>2176</v>
      </c>
      <c r="D20" s="8">
        <f>VLOOKUP($A$7:$A$91,dt!$A$2:$R$78,4,FALSE)</f>
        <v>323</v>
      </c>
      <c r="E20" s="8">
        <f>VLOOKUP($A$7:$A$91,dt!$A$2:$R$78,5,FALSE)</f>
        <v>3091</v>
      </c>
      <c r="F20" s="8">
        <f>VLOOKUP($A$7:$A$91,dt!$A$2:$R$78,6,FALSE)</f>
        <v>82</v>
      </c>
      <c r="G20" s="8">
        <f>VLOOKUP($A$7:$A$91,dt!$A$2:$R$78,7,FALSE)</f>
        <v>767</v>
      </c>
      <c r="H20" s="8">
        <f>VLOOKUP($A$7:$A$91,dt!$A$2:$R$78,8,FALSE)</f>
        <v>27</v>
      </c>
      <c r="I20" s="8">
        <f>VLOOKUP($A$7:$A$91,dt!$A$2:$R$78,9,FALSE)</f>
        <v>60834</v>
      </c>
      <c r="J20" s="8">
        <f>VLOOKUP($A$7:$A$91,dt!$A$2:$R$78,10,FALSE)</f>
        <v>149</v>
      </c>
      <c r="K20" s="8">
        <f>VLOOKUP($A$7:$A$91,dt!$A$2:$R$78,11,FALSE)</f>
        <v>251326</v>
      </c>
      <c r="L20" s="8">
        <f>VLOOKUP($A$7:$A$91,dt!$A$2:$R$78,12,FALSE)</f>
        <v>8397</v>
      </c>
      <c r="M20" s="8">
        <f>VLOOKUP($A$7:$A$91,dt!$A$2:$R$78,13,FALSE)</f>
        <v>3219758</v>
      </c>
      <c r="N20" s="8">
        <f>VLOOKUP($A$7:$A$91,dt!$A$2:$R$78,14,FALSE)</f>
        <v>334</v>
      </c>
      <c r="O20" s="8">
        <f>VLOOKUP($A$7:$A$91,dt!$A$2:$R$78,15,FALSE)</f>
        <v>821513</v>
      </c>
      <c r="P20" s="8">
        <f>VLOOKUP($A$7:$A$91,dt!$A$2:$R$78,16,FALSE)</f>
        <v>642</v>
      </c>
      <c r="Q20" s="8">
        <f>VLOOKUP($A$7:$A$91,dt!$A$2:$R$78,17,FALSE)</f>
        <v>20945</v>
      </c>
      <c r="R20" s="8">
        <f>VLOOKUP($A$7:$A$91,dt!$A$2:$R$78,18,FALSE)</f>
        <v>148</v>
      </c>
      <c r="S20" s="8">
        <f>VLOOKUP($A$7:$A$91,dt!$A$2:$X$78,19,FALSE)</f>
        <v>9734</v>
      </c>
      <c r="T20" s="8">
        <f>VLOOKUP($A$7:$A$91,dt!$A$2:$X$78,20,FALSE)</f>
        <v>127</v>
      </c>
      <c r="U20" s="8">
        <f>VLOOKUP($A$7:$A$91,dt!$A$2:$X$78,21,FALSE)</f>
        <v>280</v>
      </c>
      <c r="V20" s="8">
        <f>VLOOKUP($A$7:$A$91,dt!$A$2:$X$78,22,FALSE)</f>
        <v>29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.75" x14ac:dyDescent="0.2">
      <c r="A21" s="7" t="s">
        <v>23</v>
      </c>
      <c r="B21" s="8">
        <f>VLOOKUP($A$7:$A$91,dt!$A$2:$R$78,2,FALSE)</f>
        <v>4563</v>
      </c>
      <c r="C21" s="8">
        <f>VLOOKUP($A$7:$A$91,dt!$A$2:$R$78,3,FALSE)</f>
        <v>1752</v>
      </c>
      <c r="D21" s="8">
        <f>VLOOKUP($A$7:$A$91,dt!$A$2:$R$78,4,FALSE)</f>
        <v>190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653</v>
      </c>
      <c r="H21" s="8">
        <f>VLOOKUP($A$7:$A$91,dt!$A$2:$R$78,8,FALSE)</f>
        <v>71</v>
      </c>
      <c r="I21" s="8">
        <f>VLOOKUP($A$7:$A$91,dt!$A$2:$R$78,9,FALSE)</f>
        <v>78530</v>
      </c>
      <c r="J21" s="8">
        <f>VLOOKUP($A$7:$A$91,dt!$A$2:$R$78,10,FALSE)</f>
        <v>72</v>
      </c>
      <c r="K21" s="8">
        <f>VLOOKUP($A$7:$A$91,dt!$A$2:$R$78,11,FALSE)</f>
        <v>115858</v>
      </c>
      <c r="L21" s="8">
        <f>VLOOKUP($A$7:$A$91,dt!$A$2:$R$78,12,FALSE)</f>
        <v>3906</v>
      </c>
      <c r="M21" s="8">
        <f>VLOOKUP($A$7:$A$91,dt!$A$2:$R$78,13,FALSE)</f>
        <v>440223</v>
      </c>
      <c r="N21" s="8">
        <f>VLOOKUP($A$7:$A$91,dt!$A$2:$R$78,14,FALSE)</f>
        <v>15</v>
      </c>
      <c r="O21" s="8">
        <f>VLOOKUP($A$7:$A$91,dt!$A$2:$R$78,15,FALSE)</f>
        <v>62758</v>
      </c>
      <c r="P21" s="8">
        <f>VLOOKUP($A$7:$A$91,dt!$A$2:$R$78,16,FALSE)</f>
        <v>123</v>
      </c>
      <c r="Q21" s="8">
        <f>VLOOKUP($A$7:$A$91,dt!$A$2:$R$78,17,FALSE)</f>
        <v>2365</v>
      </c>
      <c r="R21" s="8">
        <f>VLOOKUP($A$7:$A$91,dt!$A$2:$R$78,18,FALSE)</f>
        <v>43</v>
      </c>
      <c r="S21" s="8">
        <f>VLOOKUP($A$7:$A$91,dt!$A$2:$X$78,19,FALSE)</f>
        <v>14242</v>
      </c>
      <c r="T21" s="8">
        <f>VLOOKUP($A$7:$A$91,dt!$A$2:$X$78,20,FALSE)</f>
        <v>67</v>
      </c>
      <c r="U21" s="8">
        <f>VLOOKUP($A$7:$A$91,dt!$A$2:$X$78,21,FALSE)</f>
        <v>449</v>
      </c>
      <c r="V21" s="8">
        <f>VLOOKUP($A$7:$A$91,dt!$A$2:$X$78,22,FALSE)</f>
        <v>29</v>
      </c>
      <c r="W21" s="8">
        <f>VLOOKUP($A$7:$A$91,dt!$A$2:$X$78,23,FALSE)</f>
        <v>160</v>
      </c>
      <c r="X21" s="8">
        <f>VLOOKUP($A$7:$A$91,dt!$A$2:$X$78,24,FALSE)</f>
        <v>10</v>
      </c>
    </row>
    <row r="22" spans="1:24" ht="21.75" x14ac:dyDescent="0.2">
      <c r="A22" s="7" t="s">
        <v>24</v>
      </c>
      <c r="B22" s="8">
        <f>VLOOKUP($A$7:$A$91,dt!$A$2:$R$78,2,FALSE)</f>
        <v>16529</v>
      </c>
      <c r="C22" s="8">
        <f>VLOOKUP($A$7:$A$91,dt!$A$2:$R$78,3,FALSE)</f>
        <v>21308</v>
      </c>
      <c r="D22" s="8">
        <f>VLOOKUP($A$7:$A$91,dt!$A$2:$R$78,4,FALSE)</f>
        <v>2769</v>
      </c>
      <c r="E22" s="8">
        <f>VLOOKUP($A$7:$A$91,dt!$A$2:$R$78,5,FALSE)</f>
        <v>114</v>
      </c>
      <c r="F22" s="8">
        <f>VLOOKUP($A$7:$A$91,dt!$A$2:$R$78,6,FALSE)</f>
        <v>5</v>
      </c>
      <c r="G22" s="8">
        <f>VLOOKUP($A$7:$A$91,dt!$A$2:$R$78,7,FALSE)</f>
        <v>2875</v>
      </c>
      <c r="H22" s="8">
        <f>VLOOKUP($A$7:$A$91,dt!$A$2:$R$78,8,FALSE)</f>
        <v>284</v>
      </c>
      <c r="I22" s="8">
        <f>VLOOKUP($A$7:$A$91,dt!$A$2:$R$78,9,FALSE)</f>
        <v>368560</v>
      </c>
      <c r="J22" s="8">
        <f>VLOOKUP($A$7:$A$91,dt!$A$2:$R$78,10,FALSE)</f>
        <v>588</v>
      </c>
      <c r="K22" s="8">
        <f>VLOOKUP($A$7:$A$91,dt!$A$2:$R$78,11,FALSE)</f>
        <v>522505</v>
      </c>
      <c r="L22" s="8">
        <f>VLOOKUP($A$7:$A$91,dt!$A$2:$R$78,12,FALSE)</f>
        <v>12755</v>
      </c>
      <c r="M22" s="8">
        <f>VLOOKUP($A$7:$A$91,dt!$A$2:$R$78,13,FALSE)</f>
        <v>4592593</v>
      </c>
      <c r="N22" s="8">
        <f>VLOOKUP($A$7:$A$91,dt!$A$2:$R$78,14,FALSE)</f>
        <v>303</v>
      </c>
      <c r="O22" s="8">
        <f>VLOOKUP($A$7:$A$91,dt!$A$2:$R$78,15,FALSE)</f>
        <v>8024419</v>
      </c>
      <c r="P22" s="8">
        <f>VLOOKUP($A$7:$A$91,dt!$A$2:$R$78,16,FALSE)</f>
        <v>1126</v>
      </c>
      <c r="Q22" s="8">
        <f>VLOOKUP($A$7:$A$91,dt!$A$2:$R$78,17,FALSE)</f>
        <v>761972</v>
      </c>
      <c r="R22" s="8">
        <f>VLOOKUP($A$7:$A$91,dt!$A$2:$R$78,18,FALSE)</f>
        <v>625</v>
      </c>
      <c r="S22" s="8">
        <f>VLOOKUP($A$7:$A$91,dt!$A$2:$X$78,19,FALSE)</f>
        <v>254469</v>
      </c>
      <c r="T22" s="8">
        <f>VLOOKUP($A$7:$A$91,dt!$A$2:$X$78,20,FALSE)</f>
        <v>1698</v>
      </c>
      <c r="U22" s="8">
        <f>VLOOKUP($A$7:$A$91,dt!$A$2:$X$78,21,FALSE)</f>
        <v>6677</v>
      </c>
      <c r="V22" s="8">
        <f>VLOOKUP($A$7:$A$91,dt!$A$2:$X$78,22,FALSE)</f>
        <v>392</v>
      </c>
      <c r="W22" s="8">
        <f>VLOOKUP($A$7:$A$91,dt!$A$2:$X$78,23,FALSE)</f>
        <v>1455</v>
      </c>
      <c r="X22" s="8">
        <f>VLOOKUP($A$7:$A$91,dt!$A$2:$X$78,24,FALSE)</f>
        <v>98</v>
      </c>
    </row>
    <row r="23" spans="1:24" ht="21.75" x14ac:dyDescent="0.2">
      <c r="A23" s="7" t="s">
        <v>25</v>
      </c>
      <c r="B23" s="8">
        <f>VLOOKUP($A$7:$A$91,dt!$A$2:$R$78,2,FALSE)</f>
        <v>19837</v>
      </c>
      <c r="C23" s="8">
        <f>VLOOKUP($A$7:$A$91,dt!$A$2:$R$78,3,FALSE)</f>
        <v>18040</v>
      </c>
      <c r="D23" s="8">
        <f>VLOOKUP($A$7:$A$91,dt!$A$2:$R$78,4,FALSE)</f>
        <v>1912</v>
      </c>
      <c r="E23" s="8">
        <f>VLOOKUP($A$7:$A$91,dt!$A$2:$R$78,5,FALSE)</f>
        <v>197</v>
      </c>
      <c r="F23" s="8">
        <f>VLOOKUP($A$7:$A$91,dt!$A$2:$R$78,6,FALSE)</f>
        <v>12</v>
      </c>
      <c r="G23" s="8">
        <f>VLOOKUP($A$7:$A$91,dt!$A$2:$R$78,7,FALSE)</f>
        <v>12360</v>
      </c>
      <c r="H23" s="8">
        <f>VLOOKUP($A$7:$A$91,dt!$A$2:$R$78,8,FALSE)</f>
        <v>1012</v>
      </c>
      <c r="I23" s="8">
        <f>VLOOKUP($A$7:$A$91,dt!$A$2:$R$78,9,FALSE)</f>
        <v>275204</v>
      </c>
      <c r="J23" s="8">
        <f>VLOOKUP($A$7:$A$91,dt!$A$2:$R$78,10,FALSE)</f>
        <v>561</v>
      </c>
      <c r="K23" s="8">
        <f>VLOOKUP($A$7:$A$91,dt!$A$2:$R$78,11,FALSE)</f>
        <v>807395</v>
      </c>
      <c r="L23" s="8">
        <f>VLOOKUP($A$7:$A$91,dt!$A$2:$R$78,12,FALSE)</f>
        <v>17395</v>
      </c>
      <c r="M23" s="8">
        <f>VLOOKUP($A$7:$A$91,dt!$A$2:$R$78,13,FALSE)</f>
        <v>20553116</v>
      </c>
      <c r="N23" s="8">
        <f>VLOOKUP($A$7:$A$91,dt!$A$2:$R$78,14,FALSE)</f>
        <v>736</v>
      </c>
      <c r="O23" s="8">
        <f>VLOOKUP($A$7:$A$91,dt!$A$2:$R$78,15,FALSE)</f>
        <v>1865628</v>
      </c>
      <c r="P23" s="8">
        <f>VLOOKUP($A$7:$A$91,dt!$A$2:$R$78,16,FALSE)</f>
        <v>691</v>
      </c>
      <c r="Q23" s="8">
        <f>VLOOKUP($A$7:$A$91,dt!$A$2:$R$78,17,FALSE)</f>
        <v>485044</v>
      </c>
      <c r="R23" s="8">
        <f>VLOOKUP($A$7:$A$91,dt!$A$2:$R$78,18,FALSE)</f>
        <v>145</v>
      </c>
      <c r="S23" s="8">
        <f>VLOOKUP($A$7:$A$91,dt!$A$2:$X$78,19,FALSE)</f>
        <v>36645</v>
      </c>
      <c r="T23" s="8">
        <f>VLOOKUP($A$7:$A$91,dt!$A$2:$X$78,20,FALSE)</f>
        <v>393</v>
      </c>
      <c r="U23" s="8">
        <f>VLOOKUP($A$7:$A$91,dt!$A$2:$X$78,21,FALSE)</f>
        <v>1595</v>
      </c>
      <c r="V23" s="8">
        <f>VLOOKUP($A$7:$A$91,dt!$A$2:$X$78,22,FALSE)</f>
        <v>89</v>
      </c>
      <c r="W23" s="8">
        <f>VLOOKUP($A$7:$A$91,dt!$A$2:$X$78,23,FALSE)</f>
        <v>430</v>
      </c>
      <c r="X23" s="8">
        <f>VLOOKUP($A$7:$A$91,dt!$A$2:$X$78,24,FALSE)</f>
        <v>27</v>
      </c>
    </row>
    <row r="24" spans="1:24" ht="21.75" x14ac:dyDescent="0.2">
      <c r="A24" s="7" t="s">
        <v>26</v>
      </c>
      <c r="B24" s="8">
        <f>VLOOKUP($A$7:$A$91,dt!$A$2:$R$78,2,FALSE)</f>
        <v>10690</v>
      </c>
      <c r="C24" s="8">
        <f>VLOOKUP($A$7:$A$91,dt!$A$2:$R$78,3,FALSE)</f>
        <v>11111</v>
      </c>
      <c r="D24" s="8">
        <f>VLOOKUP($A$7:$A$91,dt!$A$2:$R$78,4,FALSE)</f>
        <v>982</v>
      </c>
      <c r="E24" s="8">
        <f>VLOOKUP($A$7:$A$91,dt!$A$2:$R$78,5,FALSE)</f>
        <v>124</v>
      </c>
      <c r="F24" s="8">
        <f>VLOOKUP($A$7:$A$91,dt!$A$2:$R$78,6,FALSE)</f>
        <v>4</v>
      </c>
      <c r="G24" s="8">
        <f>VLOOKUP($A$7:$A$91,dt!$A$2:$R$78,7,FALSE)</f>
        <v>13576</v>
      </c>
      <c r="H24" s="8">
        <f>VLOOKUP($A$7:$A$91,dt!$A$2:$R$78,8,FALSE)</f>
        <v>1080</v>
      </c>
      <c r="I24" s="8">
        <f>VLOOKUP($A$7:$A$91,dt!$A$2:$R$78,9,FALSE)</f>
        <v>277213</v>
      </c>
      <c r="J24" s="8">
        <f>VLOOKUP($A$7:$A$91,dt!$A$2:$R$78,10,FALSE)</f>
        <v>182</v>
      </c>
      <c r="K24" s="8">
        <f>VLOOKUP($A$7:$A$91,dt!$A$2:$R$78,11,FALSE)</f>
        <v>267669</v>
      </c>
      <c r="L24" s="8">
        <f>VLOOKUP($A$7:$A$91,dt!$A$2:$R$78,12,FALSE)</f>
        <v>8685</v>
      </c>
      <c r="M24" s="8">
        <f>VLOOKUP($A$7:$A$91,dt!$A$2:$R$78,13,FALSE)</f>
        <v>2482120</v>
      </c>
      <c r="N24" s="8">
        <f>VLOOKUP($A$7:$A$91,dt!$A$2:$R$78,14,FALSE)</f>
        <v>301</v>
      </c>
      <c r="O24" s="8">
        <f>VLOOKUP($A$7:$A$91,dt!$A$2:$R$78,15,FALSE)</f>
        <v>4426284</v>
      </c>
      <c r="P24" s="8">
        <f>VLOOKUP($A$7:$A$91,dt!$A$2:$R$78,16,FALSE)</f>
        <v>938</v>
      </c>
      <c r="Q24" s="8">
        <f>VLOOKUP($A$7:$A$91,dt!$A$2:$R$78,17,FALSE)</f>
        <v>575548</v>
      </c>
      <c r="R24" s="8">
        <f>VLOOKUP($A$7:$A$91,dt!$A$2:$R$78,18,FALSE)</f>
        <v>297</v>
      </c>
      <c r="S24" s="8">
        <f>VLOOKUP($A$7:$A$91,dt!$A$2:$X$78,19,FALSE)</f>
        <v>63459</v>
      </c>
      <c r="T24" s="8">
        <f>VLOOKUP($A$7:$A$91,dt!$A$2:$X$78,20,FALSE)</f>
        <v>386</v>
      </c>
      <c r="U24" s="8">
        <f>VLOOKUP($A$7:$A$91,dt!$A$2:$X$78,21,FALSE)</f>
        <v>2043</v>
      </c>
      <c r="V24" s="8">
        <f>VLOOKUP($A$7:$A$91,dt!$A$2:$X$78,22,FALSE)</f>
        <v>94</v>
      </c>
      <c r="W24" s="8">
        <f>VLOOKUP($A$7:$A$91,dt!$A$2:$X$78,23,FALSE)</f>
        <v>328</v>
      </c>
      <c r="X24" s="8">
        <f>VLOOKUP($A$7:$A$91,dt!$A$2:$X$78,24,FALSE)</f>
        <v>18</v>
      </c>
    </row>
    <row r="25" spans="1:24" ht="21.75" x14ac:dyDescent="0.2">
      <c r="A25" s="7" t="s">
        <v>27</v>
      </c>
      <c r="B25" s="8">
        <f>VLOOKUP($A$7:$A$91,dt!$A$2:$R$78,2,FALSE)</f>
        <v>33440</v>
      </c>
      <c r="C25" s="8">
        <f>VLOOKUP($A$7:$A$91,dt!$A$2:$R$78,3,FALSE)</f>
        <v>102940</v>
      </c>
      <c r="D25" s="8">
        <f>VLOOKUP($A$7:$A$91,dt!$A$2:$R$78,4,FALSE)</f>
        <v>9000</v>
      </c>
      <c r="E25" s="8">
        <f>VLOOKUP($A$7:$A$91,dt!$A$2:$R$78,5,FALSE)</f>
        <v>36192</v>
      </c>
      <c r="F25" s="8">
        <f>VLOOKUP($A$7:$A$91,dt!$A$2:$R$78,6,FALSE)</f>
        <v>890</v>
      </c>
      <c r="G25" s="8">
        <f>VLOOKUP($A$7:$A$91,dt!$A$2:$R$78,7,FALSE)</f>
        <v>13776</v>
      </c>
      <c r="H25" s="8">
        <f>VLOOKUP($A$7:$A$91,dt!$A$2:$R$78,8,FALSE)</f>
        <v>1156</v>
      </c>
      <c r="I25" s="8">
        <f>VLOOKUP($A$7:$A$91,dt!$A$2:$R$78,9,FALSE)</f>
        <v>38431</v>
      </c>
      <c r="J25" s="8">
        <f>VLOOKUP($A$7:$A$91,dt!$A$2:$R$78,10,FALSE)</f>
        <v>1108</v>
      </c>
      <c r="K25" s="8">
        <f>VLOOKUP($A$7:$A$91,dt!$A$2:$R$78,11,FALSE)</f>
        <v>1501148</v>
      </c>
      <c r="L25" s="8">
        <f>VLOOKUP($A$7:$A$91,dt!$A$2:$R$78,12,FALSE)</f>
        <v>29228</v>
      </c>
      <c r="M25" s="8">
        <f>VLOOKUP($A$7:$A$91,dt!$A$2:$R$78,13,FALSE)</f>
        <v>454910</v>
      </c>
      <c r="N25" s="8">
        <f>VLOOKUP($A$7:$A$91,dt!$A$2:$R$78,14,FALSE)</f>
        <v>939</v>
      </c>
      <c r="O25" s="8">
        <f>VLOOKUP($A$7:$A$91,dt!$A$2:$R$78,15,FALSE)</f>
        <v>469277</v>
      </c>
      <c r="P25" s="8">
        <f>VLOOKUP($A$7:$A$91,dt!$A$2:$R$78,16,FALSE)</f>
        <v>3693</v>
      </c>
      <c r="Q25" s="8">
        <f>VLOOKUP($A$7:$A$91,dt!$A$2:$R$78,17,FALSE)</f>
        <v>130872</v>
      </c>
      <c r="R25" s="8">
        <f>VLOOKUP($A$7:$A$91,dt!$A$2:$R$78,18,FALSE)</f>
        <v>485</v>
      </c>
      <c r="S25" s="8">
        <f>VLOOKUP($A$7:$A$91,dt!$A$2:$X$78,19,FALSE)</f>
        <v>22105</v>
      </c>
      <c r="T25" s="8">
        <f>VLOOKUP($A$7:$A$91,dt!$A$2:$X$78,20,FALSE)</f>
        <v>963</v>
      </c>
      <c r="U25" s="8">
        <f>VLOOKUP($A$7:$A$91,dt!$A$2:$X$78,21,FALSE)</f>
        <v>14365</v>
      </c>
      <c r="V25" s="8">
        <f>VLOOKUP($A$7:$A$91,dt!$A$2:$X$78,22,FALSE)</f>
        <v>595</v>
      </c>
      <c r="W25" s="8">
        <f>VLOOKUP($A$7:$A$91,dt!$A$2:$X$78,23,FALSE)</f>
        <v>652</v>
      </c>
      <c r="X25" s="8">
        <f>VLOOKUP($A$7:$A$91,dt!$A$2:$X$78,24,FALSE)</f>
        <v>29</v>
      </c>
    </row>
    <row r="26" spans="1:24" ht="21.75" x14ac:dyDescent="0.2">
      <c r="A26" s="11" t="s">
        <v>3</v>
      </c>
      <c r="B26" s="10">
        <f>SUM(B27:B34)</f>
        <v>1010294</v>
      </c>
      <c r="C26" s="10">
        <f t="shared" ref="C26:X26" si="12">SUM(C27:C34)</f>
        <v>2883608</v>
      </c>
      <c r="D26" s="10">
        <f t="shared" si="12"/>
        <v>535921</v>
      </c>
      <c r="E26" s="10">
        <f t="shared" si="12"/>
        <v>175113</v>
      </c>
      <c r="F26" s="10">
        <f t="shared" si="12"/>
        <v>5729</v>
      </c>
      <c r="G26" s="10">
        <f t="shared" si="12"/>
        <v>683432</v>
      </c>
      <c r="H26" s="10">
        <f t="shared" si="12"/>
        <v>147435</v>
      </c>
      <c r="I26" s="10">
        <f t="shared" si="12"/>
        <v>1344447</v>
      </c>
      <c r="J26" s="10">
        <f t="shared" si="12"/>
        <v>49219</v>
      </c>
      <c r="K26" s="10">
        <f t="shared" ref="K26:L26" si="13">SUM(K27:K34)</f>
        <v>28318889</v>
      </c>
      <c r="L26" s="10">
        <f t="shared" si="13"/>
        <v>727923</v>
      </c>
      <c r="M26" s="10">
        <f t="shared" ref="M26:N26" si="14">SUM(M27:M34)</f>
        <v>37534938</v>
      </c>
      <c r="N26" s="10">
        <f t="shared" si="14"/>
        <v>11491</v>
      </c>
      <c r="O26" s="10">
        <f t="shared" si="12"/>
        <v>3536829</v>
      </c>
      <c r="P26" s="10">
        <f t="shared" si="12"/>
        <v>39851</v>
      </c>
      <c r="Q26" s="10">
        <f t="shared" si="12"/>
        <v>1129050</v>
      </c>
      <c r="R26" s="10">
        <f t="shared" si="12"/>
        <v>8957</v>
      </c>
      <c r="S26" s="10">
        <f t="shared" ref="S26:T26" si="15">SUM(S27:S34)</f>
        <v>1288399</v>
      </c>
      <c r="T26" s="10">
        <f t="shared" si="15"/>
        <v>25600</v>
      </c>
      <c r="U26" s="10">
        <f t="shared" si="12"/>
        <v>189802</v>
      </c>
      <c r="V26" s="10">
        <f t="shared" si="12"/>
        <v>8244</v>
      </c>
      <c r="W26" s="10">
        <f t="shared" si="12"/>
        <v>7893</v>
      </c>
      <c r="X26" s="10">
        <f t="shared" si="12"/>
        <v>429</v>
      </c>
    </row>
    <row r="27" spans="1:24" ht="21.75" x14ac:dyDescent="0.2">
      <c r="A27" s="7" t="s">
        <v>28</v>
      </c>
      <c r="B27" s="8">
        <f>VLOOKUP($A$7:$A$91,dt!$A$2:$R$78,2,FALSE)</f>
        <v>181225</v>
      </c>
      <c r="C27" s="8">
        <f>VLOOKUP($A$7:$A$91,dt!$A$2:$R$78,3,FALSE)</f>
        <v>488753</v>
      </c>
      <c r="D27" s="8">
        <f>VLOOKUP($A$7:$A$91,dt!$A$2:$R$78,4,FALSE)</f>
        <v>62430</v>
      </c>
      <c r="E27" s="8">
        <f>VLOOKUP($A$7:$A$91,dt!$A$2:$R$78,5,FALSE)</f>
        <v>155327</v>
      </c>
      <c r="F27" s="8">
        <f>VLOOKUP($A$7:$A$91,dt!$A$2:$R$78,6,FALSE)</f>
        <v>4967</v>
      </c>
      <c r="G27" s="8">
        <f>VLOOKUP($A$7:$A$91,dt!$A$2:$R$78,7,FALSE)</f>
        <v>73540</v>
      </c>
      <c r="H27" s="8">
        <f>VLOOKUP($A$7:$A$91,dt!$A$2:$R$78,8,FALSE)</f>
        <v>11223</v>
      </c>
      <c r="I27" s="8">
        <f>VLOOKUP($A$7:$A$91,dt!$A$2:$R$78,9,FALSE)</f>
        <v>347373</v>
      </c>
      <c r="J27" s="8">
        <f>VLOOKUP($A$7:$A$91,dt!$A$2:$R$78,10,FALSE)</f>
        <v>7501</v>
      </c>
      <c r="K27" s="8">
        <f>VLOOKUP($A$7:$A$91,dt!$A$2:$R$78,11,FALSE)</f>
        <v>5396066</v>
      </c>
      <c r="L27" s="8">
        <f>VLOOKUP($A$7:$A$91,dt!$A$2:$R$78,12,FALSE)</f>
        <v>149117</v>
      </c>
      <c r="M27" s="8">
        <f>VLOOKUP($A$7:$A$91,dt!$A$2:$R$78,13,FALSE)</f>
        <v>21890504</v>
      </c>
      <c r="N27" s="8">
        <f>VLOOKUP($A$7:$A$91,dt!$A$2:$R$78,14,FALSE)</f>
        <v>3659</v>
      </c>
      <c r="O27" s="8">
        <f>VLOOKUP($A$7:$A$91,dt!$A$2:$R$78,15,FALSE)</f>
        <v>1024187</v>
      </c>
      <c r="P27" s="8">
        <f>VLOOKUP($A$7:$A$91,dt!$A$2:$R$78,16,FALSE)</f>
        <v>9731</v>
      </c>
      <c r="Q27" s="8">
        <f>VLOOKUP($A$7:$A$91,dt!$A$2:$R$78,17,FALSE)</f>
        <v>372348</v>
      </c>
      <c r="R27" s="8">
        <f>VLOOKUP($A$7:$A$91,dt!$A$2:$R$78,18,FALSE)</f>
        <v>2364</v>
      </c>
      <c r="S27" s="8">
        <f>VLOOKUP($A$7:$A$91,dt!$A$2:$X$78,19,FALSE)</f>
        <v>456550</v>
      </c>
      <c r="T27" s="8">
        <f>VLOOKUP($A$7:$A$91,dt!$A$2:$X$78,20,FALSE)</f>
        <v>5698</v>
      </c>
      <c r="U27" s="8">
        <f>VLOOKUP($A$7:$A$91,dt!$A$2:$X$78,21,FALSE)</f>
        <v>113749</v>
      </c>
      <c r="V27" s="8">
        <f>VLOOKUP($A$7:$A$91,dt!$A$2:$X$78,22,FALSE)</f>
        <v>4221</v>
      </c>
      <c r="W27" s="8">
        <f>VLOOKUP($A$7:$A$91,dt!$A$2:$X$78,23,FALSE)</f>
        <v>3796</v>
      </c>
      <c r="X27" s="8">
        <f>VLOOKUP($A$7:$A$91,dt!$A$2:$X$78,24,FALSE)</f>
        <v>160</v>
      </c>
    </row>
    <row r="28" spans="1:24" ht="21.75" x14ac:dyDescent="0.2">
      <c r="A28" s="7" t="s">
        <v>29</v>
      </c>
      <c r="B28" s="8">
        <f>VLOOKUP($A$7:$A$91,dt!$A$2:$R$78,2,FALSE)</f>
        <v>153759</v>
      </c>
      <c r="C28" s="8">
        <f>VLOOKUP($A$7:$A$91,dt!$A$2:$R$78,3,FALSE)</f>
        <v>473674</v>
      </c>
      <c r="D28" s="8">
        <f>VLOOKUP($A$7:$A$91,dt!$A$2:$R$78,4,FALSE)</f>
        <v>79784</v>
      </c>
      <c r="E28" s="8">
        <f>VLOOKUP($A$7:$A$91,dt!$A$2:$R$78,5,FALSE)</f>
        <v>6916</v>
      </c>
      <c r="F28" s="8">
        <f>VLOOKUP($A$7:$A$91,dt!$A$2:$R$78,6,FALSE)</f>
        <v>227</v>
      </c>
      <c r="G28" s="8">
        <f>VLOOKUP($A$7:$A$91,dt!$A$2:$R$78,7,FALSE)</f>
        <v>146842</v>
      </c>
      <c r="H28" s="8">
        <f>VLOOKUP($A$7:$A$91,dt!$A$2:$R$78,8,FALSE)</f>
        <v>26125</v>
      </c>
      <c r="I28" s="8">
        <f>VLOOKUP($A$7:$A$91,dt!$A$2:$R$78,9,FALSE)</f>
        <v>191243</v>
      </c>
      <c r="J28" s="8">
        <f>VLOOKUP($A$7:$A$91,dt!$A$2:$R$78,10,FALSE)</f>
        <v>9644</v>
      </c>
      <c r="K28" s="8">
        <f>VLOOKUP($A$7:$A$91,dt!$A$2:$R$78,11,FALSE)</f>
        <v>4542298</v>
      </c>
      <c r="L28" s="8">
        <f>VLOOKUP($A$7:$A$91,dt!$A$2:$R$78,12,FALSE)</f>
        <v>109882</v>
      </c>
      <c r="M28" s="8">
        <f>VLOOKUP($A$7:$A$91,dt!$A$2:$R$78,13,FALSE)</f>
        <v>6167586</v>
      </c>
      <c r="N28" s="8">
        <f>VLOOKUP($A$7:$A$91,dt!$A$2:$R$78,14,FALSE)</f>
        <v>1238</v>
      </c>
      <c r="O28" s="8">
        <f>VLOOKUP($A$7:$A$91,dt!$A$2:$R$78,15,FALSE)</f>
        <v>268306</v>
      </c>
      <c r="P28" s="8">
        <f>VLOOKUP($A$7:$A$91,dt!$A$2:$R$78,16,FALSE)</f>
        <v>5690</v>
      </c>
      <c r="Q28" s="8">
        <f>VLOOKUP($A$7:$A$91,dt!$A$2:$R$78,17,FALSE)</f>
        <v>49764</v>
      </c>
      <c r="R28" s="8">
        <f>VLOOKUP($A$7:$A$91,dt!$A$2:$R$78,18,FALSE)</f>
        <v>913</v>
      </c>
      <c r="S28" s="8">
        <f>VLOOKUP($A$7:$A$91,dt!$A$2:$X$78,19,FALSE)</f>
        <v>214140</v>
      </c>
      <c r="T28" s="8">
        <f>VLOOKUP($A$7:$A$91,dt!$A$2:$X$78,20,FALSE)</f>
        <v>6729</v>
      </c>
      <c r="U28" s="8">
        <f>VLOOKUP($A$7:$A$91,dt!$A$2:$X$78,21,FALSE)</f>
        <v>17636</v>
      </c>
      <c r="V28" s="8">
        <f>VLOOKUP($A$7:$A$91,dt!$A$2:$X$78,22,FALSE)</f>
        <v>1016</v>
      </c>
      <c r="W28" s="8">
        <f>VLOOKUP($A$7:$A$91,dt!$A$2:$X$78,23,FALSE)</f>
        <v>1370</v>
      </c>
      <c r="X28" s="8">
        <f>VLOOKUP($A$7:$A$91,dt!$A$2:$X$78,24,FALSE)</f>
        <v>101</v>
      </c>
    </row>
    <row r="29" spans="1:24" ht="21.75" x14ac:dyDescent="0.2">
      <c r="A29" s="7" t="s">
        <v>30</v>
      </c>
      <c r="B29" s="8">
        <f>VLOOKUP($A$7:$A$91,dt!$A$2:$R$78,2,FALSE)</f>
        <v>166200</v>
      </c>
      <c r="C29" s="8">
        <f>VLOOKUP($A$7:$A$91,dt!$A$2:$R$78,3,FALSE)</f>
        <v>538750</v>
      </c>
      <c r="D29" s="8">
        <f>VLOOKUP($A$7:$A$91,dt!$A$2:$R$78,4,FALSE)</f>
        <v>99866</v>
      </c>
      <c r="E29" s="8">
        <f>VLOOKUP($A$7:$A$91,dt!$A$2:$R$78,5,FALSE)</f>
        <v>985</v>
      </c>
      <c r="F29" s="8">
        <f>VLOOKUP($A$7:$A$91,dt!$A$2:$R$78,6,FALSE)</f>
        <v>100</v>
      </c>
      <c r="G29" s="8">
        <f>VLOOKUP($A$7:$A$91,dt!$A$2:$R$78,7,FALSE)</f>
        <v>149866</v>
      </c>
      <c r="H29" s="8">
        <f>VLOOKUP($A$7:$A$91,dt!$A$2:$R$78,8,FALSE)</f>
        <v>32679</v>
      </c>
      <c r="I29" s="8">
        <f>VLOOKUP($A$7:$A$91,dt!$A$2:$R$78,9,FALSE)</f>
        <v>148485</v>
      </c>
      <c r="J29" s="8">
        <f>VLOOKUP($A$7:$A$91,dt!$A$2:$R$78,10,FALSE)</f>
        <v>7452</v>
      </c>
      <c r="K29" s="8">
        <f>VLOOKUP($A$7:$A$91,dt!$A$2:$R$78,11,FALSE)</f>
        <v>4531680</v>
      </c>
      <c r="L29" s="8">
        <f>VLOOKUP($A$7:$A$91,dt!$A$2:$R$78,12,FALSE)</f>
        <v>120359</v>
      </c>
      <c r="M29" s="8">
        <f>VLOOKUP($A$7:$A$91,dt!$A$2:$R$78,13,FALSE)</f>
        <v>624638</v>
      </c>
      <c r="N29" s="8">
        <f>VLOOKUP($A$7:$A$91,dt!$A$2:$R$78,14,FALSE)</f>
        <v>1956</v>
      </c>
      <c r="O29" s="8">
        <f>VLOOKUP($A$7:$A$91,dt!$A$2:$R$78,15,FALSE)</f>
        <v>184391</v>
      </c>
      <c r="P29" s="8">
        <f>VLOOKUP($A$7:$A$91,dt!$A$2:$R$78,16,FALSE)</f>
        <v>8078</v>
      </c>
      <c r="Q29" s="8">
        <f>VLOOKUP($A$7:$A$91,dt!$A$2:$R$78,17,FALSE)</f>
        <v>40205</v>
      </c>
      <c r="R29" s="8">
        <f>VLOOKUP($A$7:$A$91,dt!$A$2:$R$78,18,FALSE)</f>
        <v>1014</v>
      </c>
      <c r="S29" s="8">
        <f>VLOOKUP($A$7:$A$91,dt!$A$2:$X$78,19,FALSE)</f>
        <v>171146</v>
      </c>
      <c r="T29" s="8">
        <f>VLOOKUP($A$7:$A$91,dt!$A$2:$X$78,20,FALSE)</f>
        <v>6669</v>
      </c>
      <c r="U29" s="8">
        <f>VLOOKUP($A$7:$A$91,dt!$A$2:$X$78,21,FALSE)</f>
        <v>5757</v>
      </c>
      <c r="V29" s="8">
        <f>VLOOKUP($A$7:$A$91,dt!$A$2:$X$78,22,FALSE)</f>
        <v>404</v>
      </c>
      <c r="W29" s="8">
        <f>VLOOKUP($A$7:$A$91,dt!$A$2:$X$78,23,FALSE)</f>
        <v>627</v>
      </c>
      <c r="X29" s="8">
        <f>VLOOKUP($A$7:$A$91,dt!$A$2:$X$78,24,FALSE)</f>
        <v>35</v>
      </c>
    </row>
    <row r="30" spans="1:24" ht="21.75" x14ac:dyDescent="0.2">
      <c r="A30" s="7" t="s">
        <v>31</v>
      </c>
      <c r="B30" s="8">
        <f>VLOOKUP($A$7:$A$91,dt!$A$2:$R$78,2,FALSE)</f>
        <v>145541</v>
      </c>
      <c r="C30" s="8">
        <f>VLOOKUP($A$7:$A$91,dt!$A$2:$R$78,3,FALSE)</f>
        <v>469382</v>
      </c>
      <c r="D30" s="8">
        <f>VLOOKUP($A$7:$A$91,dt!$A$2:$R$78,4,FALSE)</f>
        <v>95830</v>
      </c>
      <c r="E30" s="8">
        <f>VLOOKUP($A$7:$A$91,dt!$A$2:$R$78,5,FALSE)</f>
        <v>3187</v>
      </c>
      <c r="F30" s="8">
        <f>VLOOKUP($A$7:$A$91,dt!$A$2:$R$78,6,FALSE)</f>
        <v>167</v>
      </c>
      <c r="G30" s="8">
        <f>VLOOKUP($A$7:$A$91,dt!$A$2:$R$78,7,FALSE)</f>
        <v>103816</v>
      </c>
      <c r="H30" s="8">
        <f>VLOOKUP($A$7:$A$91,dt!$A$2:$R$78,8,FALSE)</f>
        <v>24691</v>
      </c>
      <c r="I30" s="8">
        <f>VLOOKUP($A$7:$A$91,dt!$A$2:$R$78,9,FALSE)</f>
        <v>116120</v>
      </c>
      <c r="J30" s="8">
        <f>VLOOKUP($A$7:$A$91,dt!$A$2:$R$78,10,FALSE)</f>
        <v>6957</v>
      </c>
      <c r="K30" s="8">
        <f>VLOOKUP($A$7:$A$91,dt!$A$2:$R$78,11,FALSE)</f>
        <v>3548714</v>
      </c>
      <c r="L30" s="8">
        <f>VLOOKUP($A$7:$A$91,dt!$A$2:$R$78,12,FALSE)</f>
        <v>95916</v>
      </c>
      <c r="M30" s="8">
        <f>VLOOKUP($A$7:$A$91,dt!$A$2:$R$78,13,FALSE)</f>
        <v>1063266</v>
      </c>
      <c r="N30" s="8">
        <f>VLOOKUP($A$7:$A$91,dt!$A$2:$R$78,14,FALSE)</f>
        <v>2159</v>
      </c>
      <c r="O30" s="8">
        <f>VLOOKUP($A$7:$A$91,dt!$A$2:$R$78,15,FALSE)</f>
        <v>68660</v>
      </c>
      <c r="P30" s="8">
        <f>VLOOKUP($A$7:$A$91,dt!$A$2:$R$78,16,FALSE)</f>
        <v>2778</v>
      </c>
      <c r="Q30" s="8">
        <f>VLOOKUP($A$7:$A$91,dt!$A$2:$R$78,17,FALSE)</f>
        <v>33528</v>
      </c>
      <c r="R30" s="8">
        <f>VLOOKUP($A$7:$A$91,dt!$A$2:$R$78,18,FALSE)</f>
        <v>2283</v>
      </c>
      <c r="S30" s="8">
        <f>VLOOKUP($A$7:$A$91,dt!$A$2:$X$78,19,FALSE)</f>
        <v>65936</v>
      </c>
      <c r="T30" s="8">
        <f>VLOOKUP($A$7:$A$91,dt!$A$2:$X$78,20,FALSE)</f>
        <v>2118</v>
      </c>
      <c r="U30" s="8">
        <f>VLOOKUP($A$7:$A$91,dt!$A$2:$X$78,21,FALSE)</f>
        <v>4782</v>
      </c>
      <c r="V30" s="8">
        <f>VLOOKUP($A$7:$A$91,dt!$A$2:$X$78,22,FALSE)</f>
        <v>300</v>
      </c>
      <c r="W30" s="8">
        <f>VLOOKUP($A$7:$A$91,dt!$A$2:$X$78,23,FALSE)</f>
        <v>484</v>
      </c>
      <c r="X30" s="8">
        <f>VLOOKUP($A$7:$A$91,dt!$A$2:$X$78,24,FALSE)</f>
        <v>25</v>
      </c>
    </row>
    <row r="31" spans="1:24" ht="21.75" x14ac:dyDescent="0.2">
      <c r="A31" s="7" t="s">
        <v>32</v>
      </c>
      <c r="B31" s="8">
        <f>VLOOKUP($A$7:$A$91,dt!$A$2:$R$78,2,FALSE)</f>
        <v>183266</v>
      </c>
      <c r="C31" s="8">
        <f>VLOOKUP($A$7:$A$91,dt!$A$2:$R$78,3,FALSE)</f>
        <v>514625</v>
      </c>
      <c r="D31" s="8">
        <f>VLOOKUP($A$7:$A$91,dt!$A$2:$R$78,4,FALSE)</f>
        <v>118628</v>
      </c>
      <c r="E31" s="8">
        <f>VLOOKUP($A$7:$A$91,dt!$A$2:$R$78,5,FALSE)</f>
        <v>219</v>
      </c>
      <c r="F31" s="8">
        <f>VLOOKUP($A$7:$A$91,dt!$A$2:$R$78,6,FALSE)</f>
        <v>17</v>
      </c>
      <c r="G31" s="8">
        <f>VLOOKUP($A$7:$A$91,dt!$A$2:$R$78,7,FALSE)</f>
        <v>139576</v>
      </c>
      <c r="H31" s="8">
        <f>VLOOKUP($A$7:$A$91,dt!$A$2:$R$78,8,FALSE)</f>
        <v>37106</v>
      </c>
      <c r="I31" s="8">
        <f>VLOOKUP($A$7:$A$91,dt!$A$2:$R$78,9,FALSE)</f>
        <v>163226</v>
      </c>
      <c r="J31" s="8">
        <f>VLOOKUP($A$7:$A$91,dt!$A$2:$R$78,10,FALSE)</f>
        <v>7797</v>
      </c>
      <c r="K31" s="8">
        <f>VLOOKUP($A$7:$A$91,dt!$A$2:$R$78,11,FALSE)</f>
        <v>4606864</v>
      </c>
      <c r="L31" s="8">
        <f>VLOOKUP($A$7:$A$91,dt!$A$2:$R$78,12,FALSE)</f>
        <v>107304</v>
      </c>
      <c r="M31" s="8">
        <f>VLOOKUP($A$7:$A$91,dt!$A$2:$R$78,13,FALSE)</f>
        <v>2218659</v>
      </c>
      <c r="N31" s="8">
        <f>VLOOKUP($A$7:$A$91,dt!$A$2:$R$78,14,FALSE)</f>
        <v>1715</v>
      </c>
      <c r="O31" s="8">
        <f>VLOOKUP($A$7:$A$91,dt!$A$2:$R$78,15,FALSE)</f>
        <v>613140</v>
      </c>
      <c r="P31" s="8">
        <f>VLOOKUP($A$7:$A$91,dt!$A$2:$R$78,16,FALSE)</f>
        <v>6213</v>
      </c>
      <c r="Q31" s="8">
        <f>VLOOKUP($A$7:$A$91,dt!$A$2:$R$78,17,FALSE)</f>
        <v>35283</v>
      </c>
      <c r="R31" s="8">
        <f>VLOOKUP($A$7:$A$91,dt!$A$2:$R$78,18,FALSE)</f>
        <v>1291</v>
      </c>
      <c r="S31" s="8">
        <f>VLOOKUP($A$7:$A$91,dt!$A$2:$X$78,19,FALSE)</f>
        <v>48766</v>
      </c>
      <c r="T31" s="8">
        <f>VLOOKUP($A$7:$A$91,dt!$A$2:$X$78,20,FALSE)</f>
        <v>1386</v>
      </c>
      <c r="U31" s="8">
        <f>VLOOKUP($A$7:$A$91,dt!$A$2:$X$78,21,FALSE)</f>
        <v>9315</v>
      </c>
      <c r="V31" s="8">
        <f>VLOOKUP($A$7:$A$91,dt!$A$2:$X$78,22,FALSE)</f>
        <v>676</v>
      </c>
      <c r="W31" s="8">
        <f>VLOOKUP($A$7:$A$91,dt!$A$2:$X$78,23,FALSE)</f>
        <v>550</v>
      </c>
      <c r="X31" s="8">
        <f>VLOOKUP($A$7:$A$91,dt!$A$2:$X$78,24,FALSE)</f>
        <v>42</v>
      </c>
    </row>
    <row r="32" spans="1:24" ht="21.75" x14ac:dyDescent="0.2">
      <c r="A32" s="7" t="s">
        <v>33</v>
      </c>
      <c r="B32" s="8">
        <f>VLOOKUP($A$7:$A$91,dt!$A$2:$R$78,2,FALSE)</f>
        <v>57303</v>
      </c>
      <c r="C32" s="8">
        <f>VLOOKUP($A$7:$A$91,dt!$A$2:$R$78,3,FALSE)</f>
        <v>183216</v>
      </c>
      <c r="D32" s="8">
        <f>VLOOKUP($A$7:$A$91,dt!$A$2:$R$78,4,FALSE)</f>
        <v>38762</v>
      </c>
      <c r="E32" s="8">
        <f>VLOOKUP($A$7:$A$91,dt!$A$2:$R$78,5,FALSE)</f>
        <v>44</v>
      </c>
      <c r="F32" s="8">
        <f>VLOOKUP($A$7:$A$91,dt!$A$2:$R$78,6,FALSE)</f>
        <v>14</v>
      </c>
      <c r="G32" s="8">
        <f>VLOOKUP($A$7:$A$91,dt!$A$2:$R$78,7,FALSE)</f>
        <v>34619</v>
      </c>
      <c r="H32" s="8">
        <f>VLOOKUP($A$7:$A$91,dt!$A$2:$R$78,8,FALSE)</f>
        <v>8225</v>
      </c>
      <c r="I32" s="8">
        <f>VLOOKUP($A$7:$A$91,dt!$A$2:$R$78,9,FALSE)</f>
        <v>80199</v>
      </c>
      <c r="J32" s="8">
        <f>VLOOKUP($A$7:$A$91,dt!$A$2:$R$78,10,FALSE)</f>
        <v>2618</v>
      </c>
      <c r="K32" s="8">
        <f>VLOOKUP($A$7:$A$91,dt!$A$2:$R$78,11,FALSE)</f>
        <v>1791963</v>
      </c>
      <c r="L32" s="8">
        <f>VLOOKUP($A$7:$A$91,dt!$A$2:$R$78,12,FALSE)</f>
        <v>41936</v>
      </c>
      <c r="M32" s="8">
        <f>VLOOKUP($A$7:$A$91,dt!$A$2:$R$78,13,FALSE)</f>
        <v>293108</v>
      </c>
      <c r="N32" s="8">
        <f>VLOOKUP($A$7:$A$91,dt!$A$2:$R$78,14,FALSE)</f>
        <v>358</v>
      </c>
      <c r="O32" s="8">
        <f>VLOOKUP($A$7:$A$91,dt!$A$2:$R$78,15,FALSE)</f>
        <v>53917</v>
      </c>
      <c r="P32" s="8">
        <f>VLOOKUP($A$7:$A$91,dt!$A$2:$R$78,16,FALSE)</f>
        <v>3080</v>
      </c>
      <c r="Q32" s="8">
        <f>VLOOKUP($A$7:$A$91,dt!$A$2:$R$78,17,FALSE)</f>
        <v>7178</v>
      </c>
      <c r="R32" s="8">
        <f>VLOOKUP($A$7:$A$91,dt!$A$2:$R$78,18,FALSE)</f>
        <v>176</v>
      </c>
      <c r="S32" s="8">
        <f>VLOOKUP($A$7:$A$91,dt!$A$2:$X$78,19,FALSE)</f>
        <v>29638</v>
      </c>
      <c r="T32" s="8">
        <f>VLOOKUP($A$7:$A$91,dt!$A$2:$X$78,20,FALSE)</f>
        <v>927</v>
      </c>
      <c r="U32" s="8">
        <f>VLOOKUP($A$7:$A$91,dt!$A$2:$X$78,21,FALSE)</f>
        <v>1541</v>
      </c>
      <c r="V32" s="8">
        <f>VLOOKUP($A$7:$A$91,dt!$A$2:$X$78,22,FALSE)</f>
        <v>113</v>
      </c>
      <c r="W32" s="8">
        <f>VLOOKUP($A$7:$A$91,dt!$A$2:$X$78,23,FALSE)</f>
        <v>107</v>
      </c>
      <c r="X32" s="8">
        <f>VLOOKUP($A$7:$A$91,dt!$A$2:$X$78,24,FALSE)</f>
        <v>7</v>
      </c>
    </row>
    <row r="33" spans="1:24" ht="21.75" x14ac:dyDescent="0.2">
      <c r="A33" s="7" t="s">
        <v>34</v>
      </c>
      <c r="B33" s="8">
        <f>VLOOKUP($A$7:$A$91,dt!$A$2:$R$78,2,FALSE)</f>
        <v>84223</v>
      </c>
      <c r="C33" s="8">
        <f>VLOOKUP($A$7:$A$91,dt!$A$2:$R$78,3,FALSE)</f>
        <v>112357</v>
      </c>
      <c r="D33" s="8">
        <f>VLOOKUP($A$7:$A$91,dt!$A$2:$R$78,4,FALSE)</f>
        <v>16186</v>
      </c>
      <c r="E33" s="8">
        <f>VLOOKUP($A$7:$A$91,dt!$A$2:$R$78,5,FALSE)</f>
        <v>8423</v>
      </c>
      <c r="F33" s="8">
        <f>VLOOKUP($A$7:$A$91,dt!$A$2:$R$78,6,FALSE)</f>
        <v>233</v>
      </c>
      <c r="G33" s="8">
        <f>VLOOKUP($A$7:$A$91,dt!$A$2:$R$78,7,FALSE)</f>
        <v>16775</v>
      </c>
      <c r="H33" s="8">
        <f>VLOOKUP($A$7:$A$91,dt!$A$2:$R$78,8,FALSE)</f>
        <v>2708</v>
      </c>
      <c r="I33" s="8">
        <f>VLOOKUP($A$7:$A$91,dt!$A$2:$R$78,9,FALSE)</f>
        <v>252547</v>
      </c>
      <c r="J33" s="8">
        <f>VLOOKUP($A$7:$A$91,dt!$A$2:$R$78,10,FALSE)</f>
        <v>5905</v>
      </c>
      <c r="K33" s="8">
        <f>VLOOKUP($A$7:$A$91,dt!$A$2:$R$78,11,FALSE)</f>
        <v>2803992</v>
      </c>
      <c r="L33" s="8">
        <f>VLOOKUP($A$7:$A$91,dt!$A$2:$R$78,12,FALSE)</f>
        <v>77181</v>
      </c>
      <c r="M33" s="8">
        <f>VLOOKUP($A$7:$A$91,dt!$A$2:$R$78,13,FALSE)</f>
        <v>4788029</v>
      </c>
      <c r="N33" s="8">
        <f>VLOOKUP($A$7:$A$91,dt!$A$2:$R$78,14,FALSE)</f>
        <v>297</v>
      </c>
      <c r="O33" s="8">
        <f>VLOOKUP($A$7:$A$91,dt!$A$2:$R$78,15,FALSE)</f>
        <v>1250789</v>
      </c>
      <c r="P33" s="8">
        <f>VLOOKUP($A$7:$A$91,dt!$A$2:$R$78,16,FALSE)</f>
        <v>2218</v>
      </c>
      <c r="Q33" s="8">
        <f>VLOOKUP($A$7:$A$91,dt!$A$2:$R$78,17,FALSE)</f>
        <v>584139</v>
      </c>
      <c r="R33" s="8">
        <f>VLOOKUP($A$7:$A$91,dt!$A$2:$R$78,18,FALSE)</f>
        <v>639</v>
      </c>
      <c r="S33" s="8">
        <f>VLOOKUP($A$7:$A$91,dt!$A$2:$X$78,19,FALSE)</f>
        <v>264848</v>
      </c>
      <c r="T33" s="8">
        <f>VLOOKUP($A$7:$A$91,dt!$A$2:$X$78,20,FALSE)</f>
        <v>1874</v>
      </c>
      <c r="U33" s="8">
        <f>VLOOKUP($A$7:$A$91,dt!$A$2:$X$78,21,FALSE)</f>
        <v>33740</v>
      </c>
      <c r="V33" s="8">
        <f>VLOOKUP($A$7:$A$91,dt!$A$2:$X$78,22,FALSE)</f>
        <v>1401</v>
      </c>
      <c r="W33" s="8">
        <f>VLOOKUP($A$7:$A$91,dt!$A$2:$X$78,23,FALSE)</f>
        <v>928</v>
      </c>
      <c r="X33" s="8">
        <f>VLOOKUP($A$7:$A$91,dt!$A$2:$X$78,24,FALSE)</f>
        <v>55</v>
      </c>
    </row>
    <row r="34" spans="1:24" ht="21.75" x14ac:dyDescent="0.2">
      <c r="A34" s="7" t="s">
        <v>35</v>
      </c>
      <c r="B34" s="8">
        <f>VLOOKUP($A$7:$A$91,dt!$A$2:$R$78,2,FALSE)</f>
        <v>38777</v>
      </c>
      <c r="C34" s="8">
        <f>VLOOKUP($A$7:$A$91,dt!$A$2:$R$78,3,FALSE)</f>
        <v>102851</v>
      </c>
      <c r="D34" s="8">
        <f>VLOOKUP($A$7:$A$91,dt!$A$2:$R$78,4,FALSE)</f>
        <v>24435</v>
      </c>
      <c r="E34" s="8">
        <f>VLOOKUP($A$7:$A$91,dt!$A$2:$R$78,5,FALSE)</f>
        <v>12</v>
      </c>
      <c r="F34" s="8">
        <f>VLOOKUP($A$7:$A$91,dt!$A$2:$R$78,6,FALSE)</f>
        <v>4</v>
      </c>
      <c r="G34" s="8">
        <f>VLOOKUP($A$7:$A$91,dt!$A$2:$R$78,7,FALSE)</f>
        <v>18398</v>
      </c>
      <c r="H34" s="8">
        <f>VLOOKUP($A$7:$A$91,dt!$A$2:$R$78,8,FALSE)</f>
        <v>4678</v>
      </c>
      <c r="I34" s="8">
        <f>VLOOKUP($A$7:$A$91,dt!$A$2:$R$78,9,FALSE)</f>
        <v>45254</v>
      </c>
      <c r="J34" s="8">
        <f>VLOOKUP($A$7:$A$91,dt!$A$2:$R$78,10,FALSE)</f>
        <v>1345</v>
      </c>
      <c r="K34" s="8">
        <f>VLOOKUP($A$7:$A$91,dt!$A$2:$R$78,11,FALSE)</f>
        <v>1097312</v>
      </c>
      <c r="L34" s="8">
        <f>VLOOKUP($A$7:$A$91,dt!$A$2:$R$78,12,FALSE)</f>
        <v>26228</v>
      </c>
      <c r="M34" s="8">
        <f>VLOOKUP($A$7:$A$91,dt!$A$2:$R$78,13,FALSE)</f>
        <v>489148</v>
      </c>
      <c r="N34" s="8">
        <f>VLOOKUP($A$7:$A$91,dt!$A$2:$R$78,14,FALSE)</f>
        <v>109</v>
      </c>
      <c r="O34" s="8">
        <f>VLOOKUP($A$7:$A$91,dt!$A$2:$R$78,15,FALSE)</f>
        <v>73439</v>
      </c>
      <c r="P34" s="8">
        <f>VLOOKUP($A$7:$A$91,dt!$A$2:$R$78,16,FALSE)</f>
        <v>2063</v>
      </c>
      <c r="Q34" s="8">
        <f>VLOOKUP($A$7:$A$91,dt!$A$2:$R$78,17,FALSE)</f>
        <v>6605</v>
      </c>
      <c r="R34" s="8">
        <f>VLOOKUP($A$7:$A$91,dt!$A$2:$R$78,18,FALSE)</f>
        <v>277</v>
      </c>
      <c r="S34" s="8">
        <f>VLOOKUP($A$7:$A$91,dt!$A$2:$X$78,19,FALSE)</f>
        <v>37375</v>
      </c>
      <c r="T34" s="8">
        <f>VLOOKUP($A$7:$A$91,dt!$A$2:$X$78,20,FALSE)</f>
        <v>199</v>
      </c>
      <c r="U34" s="8">
        <f>VLOOKUP($A$7:$A$91,dt!$A$2:$X$78,21,FALSE)</f>
        <v>3282</v>
      </c>
      <c r="V34" s="8">
        <f>VLOOKUP($A$7:$A$91,dt!$A$2:$X$78,22,FALSE)</f>
        <v>113</v>
      </c>
      <c r="W34" s="8">
        <f>VLOOKUP($A$7:$A$91,dt!$A$2:$X$78,23,FALSE)</f>
        <v>31</v>
      </c>
      <c r="X34" s="8">
        <f>VLOOKUP($A$7:$A$91,dt!$A$2:$X$78,24,FALSE)</f>
        <v>4</v>
      </c>
    </row>
    <row r="35" spans="1:24" ht="21.75" x14ac:dyDescent="0.2">
      <c r="A35" s="11" t="s">
        <v>4</v>
      </c>
      <c r="B35" s="10">
        <f>SUM(B36:B47)</f>
        <v>860155</v>
      </c>
      <c r="C35" s="10">
        <f t="shared" ref="C35:X35" si="16">SUM(C36:C47)</f>
        <v>1973404</v>
      </c>
      <c r="D35" s="10">
        <f t="shared" si="16"/>
        <v>377422</v>
      </c>
      <c r="E35" s="10">
        <f t="shared" si="16"/>
        <v>73769</v>
      </c>
      <c r="F35" s="10">
        <f t="shared" si="16"/>
        <v>2239</v>
      </c>
      <c r="G35" s="10">
        <f t="shared" si="16"/>
        <v>534230</v>
      </c>
      <c r="H35" s="10">
        <f t="shared" si="16"/>
        <v>106792</v>
      </c>
      <c r="I35" s="10">
        <f t="shared" si="16"/>
        <v>1266874</v>
      </c>
      <c r="J35" s="10">
        <f t="shared" si="16"/>
        <v>40052</v>
      </c>
      <c r="K35" s="10">
        <f t="shared" ref="K35:L35" si="17">SUM(K36:K47)</f>
        <v>28446697</v>
      </c>
      <c r="L35" s="10">
        <f t="shared" si="17"/>
        <v>667186</v>
      </c>
      <c r="M35" s="10">
        <f t="shared" ref="M35:N35" si="18">SUM(M36:M47)</f>
        <v>4383083</v>
      </c>
      <c r="N35" s="10">
        <f t="shared" si="18"/>
        <v>10249</v>
      </c>
      <c r="O35" s="10">
        <f t="shared" si="16"/>
        <v>4429437</v>
      </c>
      <c r="P35" s="10">
        <f t="shared" si="16"/>
        <v>38879</v>
      </c>
      <c r="Q35" s="10">
        <f t="shared" si="16"/>
        <v>480740</v>
      </c>
      <c r="R35" s="10">
        <f t="shared" si="16"/>
        <v>11753</v>
      </c>
      <c r="S35" s="10">
        <f t="shared" ref="S35:T35" si="19">SUM(S36:S47)</f>
        <v>913530</v>
      </c>
      <c r="T35" s="10">
        <f t="shared" si="19"/>
        <v>14312</v>
      </c>
      <c r="U35" s="10">
        <f t="shared" si="16"/>
        <v>102781</v>
      </c>
      <c r="V35" s="10">
        <f t="shared" si="16"/>
        <v>5192</v>
      </c>
      <c r="W35" s="10">
        <f t="shared" si="16"/>
        <v>2291</v>
      </c>
      <c r="X35" s="10">
        <f t="shared" si="16"/>
        <v>198</v>
      </c>
    </row>
    <row r="36" spans="1:24" ht="21.75" x14ac:dyDescent="0.2">
      <c r="A36" s="7" t="s">
        <v>36</v>
      </c>
      <c r="B36" s="8">
        <f>VLOOKUP($A$7:$A$91,dt!$A$2:$R$78,2,FALSE)</f>
        <v>25574</v>
      </c>
      <c r="C36" s="8">
        <f>VLOOKUP($A$7:$A$91,dt!$A$2:$R$78,3,FALSE)</f>
        <v>41644</v>
      </c>
      <c r="D36" s="8">
        <f>VLOOKUP($A$7:$A$91,dt!$A$2:$R$78,4,FALSE)</f>
        <v>6235</v>
      </c>
      <c r="E36" s="8">
        <f>VLOOKUP($A$7:$A$91,dt!$A$2:$R$78,5,FALSE)</f>
        <v>1041</v>
      </c>
      <c r="F36" s="8">
        <f>VLOOKUP($A$7:$A$91,dt!$A$2:$R$78,6,FALSE)</f>
        <v>7</v>
      </c>
      <c r="G36" s="8">
        <f>VLOOKUP($A$7:$A$91,dt!$A$2:$R$78,7,FALSE)</f>
        <v>19719</v>
      </c>
      <c r="H36" s="8">
        <f>VLOOKUP($A$7:$A$91,dt!$A$2:$R$78,8,FALSE)</f>
        <v>2705</v>
      </c>
      <c r="I36" s="8">
        <f>VLOOKUP($A$7:$A$91,dt!$A$2:$R$78,9,FALSE)</f>
        <v>49125</v>
      </c>
      <c r="J36" s="8">
        <f>VLOOKUP($A$7:$A$91,dt!$A$2:$R$78,10,FALSE)</f>
        <v>1493</v>
      </c>
      <c r="K36" s="8">
        <f>VLOOKUP($A$7:$A$91,dt!$A$2:$R$78,11,FALSE)</f>
        <v>1295168</v>
      </c>
      <c r="L36" s="8">
        <f>VLOOKUP($A$7:$A$91,dt!$A$2:$R$78,12,FALSE)</f>
        <v>21301</v>
      </c>
      <c r="M36" s="8">
        <f>VLOOKUP($A$7:$A$91,dt!$A$2:$R$78,13,FALSE)</f>
        <v>22489</v>
      </c>
      <c r="N36" s="8">
        <f>VLOOKUP($A$7:$A$91,dt!$A$2:$R$78,14,FALSE)</f>
        <v>155</v>
      </c>
      <c r="O36" s="8">
        <f>VLOOKUP($A$7:$A$91,dt!$A$2:$R$78,15,FALSE)</f>
        <v>48096</v>
      </c>
      <c r="P36" s="8">
        <f>VLOOKUP($A$7:$A$91,dt!$A$2:$R$78,16,FALSE)</f>
        <v>852</v>
      </c>
      <c r="Q36" s="8">
        <f>VLOOKUP($A$7:$A$91,dt!$A$2:$R$78,17,FALSE)</f>
        <v>18943</v>
      </c>
      <c r="R36" s="8">
        <f>VLOOKUP($A$7:$A$91,dt!$A$2:$R$78,18,FALSE)</f>
        <v>175</v>
      </c>
      <c r="S36" s="8">
        <f>VLOOKUP($A$7:$A$91,dt!$A$2:$X$78,19,FALSE)</f>
        <v>20475</v>
      </c>
      <c r="T36" s="8">
        <f>VLOOKUP($A$7:$A$91,dt!$A$2:$X$78,20,FALSE)</f>
        <v>197</v>
      </c>
      <c r="U36" s="8">
        <f>VLOOKUP($A$7:$A$91,dt!$A$2:$X$78,21,FALSE)</f>
        <v>3674</v>
      </c>
      <c r="V36" s="8">
        <f>VLOOKUP($A$7:$A$91,dt!$A$2:$X$78,22,FALSE)</f>
        <v>189</v>
      </c>
      <c r="W36" s="8">
        <f>VLOOKUP($A$7:$A$91,dt!$A$2:$X$78,23,FALSE)</f>
        <v>28</v>
      </c>
      <c r="X36" s="8">
        <f>VLOOKUP($A$7:$A$91,dt!$A$2:$X$78,24,FALSE)</f>
        <v>2</v>
      </c>
    </row>
    <row r="37" spans="1:24" ht="21.75" x14ac:dyDescent="0.2">
      <c r="A37" s="7" t="s">
        <v>37</v>
      </c>
      <c r="B37" s="8">
        <f>VLOOKUP($A$7:$A$91,dt!$A$2:$R$78,2,FALSE)</f>
        <v>27499</v>
      </c>
      <c r="C37" s="8">
        <f>VLOOKUP($A$7:$A$91,dt!$A$2:$R$78,3,FALSE)</f>
        <v>48498</v>
      </c>
      <c r="D37" s="8">
        <f>VLOOKUP($A$7:$A$91,dt!$A$2:$R$78,4,FALSE)</f>
        <v>7021</v>
      </c>
      <c r="E37" s="8">
        <f>VLOOKUP($A$7:$A$91,dt!$A$2:$R$78,5,FALSE)</f>
        <v>1403</v>
      </c>
      <c r="F37" s="8">
        <f>VLOOKUP($A$7:$A$91,dt!$A$2:$R$78,6,FALSE)</f>
        <v>42</v>
      </c>
      <c r="G37" s="8">
        <f>VLOOKUP($A$7:$A$91,dt!$A$2:$R$78,7,FALSE)</f>
        <v>14159</v>
      </c>
      <c r="H37" s="8">
        <f>VLOOKUP($A$7:$A$91,dt!$A$2:$R$78,8,FALSE)</f>
        <v>2432</v>
      </c>
      <c r="I37" s="8">
        <f>VLOOKUP($A$7:$A$91,dt!$A$2:$R$78,9,FALSE)</f>
        <v>35866</v>
      </c>
      <c r="J37" s="8">
        <f>VLOOKUP($A$7:$A$91,dt!$A$2:$R$78,10,FALSE)</f>
        <v>1197</v>
      </c>
      <c r="K37" s="8">
        <f>VLOOKUP($A$7:$A$91,dt!$A$2:$R$78,11,FALSE)</f>
        <v>1285596</v>
      </c>
      <c r="L37" s="8">
        <f>VLOOKUP($A$7:$A$91,dt!$A$2:$R$78,12,FALSE)</f>
        <v>23914</v>
      </c>
      <c r="M37" s="8">
        <f>VLOOKUP($A$7:$A$91,dt!$A$2:$R$78,13,FALSE)</f>
        <v>348799</v>
      </c>
      <c r="N37" s="8">
        <f>VLOOKUP($A$7:$A$91,dt!$A$2:$R$78,14,FALSE)</f>
        <v>181</v>
      </c>
      <c r="O37" s="8">
        <f>VLOOKUP($A$7:$A$91,dt!$A$2:$R$78,15,FALSE)</f>
        <v>55271</v>
      </c>
      <c r="P37" s="8">
        <f>VLOOKUP($A$7:$A$91,dt!$A$2:$R$78,16,FALSE)</f>
        <v>391</v>
      </c>
      <c r="Q37" s="8">
        <f>VLOOKUP($A$7:$A$91,dt!$A$2:$R$78,17,FALSE)</f>
        <v>3394</v>
      </c>
      <c r="R37" s="8">
        <f>VLOOKUP($A$7:$A$91,dt!$A$2:$R$78,18,FALSE)</f>
        <v>67</v>
      </c>
      <c r="S37" s="8">
        <f>VLOOKUP($A$7:$A$91,dt!$A$2:$X$78,19,FALSE)</f>
        <v>24531</v>
      </c>
      <c r="T37" s="8">
        <f>VLOOKUP($A$7:$A$91,dt!$A$2:$X$78,20,FALSE)</f>
        <v>237</v>
      </c>
      <c r="U37" s="8">
        <f>VLOOKUP($A$7:$A$91,dt!$A$2:$X$78,21,FALSE)</f>
        <v>8433</v>
      </c>
      <c r="V37" s="8">
        <f>VLOOKUP($A$7:$A$91,dt!$A$2:$X$78,22,FALSE)</f>
        <v>376</v>
      </c>
      <c r="W37" s="8">
        <f>VLOOKUP($A$7:$A$91,dt!$A$2:$X$78,23,FALSE)</f>
        <v>117</v>
      </c>
      <c r="X37" s="8">
        <f>VLOOKUP($A$7:$A$91,dt!$A$2:$X$78,24,FALSE)</f>
        <v>6</v>
      </c>
    </row>
    <row r="38" spans="1:24" ht="21.75" x14ac:dyDescent="0.2">
      <c r="A38" s="7" t="s">
        <v>38</v>
      </c>
      <c r="B38" s="8">
        <f>VLOOKUP($A$7:$A$91,dt!$A$2:$R$78,2,FALSE)</f>
        <v>101978</v>
      </c>
      <c r="C38" s="8">
        <f>VLOOKUP($A$7:$A$91,dt!$A$2:$R$78,3,FALSE)</f>
        <v>295060</v>
      </c>
      <c r="D38" s="8">
        <f>VLOOKUP($A$7:$A$91,dt!$A$2:$R$78,4,FALSE)</f>
        <v>50197</v>
      </c>
      <c r="E38" s="8">
        <f>VLOOKUP($A$7:$A$91,dt!$A$2:$R$78,5,FALSE)</f>
        <v>40320</v>
      </c>
      <c r="F38" s="8">
        <f>VLOOKUP($A$7:$A$91,dt!$A$2:$R$78,6,FALSE)</f>
        <v>1204</v>
      </c>
      <c r="G38" s="8">
        <f>VLOOKUP($A$7:$A$91,dt!$A$2:$R$78,7,FALSE)</f>
        <v>46765</v>
      </c>
      <c r="H38" s="8">
        <f>VLOOKUP($A$7:$A$91,dt!$A$2:$R$78,8,FALSE)</f>
        <v>7658</v>
      </c>
      <c r="I38" s="8">
        <f>VLOOKUP($A$7:$A$91,dt!$A$2:$R$78,9,FALSE)</f>
        <v>218335</v>
      </c>
      <c r="J38" s="8">
        <f>VLOOKUP($A$7:$A$91,dt!$A$2:$R$78,10,FALSE)</f>
        <v>5330</v>
      </c>
      <c r="K38" s="8">
        <f>VLOOKUP($A$7:$A$91,dt!$A$2:$R$78,11,FALSE)</f>
        <v>3800074</v>
      </c>
      <c r="L38" s="8">
        <f>VLOOKUP($A$7:$A$91,dt!$A$2:$R$78,12,FALSE)</f>
        <v>76441</v>
      </c>
      <c r="M38" s="8">
        <f>VLOOKUP($A$7:$A$91,dt!$A$2:$R$78,13,FALSE)</f>
        <v>2032421</v>
      </c>
      <c r="N38" s="8">
        <f>VLOOKUP($A$7:$A$91,dt!$A$2:$R$78,14,FALSE)</f>
        <v>2231</v>
      </c>
      <c r="O38" s="8">
        <f>VLOOKUP($A$7:$A$91,dt!$A$2:$R$78,15,FALSE)</f>
        <v>1188908</v>
      </c>
      <c r="P38" s="8">
        <f>VLOOKUP($A$7:$A$91,dt!$A$2:$R$78,16,FALSE)</f>
        <v>4726</v>
      </c>
      <c r="Q38" s="8">
        <f>VLOOKUP($A$7:$A$91,dt!$A$2:$R$78,17,FALSE)</f>
        <v>175368</v>
      </c>
      <c r="R38" s="8">
        <f>VLOOKUP($A$7:$A$91,dt!$A$2:$R$78,18,FALSE)</f>
        <v>2751</v>
      </c>
      <c r="S38" s="8">
        <f>VLOOKUP($A$7:$A$91,dt!$A$2:$X$78,19,FALSE)</f>
        <v>276358</v>
      </c>
      <c r="T38" s="8">
        <f>VLOOKUP($A$7:$A$91,dt!$A$2:$X$78,20,FALSE)</f>
        <v>2496</v>
      </c>
      <c r="U38" s="8">
        <f>VLOOKUP($A$7:$A$91,dt!$A$2:$X$78,21,FALSE)</f>
        <v>22484</v>
      </c>
      <c r="V38" s="8">
        <f>VLOOKUP($A$7:$A$91,dt!$A$2:$X$78,22,FALSE)</f>
        <v>1072</v>
      </c>
      <c r="W38" s="8">
        <f>VLOOKUP($A$7:$A$91,dt!$A$2:$X$78,23,FALSE)</f>
        <v>210</v>
      </c>
      <c r="X38" s="8">
        <f>VLOOKUP($A$7:$A$91,dt!$A$2:$X$78,24,FALSE)</f>
        <v>38</v>
      </c>
    </row>
    <row r="39" spans="1:24" ht="21.75" x14ac:dyDescent="0.2">
      <c r="A39" s="7" t="s">
        <v>39</v>
      </c>
      <c r="B39" s="8">
        <f>VLOOKUP($A$7:$A$91,dt!$A$2:$R$78,2,FALSE)</f>
        <v>107038</v>
      </c>
      <c r="C39" s="8">
        <f>VLOOKUP($A$7:$A$91,dt!$A$2:$R$78,3,FALSE)</f>
        <v>169797</v>
      </c>
      <c r="D39" s="8">
        <f>VLOOKUP($A$7:$A$91,dt!$A$2:$R$78,4,FALSE)</f>
        <v>27875</v>
      </c>
      <c r="E39" s="8">
        <f>VLOOKUP($A$7:$A$91,dt!$A$2:$R$78,5,FALSE)</f>
        <v>9187</v>
      </c>
      <c r="F39" s="8">
        <f>VLOOKUP($A$7:$A$91,dt!$A$2:$R$78,6,FALSE)</f>
        <v>267</v>
      </c>
      <c r="G39" s="8">
        <f>VLOOKUP($A$7:$A$91,dt!$A$2:$R$78,7,FALSE)</f>
        <v>64024</v>
      </c>
      <c r="H39" s="8">
        <f>VLOOKUP($A$7:$A$91,dt!$A$2:$R$78,8,FALSE)</f>
        <v>12738</v>
      </c>
      <c r="I39" s="8">
        <f>VLOOKUP($A$7:$A$91,dt!$A$2:$R$78,9,FALSE)</f>
        <v>211183</v>
      </c>
      <c r="J39" s="8">
        <f>VLOOKUP($A$7:$A$91,dt!$A$2:$R$78,10,FALSE)</f>
        <v>4099</v>
      </c>
      <c r="K39" s="8">
        <f>VLOOKUP($A$7:$A$91,dt!$A$2:$R$78,11,FALSE)</f>
        <v>4226071</v>
      </c>
      <c r="L39" s="8">
        <f>VLOOKUP($A$7:$A$91,dt!$A$2:$R$78,12,FALSE)</f>
        <v>90904</v>
      </c>
      <c r="M39" s="8">
        <f>VLOOKUP($A$7:$A$91,dt!$A$2:$R$78,13,FALSE)</f>
        <v>326333</v>
      </c>
      <c r="N39" s="8">
        <f>VLOOKUP($A$7:$A$91,dt!$A$2:$R$78,14,FALSE)</f>
        <v>1221</v>
      </c>
      <c r="O39" s="8">
        <f>VLOOKUP($A$7:$A$91,dt!$A$2:$R$78,15,FALSE)</f>
        <v>274875</v>
      </c>
      <c r="P39" s="8">
        <f>VLOOKUP($A$7:$A$91,dt!$A$2:$R$78,16,FALSE)</f>
        <v>3904</v>
      </c>
      <c r="Q39" s="8">
        <f>VLOOKUP($A$7:$A$91,dt!$A$2:$R$78,17,FALSE)</f>
        <v>20783</v>
      </c>
      <c r="R39" s="8">
        <f>VLOOKUP($A$7:$A$91,dt!$A$2:$R$78,18,FALSE)</f>
        <v>562</v>
      </c>
      <c r="S39" s="8">
        <f>VLOOKUP($A$7:$A$91,dt!$A$2:$X$78,19,FALSE)</f>
        <v>61686</v>
      </c>
      <c r="T39" s="8">
        <f>VLOOKUP($A$7:$A$91,dt!$A$2:$X$78,20,FALSE)</f>
        <v>1308</v>
      </c>
      <c r="U39" s="8">
        <f>VLOOKUP($A$7:$A$91,dt!$A$2:$X$78,21,FALSE)</f>
        <v>18085</v>
      </c>
      <c r="V39" s="8">
        <f>VLOOKUP($A$7:$A$91,dt!$A$2:$X$78,22,FALSE)</f>
        <v>861</v>
      </c>
      <c r="W39" s="8">
        <f>VLOOKUP($A$7:$A$91,dt!$A$2:$X$78,23,FALSE)</f>
        <v>312</v>
      </c>
      <c r="X39" s="8">
        <f>VLOOKUP($A$7:$A$91,dt!$A$2:$X$78,24,FALSE)</f>
        <v>29</v>
      </c>
    </row>
    <row r="40" spans="1:24" ht="21.75" x14ac:dyDescent="0.2">
      <c r="A40" s="7" t="s">
        <v>40</v>
      </c>
      <c r="B40" s="8">
        <f>VLOOKUP($A$7:$A$91,dt!$A$2:$R$78,2,FALSE)</f>
        <v>42131</v>
      </c>
      <c r="C40" s="8">
        <f>VLOOKUP($A$7:$A$91,dt!$A$2:$R$78,3,FALSE)</f>
        <v>48815</v>
      </c>
      <c r="D40" s="8">
        <f>VLOOKUP($A$7:$A$91,dt!$A$2:$R$78,4,FALSE)</f>
        <v>5722</v>
      </c>
      <c r="E40" s="8">
        <f>VLOOKUP($A$7:$A$91,dt!$A$2:$R$78,5,FALSE)</f>
        <v>6592</v>
      </c>
      <c r="F40" s="8">
        <f>VLOOKUP($A$7:$A$91,dt!$A$2:$R$78,6,FALSE)</f>
        <v>86</v>
      </c>
      <c r="G40" s="8">
        <f>VLOOKUP($A$7:$A$91,dt!$A$2:$R$78,7,FALSE)</f>
        <v>13831</v>
      </c>
      <c r="H40" s="8">
        <f>VLOOKUP($A$7:$A$91,dt!$A$2:$R$78,8,FALSE)</f>
        <v>1704</v>
      </c>
      <c r="I40" s="8">
        <f>VLOOKUP($A$7:$A$91,dt!$A$2:$R$78,9,FALSE)</f>
        <v>68233</v>
      </c>
      <c r="J40" s="8">
        <f>VLOOKUP($A$7:$A$91,dt!$A$2:$R$78,10,FALSE)</f>
        <v>1403</v>
      </c>
      <c r="K40" s="8">
        <f>VLOOKUP($A$7:$A$91,dt!$A$2:$R$78,11,FALSE)</f>
        <v>1352729</v>
      </c>
      <c r="L40" s="8">
        <f>VLOOKUP($A$7:$A$91,dt!$A$2:$R$78,12,FALSE)</f>
        <v>37826</v>
      </c>
      <c r="M40" s="8">
        <f>VLOOKUP($A$7:$A$91,dt!$A$2:$R$78,13,FALSE)</f>
        <v>200937</v>
      </c>
      <c r="N40" s="8">
        <f>VLOOKUP($A$7:$A$91,dt!$A$2:$R$78,14,FALSE)</f>
        <v>110</v>
      </c>
      <c r="O40" s="8">
        <f>VLOOKUP($A$7:$A$91,dt!$A$2:$R$78,15,FALSE)</f>
        <v>57134</v>
      </c>
      <c r="P40" s="8">
        <f>VLOOKUP($A$7:$A$91,dt!$A$2:$R$78,16,FALSE)</f>
        <v>1263</v>
      </c>
      <c r="Q40" s="8">
        <f>VLOOKUP($A$7:$A$91,dt!$A$2:$R$78,17,FALSE)</f>
        <v>2928</v>
      </c>
      <c r="R40" s="8">
        <f>VLOOKUP($A$7:$A$91,dt!$A$2:$R$78,18,FALSE)</f>
        <v>69</v>
      </c>
      <c r="S40" s="8">
        <f>VLOOKUP($A$7:$A$91,dt!$A$2:$X$78,19,FALSE)</f>
        <v>12600</v>
      </c>
      <c r="T40" s="8">
        <f>VLOOKUP($A$7:$A$91,dt!$A$2:$X$78,20,FALSE)</f>
        <v>125</v>
      </c>
      <c r="U40" s="8">
        <f>VLOOKUP($A$7:$A$91,dt!$A$2:$X$78,21,FALSE)</f>
        <v>8881</v>
      </c>
      <c r="V40" s="8">
        <f>VLOOKUP($A$7:$A$91,dt!$A$2:$X$78,22,FALSE)</f>
        <v>375</v>
      </c>
      <c r="W40" s="8">
        <f>VLOOKUP($A$7:$A$91,dt!$A$2:$X$78,23,FALSE)</f>
        <v>325</v>
      </c>
      <c r="X40" s="8">
        <f>VLOOKUP($A$7:$A$91,dt!$A$2:$X$78,24,FALSE)</f>
        <v>26</v>
      </c>
    </row>
    <row r="41" spans="1:24" ht="21.75" x14ac:dyDescent="0.2">
      <c r="A41" s="7" t="s">
        <v>41</v>
      </c>
      <c r="B41" s="8">
        <f>VLOOKUP($A$7:$A$91,dt!$A$2:$R$78,2,FALSE)</f>
        <v>32558</v>
      </c>
      <c r="C41" s="8">
        <f>VLOOKUP($A$7:$A$91,dt!$A$2:$R$78,3,FALSE)</f>
        <v>51192</v>
      </c>
      <c r="D41" s="8">
        <f>VLOOKUP($A$7:$A$91,dt!$A$2:$R$78,4,FALSE)</f>
        <v>8765</v>
      </c>
      <c r="E41" s="8">
        <f>VLOOKUP($A$7:$A$91,dt!$A$2:$R$78,5,FALSE)</f>
        <v>68</v>
      </c>
      <c r="F41" s="8">
        <f>VLOOKUP($A$7:$A$91,dt!$A$2:$R$78,6,FALSE)</f>
        <v>7</v>
      </c>
      <c r="G41" s="8">
        <f>VLOOKUP($A$7:$A$91,dt!$A$2:$R$78,7,FALSE)</f>
        <v>13820</v>
      </c>
      <c r="H41" s="8">
        <f>VLOOKUP($A$7:$A$91,dt!$A$2:$R$78,8,FALSE)</f>
        <v>2525</v>
      </c>
      <c r="I41" s="8">
        <f>VLOOKUP($A$7:$A$91,dt!$A$2:$R$78,9,FALSE)</f>
        <v>59681</v>
      </c>
      <c r="J41" s="8">
        <f>VLOOKUP($A$7:$A$91,dt!$A$2:$R$78,10,FALSE)</f>
        <v>1295</v>
      </c>
      <c r="K41" s="8">
        <f>VLOOKUP($A$7:$A$91,dt!$A$2:$R$78,11,FALSE)</f>
        <v>1344820</v>
      </c>
      <c r="L41" s="8">
        <f>VLOOKUP($A$7:$A$91,dt!$A$2:$R$78,12,FALSE)</f>
        <v>28355</v>
      </c>
      <c r="M41" s="8">
        <f>VLOOKUP($A$7:$A$91,dt!$A$2:$R$78,13,FALSE)</f>
        <v>7738</v>
      </c>
      <c r="N41" s="8">
        <f>VLOOKUP($A$7:$A$91,dt!$A$2:$R$78,14,FALSE)</f>
        <v>209</v>
      </c>
      <c r="O41" s="8">
        <f>VLOOKUP($A$7:$A$91,dt!$A$2:$R$78,15,FALSE)</f>
        <v>661613</v>
      </c>
      <c r="P41" s="8">
        <f>VLOOKUP($A$7:$A$91,dt!$A$2:$R$78,16,FALSE)</f>
        <v>876</v>
      </c>
      <c r="Q41" s="8">
        <f>VLOOKUP($A$7:$A$91,dt!$A$2:$R$78,17,FALSE)</f>
        <v>7629</v>
      </c>
      <c r="R41" s="8">
        <f>VLOOKUP($A$7:$A$91,dt!$A$2:$R$78,18,FALSE)</f>
        <v>135</v>
      </c>
      <c r="S41" s="8">
        <f>VLOOKUP($A$7:$A$91,dt!$A$2:$X$78,19,FALSE)</f>
        <v>23503</v>
      </c>
      <c r="T41" s="8">
        <f>VLOOKUP($A$7:$A$91,dt!$A$2:$X$78,20,FALSE)</f>
        <v>344</v>
      </c>
      <c r="U41" s="8">
        <f>VLOOKUP($A$7:$A$91,dt!$A$2:$X$78,21,FALSE)</f>
        <v>7750</v>
      </c>
      <c r="V41" s="8">
        <f>VLOOKUP($A$7:$A$91,dt!$A$2:$X$78,22,FALSE)</f>
        <v>382</v>
      </c>
      <c r="W41" s="8">
        <f>VLOOKUP($A$7:$A$91,dt!$A$2:$X$78,23,FALSE)</f>
        <v>231</v>
      </c>
      <c r="X41" s="8">
        <f>VLOOKUP($A$7:$A$91,dt!$A$2:$X$78,24,FALSE)</f>
        <v>14</v>
      </c>
    </row>
    <row r="42" spans="1:24" ht="21.75" x14ac:dyDescent="0.2">
      <c r="A42" s="7" t="s">
        <v>42</v>
      </c>
      <c r="B42" s="8">
        <f>VLOOKUP($A$7:$A$91,dt!$A$2:$R$78,2,FALSE)</f>
        <v>100280</v>
      </c>
      <c r="C42" s="8">
        <f>VLOOKUP($A$7:$A$91,dt!$A$2:$R$78,3,FALSE)</f>
        <v>301276</v>
      </c>
      <c r="D42" s="8">
        <f>VLOOKUP($A$7:$A$91,dt!$A$2:$R$78,4,FALSE)</f>
        <v>60911</v>
      </c>
      <c r="E42" s="8">
        <f>VLOOKUP($A$7:$A$91,dt!$A$2:$R$78,5,FALSE)</f>
        <v>8475</v>
      </c>
      <c r="F42" s="8">
        <f>VLOOKUP($A$7:$A$91,dt!$A$2:$R$78,6,FALSE)</f>
        <v>270</v>
      </c>
      <c r="G42" s="8">
        <f>VLOOKUP($A$7:$A$91,dt!$A$2:$R$78,7,FALSE)</f>
        <v>63909</v>
      </c>
      <c r="H42" s="8">
        <f>VLOOKUP($A$7:$A$91,dt!$A$2:$R$78,8,FALSE)</f>
        <v>13862</v>
      </c>
      <c r="I42" s="8">
        <f>VLOOKUP($A$7:$A$91,dt!$A$2:$R$78,9,FALSE)</f>
        <v>144813</v>
      </c>
      <c r="J42" s="8">
        <f>VLOOKUP($A$7:$A$91,dt!$A$2:$R$78,10,FALSE)</f>
        <v>4701</v>
      </c>
      <c r="K42" s="8">
        <f>VLOOKUP($A$7:$A$91,dt!$A$2:$R$78,11,FALSE)</f>
        <v>3122289</v>
      </c>
      <c r="L42" s="8">
        <f>VLOOKUP($A$7:$A$91,dt!$A$2:$R$78,12,FALSE)</f>
        <v>68215</v>
      </c>
      <c r="M42" s="8">
        <f>VLOOKUP($A$7:$A$91,dt!$A$2:$R$78,13,FALSE)</f>
        <v>669799</v>
      </c>
      <c r="N42" s="8">
        <f>VLOOKUP($A$7:$A$91,dt!$A$2:$R$78,14,FALSE)</f>
        <v>2115</v>
      </c>
      <c r="O42" s="8">
        <f>VLOOKUP($A$7:$A$91,dt!$A$2:$R$78,15,FALSE)</f>
        <v>445546</v>
      </c>
      <c r="P42" s="8">
        <f>VLOOKUP($A$7:$A$91,dt!$A$2:$R$78,16,FALSE)</f>
        <v>4247</v>
      </c>
      <c r="Q42" s="8">
        <f>VLOOKUP($A$7:$A$91,dt!$A$2:$R$78,17,FALSE)</f>
        <v>90914</v>
      </c>
      <c r="R42" s="8">
        <f>VLOOKUP($A$7:$A$91,dt!$A$2:$R$78,18,FALSE)</f>
        <v>3721</v>
      </c>
      <c r="S42" s="8">
        <f>VLOOKUP($A$7:$A$91,dt!$A$2:$X$78,19,FALSE)</f>
        <v>114035</v>
      </c>
      <c r="T42" s="8">
        <f>VLOOKUP($A$7:$A$91,dt!$A$2:$X$78,20,FALSE)</f>
        <v>2560</v>
      </c>
      <c r="U42" s="8">
        <f>VLOOKUP($A$7:$A$91,dt!$A$2:$X$78,21,FALSE)</f>
        <v>9596</v>
      </c>
      <c r="V42" s="8">
        <f>VLOOKUP($A$7:$A$91,dt!$A$2:$X$78,22,FALSE)</f>
        <v>422</v>
      </c>
      <c r="W42" s="8">
        <f>VLOOKUP($A$7:$A$91,dt!$A$2:$X$78,23,FALSE)</f>
        <v>420</v>
      </c>
      <c r="X42" s="8">
        <f>VLOOKUP($A$7:$A$91,dt!$A$2:$X$78,24,FALSE)</f>
        <v>16</v>
      </c>
    </row>
    <row r="43" spans="1:24" ht="21.75" x14ac:dyDescent="0.2">
      <c r="A43" s="7" t="s">
        <v>43</v>
      </c>
      <c r="B43" s="8">
        <f>VLOOKUP($A$7:$A$91,dt!$A$2:$R$78,2,FALSE)</f>
        <v>128841</v>
      </c>
      <c r="C43" s="8">
        <f>VLOOKUP($A$7:$A$91,dt!$A$2:$R$78,3,FALSE)</f>
        <v>386833</v>
      </c>
      <c r="D43" s="8">
        <f>VLOOKUP($A$7:$A$91,dt!$A$2:$R$78,4,FALSE)</f>
        <v>81614</v>
      </c>
      <c r="E43" s="8">
        <f>VLOOKUP($A$7:$A$91,dt!$A$2:$R$78,5,FALSE)</f>
        <v>794</v>
      </c>
      <c r="F43" s="8">
        <f>VLOOKUP($A$7:$A$91,dt!$A$2:$R$78,6,FALSE)</f>
        <v>43</v>
      </c>
      <c r="G43" s="8">
        <f>VLOOKUP($A$7:$A$91,dt!$A$2:$R$78,7,FALSE)</f>
        <v>79416</v>
      </c>
      <c r="H43" s="8">
        <f>VLOOKUP($A$7:$A$91,dt!$A$2:$R$78,8,FALSE)</f>
        <v>19706</v>
      </c>
      <c r="I43" s="8">
        <f>VLOOKUP($A$7:$A$91,dt!$A$2:$R$78,9,FALSE)</f>
        <v>139501</v>
      </c>
      <c r="J43" s="8">
        <f>VLOOKUP($A$7:$A$91,dt!$A$2:$R$78,10,FALSE)</f>
        <v>5043</v>
      </c>
      <c r="K43" s="8">
        <f>VLOOKUP($A$7:$A$91,dt!$A$2:$R$78,11,FALSE)</f>
        <v>3346959</v>
      </c>
      <c r="L43" s="8">
        <f>VLOOKUP($A$7:$A$91,dt!$A$2:$R$78,12,FALSE)</f>
        <v>89702</v>
      </c>
      <c r="M43" s="8">
        <f>VLOOKUP($A$7:$A$91,dt!$A$2:$R$78,13,FALSE)</f>
        <v>264355</v>
      </c>
      <c r="N43" s="8">
        <f>VLOOKUP($A$7:$A$91,dt!$A$2:$R$78,14,FALSE)</f>
        <v>1419</v>
      </c>
      <c r="O43" s="8">
        <f>VLOOKUP($A$7:$A$91,dt!$A$2:$R$78,15,FALSE)</f>
        <v>1131139</v>
      </c>
      <c r="P43" s="8">
        <f>VLOOKUP($A$7:$A$91,dt!$A$2:$R$78,16,FALSE)</f>
        <v>11561</v>
      </c>
      <c r="Q43" s="8">
        <f>VLOOKUP($A$7:$A$91,dt!$A$2:$R$78,17,FALSE)</f>
        <v>108784</v>
      </c>
      <c r="R43" s="8">
        <f>VLOOKUP($A$7:$A$91,dt!$A$2:$R$78,18,FALSE)</f>
        <v>2220</v>
      </c>
      <c r="S43" s="8">
        <f>VLOOKUP($A$7:$A$91,dt!$A$2:$X$78,19,FALSE)</f>
        <v>221150</v>
      </c>
      <c r="T43" s="8">
        <f>VLOOKUP($A$7:$A$91,dt!$A$2:$X$78,20,FALSE)</f>
        <v>4119</v>
      </c>
      <c r="U43" s="8">
        <f>VLOOKUP($A$7:$A$91,dt!$A$2:$X$78,21,FALSE)</f>
        <v>5353</v>
      </c>
      <c r="V43" s="8">
        <f>VLOOKUP($A$7:$A$91,dt!$A$2:$X$78,22,FALSE)</f>
        <v>302</v>
      </c>
      <c r="W43" s="8">
        <f>VLOOKUP($A$7:$A$91,dt!$A$2:$X$78,23,FALSE)</f>
        <v>172</v>
      </c>
      <c r="X43" s="8">
        <f>VLOOKUP($A$7:$A$91,dt!$A$2:$X$78,24,FALSE)</f>
        <v>26</v>
      </c>
    </row>
    <row r="44" spans="1:24" ht="21.75" x14ac:dyDescent="0.2">
      <c r="A44" s="7" t="s">
        <v>44</v>
      </c>
      <c r="B44" s="8">
        <f>VLOOKUP($A$7:$A$91,dt!$A$2:$R$78,2,FALSE)</f>
        <v>86135</v>
      </c>
      <c r="C44" s="8">
        <f>VLOOKUP($A$7:$A$91,dt!$A$2:$R$78,3,FALSE)</f>
        <v>126053</v>
      </c>
      <c r="D44" s="8">
        <f>VLOOKUP($A$7:$A$91,dt!$A$2:$R$78,4,FALSE)</f>
        <v>27449</v>
      </c>
      <c r="E44" s="8">
        <f>VLOOKUP($A$7:$A$91,dt!$A$2:$R$78,5,FALSE)</f>
        <v>781</v>
      </c>
      <c r="F44" s="8">
        <f>VLOOKUP($A$7:$A$91,dt!$A$2:$R$78,6,FALSE)</f>
        <v>69</v>
      </c>
      <c r="G44" s="8">
        <f>VLOOKUP($A$7:$A$91,dt!$A$2:$R$78,7,FALSE)</f>
        <v>29267</v>
      </c>
      <c r="H44" s="8">
        <f>VLOOKUP($A$7:$A$91,dt!$A$2:$R$78,8,FALSE)</f>
        <v>6139</v>
      </c>
      <c r="I44" s="8">
        <f>VLOOKUP($A$7:$A$91,dt!$A$2:$R$78,9,FALSE)</f>
        <v>72659</v>
      </c>
      <c r="J44" s="8">
        <f>VLOOKUP($A$7:$A$91,dt!$A$2:$R$78,10,FALSE)</f>
        <v>3709</v>
      </c>
      <c r="K44" s="8">
        <f>VLOOKUP($A$7:$A$91,dt!$A$2:$R$78,11,FALSE)</f>
        <v>3034022</v>
      </c>
      <c r="L44" s="8">
        <f>VLOOKUP($A$7:$A$91,dt!$A$2:$R$78,12,FALSE)</f>
        <v>75310</v>
      </c>
      <c r="M44" s="8">
        <f>VLOOKUP($A$7:$A$91,dt!$A$2:$R$78,13,FALSE)</f>
        <v>167112</v>
      </c>
      <c r="N44" s="8">
        <f>VLOOKUP($A$7:$A$91,dt!$A$2:$R$78,14,FALSE)</f>
        <v>1348</v>
      </c>
      <c r="O44" s="8">
        <f>VLOOKUP($A$7:$A$91,dt!$A$2:$R$78,15,FALSE)</f>
        <v>90208</v>
      </c>
      <c r="P44" s="8">
        <f>VLOOKUP($A$7:$A$91,dt!$A$2:$R$78,16,FALSE)</f>
        <v>4881</v>
      </c>
      <c r="Q44" s="8">
        <f>VLOOKUP($A$7:$A$91,dt!$A$2:$R$78,17,FALSE)</f>
        <v>26219</v>
      </c>
      <c r="R44" s="8">
        <f>VLOOKUP($A$7:$A$91,dt!$A$2:$R$78,18,FALSE)</f>
        <v>1115</v>
      </c>
      <c r="S44" s="8">
        <f>VLOOKUP($A$7:$A$91,dt!$A$2:$X$78,19,FALSE)</f>
        <v>112063</v>
      </c>
      <c r="T44" s="8">
        <f>VLOOKUP($A$7:$A$91,dt!$A$2:$X$78,20,FALSE)</f>
        <v>1732</v>
      </c>
      <c r="U44" s="8">
        <f>VLOOKUP($A$7:$A$91,dt!$A$2:$X$78,21,FALSE)</f>
        <v>5121</v>
      </c>
      <c r="V44" s="8">
        <f>VLOOKUP($A$7:$A$91,dt!$A$2:$X$78,22,FALSE)</f>
        <v>328</v>
      </c>
      <c r="W44" s="8">
        <f>VLOOKUP($A$7:$A$91,dt!$A$2:$X$78,23,FALSE)</f>
        <v>149</v>
      </c>
      <c r="X44" s="8">
        <f>VLOOKUP($A$7:$A$91,dt!$A$2:$X$78,24,FALSE)</f>
        <v>14</v>
      </c>
    </row>
    <row r="45" spans="1:24" ht="21.75" x14ac:dyDescent="0.2">
      <c r="A45" s="7" t="s">
        <v>45</v>
      </c>
      <c r="B45" s="8">
        <f>VLOOKUP($A$7:$A$91,dt!$A$2:$R$78,2,FALSE)</f>
        <v>109993</v>
      </c>
      <c r="C45" s="8">
        <f>VLOOKUP($A$7:$A$91,dt!$A$2:$R$78,3,FALSE)</f>
        <v>272163</v>
      </c>
      <c r="D45" s="8">
        <f>VLOOKUP($A$7:$A$91,dt!$A$2:$R$78,4,FALSE)</f>
        <v>53544</v>
      </c>
      <c r="E45" s="8">
        <f>VLOOKUP($A$7:$A$91,dt!$A$2:$R$78,5,FALSE)</f>
        <v>4984</v>
      </c>
      <c r="F45" s="8">
        <f>VLOOKUP($A$7:$A$91,dt!$A$2:$R$78,6,FALSE)</f>
        <v>230</v>
      </c>
      <c r="G45" s="8">
        <f>VLOOKUP($A$7:$A$91,dt!$A$2:$R$78,7,FALSE)</f>
        <v>95498</v>
      </c>
      <c r="H45" s="8">
        <f>VLOOKUP($A$7:$A$91,dt!$A$2:$R$78,8,FALSE)</f>
        <v>18435</v>
      </c>
      <c r="I45" s="8">
        <f>VLOOKUP($A$7:$A$91,dt!$A$2:$R$78,9,FALSE)</f>
        <v>96084</v>
      </c>
      <c r="J45" s="8">
        <f>VLOOKUP($A$7:$A$91,dt!$A$2:$R$78,10,FALSE)</f>
        <v>5241</v>
      </c>
      <c r="K45" s="8">
        <f>VLOOKUP($A$7:$A$91,dt!$A$2:$R$78,11,FALSE)</f>
        <v>2861933</v>
      </c>
      <c r="L45" s="8">
        <f>VLOOKUP($A$7:$A$91,dt!$A$2:$R$78,12,FALSE)</f>
        <v>81884</v>
      </c>
      <c r="M45" s="8">
        <f>VLOOKUP($A$7:$A$91,dt!$A$2:$R$78,13,FALSE)</f>
        <v>184388</v>
      </c>
      <c r="N45" s="8">
        <f>VLOOKUP($A$7:$A$91,dt!$A$2:$R$78,14,FALSE)</f>
        <v>612</v>
      </c>
      <c r="O45" s="8">
        <f>VLOOKUP($A$7:$A$91,dt!$A$2:$R$78,15,FALSE)</f>
        <v>150011</v>
      </c>
      <c r="P45" s="8">
        <f>VLOOKUP($A$7:$A$91,dt!$A$2:$R$78,16,FALSE)</f>
        <v>2303</v>
      </c>
      <c r="Q45" s="8">
        <f>VLOOKUP($A$7:$A$91,dt!$A$2:$R$78,17,FALSE)</f>
        <v>11718</v>
      </c>
      <c r="R45" s="8">
        <f>VLOOKUP($A$7:$A$91,dt!$A$2:$R$78,18,FALSE)</f>
        <v>369</v>
      </c>
      <c r="S45" s="8">
        <f>VLOOKUP($A$7:$A$91,dt!$A$2:$X$78,19,FALSE)</f>
        <v>32757</v>
      </c>
      <c r="T45" s="8">
        <f>VLOOKUP($A$7:$A$91,dt!$A$2:$X$78,20,FALSE)</f>
        <v>751</v>
      </c>
      <c r="U45" s="8">
        <f>VLOOKUP($A$7:$A$91,dt!$A$2:$X$78,21,FALSE)</f>
        <v>6958</v>
      </c>
      <c r="V45" s="8">
        <f>VLOOKUP($A$7:$A$91,dt!$A$2:$X$78,22,FALSE)</f>
        <v>437</v>
      </c>
      <c r="W45" s="8">
        <f>VLOOKUP($A$7:$A$91,dt!$A$2:$X$78,23,FALSE)</f>
        <v>146</v>
      </c>
      <c r="X45" s="8">
        <f>VLOOKUP($A$7:$A$91,dt!$A$2:$X$78,24,FALSE)</f>
        <v>17</v>
      </c>
    </row>
    <row r="46" spans="1:24" ht="21.75" x14ac:dyDescent="0.2">
      <c r="A46" s="7" t="s">
        <v>46</v>
      </c>
      <c r="B46" s="8">
        <f>VLOOKUP($A$7:$A$91,dt!$A$2:$R$78,2,FALSE)</f>
        <v>68928</v>
      </c>
      <c r="C46" s="8">
        <f>VLOOKUP($A$7:$A$91,dt!$A$2:$R$78,3,FALSE)</f>
        <v>145201</v>
      </c>
      <c r="D46" s="8">
        <f>VLOOKUP($A$7:$A$91,dt!$A$2:$R$78,4,FALSE)</f>
        <v>28412</v>
      </c>
      <c r="E46" s="8">
        <f>VLOOKUP($A$7:$A$91,dt!$A$2:$R$78,5,FALSE)</f>
        <v>123</v>
      </c>
      <c r="F46" s="8">
        <f>VLOOKUP($A$7:$A$91,dt!$A$2:$R$78,6,FALSE)</f>
        <v>13</v>
      </c>
      <c r="G46" s="8">
        <f>VLOOKUP($A$7:$A$91,dt!$A$2:$R$78,7,FALSE)</f>
        <v>76155</v>
      </c>
      <c r="H46" s="8">
        <f>VLOOKUP($A$7:$A$91,dt!$A$2:$R$78,8,FALSE)</f>
        <v>14484</v>
      </c>
      <c r="I46" s="8">
        <f>VLOOKUP($A$7:$A$91,dt!$A$2:$R$78,9,FALSE)</f>
        <v>135630</v>
      </c>
      <c r="J46" s="8">
        <f>VLOOKUP($A$7:$A$91,dt!$A$2:$R$78,10,FALSE)</f>
        <v>4613</v>
      </c>
      <c r="K46" s="8">
        <f>VLOOKUP($A$7:$A$91,dt!$A$2:$R$78,11,FALSE)</f>
        <v>1887081</v>
      </c>
      <c r="L46" s="8">
        <f>VLOOKUP($A$7:$A$91,dt!$A$2:$R$78,12,FALSE)</f>
        <v>51706</v>
      </c>
      <c r="M46" s="8">
        <f>VLOOKUP($A$7:$A$91,dt!$A$2:$R$78,13,FALSE)</f>
        <v>18239</v>
      </c>
      <c r="N46" s="8">
        <f>VLOOKUP($A$7:$A$91,dt!$A$2:$R$78,14,FALSE)</f>
        <v>514</v>
      </c>
      <c r="O46" s="8">
        <f>VLOOKUP($A$7:$A$91,dt!$A$2:$R$78,15,FALSE)</f>
        <v>310309</v>
      </c>
      <c r="P46" s="8">
        <f>VLOOKUP($A$7:$A$91,dt!$A$2:$R$78,16,FALSE)</f>
        <v>3160</v>
      </c>
      <c r="Q46" s="8">
        <f>VLOOKUP($A$7:$A$91,dt!$A$2:$R$78,17,FALSE)</f>
        <v>11024</v>
      </c>
      <c r="R46" s="8">
        <f>VLOOKUP($A$7:$A$91,dt!$A$2:$R$78,18,FALSE)</f>
        <v>444</v>
      </c>
      <c r="S46" s="8">
        <f>VLOOKUP($A$7:$A$91,dt!$A$2:$X$78,19,FALSE)</f>
        <v>10661</v>
      </c>
      <c r="T46" s="8">
        <f>VLOOKUP($A$7:$A$91,dt!$A$2:$X$78,20,FALSE)</f>
        <v>285</v>
      </c>
      <c r="U46" s="8">
        <f>VLOOKUP($A$7:$A$91,dt!$A$2:$X$78,21,FALSE)</f>
        <v>4512</v>
      </c>
      <c r="V46" s="8">
        <f>VLOOKUP($A$7:$A$91,dt!$A$2:$X$78,22,FALSE)</f>
        <v>308</v>
      </c>
      <c r="W46" s="8">
        <f>VLOOKUP($A$7:$A$91,dt!$A$2:$X$78,23,FALSE)</f>
        <v>147</v>
      </c>
      <c r="X46" s="8">
        <f>VLOOKUP($A$7:$A$91,dt!$A$2:$X$78,24,FALSE)</f>
        <v>8</v>
      </c>
    </row>
    <row r="47" spans="1:24" ht="21.75" x14ac:dyDescent="0.2">
      <c r="A47" s="7" t="s">
        <v>47</v>
      </c>
      <c r="B47" s="8">
        <f>VLOOKUP($A$7:$A$91,dt!$A$2:$R$78,2,FALSE)</f>
        <v>29200</v>
      </c>
      <c r="C47" s="8">
        <f>VLOOKUP($A$7:$A$91,dt!$A$2:$R$78,3,FALSE)</f>
        <v>86872</v>
      </c>
      <c r="D47" s="8">
        <f>VLOOKUP($A$7:$A$91,dt!$A$2:$R$78,4,FALSE)</f>
        <v>19677</v>
      </c>
      <c r="E47" s="8">
        <f>VLOOKUP($A$7:$A$91,dt!$A$2:$R$78,5,FALSE)</f>
        <v>1</v>
      </c>
      <c r="F47" s="8">
        <f>VLOOKUP($A$7:$A$91,dt!$A$2:$R$78,6,FALSE)</f>
        <v>1</v>
      </c>
      <c r="G47" s="8">
        <f>VLOOKUP($A$7:$A$91,dt!$A$2:$R$78,7,FALSE)</f>
        <v>17667</v>
      </c>
      <c r="H47" s="8">
        <f>VLOOKUP($A$7:$A$91,dt!$A$2:$R$78,8,FALSE)</f>
        <v>4404</v>
      </c>
      <c r="I47" s="8">
        <f>VLOOKUP($A$7:$A$91,dt!$A$2:$R$78,9,FALSE)</f>
        <v>35764</v>
      </c>
      <c r="J47" s="8">
        <f>VLOOKUP($A$7:$A$91,dt!$A$2:$R$78,10,FALSE)</f>
        <v>1928</v>
      </c>
      <c r="K47" s="8">
        <f>VLOOKUP($A$7:$A$91,dt!$A$2:$R$78,11,FALSE)</f>
        <v>889955</v>
      </c>
      <c r="L47" s="8">
        <f>VLOOKUP($A$7:$A$91,dt!$A$2:$R$78,12,FALSE)</f>
        <v>21628</v>
      </c>
      <c r="M47" s="8">
        <f>VLOOKUP($A$7:$A$91,dt!$A$2:$R$78,13,FALSE)</f>
        <v>140473</v>
      </c>
      <c r="N47" s="8">
        <f>VLOOKUP($A$7:$A$91,dt!$A$2:$R$78,14,FALSE)</f>
        <v>134</v>
      </c>
      <c r="O47" s="8">
        <f>VLOOKUP($A$7:$A$91,dt!$A$2:$R$78,15,FALSE)</f>
        <v>16327</v>
      </c>
      <c r="P47" s="8">
        <f>VLOOKUP($A$7:$A$91,dt!$A$2:$R$78,16,FALSE)</f>
        <v>715</v>
      </c>
      <c r="Q47" s="8">
        <f>VLOOKUP($A$7:$A$91,dt!$A$2:$R$78,17,FALSE)</f>
        <v>3036</v>
      </c>
      <c r="R47" s="8">
        <f>VLOOKUP($A$7:$A$91,dt!$A$2:$R$78,18,FALSE)</f>
        <v>125</v>
      </c>
      <c r="S47" s="8">
        <f>VLOOKUP($A$7:$A$91,dt!$A$2:$X$78,19,FALSE)</f>
        <v>3711</v>
      </c>
      <c r="T47" s="8">
        <f>VLOOKUP($A$7:$A$91,dt!$A$2:$X$78,20,FALSE)</f>
        <v>158</v>
      </c>
      <c r="U47" s="8">
        <f>VLOOKUP($A$7:$A$91,dt!$A$2:$X$78,21,FALSE)</f>
        <v>1934</v>
      </c>
      <c r="V47" s="8">
        <f>VLOOKUP($A$7:$A$91,dt!$A$2:$X$78,22,FALSE)</f>
        <v>140</v>
      </c>
      <c r="W47" s="8">
        <f>VLOOKUP($A$7:$A$91,dt!$A$2:$X$78,23,FALSE)</f>
        <v>34</v>
      </c>
      <c r="X47" s="8">
        <f>VLOOKUP($A$7:$A$91,dt!$A$2:$X$78,24,FALSE)</f>
        <v>2</v>
      </c>
    </row>
    <row r="48" spans="1:24" ht="21.75" x14ac:dyDescent="0.2">
      <c r="A48" s="11" t="s">
        <v>5</v>
      </c>
      <c r="B48" s="10">
        <f>SUM(B49:B56)</f>
        <v>389964</v>
      </c>
      <c r="C48" s="10">
        <f t="shared" ref="C48:X48" si="20">SUM(C49:C56)</f>
        <v>642253</v>
      </c>
      <c r="D48" s="10">
        <f t="shared" si="20"/>
        <v>68239</v>
      </c>
      <c r="E48" s="10">
        <f t="shared" si="20"/>
        <v>90118</v>
      </c>
      <c r="F48" s="10">
        <f t="shared" si="20"/>
        <v>1962</v>
      </c>
      <c r="G48" s="10">
        <f t="shared" si="20"/>
        <v>158268</v>
      </c>
      <c r="H48" s="10">
        <f t="shared" si="20"/>
        <v>18221</v>
      </c>
      <c r="I48" s="10">
        <f t="shared" si="20"/>
        <v>1066455</v>
      </c>
      <c r="J48" s="10">
        <f t="shared" si="20"/>
        <v>45147</v>
      </c>
      <c r="K48" s="10">
        <f t="shared" ref="K48:L48" si="21">SUM(K49:K56)</f>
        <v>16442320</v>
      </c>
      <c r="L48" s="10">
        <f t="shared" si="21"/>
        <v>352572</v>
      </c>
      <c r="M48" s="10">
        <f t="shared" ref="M48:N48" si="22">SUM(M49:M56)</f>
        <v>5798966</v>
      </c>
      <c r="N48" s="10">
        <f t="shared" si="22"/>
        <v>2288</v>
      </c>
      <c r="O48" s="10">
        <f t="shared" si="20"/>
        <v>6197446</v>
      </c>
      <c r="P48" s="10">
        <f t="shared" si="20"/>
        <v>11258</v>
      </c>
      <c r="Q48" s="10">
        <f t="shared" si="20"/>
        <v>25112</v>
      </c>
      <c r="R48" s="10">
        <f t="shared" si="20"/>
        <v>780</v>
      </c>
      <c r="S48" s="10">
        <f t="shared" ref="S48:T48" si="23">SUM(S49:S56)</f>
        <v>212871</v>
      </c>
      <c r="T48" s="10">
        <f t="shared" si="23"/>
        <v>3106</v>
      </c>
      <c r="U48" s="10">
        <f t="shared" si="20"/>
        <v>24383</v>
      </c>
      <c r="V48" s="10">
        <f t="shared" si="20"/>
        <v>1432</v>
      </c>
      <c r="W48" s="10">
        <f t="shared" si="20"/>
        <v>2238</v>
      </c>
      <c r="X48" s="10">
        <f t="shared" si="20"/>
        <v>123</v>
      </c>
    </row>
    <row r="49" spans="1:24" ht="21.75" x14ac:dyDescent="0.2">
      <c r="A49" s="7" t="s">
        <v>48</v>
      </c>
      <c r="B49" s="8">
        <f>VLOOKUP($A$7:$A$91,dt!$A$2:$R$78,2,FALSE)</f>
        <v>72904</v>
      </c>
      <c r="C49" s="8">
        <f>VLOOKUP($A$7:$A$91,dt!$A$2:$R$78,3,FALSE)</f>
        <v>170769</v>
      </c>
      <c r="D49" s="8">
        <f>VLOOKUP($A$7:$A$91,dt!$A$2:$R$78,4,FALSE)</f>
        <v>15865</v>
      </c>
      <c r="E49" s="8">
        <f>VLOOKUP($A$7:$A$91,dt!$A$2:$R$78,5,FALSE)</f>
        <v>55686</v>
      </c>
      <c r="F49" s="8">
        <f>VLOOKUP($A$7:$A$91,dt!$A$2:$R$78,6,FALSE)</f>
        <v>1231</v>
      </c>
      <c r="G49" s="8">
        <f>VLOOKUP($A$7:$A$91,dt!$A$2:$R$78,7,FALSE)</f>
        <v>51833</v>
      </c>
      <c r="H49" s="8">
        <f>VLOOKUP($A$7:$A$91,dt!$A$2:$R$78,8,FALSE)</f>
        <v>5680</v>
      </c>
      <c r="I49" s="8">
        <f>VLOOKUP($A$7:$A$91,dt!$A$2:$R$78,9,FALSE)</f>
        <v>375378</v>
      </c>
      <c r="J49" s="8">
        <f>VLOOKUP($A$7:$A$91,dt!$A$2:$R$78,10,FALSE)</f>
        <v>14972</v>
      </c>
      <c r="K49" s="8">
        <f>VLOOKUP($A$7:$A$91,dt!$A$2:$R$78,11,FALSE)</f>
        <v>2675816</v>
      </c>
      <c r="L49" s="8">
        <f>VLOOKUP($A$7:$A$91,dt!$A$2:$R$78,12,FALSE)</f>
        <v>60424</v>
      </c>
      <c r="M49" s="8">
        <f>VLOOKUP($A$7:$A$91,dt!$A$2:$R$78,13,FALSE)</f>
        <v>1418694</v>
      </c>
      <c r="N49" s="8">
        <f>VLOOKUP($A$7:$A$91,dt!$A$2:$R$78,14,FALSE)</f>
        <v>759</v>
      </c>
      <c r="O49" s="8">
        <f>VLOOKUP($A$7:$A$91,dt!$A$2:$R$78,15,FALSE)</f>
        <v>3209677</v>
      </c>
      <c r="P49" s="8">
        <f>VLOOKUP($A$7:$A$91,dt!$A$2:$R$78,16,FALSE)</f>
        <v>1969</v>
      </c>
      <c r="Q49" s="8">
        <f>VLOOKUP($A$7:$A$91,dt!$A$2:$R$78,17,FALSE)</f>
        <v>5872</v>
      </c>
      <c r="R49" s="8">
        <f>VLOOKUP($A$7:$A$91,dt!$A$2:$R$78,18,FALSE)</f>
        <v>177</v>
      </c>
      <c r="S49" s="8">
        <f>VLOOKUP($A$7:$A$91,dt!$A$2:$X$78,19,FALSE)</f>
        <v>38156</v>
      </c>
      <c r="T49" s="8">
        <f>VLOOKUP($A$7:$A$91,dt!$A$2:$X$78,20,FALSE)</f>
        <v>646</v>
      </c>
      <c r="U49" s="8">
        <f>VLOOKUP($A$7:$A$91,dt!$A$2:$X$78,21,FALSE)</f>
        <v>4935</v>
      </c>
      <c r="V49" s="8">
        <f>VLOOKUP($A$7:$A$91,dt!$A$2:$X$78,22,FALSE)</f>
        <v>234</v>
      </c>
      <c r="W49" s="8">
        <f>VLOOKUP($A$7:$A$91,dt!$A$2:$X$78,23,FALSE)</f>
        <v>369</v>
      </c>
      <c r="X49" s="8">
        <f>VLOOKUP($A$7:$A$91,dt!$A$2:$X$78,24,FALSE)</f>
        <v>27</v>
      </c>
    </row>
    <row r="50" spans="1:24" ht="21.75" x14ac:dyDescent="0.2">
      <c r="A50" s="7" t="s">
        <v>49</v>
      </c>
      <c r="B50" s="8">
        <f>VLOOKUP($A$7:$A$91,dt!$A$2:$R$78,2,FALSE)</f>
        <v>36555</v>
      </c>
      <c r="C50" s="8">
        <f>VLOOKUP($A$7:$A$91,dt!$A$2:$R$78,3,FALSE)</f>
        <v>31442</v>
      </c>
      <c r="D50" s="8">
        <f>VLOOKUP($A$7:$A$91,dt!$A$2:$R$78,4,FALSE)</f>
        <v>3113</v>
      </c>
      <c r="E50" s="8">
        <f>VLOOKUP($A$7:$A$91,dt!$A$2:$R$78,5,FALSE)</f>
        <v>25459</v>
      </c>
      <c r="F50" s="8">
        <f>VLOOKUP($A$7:$A$91,dt!$A$2:$R$78,6,FALSE)</f>
        <v>462</v>
      </c>
      <c r="G50" s="8">
        <f>VLOOKUP($A$7:$A$91,dt!$A$2:$R$78,7,FALSE)</f>
        <v>5423</v>
      </c>
      <c r="H50" s="8">
        <f>VLOOKUP($A$7:$A$91,dt!$A$2:$R$78,8,FALSE)</f>
        <v>498</v>
      </c>
      <c r="I50" s="8">
        <f>VLOOKUP($A$7:$A$91,dt!$A$2:$R$78,9,FALSE)</f>
        <v>152887</v>
      </c>
      <c r="J50" s="8">
        <f>VLOOKUP($A$7:$A$91,dt!$A$2:$R$78,10,FALSE)</f>
        <v>2145</v>
      </c>
      <c r="K50" s="8">
        <f>VLOOKUP($A$7:$A$91,dt!$A$2:$R$78,11,FALSE)</f>
        <v>1885868</v>
      </c>
      <c r="L50" s="8">
        <f>VLOOKUP($A$7:$A$91,dt!$A$2:$R$78,12,FALSE)</f>
        <v>34554</v>
      </c>
      <c r="M50" s="8">
        <f>VLOOKUP($A$7:$A$91,dt!$A$2:$R$78,13,FALSE)</f>
        <v>1928629</v>
      </c>
      <c r="N50" s="8">
        <f>VLOOKUP($A$7:$A$91,dt!$A$2:$R$78,14,FALSE)</f>
        <v>170</v>
      </c>
      <c r="O50" s="8">
        <f>VLOOKUP($A$7:$A$91,dt!$A$2:$R$78,15,FALSE)</f>
        <v>496764</v>
      </c>
      <c r="P50" s="8">
        <f>VLOOKUP($A$7:$A$91,dt!$A$2:$R$78,16,FALSE)</f>
        <v>785</v>
      </c>
      <c r="Q50" s="8">
        <f>VLOOKUP($A$7:$A$91,dt!$A$2:$R$78,17,FALSE)</f>
        <v>1248</v>
      </c>
      <c r="R50" s="8">
        <f>VLOOKUP($A$7:$A$91,dt!$A$2:$R$78,18,FALSE)</f>
        <v>40</v>
      </c>
      <c r="S50" s="8">
        <f>VLOOKUP($A$7:$A$91,dt!$A$2:$X$78,19,FALSE)</f>
        <v>13886</v>
      </c>
      <c r="T50" s="8">
        <f>VLOOKUP($A$7:$A$91,dt!$A$2:$X$78,20,FALSE)</f>
        <v>234</v>
      </c>
      <c r="U50" s="8">
        <f>VLOOKUP($A$7:$A$91,dt!$A$2:$X$78,21,FALSE)</f>
        <v>972</v>
      </c>
      <c r="V50" s="8">
        <f>VLOOKUP($A$7:$A$91,dt!$A$2:$X$78,22,FALSE)</f>
        <v>47</v>
      </c>
      <c r="W50" s="8">
        <f>VLOOKUP($A$7:$A$91,dt!$A$2:$X$78,23,FALSE)</f>
        <v>44</v>
      </c>
      <c r="X50" s="8">
        <f>VLOOKUP($A$7:$A$91,dt!$A$2:$X$78,24,FALSE)</f>
        <v>4</v>
      </c>
    </row>
    <row r="51" spans="1:24" ht="21.75" x14ac:dyDescent="0.2">
      <c r="A51" s="7" t="s">
        <v>50</v>
      </c>
      <c r="B51" s="8">
        <f>VLOOKUP($A$7:$A$91,dt!$A$2:$R$78,2,FALSE)</f>
        <v>52272</v>
      </c>
      <c r="C51" s="8">
        <f>VLOOKUP($A$7:$A$91,dt!$A$2:$R$78,3,FALSE)</f>
        <v>149434</v>
      </c>
      <c r="D51" s="8">
        <f>VLOOKUP($A$7:$A$91,dt!$A$2:$R$78,4,FALSE)</f>
        <v>15228</v>
      </c>
      <c r="E51" s="8">
        <f>VLOOKUP($A$7:$A$91,dt!$A$2:$R$78,5,FALSE)</f>
        <v>3099</v>
      </c>
      <c r="F51" s="8">
        <f>VLOOKUP($A$7:$A$91,dt!$A$2:$R$78,6,FALSE)</f>
        <v>53</v>
      </c>
      <c r="G51" s="8">
        <f>VLOOKUP($A$7:$A$91,dt!$A$2:$R$78,7,FALSE)</f>
        <v>16287</v>
      </c>
      <c r="H51" s="8">
        <f>VLOOKUP($A$7:$A$91,dt!$A$2:$R$78,8,FALSE)</f>
        <v>1674</v>
      </c>
      <c r="I51" s="8">
        <f>VLOOKUP($A$7:$A$91,dt!$A$2:$R$78,9,FALSE)</f>
        <v>203783</v>
      </c>
      <c r="J51" s="8">
        <f>VLOOKUP($A$7:$A$91,dt!$A$2:$R$78,10,FALSE)</f>
        <v>3446</v>
      </c>
      <c r="K51" s="8">
        <f>VLOOKUP($A$7:$A$91,dt!$A$2:$R$78,11,FALSE)</f>
        <v>1682967</v>
      </c>
      <c r="L51" s="8">
        <f>VLOOKUP($A$7:$A$91,dt!$A$2:$R$78,12,FALSE)</f>
        <v>44016</v>
      </c>
      <c r="M51" s="8">
        <f>VLOOKUP($A$7:$A$91,dt!$A$2:$R$78,13,FALSE)</f>
        <v>1765335</v>
      </c>
      <c r="N51" s="8">
        <f>VLOOKUP($A$7:$A$91,dt!$A$2:$R$78,14,FALSE)</f>
        <v>270</v>
      </c>
      <c r="O51" s="8">
        <f>VLOOKUP($A$7:$A$91,dt!$A$2:$R$78,15,FALSE)</f>
        <v>888013</v>
      </c>
      <c r="P51" s="8">
        <f>VLOOKUP($A$7:$A$91,dt!$A$2:$R$78,16,FALSE)</f>
        <v>1441</v>
      </c>
      <c r="Q51" s="8">
        <f>VLOOKUP($A$7:$A$91,dt!$A$2:$R$78,17,FALSE)</f>
        <v>1664</v>
      </c>
      <c r="R51" s="8">
        <f>VLOOKUP($A$7:$A$91,dt!$A$2:$R$78,18,FALSE)</f>
        <v>74</v>
      </c>
      <c r="S51" s="8">
        <f>VLOOKUP($A$7:$A$91,dt!$A$2:$X$78,19,FALSE)</f>
        <v>23999</v>
      </c>
      <c r="T51" s="8">
        <f>VLOOKUP($A$7:$A$91,dt!$A$2:$X$78,20,FALSE)</f>
        <v>301</v>
      </c>
      <c r="U51" s="8">
        <f>VLOOKUP($A$7:$A$91,dt!$A$2:$X$78,21,FALSE)</f>
        <v>5601</v>
      </c>
      <c r="V51" s="8">
        <f>VLOOKUP($A$7:$A$91,dt!$A$2:$X$78,22,FALSE)</f>
        <v>221</v>
      </c>
      <c r="W51" s="8">
        <f>VLOOKUP($A$7:$A$91,dt!$A$2:$X$78,23,FALSE)</f>
        <v>608</v>
      </c>
      <c r="X51" s="8">
        <f>VLOOKUP($A$7:$A$91,dt!$A$2:$X$78,24,FALSE)</f>
        <v>20</v>
      </c>
    </row>
    <row r="52" spans="1:24" ht="21.75" x14ac:dyDescent="0.2">
      <c r="A52" s="7" t="s">
        <v>51</v>
      </c>
      <c r="B52" s="8">
        <f>VLOOKUP($A$7:$A$91,dt!$A$2:$R$78,2,FALSE)</f>
        <v>28195</v>
      </c>
      <c r="C52" s="8">
        <f>VLOOKUP($A$7:$A$91,dt!$A$2:$R$78,3,FALSE)</f>
        <v>45543</v>
      </c>
      <c r="D52" s="8">
        <f>VLOOKUP($A$7:$A$91,dt!$A$2:$R$78,4,FALSE)</f>
        <v>4088</v>
      </c>
      <c r="E52" s="8">
        <f>VLOOKUP($A$7:$A$91,dt!$A$2:$R$78,5,FALSE)</f>
        <v>441</v>
      </c>
      <c r="F52" s="8">
        <f>VLOOKUP($A$7:$A$91,dt!$A$2:$R$78,6,FALSE)</f>
        <v>24</v>
      </c>
      <c r="G52" s="8">
        <f>VLOOKUP($A$7:$A$91,dt!$A$2:$R$78,7,FALSE)</f>
        <v>10625</v>
      </c>
      <c r="H52" s="8">
        <f>VLOOKUP($A$7:$A$91,dt!$A$2:$R$78,8,FALSE)</f>
        <v>1025</v>
      </c>
      <c r="I52" s="8">
        <f>VLOOKUP($A$7:$A$91,dt!$A$2:$R$78,9,FALSE)</f>
        <v>54023</v>
      </c>
      <c r="J52" s="8">
        <f>VLOOKUP($A$7:$A$91,dt!$A$2:$R$78,10,FALSE)</f>
        <v>1390</v>
      </c>
      <c r="K52" s="8">
        <f>VLOOKUP($A$7:$A$91,dt!$A$2:$R$78,11,FALSE)</f>
        <v>1297426</v>
      </c>
      <c r="L52" s="8">
        <f>VLOOKUP($A$7:$A$91,dt!$A$2:$R$78,12,FALSE)</f>
        <v>25318</v>
      </c>
      <c r="M52" s="8">
        <f>VLOOKUP($A$7:$A$91,dt!$A$2:$R$78,13,FALSE)</f>
        <v>87390</v>
      </c>
      <c r="N52" s="8">
        <f>VLOOKUP($A$7:$A$91,dt!$A$2:$R$78,14,FALSE)</f>
        <v>182</v>
      </c>
      <c r="O52" s="8">
        <f>VLOOKUP($A$7:$A$91,dt!$A$2:$R$78,15,FALSE)</f>
        <v>173806</v>
      </c>
      <c r="P52" s="8">
        <f>VLOOKUP($A$7:$A$91,dt!$A$2:$R$78,16,FALSE)</f>
        <v>749</v>
      </c>
      <c r="Q52" s="8">
        <f>VLOOKUP($A$7:$A$91,dt!$A$2:$R$78,17,FALSE)</f>
        <v>2160</v>
      </c>
      <c r="R52" s="8">
        <f>VLOOKUP($A$7:$A$91,dt!$A$2:$R$78,18,FALSE)</f>
        <v>64</v>
      </c>
      <c r="S52" s="8">
        <f>VLOOKUP($A$7:$A$91,dt!$A$2:$X$78,19,FALSE)</f>
        <v>5095</v>
      </c>
      <c r="T52" s="8">
        <f>VLOOKUP($A$7:$A$91,dt!$A$2:$X$78,20,FALSE)</f>
        <v>72</v>
      </c>
      <c r="U52" s="8">
        <f>VLOOKUP($A$7:$A$91,dt!$A$2:$X$78,21,FALSE)</f>
        <v>1653</v>
      </c>
      <c r="V52" s="8">
        <f>VLOOKUP($A$7:$A$91,dt!$A$2:$X$78,22,FALSE)</f>
        <v>67</v>
      </c>
      <c r="W52" s="8">
        <f>VLOOKUP($A$7:$A$91,dt!$A$2:$X$78,23,FALSE)</f>
        <v>173</v>
      </c>
      <c r="X52" s="8">
        <f>VLOOKUP($A$7:$A$91,dt!$A$2:$X$78,24,FALSE)</f>
        <v>4</v>
      </c>
    </row>
    <row r="53" spans="1:24" ht="21.75" x14ac:dyDescent="0.2">
      <c r="A53" s="7" t="s">
        <v>52</v>
      </c>
      <c r="B53" s="8">
        <f>VLOOKUP($A$7:$A$91,dt!$A$2:$R$78,2,FALSE)</f>
        <v>51055</v>
      </c>
      <c r="C53" s="8">
        <f>VLOOKUP($A$7:$A$91,dt!$A$2:$R$78,3,FALSE)</f>
        <v>61001</v>
      </c>
      <c r="D53" s="8">
        <f>VLOOKUP($A$7:$A$91,dt!$A$2:$R$78,4,FALSE)</f>
        <v>9744</v>
      </c>
      <c r="E53" s="8">
        <f>VLOOKUP($A$7:$A$91,dt!$A$2:$R$78,5,FALSE)</f>
        <v>85</v>
      </c>
      <c r="F53" s="8">
        <f>VLOOKUP($A$7:$A$91,dt!$A$2:$R$78,6,FALSE)</f>
        <v>12</v>
      </c>
      <c r="G53" s="8">
        <f>VLOOKUP($A$7:$A$91,dt!$A$2:$R$78,7,FALSE)</f>
        <v>10317</v>
      </c>
      <c r="H53" s="8">
        <f>VLOOKUP($A$7:$A$91,dt!$A$2:$R$78,8,FALSE)</f>
        <v>1732</v>
      </c>
      <c r="I53" s="8">
        <f>VLOOKUP($A$7:$A$91,dt!$A$2:$R$78,9,FALSE)</f>
        <v>94914</v>
      </c>
      <c r="J53" s="8">
        <f>VLOOKUP($A$7:$A$91,dt!$A$2:$R$78,10,FALSE)</f>
        <v>6893</v>
      </c>
      <c r="K53" s="8">
        <f>VLOOKUP($A$7:$A$91,dt!$A$2:$R$78,11,FALSE)</f>
        <v>2132186</v>
      </c>
      <c r="L53" s="8">
        <f>VLOOKUP($A$7:$A$91,dt!$A$2:$R$78,12,FALSE)</f>
        <v>47855</v>
      </c>
      <c r="M53" s="8">
        <f>VLOOKUP($A$7:$A$91,dt!$A$2:$R$78,13,FALSE)</f>
        <v>55021</v>
      </c>
      <c r="N53" s="8">
        <f>VLOOKUP($A$7:$A$91,dt!$A$2:$R$78,14,FALSE)</f>
        <v>243</v>
      </c>
      <c r="O53" s="8">
        <f>VLOOKUP($A$7:$A$91,dt!$A$2:$R$78,15,FALSE)</f>
        <v>99784</v>
      </c>
      <c r="P53" s="8">
        <f>VLOOKUP($A$7:$A$91,dt!$A$2:$R$78,16,FALSE)</f>
        <v>1343</v>
      </c>
      <c r="Q53" s="8">
        <f>VLOOKUP($A$7:$A$91,dt!$A$2:$R$78,17,FALSE)</f>
        <v>2626</v>
      </c>
      <c r="R53" s="8">
        <f>VLOOKUP($A$7:$A$91,dt!$A$2:$R$78,18,FALSE)</f>
        <v>117</v>
      </c>
      <c r="S53" s="8">
        <f>VLOOKUP($A$7:$A$91,dt!$A$2:$X$78,19,FALSE)</f>
        <v>37241</v>
      </c>
      <c r="T53" s="8">
        <f>VLOOKUP($A$7:$A$91,dt!$A$2:$X$78,20,FALSE)</f>
        <v>354</v>
      </c>
      <c r="U53" s="8">
        <f>VLOOKUP($A$7:$A$91,dt!$A$2:$X$78,21,FALSE)</f>
        <v>2965</v>
      </c>
      <c r="V53" s="8">
        <f>VLOOKUP($A$7:$A$91,dt!$A$2:$X$78,22,FALSE)</f>
        <v>299</v>
      </c>
      <c r="W53" s="8">
        <f>VLOOKUP($A$7:$A$91,dt!$A$2:$X$78,23,FALSE)</f>
        <v>144</v>
      </c>
      <c r="X53" s="8">
        <f>VLOOKUP($A$7:$A$91,dt!$A$2:$X$78,24,FALSE)</f>
        <v>16</v>
      </c>
    </row>
    <row r="54" spans="1:24" ht="21.75" x14ac:dyDescent="0.2">
      <c r="A54" s="7" t="s">
        <v>53</v>
      </c>
      <c r="B54" s="8">
        <f>VLOOKUP($A$7:$A$91,dt!$A$2:$R$78,2,FALSE)</f>
        <v>45142</v>
      </c>
      <c r="C54" s="8">
        <f>VLOOKUP($A$7:$A$91,dt!$A$2:$R$78,3,FALSE)</f>
        <v>54965</v>
      </c>
      <c r="D54" s="8">
        <f>VLOOKUP($A$7:$A$91,dt!$A$2:$R$78,4,FALSE)</f>
        <v>5982</v>
      </c>
      <c r="E54" s="8">
        <f>VLOOKUP($A$7:$A$91,dt!$A$2:$R$78,5,FALSE)</f>
        <v>279</v>
      </c>
      <c r="F54" s="8">
        <f>VLOOKUP($A$7:$A$91,dt!$A$2:$R$78,6,FALSE)</f>
        <v>19</v>
      </c>
      <c r="G54" s="8">
        <f>VLOOKUP($A$7:$A$91,dt!$A$2:$R$78,7,FALSE)</f>
        <v>7109</v>
      </c>
      <c r="H54" s="8">
        <f>VLOOKUP($A$7:$A$91,dt!$A$2:$R$78,8,FALSE)</f>
        <v>799</v>
      </c>
      <c r="I54" s="8">
        <f>VLOOKUP($A$7:$A$91,dt!$A$2:$R$78,9,FALSE)</f>
        <v>18937</v>
      </c>
      <c r="J54" s="8">
        <f>VLOOKUP($A$7:$A$91,dt!$A$2:$R$78,10,FALSE)</f>
        <v>1077</v>
      </c>
      <c r="K54" s="8">
        <f>VLOOKUP($A$7:$A$91,dt!$A$2:$R$78,11,FALSE)</f>
        <v>2054033</v>
      </c>
      <c r="L54" s="8">
        <f>VLOOKUP($A$7:$A$91,dt!$A$2:$R$78,12,FALSE)</f>
        <v>43304</v>
      </c>
      <c r="M54" s="8">
        <f>VLOOKUP($A$7:$A$91,dt!$A$2:$R$78,13,FALSE)</f>
        <v>123834</v>
      </c>
      <c r="N54" s="8">
        <f>VLOOKUP($A$7:$A$91,dt!$A$2:$R$78,14,FALSE)</f>
        <v>217</v>
      </c>
      <c r="O54" s="8">
        <f>VLOOKUP($A$7:$A$91,dt!$A$2:$R$78,15,FALSE)</f>
        <v>152280</v>
      </c>
      <c r="P54" s="8">
        <f>VLOOKUP($A$7:$A$91,dt!$A$2:$R$78,16,FALSE)</f>
        <v>894</v>
      </c>
      <c r="Q54" s="8">
        <f>VLOOKUP($A$7:$A$91,dt!$A$2:$R$78,17,FALSE)</f>
        <v>2007</v>
      </c>
      <c r="R54" s="8">
        <f>VLOOKUP($A$7:$A$91,dt!$A$2:$R$78,18,FALSE)</f>
        <v>70</v>
      </c>
      <c r="S54" s="8">
        <f>VLOOKUP($A$7:$A$91,dt!$A$2:$X$78,19,FALSE)</f>
        <v>38308</v>
      </c>
      <c r="T54" s="8">
        <f>VLOOKUP($A$7:$A$91,dt!$A$2:$X$78,20,FALSE)</f>
        <v>283</v>
      </c>
      <c r="U54" s="8">
        <f>VLOOKUP($A$7:$A$91,dt!$A$2:$X$78,21,FALSE)</f>
        <v>1333</v>
      </c>
      <c r="V54" s="8">
        <f>VLOOKUP($A$7:$A$91,dt!$A$2:$X$78,22,FALSE)</f>
        <v>77</v>
      </c>
      <c r="W54" s="8">
        <f>VLOOKUP($A$7:$A$91,dt!$A$2:$X$78,23,FALSE)</f>
        <v>410</v>
      </c>
      <c r="X54" s="8">
        <f>VLOOKUP($A$7:$A$91,dt!$A$2:$X$78,24,FALSE)</f>
        <v>13</v>
      </c>
    </row>
    <row r="55" spans="1:24" ht="21.75" x14ac:dyDescent="0.2">
      <c r="A55" s="7" t="s">
        <v>54</v>
      </c>
      <c r="B55" s="8">
        <f>VLOOKUP($A$7:$A$91,dt!$A$2:$R$78,2,FALSE)</f>
        <v>82173</v>
      </c>
      <c r="C55" s="8">
        <f>VLOOKUP($A$7:$A$91,dt!$A$2:$R$78,3,FALSE)</f>
        <v>48887</v>
      </c>
      <c r="D55" s="8">
        <f>VLOOKUP($A$7:$A$91,dt!$A$2:$R$78,4,FALSE)</f>
        <v>6353</v>
      </c>
      <c r="E55" s="8">
        <f>VLOOKUP($A$7:$A$91,dt!$A$2:$R$78,5,FALSE)</f>
        <v>5065</v>
      </c>
      <c r="F55" s="8">
        <f>VLOOKUP($A$7:$A$91,dt!$A$2:$R$78,6,FALSE)</f>
        <v>160</v>
      </c>
      <c r="G55" s="8">
        <f>VLOOKUP($A$7:$A$91,dt!$A$2:$R$78,7,FALSE)</f>
        <v>16209</v>
      </c>
      <c r="H55" s="8">
        <f>VLOOKUP($A$7:$A$91,dt!$A$2:$R$78,8,FALSE)</f>
        <v>1971</v>
      </c>
      <c r="I55" s="8">
        <f>VLOOKUP($A$7:$A$91,dt!$A$2:$R$78,9,FALSE)</f>
        <v>100302</v>
      </c>
      <c r="J55" s="8">
        <f>VLOOKUP($A$7:$A$91,dt!$A$2:$R$78,10,FALSE)</f>
        <v>4058</v>
      </c>
      <c r="K55" s="8">
        <f>VLOOKUP($A$7:$A$91,dt!$A$2:$R$78,11,FALSE)</f>
        <v>3923376</v>
      </c>
      <c r="L55" s="8">
        <f>VLOOKUP($A$7:$A$91,dt!$A$2:$R$78,12,FALSE)</f>
        <v>78028</v>
      </c>
      <c r="M55" s="8">
        <f>VLOOKUP($A$7:$A$91,dt!$A$2:$R$78,13,FALSE)</f>
        <v>417329</v>
      </c>
      <c r="N55" s="8">
        <f>VLOOKUP($A$7:$A$91,dt!$A$2:$R$78,14,FALSE)</f>
        <v>328</v>
      </c>
      <c r="O55" s="8">
        <f>VLOOKUP($A$7:$A$91,dt!$A$2:$R$78,15,FALSE)</f>
        <v>1142058</v>
      </c>
      <c r="P55" s="8">
        <f>VLOOKUP($A$7:$A$91,dt!$A$2:$R$78,16,FALSE)</f>
        <v>3761</v>
      </c>
      <c r="Q55" s="8">
        <f>VLOOKUP($A$7:$A$91,dt!$A$2:$R$78,17,FALSE)</f>
        <v>8644</v>
      </c>
      <c r="R55" s="8">
        <f>VLOOKUP($A$7:$A$91,dt!$A$2:$R$78,18,FALSE)</f>
        <v>219</v>
      </c>
      <c r="S55" s="8">
        <f>VLOOKUP($A$7:$A$91,dt!$A$2:$X$78,19,FALSE)</f>
        <v>52337</v>
      </c>
      <c r="T55" s="8">
        <f>VLOOKUP($A$7:$A$91,dt!$A$2:$X$78,20,FALSE)</f>
        <v>1131</v>
      </c>
      <c r="U55" s="8">
        <f>VLOOKUP($A$7:$A$91,dt!$A$2:$X$78,21,FALSE)</f>
        <v>4224</v>
      </c>
      <c r="V55" s="8">
        <f>VLOOKUP($A$7:$A$91,dt!$A$2:$X$78,22,FALSE)</f>
        <v>234</v>
      </c>
      <c r="W55" s="8">
        <f>VLOOKUP($A$7:$A$91,dt!$A$2:$X$78,23,FALSE)</f>
        <v>325</v>
      </c>
      <c r="X55" s="8">
        <f>VLOOKUP($A$7:$A$91,dt!$A$2:$X$78,24,FALSE)</f>
        <v>25</v>
      </c>
    </row>
    <row r="56" spans="1:24" ht="21.75" x14ac:dyDescent="0.2">
      <c r="A56" s="7" t="s">
        <v>55</v>
      </c>
      <c r="B56" s="8">
        <f>VLOOKUP($A$7:$A$91,dt!$A$2:$R$78,2,FALSE)</f>
        <v>21668</v>
      </c>
      <c r="C56" s="8">
        <f>VLOOKUP($A$7:$A$91,dt!$A$2:$R$78,3,FALSE)</f>
        <v>80212</v>
      </c>
      <c r="D56" s="8">
        <f>VLOOKUP($A$7:$A$91,dt!$A$2:$R$78,4,FALSE)</f>
        <v>7866</v>
      </c>
      <c r="E56" s="8">
        <f>VLOOKUP($A$7:$A$91,dt!$A$2:$R$78,5,FALSE)</f>
        <v>4</v>
      </c>
      <c r="F56" s="8">
        <f>VLOOKUP($A$7:$A$91,dt!$A$2:$R$78,6,FALSE)</f>
        <v>1</v>
      </c>
      <c r="G56" s="8">
        <f>VLOOKUP($A$7:$A$91,dt!$A$2:$R$78,7,FALSE)</f>
        <v>40465</v>
      </c>
      <c r="H56" s="8">
        <f>VLOOKUP($A$7:$A$91,dt!$A$2:$R$78,8,FALSE)</f>
        <v>4842</v>
      </c>
      <c r="I56" s="8">
        <f>VLOOKUP($A$7:$A$91,dt!$A$2:$R$78,9,FALSE)</f>
        <v>66231</v>
      </c>
      <c r="J56" s="8">
        <f>VLOOKUP($A$7:$A$91,dt!$A$2:$R$78,10,FALSE)</f>
        <v>11166</v>
      </c>
      <c r="K56" s="8">
        <f>VLOOKUP($A$7:$A$91,dt!$A$2:$R$78,11,FALSE)</f>
        <v>790648</v>
      </c>
      <c r="L56" s="8">
        <f>VLOOKUP($A$7:$A$91,dt!$A$2:$R$78,12,FALSE)</f>
        <v>19073</v>
      </c>
      <c r="M56" s="8">
        <f>VLOOKUP($A$7:$A$91,dt!$A$2:$R$78,13,FALSE)</f>
        <v>2734</v>
      </c>
      <c r="N56" s="8">
        <f>VLOOKUP($A$7:$A$91,dt!$A$2:$R$78,14,FALSE)</f>
        <v>119</v>
      </c>
      <c r="O56" s="8">
        <f>VLOOKUP($A$7:$A$91,dt!$A$2:$R$78,15,FALSE)</f>
        <v>35064</v>
      </c>
      <c r="P56" s="8">
        <f>VLOOKUP($A$7:$A$91,dt!$A$2:$R$78,16,FALSE)</f>
        <v>316</v>
      </c>
      <c r="Q56" s="8">
        <f>VLOOKUP($A$7:$A$91,dt!$A$2:$R$78,17,FALSE)</f>
        <v>891</v>
      </c>
      <c r="R56" s="8">
        <f>VLOOKUP($A$7:$A$91,dt!$A$2:$R$78,18,FALSE)</f>
        <v>19</v>
      </c>
      <c r="S56" s="8">
        <f>VLOOKUP($A$7:$A$91,dt!$A$2:$X$78,19,FALSE)</f>
        <v>3849</v>
      </c>
      <c r="T56" s="8">
        <f>VLOOKUP($A$7:$A$91,dt!$A$2:$X$78,20,FALSE)</f>
        <v>85</v>
      </c>
      <c r="U56" s="8">
        <f>VLOOKUP($A$7:$A$91,dt!$A$2:$X$78,21,FALSE)</f>
        <v>2700</v>
      </c>
      <c r="V56" s="8">
        <f>VLOOKUP($A$7:$A$91,dt!$A$2:$X$78,22,FALSE)</f>
        <v>253</v>
      </c>
      <c r="W56" s="8">
        <f>VLOOKUP($A$7:$A$91,dt!$A$2:$X$78,23,FALSE)</f>
        <v>165</v>
      </c>
      <c r="X56" s="8">
        <f>VLOOKUP($A$7:$A$91,dt!$A$2:$X$78,24,FALSE)</f>
        <v>14</v>
      </c>
    </row>
    <row r="57" spans="1:24" ht="21.75" x14ac:dyDescent="0.2">
      <c r="A57" s="11" t="s">
        <v>6</v>
      </c>
      <c r="B57" s="10">
        <f>SUM(B58:B66)</f>
        <v>334715</v>
      </c>
      <c r="C57" s="10">
        <f t="shared" ref="C57:X57" si="24">SUM(C58:C66)</f>
        <v>689794</v>
      </c>
      <c r="D57" s="10">
        <f t="shared" si="24"/>
        <v>51141</v>
      </c>
      <c r="E57" s="10">
        <f t="shared" si="24"/>
        <v>7642</v>
      </c>
      <c r="F57" s="10">
        <f t="shared" si="24"/>
        <v>287</v>
      </c>
      <c r="G57" s="10">
        <f t="shared" si="24"/>
        <v>147848</v>
      </c>
      <c r="H57" s="10">
        <f t="shared" si="24"/>
        <v>13636</v>
      </c>
      <c r="I57" s="10">
        <f t="shared" si="24"/>
        <v>1298231</v>
      </c>
      <c r="J57" s="10">
        <f t="shared" si="24"/>
        <v>27300</v>
      </c>
      <c r="K57" s="10">
        <f t="shared" ref="K57:L57" si="25">SUM(K58:K66)</f>
        <v>13929241</v>
      </c>
      <c r="L57" s="10">
        <f t="shared" si="25"/>
        <v>292097</v>
      </c>
      <c r="M57" s="10">
        <f t="shared" ref="M57:N57" si="26">SUM(M58:M66)</f>
        <v>19420335</v>
      </c>
      <c r="N57" s="10">
        <f t="shared" si="26"/>
        <v>1474</v>
      </c>
      <c r="O57" s="10">
        <f t="shared" si="24"/>
        <v>5714681</v>
      </c>
      <c r="P57" s="10">
        <f t="shared" si="24"/>
        <v>16370</v>
      </c>
      <c r="Q57" s="10">
        <f t="shared" si="24"/>
        <v>901519</v>
      </c>
      <c r="R57" s="10">
        <f t="shared" si="24"/>
        <v>1305</v>
      </c>
      <c r="S57" s="10">
        <f t="shared" ref="S57:T57" si="27">SUM(S58:S66)</f>
        <v>2980589</v>
      </c>
      <c r="T57" s="10">
        <f t="shared" si="27"/>
        <v>9303</v>
      </c>
      <c r="U57" s="10">
        <f t="shared" si="24"/>
        <v>146291</v>
      </c>
      <c r="V57" s="10">
        <f t="shared" si="24"/>
        <v>4658</v>
      </c>
      <c r="W57" s="10">
        <f t="shared" si="24"/>
        <v>17422</v>
      </c>
      <c r="X57" s="10">
        <f t="shared" si="24"/>
        <v>512</v>
      </c>
    </row>
    <row r="58" spans="1:24" ht="21.75" x14ac:dyDescent="0.2">
      <c r="A58" s="7" t="s">
        <v>56</v>
      </c>
      <c r="B58" s="8">
        <f>VLOOKUP($A$7:$A$91,dt!$A$2:$R$78,2,FALSE)</f>
        <v>32643</v>
      </c>
      <c r="C58" s="8">
        <f>VLOOKUP($A$7:$A$91,dt!$A$2:$R$78,3,FALSE)</f>
        <v>50508</v>
      </c>
      <c r="D58" s="8">
        <f>VLOOKUP($A$7:$A$91,dt!$A$2:$R$78,4,FALSE)</f>
        <v>4076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25456</v>
      </c>
      <c r="H58" s="8">
        <f>VLOOKUP($A$7:$A$91,dt!$A$2:$R$78,8,FALSE)</f>
        <v>2113</v>
      </c>
      <c r="I58" s="8">
        <f>VLOOKUP($A$7:$A$91,dt!$A$2:$R$78,9,FALSE)</f>
        <v>72693</v>
      </c>
      <c r="J58" s="8">
        <f>VLOOKUP($A$7:$A$91,dt!$A$2:$R$78,10,FALSE)</f>
        <v>1717</v>
      </c>
      <c r="K58" s="8">
        <f>VLOOKUP($A$7:$A$91,dt!$A$2:$R$78,11,FALSE)</f>
        <v>1225107</v>
      </c>
      <c r="L58" s="8">
        <f>VLOOKUP($A$7:$A$91,dt!$A$2:$R$78,12,FALSE)</f>
        <v>30517</v>
      </c>
      <c r="M58" s="8">
        <f>VLOOKUP($A$7:$A$91,dt!$A$2:$R$78,13,FALSE)</f>
        <v>1269644</v>
      </c>
      <c r="N58" s="8">
        <f>VLOOKUP($A$7:$A$91,dt!$A$2:$R$78,14,FALSE)</f>
        <v>119</v>
      </c>
      <c r="O58" s="8">
        <f>VLOOKUP($A$7:$A$91,dt!$A$2:$R$78,15,FALSE)</f>
        <v>1877626</v>
      </c>
      <c r="P58" s="8">
        <f>VLOOKUP($A$7:$A$91,dt!$A$2:$R$78,16,FALSE)</f>
        <v>355</v>
      </c>
      <c r="Q58" s="8">
        <f>VLOOKUP($A$7:$A$91,dt!$A$2:$R$78,17,FALSE)</f>
        <v>9668</v>
      </c>
      <c r="R58" s="8">
        <f>VLOOKUP($A$7:$A$91,dt!$A$2:$R$78,18,FALSE)</f>
        <v>78</v>
      </c>
      <c r="S58" s="8">
        <f>VLOOKUP($A$7:$A$91,dt!$A$2:$X$78,19,FALSE)</f>
        <v>119924</v>
      </c>
      <c r="T58" s="8">
        <f>VLOOKUP($A$7:$A$91,dt!$A$2:$X$78,20,FALSE)</f>
        <v>144</v>
      </c>
      <c r="U58" s="8">
        <f>VLOOKUP($A$7:$A$91,dt!$A$2:$X$78,21,FALSE)</f>
        <v>2358</v>
      </c>
      <c r="V58" s="8">
        <f>VLOOKUP($A$7:$A$91,dt!$A$2:$X$78,22,FALSE)</f>
        <v>70</v>
      </c>
      <c r="W58" s="8">
        <f>VLOOKUP($A$7:$A$91,dt!$A$2:$X$78,23,FALSE)</f>
        <v>187</v>
      </c>
      <c r="X58" s="8">
        <f>VLOOKUP($A$7:$A$91,dt!$A$2:$X$78,24,FALSE)</f>
        <v>9</v>
      </c>
    </row>
    <row r="59" spans="1:24" ht="21.75" x14ac:dyDescent="0.2">
      <c r="A59" s="7" t="s">
        <v>57</v>
      </c>
      <c r="B59" s="8">
        <f>VLOOKUP($A$7:$A$91,dt!$A$2:$R$78,2,FALSE)</f>
        <v>39501</v>
      </c>
      <c r="C59" s="8">
        <f>VLOOKUP($A$7:$A$91,dt!$A$2:$R$78,3,FALSE)</f>
        <v>77699</v>
      </c>
      <c r="D59" s="8">
        <f>VLOOKUP($A$7:$A$91,dt!$A$2:$R$78,4,FALSE)</f>
        <v>4391</v>
      </c>
      <c r="E59" s="8">
        <f>VLOOKUP($A$7:$A$91,dt!$A$2:$R$78,5,FALSE)</f>
        <v>1534</v>
      </c>
      <c r="F59" s="8">
        <f>VLOOKUP($A$7:$A$91,dt!$A$2:$R$78,6,FALSE)</f>
        <v>52</v>
      </c>
      <c r="G59" s="8">
        <f>VLOOKUP($A$7:$A$91,dt!$A$2:$R$78,7,FALSE)</f>
        <v>8925</v>
      </c>
      <c r="H59" s="8">
        <f>VLOOKUP($A$7:$A$91,dt!$A$2:$R$78,8,FALSE)</f>
        <v>740</v>
      </c>
      <c r="I59" s="8">
        <f>VLOOKUP($A$7:$A$91,dt!$A$2:$R$78,9,FALSE)</f>
        <v>184345</v>
      </c>
      <c r="J59" s="8">
        <f>VLOOKUP($A$7:$A$91,dt!$A$2:$R$78,10,FALSE)</f>
        <v>1901</v>
      </c>
      <c r="K59" s="8">
        <f>VLOOKUP($A$7:$A$91,dt!$A$2:$R$78,11,FALSE)</f>
        <v>1864449</v>
      </c>
      <c r="L59" s="8">
        <f>VLOOKUP($A$7:$A$91,dt!$A$2:$R$78,12,FALSE)</f>
        <v>34596</v>
      </c>
      <c r="M59" s="8">
        <f>VLOOKUP($A$7:$A$91,dt!$A$2:$R$78,13,FALSE)</f>
        <v>6011576</v>
      </c>
      <c r="N59" s="8">
        <f>VLOOKUP($A$7:$A$91,dt!$A$2:$R$78,14,FALSE)</f>
        <v>215</v>
      </c>
      <c r="O59" s="8">
        <f>VLOOKUP($A$7:$A$91,dt!$A$2:$R$78,15,FALSE)</f>
        <v>1323254</v>
      </c>
      <c r="P59" s="8">
        <f>VLOOKUP($A$7:$A$91,dt!$A$2:$R$78,16,FALSE)</f>
        <v>3078</v>
      </c>
      <c r="Q59" s="8">
        <f>VLOOKUP($A$7:$A$91,dt!$A$2:$R$78,17,FALSE)</f>
        <v>34870</v>
      </c>
      <c r="R59" s="8">
        <f>VLOOKUP($A$7:$A$91,dt!$A$2:$R$78,18,FALSE)</f>
        <v>195</v>
      </c>
      <c r="S59" s="8">
        <f>VLOOKUP($A$7:$A$91,dt!$A$2:$X$78,19,FALSE)</f>
        <v>594893</v>
      </c>
      <c r="T59" s="8">
        <f>VLOOKUP($A$7:$A$91,dt!$A$2:$X$78,20,FALSE)</f>
        <v>2048</v>
      </c>
      <c r="U59" s="8">
        <f>VLOOKUP($A$7:$A$91,dt!$A$2:$X$78,21,FALSE)</f>
        <v>31068</v>
      </c>
      <c r="V59" s="8">
        <f>VLOOKUP($A$7:$A$91,dt!$A$2:$X$78,22,FALSE)</f>
        <v>963</v>
      </c>
      <c r="W59" s="8">
        <f>VLOOKUP($A$7:$A$91,dt!$A$2:$X$78,23,FALSE)</f>
        <v>5466</v>
      </c>
      <c r="X59" s="8">
        <f>VLOOKUP($A$7:$A$91,dt!$A$2:$X$78,24,FALSE)</f>
        <v>149</v>
      </c>
    </row>
    <row r="60" spans="1:24" ht="21.75" x14ac:dyDescent="0.2">
      <c r="A60" s="7" t="s">
        <v>58</v>
      </c>
      <c r="B60" s="8">
        <f>VLOOKUP($A$7:$A$91,dt!$A$2:$R$78,2,FALSE)</f>
        <v>24341</v>
      </c>
      <c r="C60" s="8">
        <f>VLOOKUP($A$7:$A$91,dt!$A$2:$R$78,3,FALSE)</f>
        <v>13755</v>
      </c>
      <c r="D60" s="8">
        <f>VLOOKUP($A$7:$A$91,dt!$A$2:$R$78,4,FALSE)</f>
        <v>1039</v>
      </c>
      <c r="E60" s="8">
        <f>VLOOKUP($A$7:$A$91,dt!$A$2:$R$78,5,FALSE)</f>
        <v>27</v>
      </c>
      <c r="F60" s="8">
        <f>VLOOKUP($A$7:$A$91,dt!$A$2:$R$78,6,FALSE)</f>
        <v>2</v>
      </c>
      <c r="G60" s="8">
        <f>VLOOKUP($A$7:$A$91,dt!$A$2:$R$78,7,FALSE)</f>
        <v>27936</v>
      </c>
      <c r="H60" s="8">
        <f>VLOOKUP($A$7:$A$91,dt!$A$2:$R$78,8,FALSE)</f>
        <v>2596</v>
      </c>
      <c r="I60" s="8">
        <f>VLOOKUP($A$7:$A$91,dt!$A$2:$R$78,9,FALSE)</f>
        <v>84266</v>
      </c>
      <c r="J60" s="8">
        <f>VLOOKUP($A$7:$A$91,dt!$A$2:$R$78,10,FALSE)</f>
        <v>1451</v>
      </c>
      <c r="K60" s="8">
        <f>VLOOKUP($A$7:$A$91,dt!$A$2:$R$78,11,FALSE)</f>
        <v>995788</v>
      </c>
      <c r="L60" s="8">
        <f>VLOOKUP($A$7:$A$91,dt!$A$2:$R$78,12,FALSE)</f>
        <v>21301</v>
      </c>
      <c r="M60" s="8">
        <f>VLOOKUP($A$7:$A$91,dt!$A$2:$R$78,13,FALSE)</f>
        <v>1525260</v>
      </c>
      <c r="N60" s="8">
        <f>VLOOKUP($A$7:$A$91,dt!$A$2:$R$78,14,FALSE)</f>
        <v>116</v>
      </c>
      <c r="O60" s="8">
        <f>VLOOKUP($A$7:$A$91,dt!$A$2:$R$78,15,FALSE)</f>
        <v>91016</v>
      </c>
      <c r="P60" s="8">
        <f>VLOOKUP($A$7:$A$91,dt!$A$2:$R$78,16,FALSE)</f>
        <v>2258</v>
      </c>
      <c r="Q60" s="8">
        <f>VLOOKUP($A$7:$A$91,dt!$A$2:$R$78,17,FALSE)</f>
        <v>14980</v>
      </c>
      <c r="R60" s="8">
        <f>VLOOKUP($A$7:$A$91,dt!$A$2:$R$78,18,FALSE)</f>
        <v>131</v>
      </c>
      <c r="S60" s="8">
        <f>VLOOKUP($A$7:$A$91,dt!$A$2:$X$78,19,FALSE)</f>
        <v>275233</v>
      </c>
      <c r="T60" s="8">
        <f>VLOOKUP($A$7:$A$91,dt!$A$2:$X$78,20,FALSE)</f>
        <v>2392</v>
      </c>
      <c r="U60" s="8">
        <f>VLOOKUP($A$7:$A$91,dt!$A$2:$X$78,21,FALSE)</f>
        <v>13811</v>
      </c>
      <c r="V60" s="8">
        <f>VLOOKUP($A$7:$A$91,dt!$A$2:$X$78,22,FALSE)</f>
        <v>451</v>
      </c>
      <c r="W60" s="8">
        <f>VLOOKUP($A$7:$A$91,dt!$A$2:$X$78,23,FALSE)</f>
        <v>1377</v>
      </c>
      <c r="X60" s="8">
        <f>VLOOKUP($A$7:$A$91,dt!$A$2:$X$78,24,FALSE)</f>
        <v>43</v>
      </c>
    </row>
    <row r="61" spans="1:24" ht="21.75" x14ac:dyDescent="0.2">
      <c r="A61" s="7" t="s">
        <v>59</v>
      </c>
      <c r="B61" s="8">
        <f>VLOOKUP($A$7:$A$91,dt!$A$2:$R$78,2,FALSE)</f>
        <v>39025</v>
      </c>
      <c r="C61" s="8">
        <f>VLOOKUP($A$7:$A$91,dt!$A$2:$R$78,3,FALSE)</f>
        <v>28318</v>
      </c>
      <c r="D61" s="8">
        <f>VLOOKUP($A$7:$A$91,dt!$A$2:$R$78,4,FALSE)</f>
        <v>2058</v>
      </c>
      <c r="E61" s="8">
        <f>VLOOKUP($A$7:$A$91,dt!$A$2:$R$78,5,FALSE)</f>
        <v>117</v>
      </c>
      <c r="F61" s="8">
        <f>VLOOKUP($A$7:$A$91,dt!$A$2:$R$78,6,FALSE)</f>
        <v>7</v>
      </c>
      <c r="G61" s="8">
        <f>VLOOKUP($A$7:$A$91,dt!$A$2:$R$78,7,FALSE)</f>
        <v>9453</v>
      </c>
      <c r="H61" s="8">
        <f>VLOOKUP($A$7:$A$91,dt!$A$2:$R$78,8,FALSE)</f>
        <v>781</v>
      </c>
      <c r="I61" s="8">
        <f>VLOOKUP($A$7:$A$91,dt!$A$2:$R$78,9,FALSE)</f>
        <v>234177</v>
      </c>
      <c r="J61" s="8">
        <f>VLOOKUP($A$7:$A$91,dt!$A$2:$R$78,10,FALSE)</f>
        <v>4152</v>
      </c>
      <c r="K61" s="8">
        <f>VLOOKUP($A$7:$A$91,dt!$A$2:$R$78,11,FALSE)</f>
        <v>1596787</v>
      </c>
      <c r="L61" s="8">
        <f>VLOOKUP($A$7:$A$91,dt!$A$2:$R$78,12,FALSE)</f>
        <v>35186</v>
      </c>
      <c r="M61" s="8">
        <f>VLOOKUP($A$7:$A$91,dt!$A$2:$R$78,13,FALSE)</f>
        <v>1281730</v>
      </c>
      <c r="N61" s="8">
        <f>VLOOKUP($A$7:$A$91,dt!$A$2:$R$78,14,FALSE)</f>
        <v>214</v>
      </c>
      <c r="O61" s="8">
        <f>VLOOKUP($A$7:$A$91,dt!$A$2:$R$78,15,FALSE)</f>
        <v>182005</v>
      </c>
      <c r="P61" s="8">
        <f>VLOOKUP($A$7:$A$91,dt!$A$2:$R$78,16,FALSE)</f>
        <v>1934</v>
      </c>
      <c r="Q61" s="8">
        <f>VLOOKUP($A$7:$A$91,dt!$A$2:$R$78,17,FALSE)</f>
        <v>7538</v>
      </c>
      <c r="R61" s="8">
        <f>VLOOKUP($A$7:$A$91,dt!$A$2:$R$78,18,FALSE)</f>
        <v>212</v>
      </c>
      <c r="S61" s="8">
        <f>VLOOKUP($A$7:$A$91,dt!$A$2:$X$78,19,FALSE)</f>
        <v>214320</v>
      </c>
      <c r="T61" s="8">
        <f>VLOOKUP($A$7:$A$91,dt!$A$2:$X$78,20,FALSE)</f>
        <v>978</v>
      </c>
      <c r="U61" s="8">
        <f>VLOOKUP($A$7:$A$91,dt!$A$2:$X$78,21,FALSE)</f>
        <v>9527</v>
      </c>
      <c r="V61" s="8">
        <f>VLOOKUP($A$7:$A$91,dt!$A$2:$X$78,22,FALSE)</f>
        <v>337</v>
      </c>
      <c r="W61" s="8">
        <f>VLOOKUP($A$7:$A$91,dt!$A$2:$X$78,23,FALSE)</f>
        <v>1097</v>
      </c>
      <c r="X61" s="8">
        <f>VLOOKUP($A$7:$A$91,dt!$A$2:$X$78,24,FALSE)</f>
        <v>21</v>
      </c>
    </row>
    <row r="62" spans="1:24" ht="21.75" x14ac:dyDescent="0.2">
      <c r="A62" s="7" t="s">
        <v>60</v>
      </c>
      <c r="B62" s="8">
        <f>VLOOKUP($A$7:$A$91,dt!$A$2:$R$78,2,FALSE)</f>
        <v>34267</v>
      </c>
      <c r="C62" s="8">
        <f>VLOOKUP($A$7:$A$91,dt!$A$2:$R$78,3,FALSE)</f>
        <v>240307</v>
      </c>
      <c r="D62" s="8">
        <f>VLOOKUP($A$7:$A$91,dt!$A$2:$R$78,4,FALSE)</f>
        <v>16397</v>
      </c>
      <c r="E62" s="8">
        <f>VLOOKUP($A$7:$A$91,dt!$A$2:$R$78,5,FALSE)</f>
        <v>5</v>
      </c>
      <c r="F62" s="8">
        <f>VLOOKUP($A$7:$A$91,dt!$A$2:$R$78,6,FALSE)</f>
        <v>1</v>
      </c>
      <c r="G62" s="8">
        <f>VLOOKUP($A$7:$A$91,dt!$A$2:$R$78,7,FALSE)</f>
        <v>24628</v>
      </c>
      <c r="H62" s="8">
        <f>VLOOKUP($A$7:$A$91,dt!$A$2:$R$78,8,FALSE)</f>
        <v>2292</v>
      </c>
      <c r="I62" s="8">
        <f>VLOOKUP($A$7:$A$91,dt!$A$2:$R$78,9,FALSE)</f>
        <v>161225</v>
      </c>
      <c r="J62" s="8">
        <f>VLOOKUP($A$7:$A$91,dt!$A$2:$R$78,10,FALSE)</f>
        <v>7459</v>
      </c>
      <c r="K62" s="8">
        <f>VLOOKUP($A$7:$A$91,dt!$A$2:$R$78,11,FALSE)</f>
        <v>1000644</v>
      </c>
      <c r="L62" s="8">
        <f>VLOOKUP($A$7:$A$91,dt!$A$2:$R$78,12,FALSE)</f>
        <v>24006</v>
      </c>
      <c r="M62" s="8">
        <f>VLOOKUP($A$7:$A$91,dt!$A$2:$R$78,13,FALSE)</f>
        <v>398208</v>
      </c>
      <c r="N62" s="8">
        <f>VLOOKUP($A$7:$A$91,dt!$A$2:$R$78,14,FALSE)</f>
        <v>133</v>
      </c>
      <c r="O62" s="8">
        <f>VLOOKUP($A$7:$A$91,dt!$A$2:$R$78,15,FALSE)</f>
        <v>18104</v>
      </c>
      <c r="P62" s="8">
        <f>VLOOKUP($A$7:$A$91,dt!$A$2:$R$78,16,FALSE)</f>
        <v>496</v>
      </c>
      <c r="Q62" s="8">
        <f>VLOOKUP($A$7:$A$91,dt!$A$2:$R$78,17,FALSE)</f>
        <v>1301</v>
      </c>
      <c r="R62" s="8">
        <f>VLOOKUP($A$7:$A$91,dt!$A$2:$R$78,18,FALSE)</f>
        <v>116</v>
      </c>
      <c r="S62" s="8">
        <f>VLOOKUP($A$7:$A$91,dt!$A$2:$X$78,19,FALSE)</f>
        <v>11454</v>
      </c>
      <c r="T62" s="8">
        <f>VLOOKUP($A$7:$A$91,dt!$A$2:$X$78,20,FALSE)</f>
        <v>251</v>
      </c>
      <c r="U62" s="8">
        <f>VLOOKUP($A$7:$A$91,dt!$A$2:$X$78,21,FALSE)</f>
        <v>14788</v>
      </c>
      <c r="V62" s="8">
        <f>VLOOKUP($A$7:$A$91,dt!$A$2:$X$78,22,FALSE)</f>
        <v>541</v>
      </c>
      <c r="W62" s="8">
        <f>VLOOKUP($A$7:$A$91,dt!$A$2:$X$78,23,FALSE)</f>
        <v>706</v>
      </c>
      <c r="X62" s="8">
        <f>VLOOKUP($A$7:$A$91,dt!$A$2:$X$78,24,FALSE)</f>
        <v>11</v>
      </c>
    </row>
    <row r="63" spans="1:24" ht="21.75" x14ac:dyDescent="0.2">
      <c r="A63" s="7" t="s">
        <v>61</v>
      </c>
      <c r="B63" s="8">
        <f>VLOOKUP($A$7:$A$91,dt!$A$2:$R$78,2,FALSE)</f>
        <v>37739</v>
      </c>
      <c r="C63" s="8">
        <f>VLOOKUP($A$7:$A$91,dt!$A$2:$R$78,3,FALSE)</f>
        <v>130436</v>
      </c>
      <c r="D63" s="8">
        <f>VLOOKUP($A$7:$A$91,dt!$A$2:$R$78,4,FALSE)</f>
        <v>10537</v>
      </c>
      <c r="E63" s="8">
        <f>VLOOKUP($A$7:$A$91,dt!$A$2:$R$78,5,FALSE)</f>
        <v>2886</v>
      </c>
      <c r="F63" s="8">
        <f>VLOOKUP($A$7:$A$91,dt!$A$2:$R$78,6,FALSE)</f>
        <v>113</v>
      </c>
      <c r="G63" s="8">
        <f>VLOOKUP($A$7:$A$91,dt!$A$2:$R$78,7,FALSE)</f>
        <v>9126</v>
      </c>
      <c r="H63" s="8">
        <f>VLOOKUP($A$7:$A$91,dt!$A$2:$R$78,8,FALSE)</f>
        <v>933</v>
      </c>
      <c r="I63" s="8">
        <f>VLOOKUP($A$7:$A$91,dt!$A$2:$R$78,9,FALSE)</f>
        <v>79892</v>
      </c>
      <c r="J63" s="8">
        <f>VLOOKUP($A$7:$A$91,dt!$A$2:$R$78,10,FALSE)</f>
        <v>3014</v>
      </c>
      <c r="K63" s="8">
        <f>VLOOKUP($A$7:$A$91,dt!$A$2:$R$78,11,FALSE)</f>
        <v>1314089</v>
      </c>
      <c r="L63" s="8">
        <f>VLOOKUP($A$7:$A$91,dt!$A$2:$R$78,12,FALSE)</f>
        <v>31344</v>
      </c>
      <c r="M63" s="8">
        <f>VLOOKUP($A$7:$A$91,dt!$A$2:$R$78,13,FALSE)</f>
        <v>99599</v>
      </c>
      <c r="N63" s="8">
        <f>VLOOKUP($A$7:$A$91,dt!$A$2:$R$78,14,FALSE)</f>
        <v>190</v>
      </c>
      <c r="O63" s="8">
        <f>VLOOKUP($A$7:$A$91,dt!$A$2:$R$78,15,FALSE)</f>
        <v>54176</v>
      </c>
      <c r="P63" s="8">
        <f>VLOOKUP($A$7:$A$91,dt!$A$2:$R$78,16,FALSE)</f>
        <v>1818</v>
      </c>
      <c r="Q63" s="8">
        <f>VLOOKUP($A$7:$A$91,dt!$A$2:$R$78,17,FALSE)</f>
        <v>11221</v>
      </c>
      <c r="R63" s="8">
        <f>VLOOKUP($A$7:$A$91,dt!$A$2:$R$78,18,FALSE)</f>
        <v>68</v>
      </c>
      <c r="S63" s="8">
        <f>VLOOKUP($A$7:$A$91,dt!$A$2:$X$78,19,FALSE)</f>
        <v>217892</v>
      </c>
      <c r="T63" s="8">
        <f>VLOOKUP($A$7:$A$91,dt!$A$2:$X$78,20,FALSE)</f>
        <v>734</v>
      </c>
      <c r="U63" s="8">
        <f>VLOOKUP($A$7:$A$91,dt!$A$2:$X$78,21,FALSE)</f>
        <v>9329</v>
      </c>
      <c r="V63" s="8">
        <f>VLOOKUP($A$7:$A$91,dt!$A$2:$X$78,22,FALSE)</f>
        <v>287</v>
      </c>
      <c r="W63" s="8">
        <f>VLOOKUP($A$7:$A$91,dt!$A$2:$X$78,23,FALSE)</f>
        <v>873</v>
      </c>
      <c r="X63" s="8">
        <f>VLOOKUP($A$7:$A$91,dt!$A$2:$X$78,24,FALSE)</f>
        <v>32</v>
      </c>
    </row>
    <row r="64" spans="1:24" ht="21.75" x14ac:dyDescent="0.2">
      <c r="A64" s="7" t="s">
        <v>62</v>
      </c>
      <c r="B64" s="8">
        <f>VLOOKUP($A$7:$A$91,dt!$A$2:$R$78,2,FALSE)</f>
        <v>45750</v>
      </c>
      <c r="C64" s="8">
        <f>VLOOKUP($A$7:$A$91,dt!$A$2:$R$78,3,FALSE)</f>
        <v>57113</v>
      </c>
      <c r="D64" s="8">
        <f>VLOOKUP($A$7:$A$91,dt!$A$2:$R$78,4,FALSE)</f>
        <v>5608</v>
      </c>
      <c r="E64" s="8">
        <f>VLOOKUP($A$7:$A$91,dt!$A$2:$R$78,5,FALSE)</f>
        <v>204</v>
      </c>
      <c r="F64" s="8">
        <f>VLOOKUP($A$7:$A$91,dt!$A$2:$R$78,6,FALSE)</f>
        <v>17</v>
      </c>
      <c r="G64" s="8">
        <f>VLOOKUP($A$7:$A$91,dt!$A$2:$R$78,7,FALSE)</f>
        <v>25905</v>
      </c>
      <c r="H64" s="8">
        <f>VLOOKUP($A$7:$A$91,dt!$A$2:$R$78,8,FALSE)</f>
        <v>2787</v>
      </c>
      <c r="I64" s="8">
        <f>VLOOKUP($A$7:$A$91,dt!$A$2:$R$78,9,FALSE)</f>
        <v>151892</v>
      </c>
      <c r="J64" s="8">
        <f>VLOOKUP($A$7:$A$91,dt!$A$2:$R$78,10,FALSE)</f>
        <v>3924</v>
      </c>
      <c r="K64" s="8">
        <f>VLOOKUP($A$7:$A$91,dt!$A$2:$R$78,11,FALSE)</f>
        <v>2147823</v>
      </c>
      <c r="L64" s="8">
        <f>VLOOKUP($A$7:$A$91,dt!$A$2:$R$78,12,FALSE)</f>
        <v>39886</v>
      </c>
      <c r="M64" s="8">
        <f>VLOOKUP($A$7:$A$91,dt!$A$2:$R$78,13,FALSE)</f>
        <v>1077067</v>
      </c>
      <c r="N64" s="8">
        <f>VLOOKUP($A$7:$A$91,dt!$A$2:$R$78,14,FALSE)</f>
        <v>159</v>
      </c>
      <c r="O64" s="8">
        <f>VLOOKUP($A$7:$A$91,dt!$A$2:$R$78,15,FALSE)</f>
        <v>370143</v>
      </c>
      <c r="P64" s="8">
        <f>VLOOKUP($A$7:$A$91,dt!$A$2:$R$78,16,FALSE)</f>
        <v>2944</v>
      </c>
      <c r="Q64" s="8">
        <f>VLOOKUP($A$7:$A$91,dt!$A$2:$R$78,17,FALSE)</f>
        <v>18760</v>
      </c>
      <c r="R64" s="8">
        <f>VLOOKUP($A$7:$A$91,dt!$A$2:$R$78,18,FALSE)</f>
        <v>177</v>
      </c>
      <c r="S64" s="8">
        <f>VLOOKUP($A$7:$A$91,dt!$A$2:$X$78,19,FALSE)</f>
        <v>677859</v>
      </c>
      <c r="T64" s="8">
        <f>VLOOKUP($A$7:$A$91,dt!$A$2:$X$78,20,FALSE)</f>
        <v>1053</v>
      </c>
      <c r="U64" s="8">
        <f>VLOOKUP($A$7:$A$91,dt!$A$2:$X$78,21,FALSE)</f>
        <v>14319</v>
      </c>
      <c r="V64" s="8">
        <f>VLOOKUP($A$7:$A$91,dt!$A$2:$X$78,22,FALSE)</f>
        <v>438</v>
      </c>
      <c r="W64" s="8">
        <f>VLOOKUP($A$7:$A$91,dt!$A$2:$X$78,23,FALSE)</f>
        <v>1231</v>
      </c>
      <c r="X64" s="8">
        <f>VLOOKUP($A$7:$A$91,dt!$A$2:$X$78,24,FALSE)</f>
        <v>43</v>
      </c>
    </row>
    <row r="65" spans="1:24" ht="21.75" x14ac:dyDescent="0.2">
      <c r="A65" s="7" t="s">
        <v>63</v>
      </c>
      <c r="B65" s="8">
        <f>VLOOKUP($A$7:$A$91,dt!$A$2:$R$78,2,FALSE)</f>
        <v>28573</v>
      </c>
      <c r="C65" s="8">
        <f>VLOOKUP($A$7:$A$91,dt!$A$2:$R$78,3,FALSE)</f>
        <v>13589</v>
      </c>
      <c r="D65" s="8">
        <f>VLOOKUP($A$7:$A$91,dt!$A$2:$R$78,4,FALSE)</f>
        <v>1038</v>
      </c>
      <c r="E65" s="8">
        <f>VLOOKUP($A$7:$A$91,dt!$A$2:$R$78,5,FALSE)</f>
        <v>476</v>
      </c>
      <c r="F65" s="8">
        <f>VLOOKUP($A$7:$A$91,dt!$A$2:$R$78,6,FALSE)</f>
        <v>18</v>
      </c>
      <c r="G65" s="8">
        <f>VLOOKUP($A$7:$A$91,dt!$A$2:$R$78,7,FALSE)</f>
        <v>8428</v>
      </c>
      <c r="H65" s="8">
        <f>VLOOKUP($A$7:$A$91,dt!$A$2:$R$78,8,FALSE)</f>
        <v>574</v>
      </c>
      <c r="I65" s="8">
        <f>VLOOKUP($A$7:$A$91,dt!$A$2:$R$78,9,FALSE)</f>
        <v>63718</v>
      </c>
      <c r="J65" s="8">
        <f>VLOOKUP($A$7:$A$91,dt!$A$2:$R$78,10,FALSE)</f>
        <v>1361</v>
      </c>
      <c r="K65" s="8">
        <f>VLOOKUP($A$7:$A$91,dt!$A$2:$R$78,11,FALSE)</f>
        <v>1436439</v>
      </c>
      <c r="L65" s="8">
        <f>VLOOKUP($A$7:$A$91,dt!$A$2:$R$78,12,FALSE)</f>
        <v>26361</v>
      </c>
      <c r="M65" s="8">
        <f>VLOOKUP($A$7:$A$91,dt!$A$2:$R$78,13,FALSE)</f>
        <v>1436952</v>
      </c>
      <c r="N65" s="8">
        <f>VLOOKUP($A$7:$A$91,dt!$A$2:$R$78,14,FALSE)</f>
        <v>81</v>
      </c>
      <c r="O65" s="8">
        <f>VLOOKUP($A$7:$A$91,dt!$A$2:$R$78,15,FALSE)</f>
        <v>1457753</v>
      </c>
      <c r="P65" s="8">
        <f>VLOOKUP($A$7:$A$91,dt!$A$2:$R$78,16,FALSE)</f>
        <v>1994</v>
      </c>
      <c r="Q65" s="8">
        <f>VLOOKUP($A$7:$A$91,dt!$A$2:$R$78,17,FALSE)</f>
        <v>52511</v>
      </c>
      <c r="R65" s="8">
        <f>VLOOKUP($A$7:$A$91,dt!$A$2:$R$78,18,FALSE)</f>
        <v>71</v>
      </c>
      <c r="S65" s="8">
        <f>VLOOKUP($A$7:$A$91,dt!$A$2:$X$78,19,FALSE)</f>
        <v>759976</v>
      </c>
      <c r="T65" s="8">
        <f>VLOOKUP($A$7:$A$91,dt!$A$2:$X$78,20,FALSE)</f>
        <v>1248</v>
      </c>
      <c r="U65" s="8">
        <f>VLOOKUP($A$7:$A$91,dt!$A$2:$X$78,21,FALSE)</f>
        <v>7139</v>
      </c>
      <c r="V65" s="8">
        <f>VLOOKUP($A$7:$A$91,dt!$A$2:$X$78,22,FALSE)</f>
        <v>271</v>
      </c>
      <c r="W65" s="8">
        <f>VLOOKUP($A$7:$A$91,dt!$A$2:$X$78,23,FALSE)</f>
        <v>1115</v>
      </c>
      <c r="X65" s="8">
        <f>VLOOKUP($A$7:$A$91,dt!$A$2:$X$78,24,FALSE)</f>
        <v>31</v>
      </c>
    </row>
    <row r="66" spans="1:24" ht="21.75" x14ac:dyDescent="0.2">
      <c r="A66" s="7" t="s">
        <v>64</v>
      </c>
      <c r="B66" s="8">
        <f>VLOOKUP($A$7:$A$91,dt!$A$2:$R$78,2,FALSE)</f>
        <v>52876</v>
      </c>
      <c r="C66" s="8">
        <f>VLOOKUP($A$7:$A$91,dt!$A$2:$R$78,3,FALSE)</f>
        <v>78069</v>
      </c>
      <c r="D66" s="8">
        <f>VLOOKUP($A$7:$A$91,dt!$A$2:$R$78,4,FALSE)</f>
        <v>5997</v>
      </c>
      <c r="E66" s="8">
        <f>VLOOKUP($A$7:$A$91,dt!$A$2:$R$78,5,FALSE)</f>
        <v>2393</v>
      </c>
      <c r="F66" s="8">
        <f>VLOOKUP($A$7:$A$91,dt!$A$2:$R$78,6,FALSE)</f>
        <v>77</v>
      </c>
      <c r="G66" s="8">
        <f>VLOOKUP($A$7:$A$91,dt!$A$2:$R$78,7,FALSE)</f>
        <v>7991</v>
      </c>
      <c r="H66" s="8">
        <f>VLOOKUP($A$7:$A$91,dt!$A$2:$R$78,8,FALSE)</f>
        <v>820</v>
      </c>
      <c r="I66" s="8">
        <f>VLOOKUP($A$7:$A$91,dt!$A$2:$R$78,9,FALSE)</f>
        <v>266023</v>
      </c>
      <c r="J66" s="8">
        <f>VLOOKUP($A$7:$A$91,dt!$A$2:$R$78,10,FALSE)</f>
        <v>2321</v>
      </c>
      <c r="K66" s="8">
        <f>VLOOKUP($A$7:$A$91,dt!$A$2:$R$78,11,FALSE)</f>
        <v>2348115</v>
      </c>
      <c r="L66" s="8">
        <f>VLOOKUP($A$7:$A$91,dt!$A$2:$R$78,12,FALSE)</f>
        <v>48900</v>
      </c>
      <c r="M66" s="8">
        <f>VLOOKUP($A$7:$A$91,dt!$A$2:$R$78,13,FALSE)</f>
        <v>6320299</v>
      </c>
      <c r="N66" s="8">
        <f>VLOOKUP($A$7:$A$91,dt!$A$2:$R$78,14,FALSE)</f>
        <v>247</v>
      </c>
      <c r="O66" s="8">
        <f>VLOOKUP($A$7:$A$91,dt!$A$2:$R$78,15,FALSE)</f>
        <v>340604</v>
      </c>
      <c r="P66" s="8">
        <f>VLOOKUP($A$7:$A$91,dt!$A$2:$R$78,16,FALSE)</f>
        <v>1493</v>
      </c>
      <c r="Q66" s="8">
        <f>VLOOKUP($A$7:$A$91,dt!$A$2:$R$78,17,FALSE)</f>
        <v>750670</v>
      </c>
      <c r="R66" s="8">
        <f>VLOOKUP($A$7:$A$91,dt!$A$2:$R$78,18,FALSE)</f>
        <v>257</v>
      </c>
      <c r="S66" s="8">
        <f>VLOOKUP($A$7:$A$91,dt!$A$2:$X$78,19,FALSE)</f>
        <v>109038</v>
      </c>
      <c r="T66" s="8">
        <f>VLOOKUP($A$7:$A$91,dt!$A$2:$X$78,20,FALSE)</f>
        <v>455</v>
      </c>
      <c r="U66" s="8">
        <f>VLOOKUP($A$7:$A$91,dt!$A$2:$X$78,21,FALSE)</f>
        <v>43952</v>
      </c>
      <c r="V66" s="8">
        <f>VLOOKUP($A$7:$A$91,dt!$A$2:$X$78,22,FALSE)</f>
        <v>1300</v>
      </c>
      <c r="W66" s="8">
        <f>VLOOKUP($A$7:$A$91,dt!$A$2:$X$78,23,FALSE)</f>
        <v>5370</v>
      </c>
      <c r="X66" s="8">
        <f>VLOOKUP($A$7:$A$91,dt!$A$2:$X$78,24,FALSE)</f>
        <v>173</v>
      </c>
    </row>
    <row r="67" spans="1:24" ht="21.75" x14ac:dyDescent="0.2">
      <c r="A67" s="11" t="s">
        <v>7</v>
      </c>
      <c r="B67" s="10">
        <f>SUM(B68:B75)</f>
        <v>157511</v>
      </c>
      <c r="C67" s="10">
        <f t="shared" ref="C67:X67" si="28">SUM(C68:C75)</f>
        <v>1062933</v>
      </c>
      <c r="D67" s="10">
        <f t="shared" si="28"/>
        <v>61424</v>
      </c>
      <c r="E67" s="10">
        <f t="shared" si="28"/>
        <v>166106</v>
      </c>
      <c r="F67" s="10">
        <f t="shared" si="28"/>
        <v>5775</v>
      </c>
      <c r="G67" s="10">
        <f t="shared" si="28"/>
        <v>18595</v>
      </c>
      <c r="H67" s="10">
        <f t="shared" si="28"/>
        <v>1762</v>
      </c>
      <c r="I67" s="10">
        <f t="shared" si="28"/>
        <v>3846063</v>
      </c>
      <c r="J67" s="10">
        <f t="shared" si="28"/>
        <v>10825</v>
      </c>
      <c r="K67" s="10">
        <f t="shared" ref="K67:L67" si="29">SUM(K68:K75)</f>
        <v>4588477</v>
      </c>
      <c r="L67" s="10">
        <f t="shared" si="29"/>
        <v>106403</v>
      </c>
      <c r="M67" s="10">
        <f t="shared" ref="M67:N67" si="30">SUM(M68:M75)</f>
        <v>63298907</v>
      </c>
      <c r="N67" s="10">
        <f t="shared" si="30"/>
        <v>1780</v>
      </c>
      <c r="O67" s="10">
        <f t="shared" si="28"/>
        <v>7176168</v>
      </c>
      <c r="P67" s="10">
        <f t="shared" si="28"/>
        <v>6160</v>
      </c>
      <c r="Q67" s="10">
        <f t="shared" si="28"/>
        <v>2338509</v>
      </c>
      <c r="R67" s="10">
        <f t="shared" si="28"/>
        <v>1273</v>
      </c>
      <c r="S67" s="10">
        <f t="shared" ref="S67:T67" si="31">SUM(S68:S75)</f>
        <v>5103584</v>
      </c>
      <c r="T67" s="10">
        <f t="shared" si="31"/>
        <v>5371</v>
      </c>
      <c r="U67" s="10">
        <f t="shared" si="28"/>
        <v>263509</v>
      </c>
      <c r="V67" s="10">
        <f t="shared" si="28"/>
        <v>7325</v>
      </c>
      <c r="W67" s="10">
        <f t="shared" si="28"/>
        <v>41405</v>
      </c>
      <c r="X67" s="10">
        <f t="shared" si="28"/>
        <v>740</v>
      </c>
    </row>
    <row r="68" spans="1:24" ht="21.75" x14ac:dyDescent="0.2">
      <c r="A68" s="7" t="s">
        <v>65</v>
      </c>
      <c r="B68" s="8">
        <f>VLOOKUP($A$7:$A$91,dt!$A$2:$R$78,2,FALSE)</f>
        <v>24552</v>
      </c>
      <c r="C68" s="8">
        <f>VLOOKUP($A$7:$A$91,dt!$A$2:$R$78,3,FALSE)</f>
        <v>109587</v>
      </c>
      <c r="D68" s="8">
        <f>VLOOKUP($A$7:$A$91,dt!$A$2:$R$78,4,FALSE)</f>
        <v>9202</v>
      </c>
      <c r="E68" s="8">
        <f>VLOOKUP($A$7:$A$91,dt!$A$2:$R$78,5,FALSE)</f>
        <v>46295</v>
      </c>
      <c r="F68" s="8">
        <f>VLOOKUP($A$7:$A$91,dt!$A$2:$R$78,6,FALSE)</f>
        <v>2235</v>
      </c>
      <c r="G68" s="8">
        <f>VLOOKUP($A$7:$A$91,dt!$A$2:$R$78,7,FALSE)</f>
        <v>1095</v>
      </c>
      <c r="H68" s="8">
        <f>VLOOKUP($A$7:$A$91,dt!$A$2:$R$78,8,FALSE)</f>
        <v>108</v>
      </c>
      <c r="I68" s="8">
        <f>VLOOKUP($A$7:$A$91,dt!$A$2:$R$78,9,FALSE)</f>
        <v>2130886</v>
      </c>
      <c r="J68" s="8">
        <f>VLOOKUP($A$7:$A$91,dt!$A$2:$R$78,10,FALSE)</f>
        <v>1454</v>
      </c>
      <c r="K68" s="8">
        <f>VLOOKUP($A$7:$A$91,dt!$A$2:$R$78,11,FALSE)</f>
        <v>680995</v>
      </c>
      <c r="L68" s="8">
        <f>VLOOKUP($A$7:$A$91,dt!$A$2:$R$78,12,FALSE)</f>
        <v>16746</v>
      </c>
      <c r="M68" s="8">
        <f>VLOOKUP($A$7:$A$91,dt!$A$2:$R$78,13,FALSE)</f>
        <v>10771494</v>
      </c>
      <c r="N68" s="8">
        <f>VLOOKUP($A$7:$A$91,dt!$A$2:$R$78,14,FALSE)</f>
        <v>366</v>
      </c>
      <c r="O68" s="8">
        <f>VLOOKUP($A$7:$A$91,dt!$A$2:$R$78,15,FALSE)</f>
        <v>870217</v>
      </c>
      <c r="P68" s="8">
        <f>VLOOKUP($A$7:$A$91,dt!$A$2:$R$78,16,FALSE)</f>
        <v>705</v>
      </c>
      <c r="Q68" s="8">
        <f>VLOOKUP($A$7:$A$91,dt!$A$2:$R$78,17,FALSE)</f>
        <v>559944</v>
      </c>
      <c r="R68" s="8">
        <f>VLOOKUP($A$7:$A$91,dt!$A$2:$R$78,18,FALSE)</f>
        <v>124</v>
      </c>
      <c r="S68" s="8">
        <f>VLOOKUP($A$7:$A$91,dt!$A$2:$X$78,19,FALSE)</f>
        <v>113113</v>
      </c>
      <c r="T68" s="8">
        <f>VLOOKUP($A$7:$A$91,dt!$A$2:$X$78,20,FALSE)</f>
        <v>530</v>
      </c>
      <c r="U68" s="8">
        <f>VLOOKUP($A$7:$A$91,dt!$A$2:$X$78,21,FALSE)</f>
        <v>22770</v>
      </c>
      <c r="V68" s="8">
        <f>VLOOKUP($A$7:$A$91,dt!$A$2:$X$78,22,FALSE)</f>
        <v>794</v>
      </c>
      <c r="W68" s="8">
        <f>VLOOKUP($A$7:$A$91,dt!$A$2:$X$78,23,FALSE)</f>
        <v>1436</v>
      </c>
      <c r="X68" s="8">
        <f>VLOOKUP($A$7:$A$91,dt!$A$2:$X$78,24,FALSE)</f>
        <v>58</v>
      </c>
    </row>
    <row r="69" spans="1:24" ht="21.75" x14ac:dyDescent="0.2">
      <c r="A69" s="7" t="s">
        <v>66</v>
      </c>
      <c r="B69" s="8">
        <f>VLOOKUP($A$7:$A$91,dt!$A$2:$R$78,2,FALSE)</f>
        <v>35580</v>
      </c>
      <c r="C69" s="8">
        <f>VLOOKUP($A$7:$A$91,dt!$A$2:$R$78,3,FALSE)</f>
        <v>300300</v>
      </c>
      <c r="D69" s="8">
        <f>VLOOKUP($A$7:$A$91,dt!$A$2:$R$78,4,FALSE)</f>
        <v>13443</v>
      </c>
      <c r="E69" s="8">
        <f>VLOOKUP($A$7:$A$91,dt!$A$2:$R$78,5,FALSE)</f>
        <v>34108</v>
      </c>
      <c r="F69" s="8">
        <f>VLOOKUP($A$7:$A$91,dt!$A$2:$R$78,6,FALSE)</f>
        <v>1194</v>
      </c>
      <c r="G69" s="8">
        <f>VLOOKUP($A$7:$A$91,dt!$A$2:$R$78,7,FALSE)</f>
        <v>10874</v>
      </c>
      <c r="H69" s="8">
        <f>VLOOKUP($A$7:$A$91,dt!$A$2:$R$78,8,FALSE)</f>
        <v>828</v>
      </c>
      <c r="I69" s="8">
        <f>VLOOKUP($A$7:$A$91,dt!$A$2:$R$78,9,FALSE)</f>
        <v>460275</v>
      </c>
      <c r="J69" s="8">
        <f>VLOOKUP($A$7:$A$91,dt!$A$2:$R$78,10,FALSE)</f>
        <v>2544</v>
      </c>
      <c r="K69" s="8">
        <f>VLOOKUP($A$7:$A$91,dt!$A$2:$R$78,11,FALSE)</f>
        <v>1005068</v>
      </c>
      <c r="L69" s="8">
        <f>VLOOKUP($A$7:$A$91,dt!$A$2:$R$78,12,FALSE)</f>
        <v>25054</v>
      </c>
      <c r="M69" s="8">
        <f>VLOOKUP($A$7:$A$91,dt!$A$2:$R$78,13,FALSE)</f>
        <v>33296344</v>
      </c>
      <c r="N69" s="8">
        <f>VLOOKUP($A$7:$A$91,dt!$A$2:$R$78,14,FALSE)</f>
        <v>582</v>
      </c>
      <c r="O69" s="8">
        <f>VLOOKUP($A$7:$A$91,dt!$A$2:$R$78,15,FALSE)</f>
        <v>482424</v>
      </c>
      <c r="P69" s="8">
        <f>VLOOKUP($A$7:$A$91,dt!$A$2:$R$78,16,FALSE)</f>
        <v>1010</v>
      </c>
      <c r="Q69" s="8">
        <f>VLOOKUP($A$7:$A$91,dt!$A$2:$R$78,17,FALSE)</f>
        <v>449932</v>
      </c>
      <c r="R69" s="8">
        <f>VLOOKUP($A$7:$A$91,dt!$A$2:$R$78,18,FALSE)</f>
        <v>270</v>
      </c>
      <c r="S69" s="8">
        <f>VLOOKUP($A$7:$A$91,dt!$A$2:$X$78,19,FALSE)</f>
        <v>258499</v>
      </c>
      <c r="T69" s="8">
        <f>VLOOKUP($A$7:$A$91,dt!$A$2:$X$78,20,FALSE)</f>
        <v>667</v>
      </c>
      <c r="U69" s="8">
        <f>VLOOKUP($A$7:$A$91,dt!$A$2:$X$78,21,FALSE)</f>
        <v>101396</v>
      </c>
      <c r="V69" s="8">
        <f>VLOOKUP($A$7:$A$91,dt!$A$2:$X$78,22,FALSE)</f>
        <v>2878</v>
      </c>
      <c r="W69" s="8">
        <f>VLOOKUP($A$7:$A$91,dt!$A$2:$X$78,23,FALSE)</f>
        <v>29443</v>
      </c>
      <c r="X69" s="8">
        <f>VLOOKUP($A$7:$A$91,dt!$A$2:$X$78,24,FALSE)</f>
        <v>398</v>
      </c>
    </row>
    <row r="70" spans="1:24" ht="21.75" x14ac:dyDescent="0.2">
      <c r="A70" s="7" t="s">
        <v>67</v>
      </c>
      <c r="B70" s="8">
        <f>VLOOKUP($A$7:$A$91,dt!$A$2:$R$78,2,FALSE)</f>
        <v>33620</v>
      </c>
      <c r="C70" s="8">
        <f>VLOOKUP($A$7:$A$91,dt!$A$2:$R$78,3,FALSE)</f>
        <v>189365</v>
      </c>
      <c r="D70" s="8">
        <f>VLOOKUP($A$7:$A$91,dt!$A$2:$R$78,4,FALSE)</f>
        <v>8094</v>
      </c>
      <c r="E70" s="8">
        <f>VLOOKUP($A$7:$A$91,dt!$A$2:$R$78,5,FALSE)</f>
        <v>1163</v>
      </c>
      <c r="F70" s="8">
        <f>VLOOKUP($A$7:$A$91,dt!$A$2:$R$78,6,FALSE)</f>
        <v>29</v>
      </c>
      <c r="G70" s="8">
        <f>VLOOKUP($A$7:$A$91,dt!$A$2:$R$78,7,FALSE)</f>
        <v>4602</v>
      </c>
      <c r="H70" s="8">
        <f>VLOOKUP($A$7:$A$91,dt!$A$2:$R$78,8,FALSE)</f>
        <v>488</v>
      </c>
      <c r="I70" s="8">
        <f>VLOOKUP($A$7:$A$91,dt!$A$2:$R$78,9,FALSE)</f>
        <v>597011</v>
      </c>
      <c r="J70" s="8">
        <f>VLOOKUP($A$7:$A$91,dt!$A$2:$R$78,10,FALSE)</f>
        <v>2625</v>
      </c>
      <c r="K70" s="8">
        <f>VLOOKUP($A$7:$A$91,dt!$A$2:$R$78,11,FALSE)</f>
        <v>1247634</v>
      </c>
      <c r="L70" s="8">
        <f>VLOOKUP($A$7:$A$91,dt!$A$2:$R$78,12,FALSE)</f>
        <v>25444</v>
      </c>
      <c r="M70" s="8">
        <f>VLOOKUP($A$7:$A$91,dt!$A$2:$R$78,13,FALSE)</f>
        <v>11758425</v>
      </c>
      <c r="N70" s="8">
        <f>VLOOKUP($A$7:$A$91,dt!$A$2:$R$78,14,FALSE)</f>
        <v>363</v>
      </c>
      <c r="O70" s="8">
        <f>VLOOKUP($A$7:$A$91,dt!$A$2:$R$78,15,FALSE)</f>
        <v>3146286</v>
      </c>
      <c r="P70" s="8">
        <f>VLOOKUP($A$7:$A$91,dt!$A$2:$R$78,16,FALSE)</f>
        <v>1261</v>
      </c>
      <c r="Q70" s="8">
        <f>VLOOKUP($A$7:$A$91,dt!$A$2:$R$78,17,FALSE)</f>
        <v>201456</v>
      </c>
      <c r="R70" s="8">
        <f>VLOOKUP($A$7:$A$91,dt!$A$2:$R$78,18,FALSE)</f>
        <v>336</v>
      </c>
      <c r="S70" s="8">
        <f>VLOOKUP($A$7:$A$91,dt!$A$2:$X$78,19,FALSE)</f>
        <v>3350584</v>
      </c>
      <c r="T70" s="8">
        <f>VLOOKUP($A$7:$A$91,dt!$A$2:$X$78,20,FALSE)</f>
        <v>2113</v>
      </c>
      <c r="U70" s="8">
        <f>VLOOKUP($A$7:$A$91,dt!$A$2:$X$78,21,FALSE)</f>
        <v>42939</v>
      </c>
      <c r="V70" s="8">
        <f>VLOOKUP($A$7:$A$91,dt!$A$2:$X$78,22,FALSE)</f>
        <v>1372</v>
      </c>
      <c r="W70" s="8">
        <f>VLOOKUP($A$7:$A$91,dt!$A$2:$X$78,23,FALSE)</f>
        <v>5365</v>
      </c>
      <c r="X70" s="8">
        <f>VLOOKUP($A$7:$A$91,dt!$A$2:$X$78,24,FALSE)</f>
        <v>143</v>
      </c>
    </row>
    <row r="71" spans="1:24" ht="21.75" x14ac:dyDescent="0.2">
      <c r="A71" s="7" t="s">
        <v>68</v>
      </c>
      <c r="B71" s="8">
        <f>VLOOKUP($A$7:$A$91,dt!$A$2:$R$78,2,FALSE)</f>
        <v>14726</v>
      </c>
      <c r="C71" s="8">
        <f>VLOOKUP($A$7:$A$91,dt!$A$2:$R$78,3,FALSE)</f>
        <v>44588</v>
      </c>
      <c r="D71" s="8">
        <f>VLOOKUP($A$7:$A$91,dt!$A$2:$R$78,4,FALSE)</f>
        <v>2281</v>
      </c>
      <c r="E71" s="8">
        <f>VLOOKUP($A$7:$A$91,dt!$A$2:$R$78,5,FALSE)</f>
        <v>29395</v>
      </c>
      <c r="F71" s="8">
        <f>VLOOKUP($A$7:$A$91,dt!$A$2:$R$78,6,FALSE)</f>
        <v>860</v>
      </c>
      <c r="G71" s="8">
        <f>VLOOKUP($A$7:$A$91,dt!$A$2:$R$78,7,FALSE)</f>
        <v>459</v>
      </c>
      <c r="H71" s="8">
        <f>VLOOKUP($A$7:$A$91,dt!$A$2:$R$78,8,FALSE)</f>
        <v>85</v>
      </c>
      <c r="I71" s="8">
        <f>VLOOKUP($A$7:$A$91,dt!$A$2:$R$78,9,FALSE)</f>
        <v>359451</v>
      </c>
      <c r="J71" s="8">
        <f>VLOOKUP($A$7:$A$91,dt!$A$2:$R$78,10,FALSE)</f>
        <v>655</v>
      </c>
      <c r="K71" s="8">
        <f>VLOOKUP($A$7:$A$91,dt!$A$2:$R$78,11,FALSE)</f>
        <v>639881</v>
      </c>
      <c r="L71" s="8">
        <f>VLOOKUP($A$7:$A$91,dt!$A$2:$R$78,12,FALSE)</f>
        <v>11394</v>
      </c>
      <c r="M71" s="8">
        <f>VLOOKUP($A$7:$A$91,dt!$A$2:$R$78,13,FALSE)</f>
        <v>4597589</v>
      </c>
      <c r="N71" s="8">
        <f>VLOOKUP($A$7:$A$91,dt!$A$2:$R$78,14,FALSE)</f>
        <v>195</v>
      </c>
      <c r="O71" s="8">
        <f>VLOOKUP($A$7:$A$91,dt!$A$2:$R$78,15,FALSE)</f>
        <v>2201030</v>
      </c>
      <c r="P71" s="8">
        <f>VLOOKUP($A$7:$A$91,dt!$A$2:$R$78,16,FALSE)</f>
        <v>607</v>
      </c>
      <c r="Q71" s="8">
        <f>VLOOKUP($A$7:$A$91,dt!$A$2:$R$78,17,FALSE)</f>
        <v>1053279</v>
      </c>
      <c r="R71" s="8">
        <f>VLOOKUP($A$7:$A$91,dt!$A$2:$R$78,18,FALSE)</f>
        <v>237</v>
      </c>
      <c r="S71" s="8">
        <f>VLOOKUP($A$7:$A$91,dt!$A$2:$X$78,19,FALSE)</f>
        <v>885059</v>
      </c>
      <c r="T71" s="8">
        <f>VLOOKUP($A$7:$A$91,dt!$A$2:$X$78,20,FALSE)</f>
        <v>700</v>
      </c>
      <c r="U71" s="8">
        <f>VLOOKUP($A$7:$A$91,dt!$A$2:$X$78,21,FALSE)</f>
        <v>13974</v>
      </c>
      <c r="V71" s="8">
        <f>VLOOKUP($A$7:$A$91,dt!$A$2:$X$78,22,FALSE)</f>
        <v>293</v>
      </c>
      <c r="W71" s="8">
        <f>VLOOKUP($A$7:$A$91,dt!$A$2:$X$78,23,FALSE)</f>
        <v>2839</v>
      </c>
      <c r="X71" s="8">
        <f>VLOOKUP($A$7:$A$91,dt!$A$2:$X$78,24,FALSE)</f>
        <v>69</v>
      </c>
    </row>
    <row r="72" spans="1:24" ht="21.75" x14ac:dyDescent="0.2">
      <c r="A72" s="7" t="s">
        <v>69</v>
      </c>
      <c r="B72" s="8">
        <f>VLOOKUP($A$7:$A$91,dt!$A$2:$R$78,2,FALSE)</f>
        <v>2969</v>
      </c>
      <c r="C72" s="8">
        <f>VLOOKUP($A$7:$A$91,dt!$A$2:$R$78,3,FALSE)</f>
        <v>593</v>
      </c>
      <c r="D72" s="8">
        <f>VLOOKUP($A$7:$A$91,dt!$A$2:$R$78,4,FALSE)</f>
        <v>65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16</v>
      </c>
      <c r="H72" s="8">
        <f>VLOOKUP($A$7:$A$91,dt!$A$2:$R$78,8,FALSE)</f>
        <v>4</v>
      </c>
      <c r="I72" s="8">
        <f>VLOOKUP($A$7:$A$91,dt!$A$2:$R$78,9,FALSE)</f>
        <v>135</v>
      </c>
      <c r="J72" s="8">
        <f>VLOOKUP($A$7:$A$91,dt!$A$2:$R$78,10,FALSE)</f>
        <v>3</v>
      </c>
      <c r="K72" s="8">
        <f>VLOOKUP($A$7:$A$91,dt!$A$2:$R$78,11,FALSE)</f>
        <v>64507</v>
      </c>
      <c r="L72" s="8">
        <f>VLOOKUP($A$7:$A$91,dt!$A$2:$R$78,12,FALSE)</f>
        <v>2078</v>
      </c>
      <c r="M72" s="8">
        <f>VLOOKUP($A$7:$A$91,dt!$A$2:$R$78,13,FALSE)</f>
        <v>30621</v>
      </c>
      <c r="N72" s="8">
        <f>VLOOKUP($A$7:$A$91,dt!$A$2:$R$78,14,FALSE)</f>
        <v>17</v>
      </c>
      <c r="O72" s="8">
        <f>VLOOKUP($A$7:$A$91,dt!$A$2:$R$78,15,FALSE)</f>
        <v>52565</v>
      </c>
      <c r="P72" s="8">
        <f>VLOOKUP($A$7:$A$91,dt!$A$2:$R$78,16,FALSE)</f>
        <v>599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8461</v>
      </c>
      <c r="T72" s="8">
        <f>VLOOKUP($A$7:$A$91,dt!$A$2:$X$78,20,FALSE)</f>
        <v>156</v>
      </c>
      <c r="U72" s="8">
        <f>VLOOKUP($A$7:$A$91,dt!$A$2:$X$78,21,FALSE)</f>
        <v>542</v>
      </c>
      <c r="V72" s="8">
        <f>VLOOKUP($A$7:$A$91,dt!$A$2:$X$78,22,FALSE)</f>
        <v>29</v>
      </c>
      <c r="W72" s="8">
        <f>VLOOKUP($A$7:$A$91,dt!$A$2:$X$78,23,FALSE)</f>
        <v>1</v>
      </c>
      <c r="X72" s="8">
        <f>VLOOKUP($A$7:$A$91,dt!$A$2:$X$78,24,FALSE)</f>
        <v>1</v>
      </c>
    </row>
    <row r="73" spans="1:24" ht="21.75" x14ac:dyDescent="0.2">
      <c r="A73" s="7" t="s">
        <v>70</v>
      </c>
      <c r="B73" s="8">
        <f>VLOOKUP($A$7:$A$91,dt!$A$2:$R$78,2,FALSE)</f>
        <v>2552</v>
      </c>
      <c r="C73" s="8">
        <f>VLOOKUP($A$7:$A$91,dt!$A$2:$R$78,3,FALSE)</f>
        <v>1037</v>
      </c>
      <c r="D73" s="8">
        <f>VLOOKUP($A$7:$A$91,dt!$A$2:$R$78,4,FALSE)</f>
        <v>83</v>
      </c>
      <c r="E73" s="8">
        <f>VLOOKUP($A$7:$A$91,dt!$A$2:$R$78,5,FALSE)</f>
        <v>0</v>
      </c>
      <c r="F73" s="8">
        <f>VLOOKUP($A$7:$A$91,dt!$A$2:$R$78,6,FALSE)</f>
        <v>0</v>
      </c>
      <c r="G73" s="8">
        <f>VLOOKUP($A$7:$A$91,dt!$A$2:$R$78,7,FALSE)</f>
        <v>11</v>
      </c>
      <c r="H73" s="8">
        <f>VLOOKUP($A$7:$A$91,dt!$A$2:$R$78,8,FALSE)</f>
        <v>4</v>
      </c>
      <c r="I73" s="8">
        <f>VLOOKUP($A$7:$A$91,dt!$A$2:$R$78,9,FALSE)</f>
        <v>1911</v>
      </c>
      <c r="J73" s="8">
        <f>VLOOKUP($A$7:$A$91,dt!$A$2:$R$78,10,FALSE)</f>
        <v>9</v>
      </c>
      <c r="K73" s="8">
        <f>VLOOKUP($A$7:$A$91,dt!$A$2:$R$78,11,FALSE)</f>
        <v>45967</v>
      </c>
      <c r="L73" s="8">
        <f>VLOOKUP($A$7:$A$91,dt!$A$2:$R$78,12,FALSE)</f>
        <v>1724</v>
      </c>
      <c r="M73" s="8">
        <f>VLOOKUP($A$7:$A$91,dt!$A$2:$R$78,13,FALSE)</f>
        <v>157</v>
      </c>
      <c r="N73" s="8">
        <f>VLOOKUP($A$7:$A$91,dt!$A$2:$R$78,14,FALSE)</f>
        <v>13</v>
      </c>
      <c r="O73" s="8">
        <f>VLOOKUP($A$7:$A$91,dt!$A$2:$R$78,15,FALSE)</f>
        <v>38473</v>
      </c>
      <c r="P73" s="8">
        <f>VLOOKUP($A$7:$A$91,dt!$A$2:$R$78,16,FALSE)</f>
        <v>465</v>
      </c>
      <c r="Q73" s="8">
        <f>VLOOKUP($A$7:$A$91,dt!$A$2:$R$78,17,FALSE)</f>
        <v>238</v>
      </c>
      <c r="R73" s="8">
        <f>VLOOKUP($A$7:$A$91,dt!$A$2:$R$78,18,FALSE)</f>
        <v>20</v>
      </c>
      <c r="S73" s="8">
        <f>VLOOKUP($A$7:$A$91,dt!$A$2:$X$78,19,FALSE)</f>
        <v>4637</v>
      </c>
      <c r="T73" s="8">
        <f>VLOOKUP($A$7:$A$91,dt!$A$2:$X$78,20,FALSE)</f>
        <v>223</v>
      </c>
      <c r="U73" s="8">
        <f>VLOOKUP($A$7:$A$91,dt!$A$2:$X$78,21,FALSE)</f>
        <v>281</v>
      </c>
      <c r="V73" s="8">
        <f>VLOOKUP($A$7:$A$91,dt!$A$2:$X$78,22,FALSE)</f>
        <v>18</v>
      </c>
      <c r="W73" s="8">
        <f>VLOOKUP($A$7:$A$91,dt!$A$2:$X$78,23,FALSE)</f>
        <v>42</v>
      </c>
      <c r="X73" s="8">
        <f>VLOOKUP($A$7:$A$91,dt!$A$2:$X$78,24,FALSE)</f>
        <v>5</v>
      </c>
    </row>
    <row r="74" spans="1:24" ht="21.75" x14ac:dyDescent="0.2">
      <c r="A74" s="7" t="s">
        <v>71</v>
      </c>
      <c r="B74" s="8">
        <f>VLOOKUP($A$7:$A$91,dt!$A$2:$R$78,2,FALSE)</f>
        <v>19935</v>
      </c>
      <c r="C74" s="8">
        <f>VLOOKUP($A$7:$A$91,dt!$A$2:$R$78,3,FALSE)</f>
        <v>249803</v>
      </c>
      <c r="D74" s="8">
        <f>VLOOKUP($A$7:$A$91,dt!$A$2:$R$78,4,FALSE)</f>
        <v>13969</v>
      </c>
      <c r="E74" s="8">
        <f>VLOOKUP($A$7:$A$91,dt!$A$2:$R$78,5,FALSE)</f>
        <v>13950</v>
      </c>
      <c r="F74" s="8">
        <f>VLOOKUP($A$7:$A$91,dt!$A$2:$R$78,6,FALSE)</f>
        <v>377</v>
      </c>
      <c r="G74" s="8">
        <f>VLOOKUP($A$7:$A$91,dt!$A$2:$R$78,7,FALSE)</f>
        <v>973</v>
      </c>
      <c r="H74" s="8">
        <f>VLOOKUP($A$7:$A$91,dt!$A$2:$R$78,8,FALSE)</f>
        <v>122</v>
      </c>
      <c r="I74" s="8">
        <f>VLOOKUP($A$7:$A$91,dt!$A$2:$R$78,9,FALSE)</f>
        <v>140544</v>
      </c>
      <c r="J74" s="8">
        <f>VLOOKUP($A$7:$A$91,dt!$A$2:$R$78,10,FALSE)</f>
        <v>1442</v>
      </c>
      <c r="K74" s="8">
        <f>VLOOKUP($A$7:$A$91,dt!$A$2:$R$78,11,FALSE)</f>
        <v>411554</v>
      </c>
      <c r="L74" s="8">
        <f>VLOOKUP($A$7:$A$91,dt!$A$2:$R$78,12,FALSE)</f>
        <v>10428</v>
      </c>
      <c r="M74" s="8">
        <f>VLOOKUP($A$7:$A$91,dt!$A$2:$R$78,13,FALSE)</f>
        <v>1447712</v>
      </c>
      <c r="N74" s="8">
        <f>VLOOKUP($A$7:$A$91,dt!$A$2:$R$78,14,FALSE)</f>
        <v>99</v>
      </c>
      <c r="O74" s="8">
        <f>VLOOKUP($A$7:$A$91,dt!$A$2:$R$78,15,FALSE)</f>
        <v>264622</v>
      </c>
      <c r="P74" s="8">
        <f>VLOOKUP($A$7:$A$91,dt!$A$2:$R$78,16,FALSE)</f>
        <v>621</v>
      </c>
      <c r="Q74" s="8">
        <f>VLOOKUP($A$7:$A$91,dt!$A$2:$R$78,17,FALSE)</f>
        <v>69815</v>
      </c>
      <c r="R74" s="8">
        <f>VLOOKUP($A$7:$A$91,dt!$A$2:$R$78,18,FALSE)</f>
        <v>173</v>
      </c>
      <c r="S74" s="8">
        <f>VLOOKUP($A$7:$A$91,dt!$A$2:$X$78,19,FALSE)</f>
        <v>433767</v>
      </c>
      <c r="T74" s="8">
        <f>VLOOKUP($A$7:$A$91,dt!$A$2:$X$78,20,FALSE)</f>
        <v>595</v>
      </c>
      <c r="U74" s="8">
        <f>VLOOKUP($A$7:$A$91,dt!$A$2:$X$78,21,FALSE)</f>
        <v>35757</v>
      </c>
      <c r="V74" s="8">
        <f>VLOOKUP($A$7:$A$91,dt!$A$2:$X$78,22,FALSE)</f>
        <v>802</v>
      </c>
      <c r="W74" s="8">
        <f>VLOOKUP($A$7:$A$91,dt!$A$2:$X$78,23,FALSE)</f>
        <v>1234</v>
      </c>
      <c r="X74" s="8">
        <f>VLOOKUP($A$7:$A$91,dt!$A$2:$X$78,24,FALSE)</f>
        <v>35</v>
      </c>
    </row>
    <row r="75" spans="1:24" ht="21.75" x14ac:dyDescent="0.2">
      <c r="A75" s="7" t="s">
        <v>72</v>
      </c>
      <c r="B75" s="8">
        <f>VLOOKUP($A$7:$A$91,dt!$A$2:$R$78,2,FALSE)</f>
        <v>23577</v>
      </c>
      <c r="C75" s="8">
        <f>VLOOKUP($A$7:$A$91,dt!$A$2:$R$78,3,FALSE)</f>
        <v>167660</v>
      </c>
      <c r="D75" s="8">
        <f>VLOOKUP($A$7:$A$91,dt!$A$2:$R$78,4,FALSE)</f>
        <v>14287</v>
      </c>
      <c r="E75" s="8">
        <f>VLOOKUP($A$7:$A$91,dt!$A$2:$R$78,5,FALSE)</f>
        <v>41195</v>
      </c>
      <c r="F75" s="8">
        <f>VLOOKUP($A$7:$A$91,dt!$A$2:$R$78,6,FALSE)</f>
        <v>1080</v>
      </c>
      <c r="G75" s="8">
        <f>VLOOKUP($A$7:$A$91,dt!$A$2:$R$78,7,FALSE)</f>
        <v>565</v>
      </c>
      <c r="H75" s="8">
        <f>VLOOKUP($A$7:$A$91,dt!$A$2:$R$78,8,FALSE)</f>
        <v>123</v>
      </c>
      <c r="I75" s="8">
        <f>VLOOKUP($A$7:$A$91,dt!$A$2:$R$78,9,FALSE)</f>
        <v>155850</v>
      </c>
      <c r="J75" s="8">
        <f>VLOOKUP($A$7:$A$91,dt!$A$2:$R$78,10,FALSE)</f>
        <v>2093</v>
      </c>
      <c r="K75" s="8">
        <f>VLOOKUP($A$7:$A$91,dt!$A$2:$R$78,11,FALSE)</f>
        <v>492871</v>
      </c>
      <c r="L75" s="8">
        <f>VLOOKUP($A$7:$A$91,dt!$A$2:$R$78,12,FALSE)</f>
        <v>13535</v>
      </c>
      <c r="M75" s="8">
        <f>VLOOKUP($A$7:$A$91,dt!$A$2:$R$78,13,FALSE)</f>
        <v>1396565</v>
      </c>
      <c r="N75" s="8">
        <f>VLOOKUP($A$7:$A$91,dt!$A$2:$R$78,14,FALSE)</f>
        <v>145</v>
      </c>
      <c r="O75" s="8">
        <f>VLOOKUP($A$7:$A$91,dt!$A$2:$R$78,15,FALSE)</f>
        <v>120551</v>
      </c>
      <c r="P75" s="8">
        <f>VLOOKUP($A$7:$A$91,dt!$A$2:$R$78,16,FALSE)</f>
        <v>892</v>
      </c>
      <c r="Q75" s="8">
        <f>VLOOKUP($A$7:$A$91,dt!$A$2:$R$78,17,FALSE)</f>
        <v>3629</v>
      </c>
      <c r="R75" s="8">
        <f>VLOOKUP($A$7:$A$91,dt!$A$2:$R$78,18,FALSE)</f>
        <v>105</v>
      </c>
      <c r="S75" s="8">
        <f>VLOOKUP($A$7:$A$91,dt!$A$2:$X$78,19,FALSE)</f>
        <v>49464</v>
      </c>
      <c r="T75" s="8">
        <f>VLOOKUP($A$7:$A$91,dt!$A$2:$X$78,20,FALSE)</f>
        <v>387</v>
      </c>
      <c r="U75" s="8">
        <f>VLOOKUP($A$7:$A$91,dt!$A$2:$X$78,21,FALSE)</f>
        <v>45850</v>
      </c>
      <c r="V75" s="8">
        <f>VLOOKUP($A$7:$A$91,dt!$A$2:$X$78,22,FALSE)</f>
        <v>1139</v>
      </c>
      <c r="W75" s="8">
        <f>VLOOKUP($A$7:$A$91,dt!$A$2:$X$78,23,FALSE)</f>
        <v>1045</v>
      </c>
      <c r="X75" s="8">
        <f>VLOOKUP($A$7:$A$91,dt!$A$2:$X$78,24,FALSE)</f>
        <v>31</v>
      </c>
    </row>
    <row r="76" spans="1:24" ht="21.75" x14ac:dyDescent="0.2">
      <c r="A76" s="11" t="s">
        <v>8</v>
      </c>
      <c r="B76" s="10">
        <f>SUM(B77:B85)</f>
        <v>309132</v>
      </c>
      <c r="C76" s="10">
        <f t="shared" ref="C76:X76" si="32">SUM(C77:C85)</f>
        <v>682683</v>
      </c>
      <c r="D76" s="10">
        <f t="shared" si="32"/>
        <v>118090</v>
      </c>
      <c r="E76" s="10">
        <f t="shared" si="32"/>
        <v>5988</v>
      </c>
      <c r="F76" s="10">
        <f t="shared" si="32"/>
        <v>207</v>
      </c>
      <c r="G76" s="10">
        <f t="shared" si="32"/>
        <v>17620</v>
      </c>
      <c r="H76" s="10">
        <f t="shared" si="32"/>
        <v>1921</v>
      </c>
      <c r="I76" s="10">
        <f t="shared" si="32"/>
        <v>1482228</v>
      </c>
      <c r="J76" s="10">
        <f t="shared" si="32"/>
        <v>20528</v>
      </c>
      <c r="K76" s="10">
        <f t="shared" ref="K76:L76" si="33">SUM(K77:K85)</f>
        <v>9547763</v>
      </c>
      <c r="L76" s="10">
        <f t="shared" si="33"/>
        <v>243338</v>
      </c>
      <c r="M76" s="10">
        <f t="shared" ref="M76:N76" si="34">SUM(M77:M85)</f>
        <v>15343031</v>
      </c>
      <c r="N76" s="10">
        <f t="shared" si="34"/>
        <v>3093</v>
      </c>
      <c r="O76" s="10">
        <f t="shared" si="32"/>
        <v>4952307</v>
      </c>
      <c r="P76" s="10">
        <f t="shared" si="32"/>
        <v>14843</v>
      </c>
      <c r="Q76" s="10">
        <f t="shared" si="32"/>
        <v>143461</v>
      </c>
      <c r="R76" s="10">
        <f t="shared" si="32"/>
        <v>2555</v>
      </c>
      <c r="S76" s="10">
        <f t="shared" ref="S76:T76" si="35">SUM(S77:S85)</f>
        <v>1098640</v>
      </c>
      <c r="T76" s="10">
        <f t="shared" si="35"/>
        <v>9185</v>
      </c>
      <c r="U76" s="10">
        <f t="shared" si="32"/>
        <v>173427</v>
      </c>
      <c r="V76" s="10">
        <f t="shared" si="32"/>
        <v>9353</v>
      </c>
      <c r="W76" s="10">
        <f t="shared" si="32"/>
        <v>2342</v>
      </c>
      <c r="X76" s="10">
        <f t="shared" si="32"/>
        <v>223</v>
      </c>
    </row>
    <row r="77" spans="1:24" ht="21.75" x14ac:dyDescent="0.2">
      <c r="A77" s="7" t="s">
        <v>73</v>
      </c>
      <c r="B77" s="8">
        <f>VLOOKUP($A$7:$A$91,dt!$A$2:$R$78,2,FALSE)</f>
        <v>98789</v>
      </c>
      <c r="C77" s="8">
        <f>VLOOKUP($A$7:$A$91,dt!$A$2:$R$78,3,FALSE)</f>
        <v>216489</v>
      </c>
      <c r="D77" s="8">
        <f>VLOOKUP($A$7:$A$91,dt!$A$2:$R$78,4,FALSE)</f>
        <v>40635</v>
      </c>
      <c r="E77" s="8">
        <f>VLOOKUP($A$7:$A$91,dt!$A$2:$R$78,5,FALSE)</f>
        <v>141</v>
      </c>
      <c r="F77" s="8">
        <f>VLOOKUP($A$7:$A$91,dt!$A$2:$R$78,6,FALSE)</f>
        <v>11</v>
      </c>
      <c r="G77" s="8">
        <f>VLOOKUP($A$7:$A$91,dt!$A$2:$R$78,7,FALSE)</f>
        <v>2369</v>
      </c>
      <c r="H77" s="8">
        <f>VLOOKUP($A$7:$A$91,dt!$A$2:$R$78,8,FALSE)</f>
        <v>225</v>
      </c>
      <c r="I77" s="8">
        <f>VLOOKUP($A$7:$A$91,dt!$A$2:$R$78,9,FALSE)</f>
        <v>386576</v>
      </c>
      <c r="J77" s="8">
        <f>VLOOKUP($A$7:$A$91,dt!$A$2:$R$78,10,FALSE)</f>
        <v>5953</v>
      </c>
      <c r="K77" s="8">
        <f>VLOOKUP($A$7:$A$91,dt!$A$2:$R$78,11,FALSE)</f>
        <v>2814056</v>
      </c>
      <c r="L77" s="8">
        <f>VLOOKUP($A$7:$A$91,dt!$A$2:$R$78,12,FALSE)</f>
        <v>73463</v>
      </c>
      <c r="M77" s="8">
        <f>VLOOKUP($A$7:$A$91,dt!$A$2:$R$78,13,FALSE)</f>
        <v>2706575</v>
      </c>
      <c r="N77" s="8">
        <f>VLOOKUP($A$7:$A$91,dt!$A$2:$R$78,14,FALSE)</f>
        <v>959</v>
      </c>
      <c r="O77" s="8">
        <f>VLOOKUP($A$7:$A$91,dt!$A$2:$R$78,15,FALSE)</f>
        <v>861428</v>
      </c>
      <c r="P77" s="8">
        <f>VLOOKUP($A$7:$A$91,dt!$A$2:$R$78,16,FALSE)</f>
        <v>6114</v>
      </c>
      <c r="Q77" s="8">
        <f>VLOOKUP($A$7:$A$91,dt!$A$2:$R$78,17,FALSE)</f>
        <v>22497</v>
      </c>
      <c r="R77" s="8">
        <f>VLOOKUP($A$7:$A$91,dt!$A$2:$R$78,18,FALSE)</f>
        <v>529</v>
      </c>
      <c r="S77" s="8">
        <f>VLOOKUP($A$7:$A$91,dt!$A$2:$X$78,19,FALSE)</f>
        <v>380463</v>
      </c>
      <c r="T77" s="8">
        <f>VLOOKUP($A$7:$A$91,dt!$A$2:$X$78,20,FALSE)</f>
        <v>3577</v>
      </c>
      <c r="U77" s="8">
        <f>VLOOKUP($A$7:$A$91,dt!$A$2:$X$78,21,FALSE)</f>
        <v>49586</v>
      </c>
      <c r="V77" s="8">
        <f>VLOOKUP($A$7:$A$91,dt!$A$2:$X$78,22,FALSE)</f>
        <v>2338</v>
      </c>
      <c r="W77" s="8">
        <f>VLOOKUP($A$7:$A$91,dt!$A$2:$X$78,23,FALSE)</f>
        <v>819</v>
      </c>
      <c r="X77" s="8">
        <f>VLOOKUP($A$7:$A$91,dt!$A$2:$X$78,24,FALSE)</f>
        <v>55</v>
      </c>
    </row>
    <row r="78" spans="1:24" ht="21.75" x14ac:dyDescent="0.2">
      <c r="A78" s="7" t="s">
        <v>74</v>
      </c>
      <c r="B78" s="8">
        <f>VLOOKUP($A$7:$A$91,dt!$A$2:$R$78,2,FALSE)</f>
        <v>16610</v>
      </c>
      <c r="C78" s="8">
        <f>VLOOKUP($A$7:$A$91,dt!$A$2:$R$78,3,FALSE)</f>
        <v>56149</v>
      </c>
      <c r="D78" s="8">
        <f>VLOOKUP($A$7:$A$91,dt!$A$2:$R$78,4,FALSE)</f>
        <v>7249</v>
      </c>
      <c r="E78" s="8">
        <f>VLOOKUP($A$7:$A$91,dt!$A$2:$R$78,5,FALSE)</f>
        <v>11</v>
      </c>
      <c r="F78" s="8">
        <f>VLOOKUP($A$7:$A$91,dt!$A$2:$R$78,6,FALSE)</f>
        <v>1</v>
      </c>
      <c r="G78" s="8">
        <f>VLOOKUP($A$7:$A$91,dt!$A$2:$R$78,7,FALSE)</f>
        <v>763</v>
      </c>
      <c r="H78" s="8">
        <f>VLOOKUP($A$7:$A$91,dt!$A$2:$R$78,8,FALSE)</f>
        <v>138</v>
      </c>
      <c r="I78" s="8">
        <f>VLOOKUP($A$7:$A$91,dt!$A$2:$R$78,9,FALSE)</f>
        <v>90526</v>
      </c>
      <c r="J78" s="8">
        <f>VLOOKUP($A$7:$A$91,dt!$A$2:$R$78,10,FALSE)</f>
        <v>712</v>
      </c>
      <c r="K78" s="8">
        <f>VLOOKUP($A$7:$A$91,dt!$A$2:$R$78,11,FALSE)</f>
        <v>509099</v>
      </c>
      <c r="L78" s="8">
        <f>VLOOKUP($A$7:$A$91,dt!$A$2:$R$78,12,FALSE)</f>
        <v>11933</v>
      </c>
      <c r="M78" s="8">
        <f>VLOOKUP($A$7:$A$91,dt!$A$2:$R$78,13,FALSE)</f>
        <v>1839145</v>
      </c>
      <c r="N78" s="8">
        <f>VLOOKUP($A$7:$A$91,dt!$A$2:$R$78,14,FALSE)</f>
        <v>175</v>
      </c>
      <c r="O78" s="8">
        <f>VLOOKUP($A$7:$A$91,dt!$A$2:$R$78,15,FALSE)</f>
        <v>92928</v>
      </c>
      <c r="P78" s="8">
        <f>VLOOKUP($A$7:$A$91,dt!$A$2:$R$78,16,FALSE)</f>
        <v>348</v>
      </c>
      <c r="Q78" s="8">
        <f>VLOOKUP($A$7:$A$91,dt!$A$2:$R$78,17,FALSE)</f>
        <v>3523</v>
      </c>
      <c r="R78" s="8">
        <f>VLOOKUP($A$7:$A$91,dt!$A$2:$R$78,18,FALSE)</f>
        <v>139</v>
      </c>
      <c r="S78" s="8">
        <f>VLOOKUP($A$7:$A$91,dt!$A$2:$X$78,19,FALSE)</f>
        <v>10190</v>
      </c>
      <c r="T78" s="8">
        <f>VLOOKUP($A$7:$A$91,dt!$A$2:$X$78,20,FALSE)</f>
        <v>279</v>
      </c>
      <c r="U78" s="8">
        <f>VLOOKUP($A$7:$A$91,dt!$A$2:$X$78,21,FALSE)</f>
        <v>32608</v>
      </c>
      <c r="V78" s="8">
        <f>VLOOKUP($A$7:$A$91,dt!$A$2:$X$78,22,FALSE)</f>
        <v>1652</v>
      </c>
      <c r="W78" s="8">
        <f>VLOOKUP($A$7:$A$91,dt!$A$2:$X$78,23,FALSE)</f>
        <v>216</v>
      </c>
      <c r="X78" s="8">
        <f>VLOOKUP($A$7:$A$91,dt!$A$2:$X$78,24,FALSE)</f>
        <v>27</v>
      </c>
    </row>
    <row r="79" spans="1:24" ht="21.75" x14ac:dyDescent="0.2">
      <c r="A79" s="7" t="s">
        <v>75</v>
      </c>
      <c r="B79" s="8">
        <f>VLOOKUP($A$7:$A$91,dt!$A$2:$R$78,2,FALSE)</f>
        <v>10055</v>
      </c>
      <c r="C79" s="8">
        <f>VLOOKUP($A$7:$A$91,dt!$A$2:$R$78,3,FALSE)</f>
        <v>9367</v>
      </c>
      <c r="D79" s="8">
        <f>VLOOKUP($A$7:$A$91,dt!$A$2:$R$78,4,FALSE)</f>
        <v>1257</v>
      </c>
      <c r="E79" s="8">
        <f>VLOOKUP($A$7:$A$91,dt!$A$2:$R$78,5,FALSE)</f>
        <v>0</v>
      </c>
      <c r="F79" s="8">
        <f>VLOOKUP($A$7:$A$91,dt!$A$2:$R$78,6,FALSE)</f>
        <v>0</v>
      </c>
      <c r="G79" s="8">
        <f>VLOOKUP($A$7:$A$91,dt!$A$2:$R$78,7,FALSE)</f>
        <v>2850</v>
      </c>
      <c r="H79" s="8">
        <f>VLOOKUP($A$7:$A$91,dt!$A$2:$R$78,8,FALSE)</f>
        <v>248</v>
      </c>
      <c r="I79" s="8">
        <f>VLOOKUP($A$7:$A$91,dt!$A$2:$R$78,9,FALSE)</f>
        <v>43433</v>
      </c>
      <c r="J79" s="8">
        <f>VLOOKUP($A$7:$A$91,dt!$A$2:$R$78,10,FALSE)</f>
        <v>291</v>
      </c>
      <c r="K79" s="8">
        <f>VLOOKUP($A$7:$A$91,dt!$A$2:$R$78,11,FALSE)</f>
        <v>301121</v>
      </c>
      <c r="L79" s="8">
        <f>VLOOKUP($A$7:$A$91,dt!$A$2:$R$78,12,FALSE)</f>
        <v>8840</v>
      </c>
      <c r="M79" s="8">
        <f>VLOOKUP($A$7:$A$91,dt!$A$2:$R$78,13,FALSE)</f>
        <v>468128</v>
      </c>
      <c r="N79" s="8">
        <f>VLOOKUP($A$7:$A$91,dt!$A$2:$R$78,14,FALSE)</f>
        <v>107</v>
      </c>
      <c r="O79" s="8">
        <f>VLOOKUP($A$7:$A$91,dt!$A$2:$R$78,15,FALSE)</f>
        <v>880142</v>
      </c>
      <c r="P79" s="8">
        <f>VLOOKUP($A$7:$A$91,dt!$A$2:$R$78,16,FALSE)</f>
        <v>439</v>
      </c>
      <c r="Q79" s="8">
        <f>VLOOKUP($A$7:$A$91,dt!$A$2:$R$78,17,FALSE)</f>
        <v>2387</v>
      </c>
      <c r="R79" s="8">
        <f>VLOOKUP($A$7:$A$91,dt!$A$2:$R$78,18,FALSE)</f>
        <v>83</v>
      </c>
      <c r="S79" s="8">
        <f>VLOOKUP($A$7:$A$91,dt!$A$2:$X$78,19,FALSE)</f>
        <v>12630</v>
      </c>
      <c r="T79" s="8">
        <f>VLOOKUP($A$7:$A$91,dt!$A$2:$X$78,20,FALSE)</f>
        <v>202</v>
      </c>
      <c r="U79" s="8">
        <f>VLOOKUP($A$7:$A$91,dt!$A$2:$X$78,21,FALSE)</f>
        <v>12770</v>
      </c>
      <c r="V79" s="8">
        <f>VLOOKUP($A$7:$A$91,dt!$A$2:$X$78,22,FALSE)</f>
        <v>610</v>
      </c>
      <c r="W79" s="8">
        <f>VLOOKUP($A$7:$A$91,dt!$A$2:$X$78,23,FALSE)</f>
        <v>143</v>
      </c>
      <c r="X79" s="8">
        <f>VLOOKUP($A$7:$A$91,dt!$A$2:$X$78,24,FALSE)</f>
        <v>21</v>
      </c>
    </row>
    <row r="80" spans="1:24" ht="21.75" x14ac:dyDescent="0.2">
      <c r="A80" s="7" t="s">
        <v>76</v>
      </c>
      <c r="B80" s="8">
        <f>VLOOKUP($A$7:$A$91,dt!$A$2:$R$78,2,FALSE)</f>
        <v>3095</v>
      </c>
      <c r="C80" s="8">
        <f>VLOOKUP($A$7:$A$91,dt!$A$2:$R$78,3,FALSE)</f>
        <v>2369</v>
      </c>
      <c r="D80" s="8">
        <f>VLOOKUP($A$7:$A$91,dt!$A$2:$R$78,4,FALSE)</f>
        <v>293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764</v>
      </c>
      <c r="H80" s="8">
        <f>VLOOKUP($A$7:$A$91,dt!$A$2:$R$78,8,FALSE)</f>
        <v>97</v>
      </c>
      <c r="I80" s="8">
        <f>VLOOKUP($A$7:$A$91,dt!$A$2:$R$78,9,FALSE)</f>
        <v>8667</v>
      </c>
      <c r="J80" s="8">
        <f>VLOOKUP($A$7:$A$91,dt!$A$2:$R$78,10,FALSE)</f>
        <v>50</v>
      </c>
      <c r="K80" s="8">
        <f>VLOOKUP($A$7:$A$91,dt!$A$2:$R$78,11,FALSE)</f>
        <v>85718</v>
      </c>
      <c r="L80" s="8">
        <f>VLOOKUP($A$7:$A$91,dt!$A$2:$R$78,12,FALSE)</f>
        <v>2587</v>
      </c>
      <c r="M80" s="8">
        <f>VLOOKUP($A$7:$A$91,dt!$A$2:$R$78,13,FALSE)</f>
        <v>70063</v>
      </c>
      <c r="N80" s="8">
        <f>VLOOKUP($A$7:$A$91,dt!$A$2:$R$78,14,FALSE)</f>
        <v>8</v>
      </c>
      <c r="O80" s="8">
        <f>VLOOKUP($A$7:$A$91,dt!$A$2:$R$78,15,FALSE)</f>
        <v>119351</v>
      </c>
      <c r="P80" s="8">
        <f>VLOOKUP($A$7:$A$91,dt!$A$2:$R$78,16,FALSE)</f>
        <v>56</v>
      </c>
      <c r="Q80" s="8">
        <f>VLOOKUP($A$7:$A$91,dt!$A$2:$R$78,17,FALSE)</f>
        <v>5221</v>
      </c>
      <c r="R80" s="8">
        <f>VLOOKUP($A$7:$A$91,dt!$A$2:$R$78,18,FALSE)</f>
        <v>8</v>
      </c>
      <c r="S80" s="8">
        <f>VLOOKUP($A$7:$A$91,dt!$A$2:$X$78,19,FALSE)</f>
        <v>4718</v>
      </c>
      <c r="T80" s="8">
        <f>VLOOKUP($A$7:$A$91,dt!$A$2:$X$78,20,FALSE)</f>
        <v>31</v>
      </c>
      <c r="U80" s="8">
        <f>VLOOKUP($A$7:$A$91,dt!$A$2:$X$78,21,FALSE)</f>
        <v>2540</v>
      </c>
      <c r="V80" s="8">
        <f>VLOOKUP($A$7:$A$91,dt!$A$2:$X$78,22,FALSE)</f>
        <v>94</v>
      </c>
      <c r="W80" s="8">
        <f>VLOOKUP($A$7:$A$91,dt!$A$2:$X$78,23,FALSE)</f>
        <v>105</v>
      </c>
      <c r="X80" s="8">
        <f>VLOOKUP($A$7:$A$91,dt!$A$2:$X$78,24,FALSE)</f>
        <v>8</v>
      </c>
    </row>
    <row r="81" spans="1:24" ht="21.75" x14ac:dyDescent="0.2">
      <c r="A81" s="7" t="s">
        <v>77</v>
      </c>
      <c r="B81" s="8">
        <f>VLOOKUP($A$7:$A$91,dt!$A$2:$R$78,2,FALSE)</f>
        <v>56507</v>
      </c>
      <c r="C81" s="8">
        <f>VLOOKUP($A$7:$A$91,dt!$A$2:$R$78,3,FALSE)</f>
        <v>82136</v>
      </c>
      <c r="D81" s="8">
        <f>VLOOKUP($A$7:$A$91,dt!$A$2:$R$78,4,FALSE)</f>
        <v>14243</v>
      </c>
      <c r="E81" s="8">
        <f>VLOOKUP($A$7:$A$91,dt!$A$2:$R$78,5,FALSE)</f>
        <v>0</v>
      </c>
      <c r="F81" s="8">
        <f>VLOOKUP($A$7:$A$91,dt!$A$2:$R$78,6,FALSE)</f>
        <v>0</v>
      </c>
      <c r="G81" s="8">
        <f>VLOOKUP($A$7:$A$91,dt!$A$2:$R$78,7,FALSE)</f>
        <v>3898</v>
      </c>
      <c r="H81" s="8">
        <f>VLOOKUP($A$7:$A$91,dt!$A$2:$R$78,8,FALSE)</f>
        <v>411</v>
      </c>
      <c r="I81" s="8">
        <f>VLOOKUP($A$7:$A$91,dt!$A$2:$R$78,9,FALSE)</f>
        <v>234438</v>
      </c>
      <c r="J81" s="8">
        <f>VLOOKUP($A$7:$A$91,dt!$A$2:$R$78,10,FALSE)</f>
        <v>3629</v>
      </c>
      <c r="K81" s="8">
        <f>VLOOKUP($A$7:$A$91,dt!$A$2:$R$78,11,FALSE)</f>
        <v>1865062</v>
      </c>
      <c r="L81" s="8">
        <f>VLOOKUP($A$7:$A$91,dt!$A$2:$R$78,12,FALSE)</f>
        <v>48233</v>
      </c>
      <c r="M81" s="8">
        <f>VLOOKUP($A$7:$A$91,dt!$A$2:$R$78,13,FALSE)</f>
        <v>2199252</v>
      </c>
      <c r="N81" s="8">
        <f>VLOOKUP($A$7:$A$91,dt!$A$2:$R$78,14,FALSE)</f>
        <v>480</v>
      </c>
      <c r="O81" s="8">
        <f>VLOOKUP($A$7:$A$91,dt!$A$2:$R$78,15,FALSE)</f>
        <v>376788</v>
      </c>
      <c r="P81" s="8">
        <f>VLOOKUP($A$7:$A$91,dt!$A$2:$R$78,16,FALSE)</f>
        <v>2479</v>
      </c>
      <c r="Q81" s="8">
        <f>VLOOKUP($A$7:$A$91,dt!$A$2:$R$78,17,FALSE)</f>
        <v>11231</v>
      </c>
      <c r="R81" s="8">
        <f>VLOOKUP($A$7:$A$91,dt!$A$2:$R$78,18,FALSE)</f>
        <v>213</v>
      </c>
      <c r="S81" s="8">
        <f>VLOOKUP($A$7:$A$91,dt!$A$2:$X$78,19,FALSE)</f>
        <v>296124</v>
      </c>
      <c r="T81" s="8">
        <f>VLOOKUP($A$7:$A$91,dt!$A$2:$X$78,20,FALSE)</f>
        <v>2114</v>
      </c>
      <c r="U81" s="8">
        <f>VLOOKUP($A$7:$A$91,dt!$A$2:$X$78,21,FALSE)</f>
        <v>15898</v>
      </c>
      <c r="V81" s="8">
        <f>VLOOKUP($A$7:$A$91,dt!$A$2:$X$78,22,FALSE)</f>
        <v>796</v>
      </c>
      <c r="W81" s="8">
        <f>VLOOKUP($A$7:$A$91,dt!$A$2:$X$78,23,FALSE)</f>
        <v>467</v>
      </c>
      <c r="X81" s="8">
        <f>VLOOKUP($A$7:$A$91,dt!$A$2:$X$78,24,FALSE)</f>
        <v>33</v>
      </c>
    </row>
    <row r="82" spans="1:24" ht="21.75" x14ac:dyDescent="0.2">
      <c r="A82" s="7" t="s">
        <v>78</v>
      </c>
      <c r="B82" s="8">
        <f>VLOOKUP($A$7:$A$91,dt!$A$2:$R$78,2,FALSE)</f>
        <v>7178</v>
      </c>
      <c r="C82" s="8">
        <f>VLOOKUP($A$7:$A$91,dt!$A$2:$R$78,3,FALSE)</f>
        <v>9920</v>
      </c>
      <c r="D82" s="8">
        <f>VLOOKUP($A$7:$A$91,dt!$A$2:$R$78,4,FALSE)</f>
        <v>1191</v>
      </c>
      <c r="E82" s="8">
        <f>VLOOKUP($A$7:$A$91,dt!$A$2:$R$78,5,FALSE)</f>
        <v>7</v>
      </c>
      <c r="F82" s="8">
        <f>VLOOKUP($A$7:$A$91,dt!$A$2:$R$78,6,FALSE)</f>
        <v>2</v>
      </c>
      <c r="G82" s="8">
        <f>VLOOKUP($A$7:$A$91,dt!$A$2:$R$78,7,FALSE)</f>
        <v>1561</v>
      </c>
      <c r="H82" s="8">
        <f>VLOOKUP($A$7:$A$91,dt!$A$2:$R$78,8,FALSE)</f>
        <v>172</v>
      </c>
      <c r="I82" s="8">
        <f>VLOOKUP($A$7:$A$91,dt!$A$2:$R$78,9,FALSE)</f>
        <v>12654</v>
      </c>
      <c r="J82" s="8">
        <f>VLOOKUP($A$7:$A$91,dt!$A$2:$R$78,10,FALSE)</f>
        <v>311</v>
      </c>
      <c r="K82" s="8">
        <f>VLOOKUP($A$7:$A$91,dt!$A$2:$R$78,11,FALSE)</f>
        <v>174776</v>
      </c>
      <c r="L82" s="8">
        <f>VLOOKUP($A$7:$A$91,dt!$A$2:$R$78,12,FALSE)</f>
        <v>6156</v>
      </c>
      <c r="M82" s="8">
        <f>VLOOKUP($A$7:$A$91,dt!$A$2:$R$78,13,FALSE)</f>
        <v>12675</v>
      </c>
      <c r="N82" s="8">
        <f>VLOOKUP($A$7:$A$91,dt!$A$2:$R$78,14,FALSE)</f>
        <v>19</v>
      </c>
      <c r="O82" s="8">
        <f>VLOOKUP($A$7:$A$91,dt!$A$2:$R$78,15,FALSE)</f>
        <v>263008</v>
      </c>
      <c r="P82" s="8">
        <f>VLOOKUP($A$7:$A$91,dt!$A$2:$R$78,16,FALSE)</f>
        <v>663</v>
      </c>
      <c r="Q82" s="8">
        <f>VLOOKUP($A$7:$A$91,dt!$A$2:$R$78,17,FALSE)</f>
        <v>122</v>
      </c>
      <c r="R82" s="8">
        <f>VLOOKUP($A$7:$A$91,dt!$A$2:$R$78,18,FALSE)</f>
        <v>9</v>
      </c>
      <c r="S82" s="8">
        <f>VLOOKUP($A$7:$A$91,dt!$A$2:$X$78,19,FALSE)</f>
        <v>7964</v>
      </c>
      <c r="T82" s="8">
        <f>VLOOKUP($A$7:$A$91,dt!$A$2:$X$78,20,FALSE)</f>
        <v>98</v>
      </c>
      <c r="U82" s="8">
        <f>VLOOKUP($A$7:$A$91,dt!$A$2:$X$78,21,FALSE)</f>
        <v>8161</v>
      </c>
      <c r="V82" s="8">
        <f>VLOOKUP($A$7:$A$91,dt!$A$2:$X$78,22,FALSE)</f>
        <v>474</v>
      </c>
      <c r="W82" s="8">
        <f>VLOOKUP($A$7:$A$91,dt!$A$2:$X$78,23,FALSE)</f>
        <v>91</v>
      </c>
      <c r="X82" s="8">
        <f>VLOOKUP($A$7:$A$91,dt!$A$2:$X$78,24,FALSE)</f>
        <v>9</v>
      </c>
    </row>
    <row r="83" spans="1:24" ht="21.75" x14ac:dyDescent="0.2">
      <c r="A83" s="7" t="s">
        <v>79</v>
      </c>
      <c r="B83" s="8">
        <f>VLOOKUP($A$7:$A$91,dt!$A$2:$R$78,2,FALSE)</f>
        <v>25899</v>
      </c>
      <c r="C83" s="8">
        <f>VLOOKUP($A$7:$A$91,dt!$A$2:$R$78,3,FALSE)</f>
        <v>48758</v>
      </c>
      <c r="D83" s="8">
        <f>VLOOKUP($A$7:$A$91,dt!$A$2:$R$78,4,FALSE)</f>
        <v>7483</v>
      </c>
      <c r="E83" s="8">
        <f>VLOOKUP($A$7:$A$91,dt!$A$2:$R$78,5,FALSE)</f>
        <v>1245</v>
      </c>
      <c r="F83" s="8">
        <f>VLOOKUP($A$7:$A$91,dt!$A$2:$R$78,6,FALSE)</f>
        <v>33</v>
      </c>
      <c r="G83" s="8">
        <f>VLOOKUP($A$7:$A$91,dt!$A$2:$R$78,7,FALSE)</f>
        <v>639</v>
      </c>
      <c r="H83" s="8">
        <f>VLOOKUP($A$7:$A$91,dt!$A$2:$R$78,8,FALSE)</f>
        <v>130</v>
      </c>
      <c r="I83" s="8">
        <f>VLOOKUP($A$7:$A$91,dt!$A$2:$R$78,9,FALSE)</f>
        <v>113903</v>
      </c>
      <c r="J83" s="8">
        <f>VLOOKUP($A$7:$A$91,dt!$A$2:$R$78,10,FALSE)</f>
        <v>2917</v>
      </c>
      <c r="K83" s="8">
        <f>VLOOKUP($A$7:$A$91,dt!$A$2:$R$78,11,FALSE)</f>
        <v>755865</v>
      </c>
      <c r="L83" s="8">
        <f>VLOOKUP($A$7:$A$91,dt!$A$2:$R$78,12,FALSE)</f>
        <v>21429</v>
      </c>
      <c r="M83" s="8">
        <f>VLOOKUP($A$7:$A$91,dt!$A$2:$R$78,13,FALSE)</f>
        <v>619581</v>
      </c>
      <c r="N83" s="8">
        <f>VLOOKUP($A$7:$A$91,dt!$A$2:$R$78,14,FALSE)</f>
        <v>153</v>
      </c>
      <c r="O83" s="8">
        <f>VLOOKUP($A$7:$A$91,dt!$A$2:$R$78,15,FALSE)</f>
        <v>574348</v>
      </c>
      <c r="P83" s="8">
        <f>VLOOKUP($A$7:$A$91,dt!$A$2:$R$78,16,FALSE)</f>
        <v>1193</v>
      </c>
      <c r="Q83" s="8">
        <f>VLOOKUP($A$7:$A$91,dt!$A$2:$R$78,17,FALSE)</f>
        <v>4159</v>
      </c>
      <c r="R83" s="8">
        <f>VLOOKUP($A$7:$A$91,dt!$A$2:$R$78,18,FALSE)</f>
        <v>125</v>
      </c>
      <c r="S83" s="8">
        <f>VLOOKUP($A$7:$A$91,dt!$A$2:$X$78,19,FALSE)</f>
        <v>40435</v>
      </c>
      <c r="T83" s="8">
        <f>VLOOKUP($A$7:$A$91,dt!$A$2:$X$78,20,FALSE)</f>
        <v>458</v>
      </c>
      <c r="U83" s="8">
        <f>VLOOKUP($A$7:$A$91,dt!$A$2:$X$78,21,FALSE)</f>
        <v>7757</v>
      </c>
      <c r="V83" s="8">
        <f>VLOOKUP($A$7:$A$91,dt!$A$2:$X$78,22,FALSE)</f>
        <v>324</v>
      </c>
      <c r="W83" s="8">
        <f>VLOOKUP($A$7:$A$91,dt!$A$2:$X$78,23,FALSE)</f>
        <v>118</v>
      </c>
      <c r="X83" s="8">
        <f>VLOOKUP($A$7:$A$91,dt!$A$2:$X$78,24,FALSE)</f>
        <v>12</v>
      </c>
    </row>
    <row r="84" spans="1:24" ht="21.75" x14ac:dyDescent="0.2">
      <c r="A84" s="7" t="s">
        <v>80</v>
      </c>
      <c r="B84" s="8">
        <f>VLOOKUP($A$7:$A$91,dt!$A$2:$R$78,2,FALSE)</f>
        <v>30248</v>
      </c>
      <c r="C84" s="8">
        <f>VLOOKUP($A$7:$A$91,dt!$A$2:$R$78,3,FALSE)</f>
        <v>94712</v>
      </c>
      <c r="D84" s="8">
        <f>VLOOKUP($A$7:$A$91,dt!$A$2:$R$78,4,FALSE)</f>
        <v>14253</v>
      </c>
      <c r="E84" s="8">
        <f>VLOOKUP($A$7:$A$91,dt!$A$2:$R$78,5,FALSE)</f>
        <v>5</v>
      </c>
      <c r="F84" s="8">
        <f>VLOOKUP($A$7:$A$91,dt!$A$2:$R$78,6,FALSE)</f>
        <v>3</v>
      </c>
      <c r="G84" s="8">
        <f>VLOOKUP($A$7:$A$91,dt!$A$2:$R$78,7,FALSE)</f>
        <v>504</v>
      </c>
      <c r="H84" s="8">
        <f>VLOOKUP($A$7:$A$91,dt!$A$2:$R$78,8,FALSE)</f>
        <v>119</v>
      </c>
      <c r="I84" s="8">
        <f>VLOOKUP($A$7:$A$91,dt!$A$2:$R$78,9,FALSE)</f>
        <v>89032</v>
      </c>
      <c r="J84" s="8">
        <f>VLOOKUP($A$7:$A$91,dt!$A$2:$R$78,10,FALSE)</f>
        <v>986</v>
      </c>
      <c r="K84" s="8">
        <f>VLOOKUP($A$7:$A$91,dt!$A$2:$R$78,11,FALSE)</f>
        <v>823825</v>
      </c>
      <c r="L84" s="8">
        <f>VLOOKUP($A$7:$A$91,dt!$A$2:$R$78,12,FALSE)</f>
        <v>22987</v>
      </c>
      <c r="M84" s="8">
        <f>VLOOKUP($A$7:$A$91,dt!$A$2:$R$78,13,FALSE)</f>
        <v>1066796</v>
      </c>
      <c r="N84" s="8">
        <f>VLOOKUP($A$7:$A$91,dt!$A$2:$R$78,14,FALSE)</f>
        <v>220</v>
      </c>
      <c r="O84" s="8">
        <f>VLOOKUP($A$7:$A$91,dt!$A$2:$R$78,15,FALSE)</f>
        <v>638680</v>
      </c>
      <c r="P84" s="8">
        <f>VLOOKUP($A$7:$A$91,dt!$A$2:$R$78,16,FALSE)</f>
        <v>850</v>
      </c>
      <c r="Q84" s="8">
        <f>VLOOKUP($A$7:$A$91,dt!$A$2:$R$78,17,FALSE)</f>
        <v>6412</v>
      </c>
      <c r="R84" s="8">
        <f>VLOOKUP($A$7:$A$91,dt!$A$2:$R$78,18,FALSE)</f>
        <v>210</v>
      </c>
      <c r="S84" s="8">
        <f>VLOOKUP($A$7:$A$91,dt!$A$2:$X$78,19,FALSE)</f>
        <v>71699</v>
      </c>
      <c r="T84" s="8">
        <f>VLOOKUP($A$7:$A$91,dt!$A$2:$X$78,20,FALSE)</f>
        <v>503</v>
      </c>
      <c r="U84" s="8">
        <f>VLOOKUP($A$7:$A$91,dt!$A$2:$X$78,21,FALSE)</f>
        <v>18091</v>
      </c>
      <c r="V84" s="8">
        <f>VLOOKUP($A$7:$A$91,dt!$A$2:$X$78,22,FALSE)</f>
        <v>1310</v>
      </c>
      <c r="W84" s="8">
        <f>VLOOKUP($A$7:$A$91,dt!$A$2:$X$78,23,FALSE)</f>
        <v>124</v>
      </c>
      <c r="X84" s="8">
        <f>VLOOKUP($A$7:$A$91,dt!$A$2:$X$78,24,FALSE)</f>
        <v>22</v>
      </c>
    </row>
    <row r="85" spans="1:24" ht="21.75" x14ac:dyDescent="0.2">
      <c r="A85" s="7" t="s">
        <v>81</v>
      </c>
      <c r="B85" s="8">
        <f>VLOOKUP($A$7:$A$91,dt!$A$2:$R$78,2,FALSE)</f>
        <v>60751</v>
      </c>
      <c r="C85" s="8">
        <f>VLOOKUP($A$7:$A$91,dt!$A$2:$R$78,3,FALSE)</f>
        <v>162783</v>
      </c>
      <c r="D85" s="8">
        <f>VLOOKUP($A$7:$A$91,dt!$A$2:$R$78,4,FALSE)</f>
        <v>31486</v>
      </c>
      <c r="E85" s="8">
        <f>VLOOKUP($A$7:$A$91,dt!$A$2:$R$78,5,FALSE)</f>
        <v>4579</v>
      </c>
      <c r="F85" s="8">
        <f>VLOOKUP($A$7:$A$91,dt!$A$2:$R$78,6,FALSE)</f>
        <v>157</v>
      </c>
      <c r="G85" s="8">
        <f>VLOOKUP($A$7:$A$91,dt!$A$2:$R$78,7,FALSE)</f>
        <v>4272</v>
      </c>
      <c r="H85" s="8">
        <f>VLOOKUP($A$7:$A$91,dt!$A$2:$R$78,8,FALSE)</f>
        <v>381</v>
      </c>
      <c r="I85" s="8">
        <f>VLOOKUP($A$7:$A$91,dt!$A$2:$R$78,9,FALSE)</f>
        <v>502999</v>
      </c>
      <c r="J85" s="8">
        <f>VLOOKUP($A$7:$A$91,dt!$A$2:$R$78,10,FALSE)</f>
        <v>5679</v>
      </c>
      <c r="K85" s="8">
        <f>VLOOKUP($A$7:$A$91,dt!$A$2:$R$78,11,FALSE)</f>
        <v>2218241</v>
      </c>
      <c r="L85" s="8">
        <f>VLOOKUP($A$7:$A$91,dt!$A$2:$R$78,12,FALSE)</f>
        <v>47710</v>
      </c>
      <c r="M85" s="8">
        <f>VLOOKUP($A$7:$A$91,dt!$A$2:$R$78,13,FALSE)</f>
        <v>6360816</v>
      </c>
      <c r="N85" s="8">
        <f>VLOOKUP($A$7:$A$91,dt!$A$2:$R$78,14,FALSE)</f>
        <v>972</v>
      </c>
      <c r="O85" s="8">
        <f>VLOOKUP($A$7:$A$91,dt!$A$2:$R$78,15,FALSE)</f>
        <v>1145634</v>
      </c>
      <c r="P85" s="8">
        <f>VLOOKUP($A$7:$A$91,dt!$A$2:$R$78,16,FALSE)</f>
        <v>2701</v>
      </c>
      <c r="Q85" s="8">
        <f>VLOOKUP($A$7:$A$91,dt!$A$2:$R$78,17,FALSE)</f>
        <v>87909</v>
      </c>
      <c r="R85" s="8">
        <f>VLOOKUP($A$7:$A$91,dt!$A$2:$R$78,18,FALSE)</f>
        <v>1239</v>
      </c>
      <c r="S85" s="8">
        <f>VLOOKUP($A$7:$A$91,dt!$A$2:$X$78,19,FALSE)</f>
        <v>274417</v>
      </c>
      <c r="T85" s="8">
        <f>VLOOKUP($A$7:$A$91,dt!$A$2:$X$78,20,FALSE)</f>
        <v>1923</v>
      </c>
      <c r="U85" s="8">
        <f>VLOOKUP($A$7:$A$91,dt!$A$2:$X$78,21,FALSE)</f>
        <v>26016</v>
      </c>
      <c r="V85" s="8">
        <f>VLOOKUP($A$7:$A$91,dt!$A$2:$X$78,22,FALSE)</f>
        <v>1755</v>
      </c>
      <c r="W85" s="8">
        <f>VLOOKUP($A$7:$A$91,dt!$A$2:$X$78,23,FALSE)</f>
        <v>259</v>
      </c>
      <c r="X85" s="8">
        <f>VLOOKUP($A$7:$A$91,dt!$A$2:$X$78,24,FALSE)</f>
        <v>36</v>
      </c>
    </row>
    <row r="86" spans="1:24" ht="21.75" x14ac:dyDescent="0.2">
      <c r="A86" s="11" t="s">
        <v>9</v>
      </c>
      <c r="B86" s="10">
        <f>SUM(B87:B91)</f>
        <v>222745</v>
      </c>
      <c r="C86" s="10">
        <f t="shared" ref="C86:X86" si="36">SUM(C87:C91)</f>
        <v>416711</v>
      </c>
      <c r="D86" s="10">
        <f t="shared" si="36"/>
        <v>93355</v>
      </c>
      <c r="E86" s="10">
        <f t="shared" si="36"/>
        <v>994</v>
      </c>
      <c r="F86" s="10">
        <f t="shared" si="36"/>
        <v>21</v>
      </c>
      <c r="G86" s="10">
        <f t="shared" si="36"/>
        <v>12066</v>
      </c>
      <c r="H86" s="10">
        <f t="shared" si="36"/>
        <v>1428</v>
      </c>
      <c r="I86" s="10">
        <f t="shared" si="36"/>
        <v>126007</v>
      </c>
      <c r="J86" s="10">
        <f t="shared" si="36"/>
        <v>1664</v>
      </c>
      <c r="K86" s="10">
        <f t="shared" ref="K86:L86" si="37">SUM(K87:K91)</f>
        <v>4824708</v>
      </c>
      <c r="L86" s="10">
        <f t="shared" si="37"/>
        <v>180525</v>
      </c>
      <c r="M86" s="10">
        <f t="shared" ref="M86:N86" si="38">SUM(M87:M91)</f>
        <v>3734923</v>
      </c>
      <c r="N86" s="10">
        <f t="shared" si="38"/>
        <v>1934</v>
      </c>
      <c r="O86" s="10">
        <f t="shared" si="36"/>
        <v>2045609</v>
      </c>
      <c r="P86" s="10">
        <f t="shared" si="36"/>
        <v>4992</v>
      </c>
      <c r="Q86" s="10">
        <f t="shared" si="36"/>
        <v>94691</v>
      </c>
      <c r="R86" s="10">
        <f t="shared" si="36"/>
        <v>2896</v>
      </c>
      <c r="S86" s="10">
        <f t="shared" ref="S86:T86" si="39">SUM(S87:S91)</f>
        <v>480489</v>
      </c>
      <c r="T86" s="10">
        <f t="shared" si="39"/>
        <v>6487</v>
      </c>
      <c r="U86" s="10">
        <f t="shared" si="36"/>
        <v>257440</v>
      </c>
      <c r="V86" s="10">
        <f t="shared" si="36"/>
        <v>44898</v>
      </c>
      <c r="W86" s="10">
        <f t="shared" si="36"/>
        <v>26406</v>
      </c>
      <c r="X86" s="10">
        <f t="shared" si="36"/>
        <v>5125</v>
      </c>
    </row>
    <row r="87" spans="1:24" ht="21.75" x14ac:dyDescent="0.2">
      <c r="A87" s="7" t="s">
        <v>82</v>
      </c>
      <c r="B87" s="8">
        <f>VLOOKUP($A$7:$A$91,dt!$A$2:$R$78,2,FALSE)</f>
        <v>60213</v>
      </c>
      <c r="C87" s="8">
        <f>VLOOKUP($A$7:$A$91,dt!$A$2:$R$78,3,FALSE)</f>
        <v>155769</v>
      </c>
      <c r="D87" s="8">
        <f>VLOOKUP($A$7:$A$91,dt!$A$2:$R$78,4,FALSE)</f>
        <v>26848</v>
      </c>
      <c r="E87" s="8">
        <f>VLOOKUP($A$7:$A$91,dt!$A$2:$R$78,5,FALSE)</f>
        <v>954</v>
      </c>
      <c r="F87" s="8">
        <f>VLOOKUP($A$7:$A$91,dt!$A$2:$R$78,6,FALSE)</f>
        <v>14</v>
      </c>
      <c r="G87" s="8">
        <f>VLOOKUP($A$7:$A$91,dt!$A$2:$R$78,7,FALSE)</f>
        <v>6172</v>
      </c>
      <c r="H87" s="8">
        <f>VLOOKUP($A$7:$A$91,dt!$A$2:$R$78,8,FALSE)</f>
        <v>362</v>
      </c>
      <c r="I87" s="8">
        <f>VLOOKUP($A$7:$A$91,dt!$A$2:$R$78,9,FALSE)</f>
        <v>93274</v>
      </c>
      <c r="J87" s="8">
        <f>VLOOKUP($A$7:$A$91,dt!$A$2:$R$78,10,FALSE)</f>
        <v>1142</v>
      </c>
      <c r="K87" s="8">
        <f>VLOOKUP($A$7:$A$91,dt!$A$2:$R$78,11,FALSE)</f>
        <v>1671734</v>
      </c>
      <c r="L87" s="8">
        <f>VLOOKUP($A$7:$A$91,dt!$A$2:$R$78,12,FALSE)</f>
        <v>45602</v>
      </c>
      <c r="M87" s="8">
        <f>VLOOKUP($A$7:$A$91,dt!$A$2:$R$78,13,FALSE)</f>
        <v>2123514</v>
      </c>
      <c r="N87" s="8">
        <f>VLOOKUP($A$7:$A$91,dt!$A$2:$R$78,14,FALSE)</f>
        <v>817</v>
      </c>
      <c r="O87" s="8">
        <f>VLOOKUP($A$7:$A$91,dt!$A$2:$R$78,15,FALSE)</f>
        <v>1604896</v>
      </c>
      <c r="P87" s="8">
        <f>VLOOKUP($A$7:$A$91,dt!$A$2:$R$78,16,FALSE)</f>
        <v>2399</v>
      </c>
      <c r="Q87" s="8">
        <f>VLOOKUP($A$7:$A$91,dt!$A$2:$R$78,17,FALSE)</f>
        <v>54513</v>
      </c>
      <c r="R87" s="8">
        <f>VLOOKUP($A$7:$A$91,dt!$A$2:$R$78,18,FALSE)</f>
        <v>1024</v>
      </c>
      <c r="S87" s="8">
        <f>VLOOKUP($A$7:$A$91,dt!$A$2:$X$78,19,FALSE)</f>
        <v>368268</v>
      </c>
      <c r="T87" s="8">
        <f>VLOOKUP($A$7:$A$91,dt!$A$2:$X$78,20,FALSE)</f>
        <v>2034</v>
      </c>
      <c r="U87" s="8">
        <f>VLOOKUP($A$7:$A$91,dt!$A$2:$X$78,21,FALSE)</f>
        <v>51171</v>
      </c>
      <c r="V87" s="8">
        <f>VLOOKUP($A$7:$A$91,dt!$A$2:$X$78,22,FALSE)</f>
        <v>5829</v>
      </c>
      <c r="W87" s="8">
        <f>VLOOKUP($A$7:$A$91,dt!$A$2:$X$78,23,FALSE)</f>
        <v>2023</v>
      </c>
      <c r="X87" s="8">
        <f>VLOOKUP($A$7:$A$91,dt!$A$2:$X$78,24,FALSE)</f>
        <v>222</v>
      </c>
    </row>
    <row r="88" spans="1:24" ht="21.75" x14ac:dyDescent="0.2">
      <c r="A88" s="7" t="s">
        <v>83</v>
      </c>
      <c r="B88" s="8">
        <f>VLOOKUP($A$7:$A$91,dt!$A$2:$R$78,2,FALSE)</f>
        <v>23337</v>
      </c>
      <c r="C88" s="8">
        <f>VLOOKUP($A$7:$A$91,dt!$A$2:$R$78,3,FALSE)</f>
        <v>37109</v>
      </c>
      <c r="D88" s="8">
        <f>VLOOKUP($A$7:$A$91,dt!$A$2:$R$78,4,FALSE)</f>
        <v>8000</v>
      </c>
      <c r="E88" s="8">
        <f>VLOOKUP($A$7:$A$91,dt!$A$2:$R$78,5,FALSE)</f>
        <v>12</v>
      </c>
      <c r="F88" s="8">
        <f>VLOOKUP($A$7:$A$91,dt!$A$2:$R$78,6,FALSE)</f>
        <v>1</v>
      </c>
      <c r="G88" s="8">
        <f>VLOOKUP($A$7:$A$91,dt!$A$2:$R$78,7,FALSE)</f>
        <v>176</v>
      </c>
      <c r="H88" s="8">
        <f>VLOOKUP($A$7:$A$91,dt!$A$2:$R$78,8,FALSE)</f>
        <v>47</v>
      </c>
      <c r="I88" s="8">
        <f>VLOOKUP($A$7:$A$91,dt!$A$2:$R$78,9,FALSE)</f>
        <v>13521</v>
      </c>
      <c r="J88" s="8">
        <f>VLOOKUP($A$7:$A$91,dt!$A$2:$R$78,10,FALSE)</f>
        <v>116</v>
      </c>
      <c r="K88" s="8">
        <f>VLOOKUP($A$7:$A$91,dt!$A$2:$R$78,11,FALSE)</f>
        <v>548898</v>
      </c>
      <c r="L88" s="8">
        <f>VLOOKUP($A$7:$A$91,dt!$A$2:$R$78,12,FALSE)</f>
        <v>19548</v>
      </c>
      <c r="M88" s="8">
        <f>VLOOKUP($A$7:$A$91,dt!$A$2:$R$78,13,FALSE)</f>
        <v>1169912</v>
      </c>
      <c r="N88" s="8">
        <f>VLOOKUP($A$7:$A$91,dt!$A$2:$R$78,14,FALSE)</f>
        <v>92</v>
      </c>
      <c r="O88" s="8">
        <f>VLOOKUP($A$7:$A$91,dt!$A$2:$R$78,15,FALSE)</f>
        <v>305395</v>
      </c>
      <c r="P88" s="8">
        <f>VLOOKUP($A$7:$A$91,dt!$A$2:$R$78,16,FALSE)</f>
        <v>486</v>
      </c>
      <c r="Q88" s="8">
        <f>VLOOKUP($A$7:$A$91,dt!$A$2:$R$78,17,FALSE)</f>
        <v>4700</v>
      </c>
      <c r="R88" s="8">
        <f>VLOOKUP($A$7:$A$91,dt!$A$2:$R$78,18,FALSE)</f>
        <v>230</v>
      </c>
      <c r="S88" s="8">
        <f>VLOOKUP($A$7:$A$91,dt!$A$2:$X$78,19,FALSE)</f>
        <v>20797</v>
      </c>
      <c r="T88" s="8">
        <f>VLOOKUP($A$7:$A$91,dt!$A$2:$X$78,20,FALSE)</f>
        <v>822</v>
      </c>
      <c r="U88" s="8">
        <f>VLOOKUP($A$7:$A$91,dt!$A$2:$X$78,21,FALSE)</f>
        <v>32961</v>
      </c>
      <c r="V88" s="8">
        <f>VLOOKUP($A$7:$A$91,dt!$A$2:$X$78,22,FALSE)</f>
        <v>5137</v>
      </c>
      <c r="W88" s="8">
        <f>VLOOKUP($A$7:$A$91,dt!$A$2:$X$78,23,FALSE)</f>
        <v>768</v>
      </c>
      <c r="X88" s="8">
        <f>VLOOKUP($A$7:$A$91,dt!$A$2:$X$78,24,FALSE)</f>
        <v>96</v>
      </c>
    </row>
    <row r="89" spans="1:24" ht="21.75" x14ac:dyDescent="0.2">
      <c r="A89" s="7" t="s">
        <v>84</v>
      </c>
      <c r="B89" s="8">
        <f>VLOOKUP($A$7:$A$91,dt!$A$2:$R$78,2,FALSE)</f>
        <v>38107</v>
      </c>
      <c r="C89" s="8">
        <f>VLOOKUP($A$7:$A$91,dt!$A$2:$R$78,3,FALSE)</f>
        <v>68022</v>
      </c>
      <c r="D89" s="8">
        <f>VLOOKUP($A$7:$A$91,dt!$A$2:$R$78,4,FALSE)</f>
        <v>18163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1696</v>
      </c>
      <c r="H89" s="8">
        <f>VLOOKUP($A$7:$A$91,dt!$A$2:$R$78,8,FALSE)</f>
        <v>219</v>
      </c>
      <c r="I89" s="8">
        <f>VLOOKUP($A$7:$A$91,dt!$A$2:$R$78,9,FALSE)</f>
        <v>3553</v>
      </c>
      <c r="J89" s="8">
        <f>VLOOKUP($A$7:$A$91,dt!$A$2:$R$78,10,FALSE)</f>
        <v>163</v>
      </c>
      <c r="K89" s="8">
        <f>VLOOKUP($A$7:$A$91,dt!$A$2:$R$78,11,FALSE)</f>
        <v>773718</v>
      </c>
      <c r="L89" s="8">
        <f>VLOOKUP($A$7:$A$91,dt!$A$2:$R$78,12,FALSE)</f>
        <v>31562</v>
      </c>
      <c r="M89" s="8">
        <f>VLOOKUP($A$7:$A$91,dt!$A$2:$R$78,13,FALSE)</f>
        <v>243868</v>
      </c>
      <c r="N89" s="8">
        <f>VLOOKUP($A$7:$A$91,dt!$A$2:$R$78,14,FALSE)</f>
        <v>132</v>
      </c>
      <c r="O89" s="8">
        <f>VLOOKUP($A$7:$A$91,dt!$A$2:$R$78,15,FALSE)</f>
        <v>28785</v>
      </c>
      <c r="P89" s="8">
        <f>VLOOKUP($A$7:$A$91,dt!$A$2:$R$78,16,FALSE)</f>
        <v>708</v>
      </c>
      <c r="Q89" s="8">
        <f>VLOOKUP($A$7:$A$91,dt!$A$2:$R$78,17,FALSE)</f>
        <v>14621</v>
      </c>
      <c r="R89" s="8">
        <f>VLOOKUP($A$7:$A$91,dt!$A$2:$R$78,18,FALSE)</f>
        <v>435</v>
      </c>
      <c r="S89" s="8">
        <f>VLOOKUP($A$7:$A$91,dt!$A$2:$X$78,19,FALSE)</f>
        <v>46152</v>
      </c>
      <c r="T89" s="8">
        <f>VLOOKUP($A$7:$A$91,dt!$A$2:$X$78,20,FALSE)</f>
        <v>1322</v>
      </c>
      <c r="U89" s="8">
        <f>VLOOKUP($A$7:$A$91,dt!$A$2:$X$78,21,FALSE)</f>
        <v>50232</v>
      </c>
      <c r="V89" s="8">
        <f>VLOOKUP($A$7:$A$91,dt!$A$2:$X$78,22,FALSE)</f>
        <v>9873</v>
      </c>
      <c r="W89" s="8">
        <f>VLOOKUP($A$7:$A$91,dt!$A$2:$X$78,23,FALSE)</f>
        <v>15689</v>
      </c>
      <c r="X89" s="8">
        <f>VLOOKUP($A$7:$A$91,dt!$A$2:$X$78,24,FALSE)</f>
        <v>3463</v>
      </c>
    </row>
    <row r="90" spans="1:24" ht="21.75" x14ac:dyDescent="0.2">
      <c r="A90" s="7" t="s">
        <v>85</v>
      </c>
      <c r="B90" s="8">
        <f>VLOOKUP($A$7:$A$91,dt!$A$2:$R$78,2,FALSE)</f>
        <v>46210</v>
      </c>
      <c r="C90" s="8">
        <f>VLOOKUP($A$7:$A$91,dt!$A$2:$R$78,3,FALSE)</f>
        <v>57480</v>
      </c>
      <c r="D90" s="8">
        <f>VLOOKUP($A$7:$A$91,dt!$A$2:$R$78,4,FALSE)</f>
        <v>17598</v>
      </c>
      <c r="E90" s="8">
        <f>VLOOKUP($A$7:$A$91,dt!$A$2:$R$78,5,FALSE)</f>
        <v>15</v>
      </c>
      <c r="F90" s="8">
        <f>VLOOKUP($A$7:$A$91,dt!$A$2:$R$78,6,FALSE)</f>
        <v>1</v>
      </c>
      <c r="G90" s="8">
        <f>VLOOKUP($A$7:$A$91,dt!$A$2:$R$78,7,FALSE)</f>
        <v>1551</v>
      </c>
      <c r="H90" s="8">
        <f>VLOOKUP($A$7:$A$91,dt!$A$2:$R$78,8,FALSE)</f>
        <v>329</v>
      </c>
      <c r="I90" s="8">
        <f>VLOOKUP($A$7:$A$91,dt!$A$2:$R$78,9,FALSE)</f>
        <v>8185</v>
      </c>
      <c r="J90" s="8">
        <f>VLOOKUP($A$7:$A$91,dt!$A$2:$R$78,10,FALSE)</f>
        <v>59</v>
      </c>
      <c r="K90" s="8">
        <f>VLOOKUP($A$7:$A$91,dt!$A$2:$R$78,11,FALSE)</f>
        <v>841508</v>
      </c>
      <c r="L90" s="8">
        <f>VLOOKUP($A$7:$A$91,dt!$A$2:$R$78,12,FALSE)</f>
        <v>38099</v>
      </c>
      <c r="M90" s="8">
        <f>VLOOKUP($A$7:$A$91,dt!$A$2:$R$78,13,FALSE)</f>
        <v>76267</v>
      </c>
      <c r="N90" s="8">
        <f>VLOOKUP($A$7:$A$91,dt!$A$2:$R$78,14,FALSE)</f>
        <v>715</v>
      </c>
      <c r="O90" s="8">
        <f>VLOOKUP($A$7:$A$91,dt!$A$2:$R$78,15,FALSE)</f>
        <v>63524</v>
      </c>
      <c r="P90" s="8">
        <f>VLOOKUP($A$7:$A$91,dt!$A$2:$R$78,16,FALSE)</f>
        <v>515</v>
      </c>
      <c r="Q90" s="8">
        <f>VLOOKUP($A$7:$A$91,dt!$A$2:$R$78,17,FALSE)</f>
        <v>15036</v>
      </c>
      <c r="R90" s="8">
        <f>VLOOKUP($A$7:$A$91,dt!$A$2:$R$78,18,FALSE)</f>
        <v>889</v>
      </c>
      <c r="S90" s="8">
        <f>VLOOKUP($A$7:$A$91,dt!$A$2:$X$78,19,FALSE)</f>
        <v>23283</v>
      </c>
      <c r="T90" s="8">
        <f>VLOOKUP($A$7:$A$91,dt!$A$2:$X$78,20,FALSE)</f>
        <v>1245</v>
      </c>
      <c r="U90" s="8">
        <f>VLOOKUP($A$7:$A$91,dt!$A$2:$X$78,21,FALSE)</f>
        <v>69302</v>
      </c>
      <c r="V90" s="8">
        <f>VLOOKUP($A$7:$A$91,dt!$A$2:$X$78,22,FALSE)</f>
        <v>13701</v>
      </c>
      <c r="W90" s="8">
        <f>VLOOKUP($A$7:$A$91,dt!$A$2:$X$78,23,FALSE)</f>
        <v>4240</v>
      </c>
      <c r="X90" s="8">
        <f>VLOOKUP($A$7:$A$91,dt!$A$2:$X$78,24,FALSE)</f>
        <v>730</v>
      </c>
    </row>
    <row r="91" spans="1:24" ht="21.75" x14ac:dyDescent="0.2">
      <c r="A91" s="7" t="s">
        <v>86</v>
      </c>
      <c r="B91" s="8">
        <f>VLOOKUP($A$7:$A$91,dt!$A$2:$R$78,2,FALSE)</f>
        <v>54878</v>
      </c>
      <c r="C91" s="8">
        <f>VLOOKUP($A$7:$A$91,dt!$A$2:$R$78,3,FALSE)</f>
        <v>98331</v>
      </c>
      <c r="D91" s="8">
        <f>VLOOKUP($A$7:$A$91,dt!$A$2:$R$78,4,FALSE)</f>
        <v>22746</v>
      </c>
      <c r="E91" s="8">
        <f>VLOOKUP($A$7:$A$91,dt!$A$2:$R$78,5,FALSE)</f>
        <v>11</v>
      </c>
      <c r="F91" s="8">
        <f>VLOOKUP($A$7:$A$91,dt!$A$2:$R$78,6,FALSE)</f>
        <v>4</v>
      </c>
      <c r="G91" s="8">
        <f>VLOOKUP($A$7:$A$91,dt!$A$2:$R$78,7,FALSE)</f>
        <v>2471</v>
      </c>
      <c r="H91" s="8">
        <f>VLOOKUP($A$7:$A$91,dt!$A$2:$R$78,8,FALSE)</f>
        <v>471</v>
      </c>
      <c r="I91" s="8">
        <f>VLOOKUP($A$7:$A$91,dt!$A$2:$R$78,9,FALSE)</f>
        <v>7474</v>
      </c>
      <c r="J91" s="8">
        <f>VLOOKUP($A$7:$A$91,dt!$A$2:$R$78,10,FALSE)</f>
        <v>184</v>
      </c>
      <c r="K91" s="8">
        <f>VLOOKUP($A$7:$A$91,dt!$A$2:$R$78,11,FALSE)</f>
        <v>988850</v>
      </c>
      <c r="L91" s="8">
        <f>VLOOKUP($A$7:$A$91,dt!$A$2:$R$78,12,FALSE)</f>
        <v>45714</v>
      </c>
      <c r="M91" s="8">
        <f>VLOOKUP($A$7:$A$91,dt!$A$2:$R$78,13,FALSE)</f>
        <v>121362</v>
      </c>
      <c r="N91" s="8">
        <f>VLOOKUP($A$7:$A$91,dt!$A$2:$R$78,14,FALSE)</f>
        <v>178</v>
      </c>
      <c r="O91" s="8">
        <f>VLOOKUP($A$7:$A$91,dt!$A$2:$R$78,15,FALSE)</f>
        <v>43009</v>
      </c>
      <c r="P91" s="8">
        <f>VLOOKUP($A$7:$A$91,dt!$A$2:$R$78,16,FALSE)</f>
        <v>884</v>
      </c>
      <c r="Q91" s="8">
        <f>VLOOKUP($A$7:$A$91,dt!$A$2:$R$78,17,FALSE)</f>
        <v>5821</v>
      </c>
      <c r="R91" s="8">
        <f>VLOOKUP($A$7:$A$91,dt!$A$2:$R$78,18,FALSE)</f>
        <v>318</v>
      </c>
      <c r="S91" s="8">
        <f>VLOOKUP($A$7:$A$91,dt!$A$2:$X$78,19,FALSE)</f>
        <v>21989</v>
      </c>
      <c r="T91" s="8">
        <f>VLOOKUP($A$7:$A$91,dt!$A$2:$X$78,20,FALSE)</f>
        <v>1064</v>
      </c>
      <c r="U91" s="8">
        <f>VLOOKUP($A$7:$A$91,dt!$A$2:$X$78,21,FALSE)</f>
        <v>53774</v>
      </c>
      <c r="V91" s="8">
        <f>VLOOKUP($A$7:$A$91,dt!$A$2:$X$78,22,FALSE)</f>
        <v>10358</v>
      </c>
      <c r="W91" s="8">
        <f>VLOOKUP($A$7:$A$91,dt!$A$2:$X$78,23,FALSE)</f>
        <v>3686</v>
      </c>
      <c r="X91" s="8">
        <f>VLOOKUP($A$7:$A$91,dt!$A$2:$X$78,24,FALSE)</f>
        <v>614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20.09.64</vt:lpstr>
      <vt:lpstr>'20.09.64'!Print_Area</vt:lpstr>
      <vt:lpstr>'20.09.64'!Print_Titles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2021-10-15T03:24:04Z</dcterms:modified>
</cp:coreProperties>
</file>