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W\Report\stat web\2564\"/>
    </mc:Choice>
  </mc:AlternateContent>
  <xr:revisionPtr revIDLastSave="0" documentId="13_ncr:1_{243F70C2-0AE6-4546-8621-AAA5AD14B699}" xr6:coauthVersionLast="47" xr6:coauthVersionMax="47" xr10:uidLastSave="{00000000-0000-0000-0000-000000000000}"/>
  <bookViews>
    <workbookView xWindow="-120" yWindow="-120" windowWidth="21840" windowHeight="13140" firstSheet="1" activeTab="1" xr2:uid="{7BA0DC24-76C1-4553-8E33-56FABE6A1DA7}"/>
  </bookViews>
  <sheets>
    <sheet name="dt" sheetId="20" state="hidden" r:id="rId1"/>
    <sheet name="20.04.64" sheetId="2" r:id="rId2"/>
  </sheets>
  <definedNames>
    <definedName name="_xlnm.Print_Area" localSheetId="1">'20.04.64'!$A$1:$X$94</definedName>
    <definedName name="_xlnm.Print_Titles" localSheetId="1">'20.04.64'!$1:$4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6" i="2"/>
  <c r="B5" i="2" s="1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<sst xmlns="http://schemas.openxmlformats.org/spreadsheetml/2006/main" count="229" uniqueCount="132">
  <si>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</si>
  <si>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</si>
  <si>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</si>
  <si>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</si>
  <si>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</si>
  <si>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</si>
  <si>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</si>
  <si>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</si>
  <si>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</si>
  <si>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</si>
  <si>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</si>
  <si>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</si>
  <si>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</si>
  <si>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</si>
  <si>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</si>
  <si>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</si>
  <si>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</si>
  <si>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</si>
  <si>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</si>
  <si>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</si>
  <si>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</si>
  <si>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</si>
  <si>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</si>
  <si>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</si>
  <si>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</si>
  <si>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</si>
  <si>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</si>
  <si>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</si>
  <si>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</si>
  <si>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</si>
  <si>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</si>
  <si>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</si>
  <si>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</si>
  <si>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</si>
  <si>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</si>
  <si>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</si>
  <si>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</si>
  <si>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</si>
  <si>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</si>
  <si>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</si>
  <si>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</si>
  <si>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</si>
  <si>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</si>
  <si>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</si>
  <si>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</si>
  <si>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</si>
  <si>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</si>
  <si>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</si>
  <si>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</si>
  <si>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</si>
  <si>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</si>
  <si>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</si>
  <si>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</si>
  <si>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</si>
  <si>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</si>
  <si>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</si>
  <si>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</si>
  <si>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</si>
  <si>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</si>
  <si>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</si>
  <si>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</si>
  <si>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</si>
  <si>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</si>
  <si>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</si>
  <si>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</si>
  <si>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</si>
  <si>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</si>
  <si>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</si>
  <si>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</si>
  <si>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</si>
  <si>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</si>
  <si>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</si>
  <si>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</si>
  <si>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</si>
  <si>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</si>
  <si>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</si>
  <si>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</si>
  <si>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</si>
  <si>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</si>
  <si>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</si>
  <si>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</si>
  <si>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</si>
  <si>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</si>
  <si>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</si>
  <si>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</si>
  <si>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</si>
  <si>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</si>
  <si>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</si>
  <si>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</si>
  <si>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</si>
  <si>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</si>
  <si>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</si>
  <si>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</si>
  <si>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</si>
  <si>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</si>
  <si>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</si>
  <si>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</si>
  <si>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</si>
  <si>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</si>
  <si>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</si>
  <si>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</si>
  <si>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</si>
  <si>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</si>
  <si>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</si>
  <si>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</si>
  <si>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ข้อมูลจำนวนเกษตรกรผู้เลี้ยงสัตว์และปศุสัตว์ ปี 2564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</si>
  <si>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</si>
  <si>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</si>
  <si>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</si>
  <si>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</si>
  <si>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</si>
  <si>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</si>
  <si>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</si>
  <si>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</si>
  <si>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</si>
  <si>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</si>
  <si>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</si>
  <si>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</si>
  <si>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</si>
  <si>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</si>
  <si>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</si>
  <si>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</si>
  <si>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</si>
  <si>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</si>
  <si>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</si>
  <si>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</si>
  <si>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สถานที่เลี้ยงสัตว์ จังหวัด</t>
  </si>
  <si>
    <t>:  ประมวลผลข้อมูล ณ วันที่ 20 เมษายน 2564</t>
  </si>
  <si>
    <t>ข้อมูล ณ วันที่ 20 เมษายน 2564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</si>
  <si>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</si>
  <si>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</si>
  <si>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ไก่พื้นเมืองและไก่ลูกผสม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</si>
</sst>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87" fontId="3" fillId="3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ปกติ 8" xfId="2" xr:uid="{9CD62EDE-FBE1-47B3-B46E-F1EE7E7B1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A27F0-A51A-4528-9DBD-B4D3AB6111EC}">
  <dimension ref="A1:X78"/>
  <sheetViews>
    <sheetView workbookViewId="0"/>
  </sheetViews>
  <sheetFormatPr defaultRowHeight="14.25" x14ac:dyDescent="0.2"/>
  <cols>
    <col min="1" max="1" width="19.375" bestFit="1" customWidth="1"/>
    <col min="2" max="2" width="38.875" bestFit="1" customWidth="1"/>
    <col min="3" max="3" width="23.75" bestFit="1" customWidth="1"/>
    <col min="4" max="4" width="36.625" bestFit="1" customWidth="1"/>
    <col min="5" max="5" width="23.125" bestFit="1" customWidth="1"/>
    <col min="6" max="6" width="36" bestFit="1" customWidth="1"/>
    <col min="7" max="7" width="23.875" bestFit="1" customWidth="1"/>
    <col min="8" max="8" width="36.75" bestFit="1" customWidth="1"/>
    <col min="9" max="9" width="21.875" bestFit="1" customWidth="1"/>
    <col min="10" max="10" width="34.75" bestFit="1" customWidth="1"/>
    <col min="11" max="11" width="41.125" bestFit="1" customWidth="1"/>
    <col min="12" max="12" width="54" bestFit="1" customWidth="1"/>
    <col min="13" max="13" width="24.5" bestFit="1" customWidth="1"/>
    <col min="14" max="14" width="37.375" bestFit="1" customWidth="1"/>
    <col min="15" max="15" width="23.75" bestFit="1" customWidth="1"/>
    <col min="16" max="16" width="36.625" bestFit="1" customWidth="1"/>
    <col min="17" max="17" width="25.375" bestFit="1" customWidth="1"/>
    <col min="18" max="18" width="38.25" bestFit="1" customWidth="1"/>
    <col min="19" max="19" width="24.5" bestFit="1" customWidth="1"/>
    <col min="20" max="20" width="37.375" bestFit="1" customWidth="1"/>
    <col min="21" max="21" width="22.25" bestFit="1" customWidth="1"/>
    <col min="22" max="22" width="35.125" bestFit="1" customWidth="1"/>
    <col min="23" max="23" width="22" bestFit="1" customWidth="1"/>
    <col min="24" max="24" width="34.875" bestFit="1" customWidth="1"/>
  </cols>
  <sheetData>
    <row r="1" spans="1:24" x14ac:dyDescent="0.2">
      <c r="A1" t="s">
        <v>126</v>
      </c>
      <c r="B1" t="s">
        <v>100</v>
      </c>
      <c r="C1" t="s">
        <v>106</v>
      </c>
      <c r="D1" t="s">
        <v>107</v>
      </c>
      <c r="E1" t="s">
        <v>108</v>
      </c>
      <c r="F1" t="s">
        <v>109</v>
      </c>
      <c r="G1" t="s">
        <v>110</v>
      </c>
      <c r="H1" t="s">
        <v>111</v>
      </c>
      <c r="I1" t="s">
        <v>112</v>
      </c>
      <c r="J1" t="s">
        <v>113</v>
      </c>
      <c r="K1" t="s">
        <v>129</v>
      </c>
      <c r="L1" t="s">
        <v>130</v>
      </c>
      <c r="M1" t="s">
        <v>114</v>
      </c>
      <c r="N1" t="s">
        <v>115</v>
      </c>
      <c r="O1" t="s">
        <v>116</v>
      </c>
      <c r="P1" t="s">
        <v>117</v>
      </c>
      <c r="Q1" t="s">
        <v>118</v>
      </c>
      <c r="R1" t="s">
        <v>119</v>
      </c>
      <c r="S1" t="s">
        <v>120</v>
      </c>
      <c r="T1" t="s">
        <v>121</v>
      </c>
      <c r="U1" t="s">
        <v>122</v>
      </c>
      <c r="V1" t="s">
        <v>123</v>
      </c>
      <c r="W1" t="s">
        <v>124</v>
      </c>
      <c r="X1" t="s">
        <v>125</v>
      </c>
    </row>
    <row r="2" spans="1:24" x14ac:dyDescent="0.2">
      <c r="A2" t="s">
        <v>10</v>
      </c>
      <c r="B2">
        <v>4855</v>
      </c>
      <c r="C2">
        <v>4050</v>
      </c>
      <c r="D2">
        <v>571</v>
      </c>
      <c r="E2">
        <v>123</v>
      </c>
      <c r="F2">
        <v>7</v>
      </c>
      <c r="G2">
        <v>276</v>
      </c>
      <c r="H2">
        <v>47</v>
      </c>
      <c r="I2">
        <v>2843</v>
      </c>
      <c r="J2">
        <v>6</v>
      </c>
      <c r="K2">
        <v>103211</v>
      </c>
      <c r="L2">
        <v>3901</v>
      </c>
      <c r="M2">
        <v>36039</v>
      </c>
      <c r="N2">
        <v>446</v>
      </c>
      <c r="O2">
        <v>10182</v>
      </c>
      <c r="P2">
        <v>333</v>
      </c>
      <c r="Q2">
        <v>5607</v>
      </c>
      <c r="R2">
        <v>126</v>
      </c>
      <c r="S2">
        <v>25815</v>
      </c>
      <c r="T2">
        <v>125</v>
      </c>
      <c r="U2">
        <v>9564</v>
      </c>
      <c r="V2">
        <v>477</v>
      </c>
      <c r="W2">
        <v>1208</v>
      </c>
      <c r="X2">
        <v>79</v>
      </c>
    </row>
    <row r="3" spans="1:24" x14ac:dyDescent="0.2">
      <c r="A3" t="s">
        <v>17</v>
      </c>
      <c r="B3">
        <v>20035</v>
      </c>
      <c r="C3">
        <v>49569</v>
      </c>
      <c r="D3">
        <v>2923</v>
      </c>
      <c r="E3">
        <v>1242</v>
      </c>
      <c r="F3">
        <v>67</v>
      </c>
      <c r="G3">
        <v>16416</v>
      </c>
      <c r="H3">
        <v>1192</v>
      </c>
      <c r="I3">
        <v>160026</v>
      </c>
      <c r="J3">
        <v>1172</v>
      </c>
      <c r="K3">
        <v>1030927</v>
      </c>
      <c r="L3">
        <v>16694</v>
      </c>
      <c r="M3">
        <v>5810662</v>
      </c>
      <c r="N3">
        <v>154</v>
      </c>
      <c r="O3">
        <v>67663</v>
      </c>
      <c r="P3">
        <v>2213</v>
      </c>
      <c r="Q3">
        <v>92656</v>
      </c>
      <c r="R3">
        <v>467</v>
      </c>
      <c r="S3">
        <v>975586</v>
      </c>
      <c r="T3">
        <v>1756</v>
      </c>
      <c r="U3">
        <v>34935</v>
      </c>
      <c r="V3">
        <v>925</v>
      </c>
      <c r="W3">
        <v>3443</v>
      </c>
      <c r="X3">
        <v>106</v>
      </c>
    </row>
    <row r="4" spans="1:24" x14ac:dyDescent="0.2">
      <c r="A4" t="s">
        <v>11</v>
      </c>
      <c r="B4">
        <v>4139</v>
      </c>
      <c r="C4">
        <v>1934</v>
      </c>
      <c r="D4">
        <v>293</v>
      </c>
      <c r="E4">
        <v>21</v>
      </c>
      <c r="F4">
        <v>1</v>
      </c>
      <c r="G4">
        <v>164</v>
      </c>
      <c r="H4">
        <v>35</v>
      </c>
      <c r="I4">
        <v>8</v>
      </c>
      <c r="J4">
        <v>1</v>
      </c>
      <c r="K4">
        <v>109629</v>
      </c>
      <c r="L4">
        <v>3686</v>
      </c>
      <c r="M4">
        <v>18546</v>
      </c>
      <c r="N4">
        <v>41</v>
      </c>
      <c r="O4">
        <v>105689</v>
      </c>
      <c r="P4">
        <v>194</v>
      </c>
      <c r="Q4">
        <v>5198</v>
      </c>
      <c r="R4">
        <v>76</v>
      </c>
      <c r="S4">
        <v>133025</v>
      </c>
      <c r="T4">
        <v>157</v>
      </c>
      <c r="U4">
        <v>3450</v>
      </c>
      <c r="V4">
        <v>245</v>
      </c>
      <c r="W4">
        <v>337</v>
      </c>
      <c r="X4">
        <v>25</v>
      </c>
    </row>
    <row r="5" spans="1:24" x14ac:dyDescent="0.2">
      <c r="A5" t="s">
        <v>12</v>
      </c>
      <c r="B5">
        <v>6685</v>
      </c>
      <c r="C5">
        <v>4517</v>
      </c>
      <c r="D5">
        <v>272</v>
      </c>
      <c r="E5">
        <v>77</v>
      </c>
      <c r="F5">
        <v>5</v>
      </c>
      <c r="G5">
        <v>682</v>
      </c>
      <c r="H5">
        <v>58</v>
      </c>
      <c r="I5">
        <v>8129</v>
      </c>
      <c r="J5">
        <v>61</v>
      </c>
      <c r="K5">
        <v>257031</v>
      </c>
      <c r="L5">
        <v>5328</v>
      </c>
      <c r="M5">
        <v>203041</v>
      </c>
      <c r="N5">
        <v>80</v>
      </c>
      <c r="O5">
        <v>105269</v>
      </c>
      <c r="P5">
        <v>1946</v>
      </c>
      <c r="Q5">
        <v>79338</v>
      </c>
      <c r="R5">
        <v>136</v>
      </c>
      <c r="S5">
        <v>322397</v>
      </c>
      <c r="T5">
        <v>561</v>
      </c>
      <c r="U5">
        <v>2858</v>
      </c>
      <c r="V5">
        <v>118</v>
      </c>
      <c r="W5">
        <v>396</v>
      </c>
      <c r="X5">
        <v>14</v>
      </c>
    </row>
    <row r="6" spans="1:24" x14ac:dyDescent="0.2">
      <c r="A6" t="s">
        <v>13</v>
      </c>
      <c r="B6">
        <v>14691</v>
      </c>
      <c r="C6">
        <v>10330</v>
      </c>
      <c r="D6">
        <v>1072</v>
      </c>
      <c r="E6">
        <v>12</v>
      </c>
      <c r="F6">
        <v>3</v>
      </c>
      <c r="G6">
        <v>1387</v>
      </c>
      <c r="H6">
        <v>164</v>
      </c>
      <c r="I6">
        <v>2537</v>
      </c>
      <c r="J6">
        <v>63</v>
      </c>
      <c r="K6">
        <v>600140</v>
      </c>
      <c r="L6">
        <v>12709</v>
      </c>
      <c r="M6">
        <v>2736921</v>
      </c>
      <c r="N6">
        <v>135</v>
      </c>
      <c r="O6">
        <v>3533753</v>
      </c>
      <c r="P6">
        <v>1290</v>
      </c>
      <c r="Q6">
        <v>86334</v>
      </c>
      <c r="R6">
        <v>224</v>
      </c>
      <c r="S6">
        <v>397629</v>
      </c>
      <c r="T6">
        <v>1384</v>
      </c>
      <c r="U6">
        <v>6540</v>
      </c>
      <c r="V6">
        <v>322</v>
      </c>
      <c r="W6">
        <v>484</v>
      </c>
      <c r="X6">
        <v>21</v>
      </c>
    </row>
    <row r="7" spans="1:24" x14ac:dyDescent="0.2">
      <c r="A7" t="s">
        <v>15</v>
      </c>
      <c r="B7">
        <v>29671</v>
      </c>
      <c r="C7">
        <v>56548</v>
      </c>
      <c r="D7">
        <v>3605</v>
      </c>
      <c r="E7">
        <v>90734</v>
      </c>
      <c r="F7">
        <v>2481</v>
      </c>
      <c r="G7">
        <v>3377</v>
      </c>
      <c r="H7">
        <v>221</v>
      </c>
      <c r="I7">
        <v>520745</v>
      </c>
      <c r="J7">
        <v>1958</v>
      </c>
      <c r="K7">
        <v>990874</v>
      </c>
      <c r="L7">
        <v>23357</v>
      </c>
      <c r="M7">
        <v>62743810</v>
      </c>
      <c r="N7">
        <v>437</v>
      </c>
      <c r="O7">
        <v>821873</v>
      </c>
      <c r="P7">
        <v>1460</v>
      </c>
      <c r="Q7">
        <v>436346</v>
      </c>
      <c r="R7">
        <v>276</v>
      </c>
      <c r="S7">
        <v>467768</v>
      </c>
      <c r="T7">
        <v>1117</v>
      </c>
      <c r="U7">
        <v>60525</v>
      </c>
      <c r="V7">
        <v>2036</v>
      </c>
      <c r="W7">
        <v>3412</v>
      </c>
      <c r="X7">
        <v>81</v>
      </c>
    </row>
    <row r="8" spans="1:24" x14ac:dyDescent="0.2">
      <c r="A8" t="s">
        <v>18</v>
      </c>
      <c r="B8">
        <v>18361</v>
      </c>
      <c r="C8">
        <v>30292</v>
      </c>
      <c r="D8">
        <v>2014</v>
      </c>
      <c r="E8">
        <v>158812</v>
      </c>
      <c r="F8">
        <v>4667</v>
      </c>
      <c r="G8">
        <v>10982</v>
      </c>
      <c r="H8">
        <v>660</v>
      </c>
      <c r="I8">
        <v>167669</v>
      </c>
      <c r="J8">
        <v>251</v>
      </c>
      <c r="K8">
        <v>618910</v>
      </c>
      <c r="L8">
        <v>12677</v>
      </c>
      <c r="M8">
        <v>18342632</v>
      </c>
      <c r="N8">
        <v>261</v>
      </c>
      <c r="O8">
        <v>1457103</v>
      </c>
      <c r="P8">
        <v>1496</v>
      </c>
      <c r="Q8">
        <v>607209</v>
      </c>
      <c r="R8">
        <v>173</v>
      </c>
      <c r="S8">
        <v>246165</v>
      </c>
      <c r="T8">
        <v>645</v>
      </c>
      <c r="U8">
        <v>23721</v>
      </c>
      <c r="V8">
        <v>748</v>
      </c>
      <c r="W8">
        <v>2559</v>
      </c>
      <c r="X8">
        <v>55</v>
      </c>
    </row>
    <row r="9" spans="1:24" x14ac:dyDescent="0.2">
      <c r="A9" t="s">
        <v>16</v>
      </c>
      <c r="B9">
        <v>5271</v>
      </c>
      <c r="C9">
        <v>2879</v>
      </c>
      <c r="D9">
        <v>420</v>
      </c>
      <c r="E9">
        <v>147</v>
      </c>
      <c r="F9">
        <v>7</v>
      </c>
      <c r="G9">
        <v>117</v>
      </c>
      <c r="H9">
        <v>24</v>
      </c>
      <c r="I9">
        <v>42923</v>
      </c>
      <c r="J9">
        <v>301</v>
      </c>
      <c r="K9">
        <v>234554</v>
      </c>
      <c r="L9">
        <v>4277</v>
      </c>
      <c r="M9">
        <v>1783675</v>
      </c>
      <c r="N9">
        <v>63</v>
      </c>
      <c r="O9">
        <v>51096</v>
      </c>
      <c r="P9">
        <v>402</v>
      </c>
      <c r="Q9">
        <v>6621</v>
      </c>
      <c r="R9">
        <v>74</v>
      </c>
      <c r="S9">
        <v>149165</v>
      </c>
      <c r="T9">
        <v>398</v>
      </c>
      <c r="U9">
        <v>15279</v>
      </c>
      <c r="V9">
        <v>460</v>
      </c>
      <c r="W9">
        <v>114</v>
      </c>
      <c r="X9">
        <v>11</v>
      </c>
    </row>
    <row r="10" spans="1:24" x14ac:dyDescent="0.2">
      <c r="A10" t="s">
        <v>14</v>
      </c>
      <c r="B10">
        <v>18289</v>
      </c>
      <c r="C10">
        <v>13346</v>
      </c>
      <c r="D10">
        <v>1557</v>
      </c>
      <c r="E10">
        <v>4</v>
      </c>
      <c r="F10">
        <v>1</v>
      </c>
      <c r="G10">
        <v>766</v>
      </c>
      <c r="H10">
        <v>79</v>
      </c>
      <c r="I10">
        <v>70391</v>
      </c>
      <c r="J10">
        <v>848</v>
      </c>
      <c r="K10">
        <v>844955</v>
      </c>
      <c r="L10">
        <v>15213</v>
      </c>
      <c r="M10">
        <v>1293293</v>
      </c>
      <c r="N10">
        <v>32</v>
      </c>
      <c r="O10">
        <v>939806</v>
      </c>
      <c r="P10">
        <v>988</v>
      </c>
      <c r="Q10">
        <v>7752</v>
      </c>
      <c r="R10">
        <v>52</v>
      </c>
      <c r="S10">
        <v>1662737</v>
      </c>
      <c r="T10">
        <v>2373</v>
      </c>
      <c r="U10">
        <v>8700</v>
      </c>
      <c r="V10">
        <v>346</v>
      </c>
      <c r="W10">
        <v>424</v>
      </c>
      <c r="X10">
        <v>13</v>
      </c>
    </row>
    <row r="11" spans="1:24" x14ac:dyDescent="0.2">
      <c r="A11" t="s">
        <v>22</v>
      </c>
      <c r="B11">
        <v>9920</v>
      </c>
      <c r="C11">
        <v>2008</v>
      </c>
      <c r="D11">
        <v>307</v>
      </c>
      <c r="E11">
        <v>3060</v>
      </c>
      <c r="F11">
        <v>78</v>
      </c>
      <c r="G11">
        <v>637</v>
      </c>
      <c r="H11">
        <v>23</v>
      </c>
      <c r="I11">
        <v>62665</v>
      </c>
      <c r="J11">
        <v>154</v>
      </c>
      <c r="K11">
        <v>251783</v>
      </c>
      <c r="L11">
        <v>8438</v>
      </c>
      <c r="M11">
        <v>3219758</v>
      </c>
      <c r="N11">
        <v>334</v>
      </c>
      <c r="O11">
        <v>821755</v>
      </c>
      <c r="P11">
        <v>642</v>
      </c>
      <c r="Q11">
        <v>20945</v>
      </c>
      <c r="R11">
        <v>148</v>
      </c>
      <c r="S11">
        <v>9915</v>
      </c>
      <c r="T11">
        <v>129</v>
      </c>
      <c r="U11">
        <v>250</v>
      </c>
      <c r="V11">
        <v>27</v>
      </c>
      <c r="W11">
        <v>75</v>
      </c>
      <c r="X11">
        <v>5</v>
      </c>
    </row>
    <row r="12" spans="1:24" x14ac:dyDescent="0.2">
      <c r="A12" t="s">
        <v>24</v>
      </c>
      <c r="B12">
        <v>16866</v>
      </c>
      <c r="C12">
        <v>20755</v>
      </c>
      <c r="D12">
        <v>2564</v>
      </c>
      <c r="E12">
        <v>169</v>
      </c>
      <c r="F12">
        <v>5</v>
      </c>
      <c r="G12">
        <v>3228</v>
      </c>
      <c r="H12">
        <v>274</v>
      </c>
      <c r="I12">
        <v>371629</v>
      </c>
      <c r="J12">
        <v>588</v>
      </c>
      <c r="K12">
        <v>535852</v>
      </c>
      <c r="L12">
        <v>13174</v>
      </c>
      <c r="M12">
        <v>5079082</v>
      </c>
      <c r="N12">
        <v>309</v>
      </c>
      <c r="O12">
        <v>7084829</v>
      </c>
      <c r="P12">
        <v>1190</v>
      </c>
      <c r="Q12">
        <v>912197</v>
      </c>
      <c r="R12">
        <v>641</v>
      </c>
      <c r="S12">
        <v>255083</v>
      </c>
      <c r="T12">
        <v>1733</v>
      </c>
      <c r="U12">
        <v>6164</v>
      </c>
      <c r="V12">
        <v>363</v>
      </c>
      <c r="W12">
        <v>1378</v>
      </c>
      <c r="X12">
        <v>94</v>
      </c>
    </row>
    <row r="13" spans="1:24" x14ac:dyDescent="0.2">
      <c r="A13" t="s">
        <v>20</v>
      </c>
      <c r="B13">
        <v>13013</v>
      </c>
      <c r="C13">
        <v>20228</v>
      </c>
      <c r="D13">
        <v>1448</v>
      </c>
      <c r="E13">
        <v>1801</v>
      </c>
      <c r="F13">
        <v>31</v>
      </c>
      <c r="G13">
        <v>8385</v>
      </c>
      <c r="H13">
        <v>813</v>
      </c>
      <c r="I13">
        <v>523619</v>
      </c>
      <c r="J13">
        <v>286</v>
      </c>
      <c r="K13">
        <v>437142</v>
      </c>
      <c r="L13">
        <v>10988</v>
      </c>
      <c r="M13">
        <v>28085106</v>
      </c>
      <c r="N13">
        <v>346</v>
      </c>
      <c r="O13">
        <v>3397636</v>
      </c>
      <c r="P13">
        <v>468</v>
      </c>
      <c r="Q13">
        <v>149655</v>
      </c>
      <c r="R13">
        <v>73</v>
      </c>
      <c r="S13">
        <v>168192</v>
      </c>
      <c r="T13">
        <v>173</v>
      </c>
      <c r="U13">
        <v>6313</v>
      </c>
      <c r="V13">
        <v>293</v>
      </c>
      <c r="W13">
        <v>1956</v>
      </c>
      <c r="X13">
        <v>80</v>
      </c>
    </row>
    <row r="14" spans="1:24" x14ac:dyDescent="0.2">
      <c r="A14" t="s">
        <v>23</v>
      </c>
      <c r="B14">
        <v>4556</v>
      </c>
      <c r="C14">
        <v>1723</v>
      </c>
      <c r="D14">
        <v>184</v>
      </c>
      <c r="E14">
        <v>0</v>
      </c>
      <c r="F14">
        <v>0</v>
      </c>
      <c r="G14">
        <v>634</v>
      </c>
      <c r="H14">
        <v>70</v>
      </c>
      <c r="I14">
        <v>78530</v>
      </c>
      <c r="J14">
        <v>72</v>
      </c>
      <c r="K14">
        <v>115838</v>
      </c>
      <c r="L14">
        <v>3905</v>
      </c>
      <c r="M14">
        <v>440223</v>
      </c>
      <c r="N14">
        <v>15</v>
      </c>
      <c r="O14">
        <v>62758</v>
      </c>
      <c r="P14">
        <v>123</v>
      </c>
      <c r="Q14">
        <v>2365</v>
      </c>
      <c r="R14">
        <v>43</v>
      </c>
      <c r="S14">
        <v>11242</v>
      </c>
      <c r="T14">
        <v>66</v>
      </c>
      <c r="U14">
        <v>449</v>
      </c>
      <c r="V14">
        <v>29</v>
      </c>
      <c r="W14">
        <v>160</v>
      </c>
      <c r="X14">
        <v>10</v>
      </c>
    </row>
    <row r="15" spans="1:24" x14ac:dyDescent="0.2">
      <c r="A15" t="s">
        <v>26</v>
      </c>
      <c r="B15">
        <v>10671</v>
      </c>
      <c r="C15">
        <v>10947</v>
      </c>
      <c r="D15">
        <v>958</v>
      </c>
      <c r="E15">
        <v>125</v>
      </c>
      <c r="F15">
        <v>5</v>
      </c>
      <c r="G15">
        <v>13540</v>
      </c>
      <c r="H15">
        <v>1075</v>
      </c>
      <c r="I15">
        <v>246150</v>
      </c>
      <c r="J15">
        <v>180</v>
      </c>
      <c r="K15">
        <v>266052</v>
      </c>
      <c r="L15">
        <v>8698</v>
      </c>
      <c r="M15">
        <v>2482120</v>
      </c>
      <c r="N15">
        <v>301</v>
      </c>
      <c r="O15">
        <v>4425342</v>
      </c>
      <c r="P15">
        <v>926</v>
      </c>
      <c r="Q15">
        <v>575515</v>
      </c>
      <c r="R15">
        <v>296</v>
      </c>
      <c r="S15">
        <v>44982</v>
      </c>
      <c r="T15">
        <v>390</v>
      </c>
      <c r="U15">
        <v>2114</v>
      </c>
      <c r="V15">
        <v>93</v>
      </c>
      <c r="W15">
        <v>389</v>
      </c>
      <c r="X15">
        <v>20</v>
      </c>
    </row>
    <row r="16" spans="1:24" x14ac:dyDescent="0.2">
      <c r="A16" t="s">
        <v>25</v>
      </c>
      <c r="B16">
        <v>19636</v>
      </c>
      <c r="C16">
        <v>16715</v>
      </c>
      <c r="D16">
        <v>1687</v>
      </c>
      <c r="E16">
        <v>187</v>
      </c>
      <c r="F16">
        <v>10</v>
      </c>
      <c r="G16">
        <v>11401</v>
      </c>
      <c r="H16">
        <v>918</v>
      </c>
      <c r="I16">
        <v>307930</v>
      </c>
      <c r="J16">
        <v>540</v>
      </c>
      <c r="K16">
        <v>799892</v>
      </c>
      <c r="L16">
        <v>17420</v>
      </c>
      <c r="M16">
        <v>20621521</v>
      </c>
      <c r="N16">
        <v>740</v>
      </c>
      <c r="O16">
        <v>1865612</v>
      </c>
      <c r="P16">
        <v>693</v>
      </c>
      <c r="Q16">
        <v>482156</v>
      </c>
      <c r="R16">
        <v>123</v>
      </c>
      <c r="S16">
        <v>36139</v>
      </c>
      <c r="T16">
        <v>378</v>
      </c>
      <c r="U16">
        <v>1243</v>
      </c>
      <c r="V16">
        <v>69</v>
      </c>
      <c r="W16">
        <v>282</v>
      </c>
      <c r="X16">
        <v>14</v>
      </c>
    </row>
    <row r="17" spans="1:24" x14ac:dyDescent="0.2">
      <c r="A17" t="s">
        <v>21</v>
      </c>
      <c r="B17">
        <v>10220</v>
      </c>
      <c r="C17">
        <v>20599</v>
      </c>
      <c r="D17">
        <v>1557</v>
      </c>
      <c r="E17">
        <v>0</v>
      </c>
      <c r="F17">
        <v>0</v>
      </c>
      <c r="G17">
        <v>647</v>
      </c>
      <c r="H17">
        <v>66</v>
      </c>
      <c r="I17">
        <v>223506</v>
      </c>
      <c r="J17">
        <v>171</v>
      </c>
      <c r="K17">
        <v>438924</v>
      </c>
      <c r="L17">
        <v>8994</v>
      </c>
      <c r="M17">
        <v>4067862</v>
      </c>
      <c r="N17">
        <v>196</v>
      </c>
      <c r="O17">
        <v>314773</v>
      </c>
      <c r="P17">
        <v>234</v>
      </c>
      <c r="Q17">
        <v>554620</v>
      </c>
      <c r="R17">
        <v>56</v>
      </c>
      <c r="S17">
        <v>35795</v>
      </c>
      <c r="T17">
        <v>114</v>
      </c>
      <c r="U17">
        <v>890</v>
      </c>
      <c r="V17">
        <v>36</v>
      </c>
      <c r="W17">
        <v>171</v>
      </c>
      <c r="X17">
        <v>9</v>
      </c>
    </row>
    <row r="18" spans="1:24" x14ac:dyDescent="0.2">
      <c r="A18" t="s">
        <v>19</v>
      </c>
      <c r="B18">
        <v>2152</v>
      </c>
      <c r="C18">
        <v>280</v>
      </c>
      <c r="D18">
        <v>35</v>
      </c>
      <c r="E18">
        <v>1</v>
      </c>
      <c r="F18">
        <v>1</v>
      </c>
      <c r="G18">
        <v>32</v>
      </c>
      <c r="H18">
        <v>6</v>
      </c>
      <c r="I18">
        <v>91</v>
      </c>
      <c r="J18">
        <v>4</v>
      </c>
      <c r="K18">
        <v>47955</v>
      </c>
      <c r="L18">
        <v>1889</v>
      </c>
      <c r="M18">
        <v>2219</v>
      </c>
      <c r="N18">
        <v>10</v>
      </c>
      <c r="O18">
        <v>1735</v>
      </c>
      <c r="P18">
        <v>59</v>
      </c>
      <c r="Q18">
        <v>1426</v>
      </c>
      <c r="R18">
        <v>104</v>
      </c>
      <c r="S18">
        <v>6834</v>
      </c>
      <c r="T18">
        <v>204</v>
      </c>
      <c r="U18">
        <v>778</v>
      </c>
      <c r="V18">
        <v>31</v>
      </c>
      <c r="W18">
        <v>74</v>
      </c>
      <c r="X18">
        <v>7</v>
      </c>
    </row>
    <row r="19" spans="1:24" x14ac:dyDescent="0.2">
      <c r="A19" t="s">
        <v>27</v>
      </c>
      <c r="B19">
        <v>32590</v>
      </c>
      <c r="C19">
        <v>81970</v>
      </c>
      <c r="D19">
        <v>7225</v>
      </c>
      <c r="E19">
        <v>36054</v>
      </c>
      <c r="F19">
        <v>875</v>
      </c>
      <c r="G19">
        <v>13054</v>
      </c>
      <c r="H19">
        <v>1047</v>
      </c>
      <c r="I19">
        <v>37572</v>
      </c>
      <c r="J19">
        <v>1010</v>
      </c>
      <c r="K19">
        <v>1497948</v>
      </c>
      <c r="L19">
        <v>29417</v>
      </c>
      <c r="M19">
        <v>454255</v>
      </c>
      <c r="N19">
        <v>977</v>
      </c>
      <c r="O19">
        <v>473304</v>
      </c>
      <c r="P19">
        <v>3985</v>
      </c>
      <c r="Q19">
        <v>129930</v>
      </c>
      <c r="R19">
        <v>473</v>
      </c>
      <c r="S19">
        <v>20217</v>
      </c>
      <c r="T19">
        <v>936</v>
      </c>
      <c r="U19">
        <v>10209</v>
      </c>
      <c r="V19">
        <v>436</v>
      </c>
      <c r="W19">
        <v>552</v>
      </c>
      <c r="X19">
        <v>23</v>
      </c>
    </row>
    <row r="20" spans="1:24" x14ac:dyDescent="0.2">
      <c r="A20" t="s">
        <v>34</v>
      </c>
      <c r="B20">
        <v>81938</v>
      </c>
      <c r="C20">
        <v>93249</v>
      </c>
      <c r="D20">
        <v>13306</v>
      </c>
      <c r="E20">
        <v>8287</v>
      </c>
      <c r="F20">
        <v>216</v>
      </c>
      <c r="G20">
        <v>15014</v>
      </c>
      <c r="H20">
        <v>2364</v>
      </c>
      <c r="I20">
        <v>266450</v>
      </c>
      <c r="J20">
        <v>5637</v>
      </c>
      <c r="K20">
        <v>2726454</v>
      </c>
      <c r="L20">
        <v>76260</v>
      </c>
      <c r="M20">
        <v>4986062</v>
      </c>
      <c r="N20">
        <v>284</v>
      </c>
      <c r="O20">
        <v>468312</v>
      </c>
      <c r="P20">
        <v>2141</v>
      </c>
      <c r="Q20">
        <v>583990</v>
      </c>
      <c r="R20">
        <v>606</v>
      </c>
      <c r="S20">
        <v>256871</v>
      </c>
      <c r="T20">
        <v>1851</v>
      </c>
      <c r="U20">
        <v>28594</v>
      </c>
      <c r="V20">
        <v>1218</v>
      </c>
      <c r="W20">
        <v>722</v>
      </c>
      <c r="X20">
        <v>46</v>
      </c>
    </row>
    <row r="21" spans="1:24" x14ac:dyDescent="0.2">
      <c r="A21" t="s">
        <v>28</v>
      </c>
      <c r="B21">
        <v>187530</v>
      </c>
      <c r="C21">
        <v>439495</v>
      </c>
      <c r="D21">
        <v>55103</v>
      </c>
      <c r="E21">
        <v>159327</v>
      </c>
      <c r="F21">
        <v>5009</v>
      </c>
      <c r="G21">
        <v>71330</v>
      </c>
      <c r="H21">
        <v>10734</v>
      </c>
      <c r="I21">
        <v>368628</v>
      </c>
      <c r="J21">
        <v>7774</v>
      </c>
      <c r="K21">
        <v>5613707</v>
      </c>
      <c r="L21">
        <v>159415</v>
      </c>
      <c r="M21">
        <v>26424985</v>
      </c>
      <c r="N21">
        <v>4542</v>
      </c>
      <c r="O21">
        <v>1048547</v>
      </c>
      <c r="P21">
        <v>10056</v>
      </c>
      <c r="Q21">
        <v>370121</v>
      </c>
      <c r="R21">
        <v>2514</v>
      </c>
      <c r="S21">
        <v>432076</v>
      </c>
      <c r="T21">
        <v>5987</v>
      </c>
      <c r="U21">
        <v>105542</v>
      </c>
      <c r="V21">
        <v>3840</v>
      </c>
      <c r="W21">
        <v>3572</v>
      </c>
      <c r="X21">
        <v>139</v>
      </c>
    </row>
    <row r="22" spans="1:24" x14ac:dyDescent="0.2">
      <c r="A22" t="s">
        <v>29</v>
      </c>
      <c r="B22">
        <v>137923</v>
      </c>
      <c r="C22">
        <v>385907</v>
      </c>
      <c r="D22">
        <v>64068</v>
      </c>
      <c r="E22">
        <v>6770</v>
      </c>
      <c r="F22">
        <v>188</v>
      </c>
      <c r="G22">
        <v>132674</v>
      </c>
      <c r="H22">
        <v>23180</v>
      </c>
      <c r="I22">
        <v>181093</v>
      </c>
      <c r="J22">
        <v>8540</v>
      </c>
      <c r="K22">
        <v>4308694</v>
      </c>
      <c r="L22">
        <v>105606</v>
      </c>
      <c r="M22">
        <v>6903713</v>
      </c>
      <c r="N22">
        <v>1164</v>
      </c>
      <c r="O22">
        <v>249222</v>
      </c>
      <c r="P22">
        <v>5394</v>
      </c>
      <c r="Q22">
        <v>43277</v>
      </c>
      <c r="R22">
        <v>854</v>
      </c>
      <c r="S22">
        <v>164712</v>
      </c>
      <c r="T22">
        <v>6641</v>
      </c>
      <c r="U22">
        <v>15237</v>
      </c>
      <c r="V22">
        <v>898</v>
      </c>
      <c r="W22">
        <v>1147</v>
      </c>
      <c r="X22">
        <v>87</v>
      </c>
    </row>
    <row r="23" spans="1:24" x14ac:dyDescent="0.2">
      <c r="A23" t="s">
        <v>33</v>
      </c>
      <c r="B23">
        <v>47693</v>
      </c>
      <c r="C23">
        <v>149834</v>
      </c>
      <c r="D23">
        <v>29764</v>
      </c>
      <c r="E23">
        <v>14</v>
      </c>
      <c r="F23">
        <v>6</v>
      </c>
      <c r="G23">
        <v>30241</v>
      </c>
      <c r="H23">
        <v>6805</v>
      </c>
      <c r="I23">
        <v>71253</v>
      </c>
      <c r="J23">
        <v>2124</v>
      </c>
      <c r="K23">
        <v>1649222</v>
      </c>
      <c r="L23">
        <v>37828</v>
      </c>
      <c r="M23">
        <v>272255</v>
      </c>
      <c r="N23">
        <v>294</v>
      </c>
      <c r="O23">
        <v>46694</v>
      </c>
      <c r="P23">
        <v>2746</v>
      </c>
      <c r="Q23">
        <v>6517</v>
      </c>
      <c r="R23">
        <v>149</v>
      </c>
      <c r="S23">
        <v>26031</v>
      </c>
      <c r="T23">
        <v>824</v>
      </c>
      <c r="U23">
        <v>1212</v>
      </c>
      <c r="V23">
        <v>78</v>
      </c>
      <c r="W23">
        <v>96</v>
      </c>
      <c r="X23">
        <v>4</v>
      </c>
    </row>
    <row r="24" spans="1:24" x14ac:dyDescent="0.2">
      <c r="A24" t="s">
        <v>31</v>
      </c>
      <c r="B24">
        <v>128191</v>
      </c>
      <c r="C24">
        <v>380091</v>
      </c>
      <c r="D24">
        <v>77959</v>
      </c>
      <c r="E24">
        <v>2496</v>
      </c>
      <c r="F24">
        <v>143</v>
      </c>
      <c r="G24">
        <v>95335</v>
      </c>
      <c r="H24">
        <v>22626</v>
      </c>
      <c r="I24">
        <v>104608</v>
      </c>
      <c r="J24">
        <v>6178</v>
      </c>
      <c r="K24">
        <v>3268421</v>
      </c>
      <c r="L24">
        <v>90064</v>
      </c>
      <c r="M24">
        <v>1066492</v>
      </c>
      <c r="N24">
        <v>2154</v>
      </c>
      <c r="O24">
        <v>62672</v>
      </c>
      <c r="P24">
        <v>2526</v>
      </c>
      <c r="Q24">
        <v>31806</v>
      </c>
      <c r="R24">
        <v>2294</v>
      </c>
      <c r="S24">
        <v>57872</v>
      </c>
      <c r="T24">
        <v>1969</v>
      </c>
      <c r="U24">
        <v>4143</v>
      </c>
      <c r="V24">
        <v>247</v>
      </c>
      <c r="W24">
        <v>456</v>
      </c>
      <c r="X24">
        <v>20</v>
      </c>
    </row>
    <row r="25" spans="1:24" x14ac:dyDescent="0.2">
      <c r="A25" t="s">
        <v>30</v>
      </c>
      <c r="B25">
        <v>150554</v>
      </c>
      <c r="C25">
        <v>457432</v>
      </c>
      <c r="D25">
        <v>85950</v>
      </c>
      <c r="E25">
        <v>946</v>
      </c>
      <c r="F25">
        <v>95</v>
      </c>
      <c r="G25">
        <v>137803</v>
      </c>
      <c r="H25">
        <v>29938</v>
      </c>
      <c r="I25">
        <v>140893</v>
      </c>
      <c r="J25">
        <v>6713</v>
      </c>
      <c r="K25">
        <v>4268773</v>
      </c>
      <c r="L25">
        <v>113940</v>
      </c>
      <c r="M25">
        <v>620381</v>
      </c>
      <c r="N25">
        <v>1897</v>
      </c>
      <c r="O25">
        <v>143121</v>
      </c>
      <c r="P25">
        <v>8148</v>
      </c>
      <c r="Q25">
        <v>39307</v>
      </c>
      <c r="R25">
        <v>965</v>
      </c>
      <c r="S25">
        <v>161603</v>
      </c>
      <c r="T25">
        <v>6370</v>
      </c>
      <c r="U25">
        <v>4567</v>
      </c>
      <c r="V25">
        <v>330</v>
      </c>
      <c r="W25">
        <v>536</v>
      </c>
      <c r="X25">
        <v>27</v>
      </c>
    </row>
    <row r="26" spans="1:24" x14ac:dyDescent="0.2">
      <c r="A26" t="s">
        <v>35</v>
      </c>
      <c r="B26">
        <v>34518</v>
      </c>
      <c r="C26">
        <v>84899</v>
      </c>
      <c r="D26">
        <v>19808</v>
      </c>
      <c r="E26">
        <v>7</v>
      </c>
      <c r="F26">
        <v>2</v>
      </c>
      <c r="G26">
        <v>17096</v>
      </c>
      <c r="H26">
        <v>4263</v>
      </c>
      <c r="I26">
        <v>42311</v>
      </c>
      <c r="J26">
        <v>1184</v>
      </c>
      <c r="K26">
        <v>1054870</v>
      </c>
      <c r="L26">
        <v>25161</v>
      </c>
      <c r="M26">
        <v>468518</v>
      </c>
      <c r="N26">
        <v>84</v>
      </c>
      <c r="O26">
        <v>71692</v>
      </c>
      <c r="P26">
        <v>1940</v>
      </c>
      <c r="Q26">
        <v>6074</v>
      </c>
      <c r="R26">
        <v>258</v>
      </c>
      <c r="S26">
        <v>35995</v>
      </c>
      <c r="T26">
        <v>162</v>
      </c>
      <c r="U26">
        <v>3118</v>
      </c>
      <c r="V26">
        <v>101</v>
      </c>
      <c r="W26">
        <v>27</v>
      </c>
      <c r="X26">
        <v>3</v>
      </c>
    </row>
    <row r="27" spans="1:24" x14ac:dyDescent="0.2">
      <c r="A27" t="s">
        <v>32</v>
      </c>
      <c r="B27">
        <v>151900</v>
      </c>
      <c r="C27">
        <v>387851</v>
      </c>
      <c r="D27">
        <v>89814</v>
      </c>
      <c r="E27">
        <v>336</v>
      </c>
      <c r="F27">
        <v>25</v>
      </c>
      <c r="G27">
        <v>121799</v>
      </c>
      <c r="H27">
        <v>31119</v>
      </c>
      <c r="I27">
        <v>140109</v>
      </c>
      <c r="J27">
        <v>6621</v>
      </c>
      <c r="K27">
        <v>4383354</v>
      </c>
      <c r="L27">
        <v>100897</v>
      </c>
      <c r="M27">
        <v>2336374</v>
      </c>
      <c r="N27">
        <v>1741</v>
      </c>
      <c r="O27">
        <v>605819</v>
      </c>
      <c r="P27">
        <v>5552</v>
      </c>
      <c r="Q27">
        <v>32841</v>
      </c>
      <c r="R27">
        <v>1175</v>
      </c>
      <c r="S27">
        <v>44049</v>
      </c>
      <c r="T27">
        <v>1254</v>
      </c>
      <c r="U27">
        <v>7158</v>
      </c>
      <c r="V27">
        <v>510</v>
      </c>
      <c r="W27">
        <v>427</v>
      </c>
      <c r="X27">
        <v>31</v>
      </c>
    </row>
    <row r="28" spans="1:24" x14ac:dyDescent="0.2">
      <c r="A28" t="s">
        <v>44</v>
      </c>
      <c r="B28">
        <v>83094</v>
      </c>
      <c r="C28">
        <v>111632</v>
      </c>
      <c r="D28">
        <v>24154</v>
      </c>
      <c r="E28">
        <v>796</v>
      </c>
      <c r="F28">
        <v>62</v>
      </c>
      <c r="G28">
        <v>26575</v>
      </c>
      <c r="H28">
        <v>5591</v>
      </c>
      <c r="I28">
        <v>67967</v>
      </c>
      <c r="J28">
        <v>3348</v>
      </c>
      <c r="K28">
        <v>2946418</v>
      </c>
      <c r="L28">
        <v>74867</v>
      </c>
      <c r="M28">
        <v>164700</v>
      </c>
      <c r="N28">
        <v>1276</v>
      </c>
      <c r="O28">
        <v>81522</v>
      </c>
      <c r="P28">
        <v>4860</v>
      </c>
      <c r="Q28">
        <v>24492</v>
      </c>
      <c r="R28">
        <v>1120</v>
      </c>
      <c r="S28">
        <v>105746</v>
      </c>
      <c r="T28">
        <v>1707</v>
      </c>
      <c r="U28">
        <v>4477</v>
      </c>
      <c r="V28">
        <v>293</v>
      </c>
      <c r="W28">
        <v>135</v>
      </c>
      <c r="X28">
        <v>11</v>
      </c>
    </row>
    <row r="29" spans="1:24" x14ac:dyDescent="0.2">
      <c r="A29" t="s">
        <v>38</v>
      </c>
      <c r="B29">
        <v>90441</v>
      </c>
      <c r="C29">
        <v>234614</v>
      </c>
      <c r="D29">
        <v>39253</v>
      </c>
      <c r="E29">
        <v>38652</v>
      </c>
      <c r="F29">
        <v>1118</v>
      </c>
      <c r="G29">
        <v>38994</v>
      </c>
      <c r="H29">
        <v>6070</v>
      </c>
      <c r="I29">
        <v>204737</v>
      </c>
      <c r="J29">
        <v>4699</v>
      </c>
      <c r="K29">
        <v>3664570</v>
      </c>
      <c r="L29">
        <v>74128</v>
      </c>
      <c r="M29">
        <v>2073001</v>
      </c>
      <c r="N29">
        <v>2160</v>
      </c>
      <c r="O29">
        <v>1161910</v>
      </c>
      <c r="P29">
        <v>4474</v>
      </c>
      <c r="Q29">
        <v>141298</v>
      </c>
      <c r="R29">
        <v>2670</v>
      </c>
      <c r="S29">
        <v>223770</v>
      </c>
      <c r="T29">
        <v>2386</v>
      </c>
      <c r="U29">
        <v>19008</v>
      </c>
      <c r="V29">
        <v>890</v>
      </c>
      <c r="W29">
        <v>176</v>
      </c>
      <c r="X29">
        <v>33</v>
      </c>
    </row>
    <row r="30" spans="1:24" x14ac:dyDescent="0.2">
      <c r="A30" t="s">
        <v>46</v>
      </c>
      <c r="B30">
        <v>64473</v>
      </c>
      <c r="C30">
        <v>129949</v>
      </c>
      <c r="D30">
        <v>24898</v>
      </c>
      <c r="E30">
        <v>134</v>
      </c>
      <c r="F30">
        <v>15</v>
      </c>
      <c r="G30">
        <v>71008</v>
      </c>
      <c r="H30">
        <v>13392</v>
      </c>
      <c r="I30">
        <v>122979</v>
      </c>
      <c r="J30">
        <v>3885</v>
      </c>
      <c r="K30">
        <v>1800199</v>
      </c>
      <c r="L30">
        <v>49967</v>
      </c>
      <c r="M30">
        <v>17543</v>
      </c>
      <c r="N30">
        <v>500</v>
      </c>
      <c r="O30">
        <v>307298</v>
      </c>
      <c r="P30">
        <v>3141</v>
      </c>
      <c r="Q30">
        <v>11912</v>
      </c>
      <c r="R30">
        <v>441</v>
      </c>
      <c r="S30">
        <v>10039</v>
      </c>
      <c r="T30">
        <v>265</v>
      </c>
      <c r="U30">
        <v>3600</v>
      </c>
      <c r="V30">
        <v>238</v>
      </c>
      <c r="W30">
        <v>147</v>
      </c>
      <c r="X30">
        <v>8</v>
      </c>
    </row>
    <row r="31" spans="1:24" x14ac:dyDescent="0.2">
      <c r="A31" t="s">
        <v>36</v>
      </c>
      <c r="B31">
        <v>24674</v>
      </c>
      <c r="C31">
        <v>36034</v>
      </c>
      <c r="D31">
        <v>5096</v>
      </c>
      <c r="E31">
        <v>1067</v>
      </c>
      <c r="F31">
        <v>12</v>
      </c>
      <c r="G31">
        <v>18417</v>
      </c>
      <c r="H31">
        <v>2413</v>
      </c>
      <c r="I31">
        <v>42554</v>
      </c>
      <c r="J31">
        <v>1225</v>
      </c>
      <c r="K31">
        <v>1274072</v>
      </c>
      <c r="L31">
        <v>20996</v>
      </c>
      <c r="M31">
        <v>22316</v>
      </c>
      <c r="N31">
        <v>150</v>
      </c>
      <c r="O31">
        <v>45326</v>
      </c>
      <c r="P31">
        <v>812</v>
      </c>
      <c r="Q31">
        <v>18489</v>
      </c>
      <c r="R31">
        <v>171</v>
      </c>
      <c r="S31">
        <v>21567</v>
      </c>
      <c r="T31">
        <v>202</v>
      </c>
      <c r="U31">
        <v>3356</v>
      </c>
      <c r="V31">
        <v>154</v>
      </c>
      <c r="W31">
        <v>38</v>
      </c>
      <c r="X31">
        <v>4</v>
      </c>
    </row>
    <row r="32" spans="1:24" x14ac:dyDescent="0.2">
      <c r="A32" t="s">
        <v>42</v>
      </c>
      <c r="B32">
        <v>83866</v>
      </c>
      <c r="C32">
        <v>221799</v>
      </c>
      <c r="D32">
        <v>44684</v>
      </c>
      <c r="E32">
        <v>7773</v>
      </c>
      <c r="F32">
        <v>243</v>
      </c>
      <c r="G32">
        <v>54449</v>
      </c>
      <c r="H32">
        <v>11456</v>
      </c>
      <c r="I32">
        <v>128161</v>
      </c>
      <c r="J32">
        <v>4152</v>
      </c>
      <c r="K32">
        <v>2948895</v>
      </c>
      <c r="L32">
        <v>64101</v>
      </c>
      <c r="M32">
        <v>619647</v>
      </c>
      <c r="N32">
        <v>2108</v>
      </c>
      <c r="O32">
        <v>407590</v>
      </c>
      <c r="P32">
        <v>4003</v>
      </c>
      <c r="Q32">
        <v>86953</v>
      </c>
      <c r="R32">
        <v>3533</v>
      </c>
      <c r="S32">
        <v>106646</v>
      </c>
      <c r="T32">
        <v>2579</v>
      </c>
      <c r="U32">
        <v>8435</v>
      </c>
      <c r="V32">
        <v>372</v>
      </c>
      <c r="W32">
        <v>436</v>
      </c>
      <c r="X32">
        <v>15</v>
      </c>
    </row>
    <row r="33" spans="1:24" x14ac:dyDescent="0.2">
      <c r="A33" t="s">
        <v>47</v>
      </c>
      <c r="B33">
        <v>27453</v>
      </c>
      <c r="C33">
        <v>77794</v>
      </c>
      <c r="D33">
        <v>17932</v>
      </c>
      <c r="E33">
        <v>3</v>
      </c>
      <c r="F33">
        <v>2</v>
      </c>
      <c r="G33">
        <v>17193</v>
      </c>
      <c r="H33">
        <v>4301</v>
      </c>
      <c r="I33">
        <v>30292</v>
      </c>
      <c r="J33">
        <v>1788</v>
      </c>
      <c r="K33">
        <v>853940</v>
      </c>
      <c r="L33">
        <v>20885</v>
      </c>
      <c r="M33">
        <v>139667</v>
      </c>
      <c r="N33">
        <v>111</v>
      </c>
      <c r="O33">
        <v>14864</v>
      </c>
      <c r="P33">
        <v>678</v>
      </c>
      <c r="Q33">
        <v>3039</v>
      </c>
      <c r="R33">
        <v>124</v>
      </c>
      <c r="S33">
        <v>3563</v>
      </c>
      <c r="T33">
        <v>143</v>
      </c>
      <c r="U33">
        <v>1872</v>
      </c>
      <c r="V33">
        <v>125</v>
      </c>
      <c r="W33">
        <v>34</v>
      </c>
      <c r="X33">
        <v>2</v>
      </c>
    </row>
    <row r="34" spans="1:24" x14ac:dyDescent="0.2">
      <c r="A34" t="s">
        <v>43</v>
      </c>
      <c r="B34">
        <v>110143</v>
      </c>
      <c r="C34">
        <v>300428</v>
      </c>
      <c r="D34">
        <v>64603</v>
      </c>
      <c r="E34">
        <v>735</v>
      </c>
      <c r="F34">
        <v>46</v>
      </c>
      <c r="G34">
        <v>68997</v>
      </c>
      <c r="H34">
        <v>17451</v>
      </c>
      <c r="I34">
        <v>113789</v>
      </c>
      <c r="J34">
        <v>3991</v>
      </c>
      <c r="K34">
        <v>3029125</v>
      </c>
      <c r="L34">
        <v>81255</v>
      </c>
      <c r="M34">
        <v>237420</v>
      </c>
      <c r="N34">
        <v>1296</v>
      </c>
      <c r="O34">
        <v>1047958</v>
      </c>
      <c r="P34">
        <v>10428</v>
      </c>
      <c r="Q34">
        <v>79287</v>
      </c>
      <c r="R34">
        <v>2038</v>
      </c>
      <c r="S34">
        <v>205722</v>
      </c>
      <c r="T34">
        <v>3856</v>
      </c>
      <c r="U34">
        <v>4650</v>
      </c>
      <c r="V34">
        <v>253</v>
      </c>
      <c r="W34">
        <v>149</v>
      </c>
      <c r="X34">
        <v>18</v>
      </c>
    </row>
    <row r="35" spans="1:24" x14ac:dyDescent="0.2">
      <c r="A35" t="s">
        <v>40</v>
      </c>
      <c r="B35">
        <v>41694</v>
      </c>
      <c r="C35">
        <v>42686</v>
      </c>
      <c r="D35">
        <v>5028</v>
      </c>
      <c r="E35">
        <v>6523</v>
      </c>
      <c r="F35">
        <v>81</v>
      </c>
      <c r="G35">
        <v>12892</v>
      </c>
      <c r="H35">
        <v>1575</v>
      </c>
      <c r="I35">
        <v>63770</v>
      </c>
      <c r="J35">
        <v>1232</v>
      </c>
      <c r="K35">
        <v>1337860</v>
      </c>
      <c r="L35">
        <v>37781</v>
      </c>
      <c r="M35">
        <v>200934</v>
      </c>
      <c r="N35">
        <v>111</v>
      </c>
      <c r="O35">
        <v>60556</v>
      </c>
      <c r="P35">
        <v>1242</v>
      </c>
      <c r="Q35">
        <v>2366</v>
      </c>
      <c r="R35">
        <v>70</v>
      </c>
      <c r="S35">
        <v>11020</v>
      </c>
      <c r="T35">
        <v>119</v>
      </c>
      <c r="U35">
        <v>7674</v>
      </c>
      <c r="V35">
        <v>328</v>
      </c>
      <c r="W35">
        <v>277</v>
      </c>
      <c r="X35">
        <v>22</v>
      </c>
    </row>
    <row r="36" spans="1:24" x14ac:dyDescent="0.2">
      <c r="A36" t="s">
        <v>45</v>
      </c>
      <c r="B36">
        <v>99981</v>
      </c>
      <c r="C36">
        <v>219512</v>
      </c>
      <c r="D36">
        <v>43830</v>
      </c>
      <c r="E36">
        <v>4598</v>
      </c>
      <c r="F36">
        <v>183</v>
      </c>
      <c r="G36">
        <v>82085</v>
      </c>
      <c r="H36">
        <v>15968</v>
      </c>
      <c r="I36">
        <v>77996</v>
      </c>
      <c r="J36">
        <v>4311</v>
      </c>
      <c r="K36">
        <v>2733791</v>
      </c>
      <c r="L36">
        <v>79714</v>
      </c>
      <c r="M36">
        <v>168106</v>
      </c>
      <c r="N36">
        <v>583</v>
      </c>
      <c r="O36">
        <v>125543</v>
      </c>
      <c r="P36">
        <v>2129</v>
      </c>
      <c r="Q36">
        <v>11257</v>
      </c>
      <c r="R36">
        <v>341</v>
      </c>
      <c r="S36">
        <v>25758</v>
      </c>
      <c r="T36">
        <v>699</v>
      </c>
      <c r="U36">
        <v>5468</v>
      </c>
      <c r="V36">
        <v>316</v>
      </c>
      <c r="W36">
        <v>143</v>
      </c>
      <c r="X36">
        <v>16</v>
      </c>
    </row>
    <row r="37" spans="1:24" x14ac:dyDescent="0.2">
      <c r="A37" t="s">
        <v>41</v>
      </c>
      <c r="B37">
        <v>30526</v>
      </c>
      <c r="C37">
        <v>42031</v>
      </c>
      <c r="D37">
        <v>7288</v>
      </c>
      <c r="E37">
        <v>53</v>
      </c>
      <c r="F37">
        <v>4</v>
      </c>
      <c r="G37">
        <v>12475</v>
      </c>
      <c r="H37">
        <v>2253</v>
      </c>
      <c r="I37">
        <v>56602</v>
      </c>
      <c r="J37">
        <v>1169</v>
      </c>
      <c r="K37">
        <v>1286972</v>
      </c>
      <c r="L37">
        <v>27295</v>
      </c>
      <c r="M37">
        <v>6843</v>
      </c>
      <c r="N37">
        <v>188</v>
      </c>
      <c r="O37">
        <v>646978</v>
      </c>
      <c r="P37">
        <v>773</v>
      </c>
      <c r="Q37">
        <v>5719</v>
      </c>
      <c r="R37">
        <v>117</v>
      </c>
      <c r="S37">
        <v>22525</v>
      </c>
      <c r="T37">
        <v>324</v>
      </c>
      <c r="U37">
        <v>6186</v>
      </c>
      <c r="V37">
        <v>320</v>
      </c>
      <c r="W37">
        <v>91</v>
      </c>
      <c r="X37">
        <v>8</v>
      </c>
    </row>
    <row r="38" spans="1:24" x14ac:dyDescent="0.2">
      <c r="A38" t="s">
        <v>37</v>
      </c>
      <c r="B38">
        <v>28170</v>
      </c>
      <c r="C38">
        <v>44657</v>
      </c>
      <c r="D38">
        <v>6115</v>
      </c>
      <c r="E38">
        <v>1586</v>
      </c>
      <c r="F38">
        <v>44</v>
      </c>
      <c r="G38">
        <v>12809</v>
      </c>
      <c r="H38">
        <v>2117</v>
      </c>
      <c r="I38">
        <v>51370</v>
      </c>
      <c r="J38">
        <v>1067</v>
      </c>
      <c r="K38">
        <v>1357720</v>
      </c>
      <c r="L38">
        <v>25339</v>
      </c>
      <c r="M38">
        <v>348759</v>
      </c>
      <c r="N38">
        <v>183</v>
      </c>
      <c r="O38">
        <v>55230</v>
      </c>
      <c r="P38">
        <v>369</v>
      </c>
      <c r="Q38">
        <v>2430</v>
      </c>
      <c r="R38">
        <v>61</v>
      </c>
      <c r="S38">
        <v>22745</v>
      </c>
      <c r="T38">
        <v>224</v>
      </c>
      <c r="U38">
        <v>7244</v>
      </c>
      <c r="V38">
        <v>325</v>
      </c>
      <c r="W38">
        <v>75</v>
      </c>
      <c r="X38">
        <v>4</v>
      </c>
    </row>
    <row r="39" spans="1:24" x14ac:dyDescent="0.2">
      <c r="A39" t="s">
        <v>39</v>
      </c>
      <c r="B39">
        <v>98514</v>
      </c>
      <c r="C39">
        <v>127086</v>
      </c>
      <c r="D39">
        <v>20627</v>
      </c>
      <c r="E39">
        <v>9026</v>
      </c>
      <c r="F39">
        <v>247</v>
      </c>
      <c r="G39">
        <v>54809</v>
      </c>
      <c r="H39">
        <v>10580</v>
      </c>
      <c r="I39">
        <v>188525</v>
      </c>
      <c r="J39">
        <v>3501</v>
      </c>
      <c r="K39">
        <v>4027979</v>
      </c>
      <c r="L39">
        <v>87306</v>
      </c>
      <c r="M39">
        <v>321702</v>
      </c>
      <c r="N39">
        <v>1112</v>
      </c>
      <c r="O39">
        <v>232089</v>
      </c>
      <c r="P39">
        <v>3605</v>
      </c>
      <c r="Q39">
        <v>18324</v>
      </c>
      <c r="R39">
        <v>475</v>
      </c>
      <c r="S39">
        <v>54236</v>
      </c>
      <c r="T39">
        <v>1226</v>
      </c>
      <c r="U39">
        <v>15748</v>
      </c>
      <c r="V39">
        <v>721</v>
      </c>
      <c r="W39">
        <v>274</v>
      </c>
      <c r="X39">
        <v>27</v>
      </c>
    </row>
    <row r="40" spans="1:24" x14ac:dyDescent="0.2">
      <c r="A40" t="s">
        <v>54</v>
      </c>
      <c r="B40">
        <v>82386</v>
      </c>
      <c r="C40">
        <v>43640</v>
      </c>
      <c r="D40">
        <v>5671</v>
      </c>
      <c r="E40">
        <v>4885</v>
      </c>
      <c r="F40">
        <v>149</v>
      </c>
      <c r="G40">
        <v>15416</v>
      </c>
      <c r="H40">
        <v>1828</v>
      </c>
      <c r="I40">
        <v>98760</v>
      </c>
      <c r="J40">
        <v>4022</v>
      </c>
      <c r="K40">
        <v>3937649</v>
      </c>
      <c r="L40">
        <v>78622</v>
      </c>
      <c r="M40">
        <v>417344</v>
      </c>
      <c r="N40">
        <v>321</v>
      </c>
      <c r="O40">
        <v>1136018</v>
      </c>
      <c r="P40">
        <v>3758</v>
      </c>
      <c r="Q40">
        <v>8900</v>
      </c>
      <c r="R40">
        <v>216</v>
      </c>
      <c r="S40">
        <v>53952</v>
      </c>
      <c r="T40">
        <v>1145</v>
      </c>
      <c r="U40">
        <v>3872</v>
      </c>
      <c r="V40">
        <v>208</v>
      </c>
      <c r="W40">
        <v>263</v>
      </c>
      <c r="X40">
        <v>23</v>
      </c>
    </row>
    <row r="41" spans="1:24" x14ac:dyDescent="0.2">
      <c r="A41" t="s">
        <v>48</v>
      </c>
      <c r="B41">
        <v>73735</v>
      </c>
      <c r="C41">
        <v>165129</v>
      </c>
      <c r="D41">
        <v>15065</v>
      </c>
      <c r="E41">
        <v>53309</v>
      </c>
      <c r="F41">
        <v>1137</v>
      </c>
      <c r="G41">
        <v>53648</v>
      </c>
      <c r="H41">
        <v>5770</v>
      </c>
      <c r="I41">
        <v>383948</v>
      </c>
      <c r="J41">
        <v>15377</v>
      </c>
      <c r="K41">
        <v>2735785</v>
      </c>
      <c r="L41">
        <v>62004</v>
      </c>
      <c r="M41">
        <v>1521555</v>
      </c>
      <c r="N41">
        <v>744</v>
      </c>
      <c r="O41">
        <v>3210085</v>
      </c>
      <c r="P41">
        <v>1947</v>
      </c>
      <c r="Q41">
        <v>5580</v>
      </c>
      <c r="R41">
        <v>170</v>
      </c>
      <c r="S41">
        <v>36844</v>
      </c>
      <c r="T41">
        <v>649</v>
      </c>
      <c r="U41">
        <v>4678</v>
      </c>
      <c r="V41">
        <v>217</v>
      </c>
      <c r="W41">
        <v>319</v>
      </c>
      <c r="X41">
        <v>23</v>
      </c>
    </row>
    <row r="42" spans="1:24" x14ac:dyDescent="0.2">
      <c r="A42" t="s">
        <v>52</v>
      </c>
      <c r="B42">
        <v>49667</v>
      </c>
      <c r="C42">
        <v>56360</v>
      </c>
      <c r="D42">
        <v>8826</v>
      </c>
      <c r="E42">
        <v>140</v>
      </c>
      <c r="F42">
        <v>11</v>
      </c>
      <c r="G42">
        <v>10624</v>
      </c>
      <c r="H42">
        <v>1770</v>
      </c>
      <c r="I42">
        <v>83400</v>
      </c>
      <c r="J42">
        <v>6507</v>
      </c>
      <c r="K42">
        <v>2104631</v>
      </c>
      <c r="L42">
        <v>47130</v>
      </c>
      <c r="M42">
        <v>54374</v>
      </c>
      <c r="N42">
        <v>212</v>
      </c>
      <c r="O42">
        <v>104796</v>
      </c>
      <c r="P42">
        <v>1301</v>
      </c>
      <c r="Q42">
        <v>2474</v>
      </c>
      <c r="R42">
        <v>111</v>
      </c>
      <c r="S42">
        <v>36012</v>
      </c>
      <c r="T42">
        <v>336</v>
      </c>
      <c r="U42">
        <v>2761</v>
      </c>
      <c r="V42">
        <v>285</v>
      </c>
      <c r="W42">
        <v>88</v>
      </c>
      <c r="X42">
        <v>12</v>
      </c>
    </row>
    <row r="43" spans="1:24" x14ac:dyDescent="0.2">
      <c r="A43" t="s">
        <v>53</v>
      </c>
      <c r="B43">
        <v>44970</v>
      </c>
      <c r="C43">
        <v>51650</v>
      </c>
      <c r="D43">
        <v>5519</v>
      </c>
      <c r="E43">
        <v>268</v>
      </c>
      <c r="F43">
        <v>18</v>
      </c>
      <c r="G43">
        <v>6924</v>
      </c>
      <c r="H43">
        <v>784</v>
      </c>
      <c r="I43">
        <v>18532</v>
      </c>
      <c r="J43">
        <v>1029</v>
      </c>
      <c r="K43">
        <v>2054208</v>
      </c>
      <c r="L43">
        <v>43353</v>
      </c>
      <c r="M43">
        <v>123514</v>
      </c>
      <c r="N43">
        <v>215</v>
      </c>
      <c r="O43">
        <v>150279</v>
      </c>
      <c r="P43">
        <v>858</v>
      </c>
      <c r="Q43">
        <v>1721</v>
      </c>
      <c r="R43">
        <v>67</v>
      </c>
      <c r="S43">
        <v>34674</v>
      </c>
      <c r="T43">
        <v>270</v>
      </c>
      <c r="U43">
        <v>1230</v>
      </c>
      <c r="V43">
        <v>72</v>
      </c>
      <c r="W43">
        <v>400</v>
      </c>
      <c r="X43">
        <v>12</v>
      </c>
    </row>
    <row r="44" spans="1:24" x14ac:dyDescent="0.2">
      <c r="A44" t="s">
        <v>51</v>
      </c>
      <c r="B44">
        <v>27311</v>
      </c>
      <c r="C44">
        <v>37142</v>
      </c>
      <c r="D44">
        <v>3222</v>
      </c>
      <c r="E44">
        <v>441</v>
      </c>
      <c r="F44">
        <v>24</v>
      </c>
      <c r="G44">
        <v>9703</v>
      </c>
      <c r="H44">
        <v>925</v>
      </c>
      <c r="I44">
        <v>51938</v>
      </c>
      <c r="J44">
        <v>1343</v>
      </c>
      <c r="K44">
        <v>1283183</v>
      </c>
      <c r="L44">
        <v>25101</v>
      </c>
      <c r="M44">
        <v>86826</v>
      </c>
      <c r="N44">
        <v>181</v>
      </c>
      <c r="O44">
        <v>172320</v>
      </c>
      <c r="P44">
        <v>723</v>
      </c>
      <c r="Q44">
        <v>1910</v>
      </c>
      <c r="R44">
        <v>58</v>
      </c>
      <c r="S44">
        <v>4874</v>
      </c>
      <c r="T44">
        <v>63</v>
      </c>
      <c r="U44">
        <v>1328</v>
      </c>
      <c r="V44">
        <v>52</v>
      </c>
      <c r="W44">
        <v>153</v>
      </c>
      <c r="X44">
        <v>3</v>
      </c>
    </row>
    <row r="45" spans="1:24" x14ac:dyDescent="0.2">
      <c r="A45" t="s">
        <v>55</v>
      </c>
      <c r="B45">
        <v>22011</v>
      </c>
      <c r="C45">
        <v>81117</v>
      </c>
      <c r="D45">
        <v>7875</v>
      </c>
      <c r="E45">
        <v>163</v>
      </c>
      <c r="F45">
        <v>32</v>
      </c>
      <c r="G45">
        <v>40087</v>
      </c>
      <c r="H45">
        <v>4874</v>
      </c>
      <c r="I45">
        <v>65594</v>
      </c>
      <c r="J45">
        <v>11138</v>
      </c>
      <c r="K45">
        <v>800099</v>
      </c>
      <c r="L45">
        <v>19470</v>
      </c>
      <c r="M45">
        <v>1958</v>
      </c>
      <c r="N45">
        <v>99</v>
      </c>
      <c r="O45">
        <v>34047</v>
      </c>
      <c r="P45">
        <v>273</v>
      </c>
      <c r="Q45">
        <v>912</v>
      </c>
      <c r="R45">
        <v>21</v>
      </c>
      <c r="S45">
        <v>4128</v>
      </c>
      <c r="T45">
        <v>87</v>
      </c>
      <c r="U45">
        <v>2703</v>
      </c>
      <c r="V45">
        <v>250</v>
      </c>
      <c r="W45">
        <v>121</v>
      </c>
      <c r="X45">
        <v>14</v>
      </c>
    </row>
    <row r="46" spans="1:24" x14ac:dyDescent="0.2">
      <c r="A46" t="s">
        <v>50</v>
      </c>
      <c r="B46">
        <v>52154</v>
      </c>
      <c r="C46">
        <v>131904</v>
      </c>
      <c r="D46">
        <v>13413</v>
      </c>
      <c r="E46">
        <v>3007</v>
      </c>
      <c r="F46">
        <v>50</v>
      </c>
      <c r="G46">
        <v>15084</v>
      </c>
      <c r="H46">
        <v>1540</v>
      </c>
      <c r="I46">
        <v>206122</v>
      </c>
      <c r="J46">
        <v>3340</v>
      </c>
      <c r="K46">
        <v>1710409</v>
      </c>
      <c r="L46">
        <v>45258</v>
      </c>
      <c r="M46">
        <v>1867591</v>
      </c>
      <c r="N46">
        <v>266</v>
      </c>
      <c r="O46">
        <v>945862</v>
      </c>
      <c r="P46">
        <v>1341</v>
      </c>
      <c r="Q46">
        <v>1549</v>
      </c>
      <c r="R46">
        <v>67</v>
      </c>
      <c r="S46">
        <v>23307</v>
      </c>
      <c r="T46">
        <v>283</v>
      </c>
      <c r="U46">
        <v>4900</v>
      </c>
      <c r="V46">
        <v>193</v>
      </c>
      <c r="W46">
        <v>632</v>
      </c>
      <c r="X46">
        <v>19</v>
      </c>
    </row>
    <row r="47" spans="1:24" x14ac:dyDescent="0.2">
      <c r="A47" t="s">
        <v>49</v>
      </c>
      <c r="B47">
        <v>34531</v>
      </c>
      <c r="C47">
        <v>26570</v>
      </c>
      <c r="D47">
        <v>2408</v>
      </c>
      <c r="E47">
        <v>25634</v>
      </c>
      <c r="F47">
        <v>453</v>
      </c>
      <c r="G47">
        <v>4915</v>
      </c>
      <c r="H47">
        <v>445</v>
      </c>
      <c r="I47">
        <v>154446</v>
      </c>
      <c r="J47">
        <v>1199</v>
      </c>
      <c r="K47">
        <v>1836064</v>
      </c>
      <c r="L47">
        <v>33022</v>
      </c>
      <c r="M47">
        <v>1990846</v>
      </c>
      <c r="N47">
        <v>170</v>
      </c>
      <c r="O47">
        <v>536556</v>
      </c>
      <c r="P47">
        <v>747</v>
      </c>
      <c r="Q47">
        <v>1184</v>
      </c>
      <c r="R47">
        <v>37</v>
      </c>
      <c r="S47">
        <v>11516</v>
      </c>
      <c r="T47">
        <v>233</v>
      </c>
      <c r="U47">
        <v>1051</v>
      </c>
      <c r="V47">
        <v>46</v>
      </c>
      <c r="W47">
        <v>30</v>
      </c>
      <c r="X47">
        <v>3</v>
      </c>
    </row>
    <row r="48" spans="1:24" x14ac:dyDescent="0.2">
      <c r="A48" t="s">
        <v>59</v>
      </c>
      <c r="B48">
        <v>39930</v>
      </c>
      <c r="C48">
        <v>26224</v>
      </c>
      <c r="D48">
        <v>1776</v>
      </c>
      <c r="E48">
        <v>168</v>
      </c>
      <c r="F48">
        <v>7</v>
      </c>
      <c r="G48">
        <v>9118</v>
      </c>
      <c r="H48">
        <v>706</v>
      </c>
      <c r="I48">
        <v>259697</v>
      </c>
      <c r="J48">
        <v>3830</v>
      </c>
      <c r="K48">
        <v>1663927</v>
      </c>
      <c r="L48">
        <v>36584</v>
      </c>
      <c r="M48">
        <v>1386630</v>
      </c>
      <c r="N48">
        <v>226</v>
      </c>
      <c r="O48">
        <v>185820</v>
      </c>
      <c r="P48">
        <v>1947</v>
      </c>
      <c r="Q48">
        <v>7465</v>
      </c>
      <c r="R48">
        <v>205</v>
      </c>
      <c r="S48">
        <v>213047</v>
      </c>
      <c r="T48">
        <v>976</v>
      </c>
      <c r="U48">
        <v>7768</v>
      </c>
      <c r="V48">
        <v>255</v>
      </c>
      <c r="W48">
        <v>768</v>
      </c>
      <c r="X48">
        <v>16</v>
      </c>
    </row>
    <row r="49" spans="1:24" x14ac:dyDescent="0.2">
      <c r="A49" t="s">
        <v>60</v>
      </c>
      <c r="B49">
        <v>33336</v>
      </c>
      <c r="C49">
        <v>220300</v>
      </c>
      <c r="D49">
        <v>15147</v>
      </c>
      <c r="E49">
        <v>87</v>
      </c>
      <c r="F49">
        <v>5</v>
      </c>
      <c r="G49">
        <v>23244</v>
      </c>
      <c r="H49">
        <v>2180</v>
      </c>
      <c r="I49">
        <v>160878</v>
      </c>
      <c r="J49">
        <v>7501</v>
      </c>
      <c r="K49">
        <v>990307</v>
      </c>
      <c r="L49">
        <v>24126</v>
      </c>
      <c r="M49">
        <v>395020</v>
      </c>
      <c r="N49">
        <v>129</v>
      </c>
      <c r="O49">
        <v>17504</v>
      </c>
      <c r="P49">
        <v>467</v>
      </c>
      <c r="Q49">
        <v>1190</v>
      </c>
      <c r="R49">
        <v>109</v>
      </c>
      <c r="S49">
        <v>11050</v>
      </c>
      <c r="T49">
        <v>237</v>
      </c>
      <c r="U49">
        <v>14046</v>
      </c>
      <c r="V49">
        <v>518</v>
      </c>
      <c r="W49">
        <v>696</v>
      </c>
      <c r="X49">
        <v>10</v>
      </c>
    </row>
    <row r="50" spans="1:24" x14ac:dyDescent="0.2">
      <c r="A50" t="s">
        <v>57</v>
      </c>
      <c r="B50">
        <v>40982</v>
      </c>
      <c r="C50">
        <v>70590</v>
      </c>
      <c r="D50">
        <v>3928</v>
      </c>
      <c r="E50">
        <v>1484</v>
      </c>
      <c r="F50">
        <v>50</v>
      </c>
      <c r="G50">
        <v>7781</v>
      </c>
      <c r="H50">
        <v>626</v>
      </c>
      <c r="I50">
        <v>198000</v>
      </c>
      <c r="J50">
        <v>1848</v>
      </c>
      <c r="K50">
        <v>2012283</v>
      </c>
      <c r="L50">
        <v>36435</v>
      </c>
      <c r="M50">
        <v>6403027</v>
      </c>
      <c r="N50">
        <v>232</v>
      </c>
      <c r="O50">
        <v>1566352</v>
      </c>
      <c r="P50">
        <v>3152</v>
      </c>
      <c r="Q50">
        <v>35979</v>
      </c>
      <c r="R50">
        <v>232</v>
      </c>
      <c r="S50">
        <v>621668</v>
      </c>
      <c r="T50">
        <v>2156</v>
      </c>
      <c r="U50">
        <v>28274</v>
      </c>
      <c r="V50">
        <v>847</v>
      </c>
      <c r="W50">
        <v>4950</v>
      </c>
      <c r="X50">
        <v>130</v>
      </c>
    </row>
    <row r="51" spans="1:24" x14ac:dyDescent="0.2">
      <c r="A51" t="s">
        <v>63</v>
      </c>
      <c r="B51">
        <v>28444</v>
      </c>
      <c r="C51">
        <v>13025</v>
      </c>
      <c r="D51">
        <v>973</v>
      </c>
      <c r="E51">
        <v>466</v>
      </c>
      <c r="F51">
        <v>17</v>
      </c>
      <c r="G51">
        <v>7810</v>
      </c>
      <c r="H51">
        <v>519</v>
      </c>
      <c r="I51">
        <v>62002</v>
      </c>
      <c r="J51">
        <v>1297</v>
      </c>
      <c r="K51">
        <v>1425174</v>
      </c>
      <c r="L51">
        <v>26349</v>
      </c>
      <c r="M51">
        <v>1384727</v>
      </c>
      <c r="N51">
        <v>77</v>
      </c>
      <c r="O51">
        <v>1456725</v>
      </c>
      <c r="P51">
        <v>1999</v>
      </c>
      <c r="Q51">
        <v>42251</v>
      </c>
      <c r="R51">
        <v>70</v>
      </c>
      <c r="S51">
        <v>785843</v>
      </c>
      <c r="T51">
        <v>1260</v>
      </c>
      <c r="U51">
        <v>6409</v>
      </c>
      <c r="V51">
        <v>227</v>
      </c>
      <c r="W51">
        <v>974</v>
      </c>
      <c r="X51">
        <v>23</v>
      </c>
    </row>
    <row r="52" spans="1:24" x14ac:dyDescent="0.2">
      <c r="A52" t="s">
        <v>62</v>
      </c>
      <c r="B52">
        <v>49114</v>
      </c>
      <c r="C52">
        <v>60056</v>
      </c>
      <c r="D52">
        <v>5993</v>
      </c>
      <c r="E52">
        <v>168</v>
      </c>
      <c r="F52">
        <v>15</v>
      </c>
      <c r="G52">
        <v>25877</v>
      </c>
      <c r="H52">
        <v>2813</v>
      </c>
      <c r="I52">
        <v>152684</v>
      </c>
      <c r="J52">
        <v>4046</v>
      </c>
      <c r="K52">
        <v>2229219</v>
      </c>
      <c r="L52">
        <v>43093</v>
      </c>
      <c r="M52">
        <v>1077067</v>
      </c>
      <c r="N52">
        <v>241</v>
      </c>
      <c r="O52">
        <v>371532</v>
      </c>
      <c r="P52">
        <v>3163</v>
      </c>
      <c r="Q52">
        <v>18241</v>
      </c>
      <c r="R52">
        <v>166</v>
      </c>
      <c r="S52">
        <v>671408</v>
      </c>
      <c r="T52">
        <v>1063</v>
      </c>
      <c r="U52">
        <v>13451</v>
      </c>
      <c r="V52">
        <v>401</v>
      </c>
      <c r="W52">
        <v>1084</v>
      </c>
      <c r="X52">
        <v>38</v>
      </c>
    </row>
    <row r="53" spans="1:24" x14ac:dyDescent="0.2">
      <c r="A53" t="s">
        <v>64</v>
      </c>
      <c r="B53">
        <v>51804</v>
      </c>
      <c r="C53">
        <v>66254</v>
      </c>
      <c r="D53">
        <v>5053</v>
      </c>
      <c r="E53">
        <v>2350</v>
      </c>
      <c r="F53">
        <v>72</v>
      </c>
      <c r="G53">
        <v>7164</v>
      </c>
      <c r="H53">
        <v>712</v>
      </c>
      <c r="I53">
        <v>246449</v>
      </c>
      <c r="J53">
        <v>2063</v>
      </c>
      <c r="K53">
        <v>2321687</v>
      </c>
      <c r="L53">
        <v>48707</v>
      </c>
      <c r="M53">
        <v>6209246</v>
      </c>
      <c r="N53">
        <v>240</v>
      </c>
      <c r="O53">
        <v>337796</v>
      </c>
      <c r="P53">
        <v>1463</v>
      </c>
      <c r="Q53">
        <v>749896</v>
      </c>
      <c r="R53">
        <v>243</v>
      </c>
      <c r="S53">
        <v>112887</v>
      </c>
      <c r="T53">
        <v>436</v>
      </c>
      <c r="U53">
        <v>37891</v>
      </c>
      <c r="V53">
        <v>1130</v>
      </c>
      <c r="W53">
        <v>4830</v>
      </c>
      <c r="X53">
        <v>148</v>
      </c>
    </row>
    <row r="54" spans="1:24" x14ac:dyDescent="0.2">
      <c r="A54" t="s">
        <v>61</v>
      </c>
      <c r="B54">
        <v>35789</v>
      </c>
      <c r="C54">
        <v>103926</v>
      </c>
      <c r="D54">
        <v>8601</v>
      </c>
      <c r="E54">
        <v>2693</v>
      </c>
      <c r="F54">
        <v>106</v>
      </c>
      <c r="G54">
        <v>8397</v>
      </c>
      <c r="H54">
        <v>854</v>
      </c>
      <c r="I54">
        <v>74216</v>
      </c>
      <c r="J54">
        <v>2827</v>
      </c>
      <c r="K54">
        <v>1274334</v>
      </c>
      <c r="L54">
        <v>30777</v>
      </c>
      <c r="M54">
        <v>99026</v>
      </c>
      <c r="N54">
        <v>166</v>
      </c>
      <c r="O54">
        <v>51112</v>
      </c>
      <c r="P54">
        <v>1769</v>
      </c>
      <c r="Q54">
        <v>11127</v>
      </c>
      <c r="R54">
        <v>63</v>
      </c>
      <c r="S54">
        <v>185510</v>
      </c>
      <c r="T54">
        <v>710</v>
      </c>
      <c r="U54">
        <v>8040</v>
      </c>
      <c r="V54">
        <v>237</v>
      </c>
      <c r="W54">
        <v>842</v>
      </c>
      <c r="X54">
        <v>30</v>
      </c>
    </row>
    <row r="55" spans="1:24" x14ac:dyDescent="0.2">
      <c r="A55" t="s">
        <v>56</v>
      </c>
      <c r="B55">
        <v>31898</v>
      </c>
      <c r="C55">
        <v>44493</v>
      </c>
      <c r="D55">
        <v>3488</v>
      </c>
      <c r="E55">
        <v>0</v>
      </c>
      <c r="F55">
        <v>0</v>
      </c>
      <c r="G55">
        <v>23444</v>
      </c>
      <c r="H55">
        <v>1918</v>
      </c>
      <c r="I55">
        <v>64671</v>
      </c>
      <c r="J55">
        <v>1565</v>
      </c>
      <c r="K55">
        <v>1187203</v>
      </c>
      <c r="L55">
        <v>30179</v>
      </c>
      <c r="M55">
        <v>1162433</v>
      </c>
      <c r="N55">
        <v>117</v>
      </c>
      <c r="O55">
        <v>1864924</v>
      </c>
      <c r="P55">
        <v>316</v>
      </c>
      <c r="Q55">
        <v>9421</v>
      </c>
      <c r="R55">
        <v>73</v>
      </c>
      <c r="S55">
        <v>114162</v>
      </c>
      <c r="T55">
        <v>129</v>
      </c>
      <c r="U55">
        <v>1572</v>
      </c>
      <c r="V55">
        <v>60</v>
      </c>
      <c r="W55">
        <v>158</v>
      </c>
      <c r="X55">
        <v>6</v>
      </c>
    </row>
    <row r="56" spans="1:24" x14ac:dyDescent="0.2">
      <c r="A56" t="s">
        <v>58</v>
      </c>
      <c r="B56">
        <v>24132</v>
      </c>
      <c r="C56">
        <v>12647</v>
      </c>
      <c r="D56">
        <v>953</v>
      </c>
      <c r="E56">
        <v>99</v>
      </c>
      <c r="F56">
        <v>4</v>
      </c>
      <c r="G56">
        <v>26997</v>
      </c>
      <c r="H56">
        <v>2499</v>
      </c>
      <c r="I56">
        <v>78796</v>
      </c>
      <c r="J56">
        <v>1358</v>
      </c>
      <c r="K56">
        <v>991561</v>
      </c>
      <c r="L56">
        <v>21256</v>
      </c>
      <c r="M56">
        <v>1508240</v>
      </c>
      <c r="N56">
        <v>114</v>
      </c>
      <c r="O56">
        <v>89614</v>
      </c>
      <c r="P56">
        <v>2253</v>
      </c>
      <c r="Q56">
        <v>17900</v>
      </c>
      <c r="R56">
        <v>127</v>
      </c>
      <c r="S56">
        <v>269367</v>
      </c>
      <c r="T56">
        <v>2378</v>
      </c>
      <c r="U56">
        <v>12352</v>
      </c>
      <c r="V56">
        <v>407</v>
      </c>
      <c r="W56">
        <v>1310</v>
      </c>
      <c r="X56">
        <v>38</v>
      </c>
    </row>
    <row r="57" spans="1:24" x14ac:dyDescent="0.2">
      <c r="A57" t="s">
        <v>66</v>
      </c>
      <c r="B57">
        <v>34832</v>
      </c>
      <c r="C57">
        <v>281570</v>
      </c>
      <c r="D57">
        <v>12689</v>
      </c>
      <c r="E57">
        <v>33458</v>
      </c>
      <c r="F57">
        <v>1172</v>
      </c>
      <c r="G57">
        <v>10439</v>
      </c>
      <c r="H57">
        <v>788</v>
      </c>
      <c r="I57">
        <v>432062</v>
      </c>
      <c r="J57">
        <v>2463</v>
      </c>
      <c r="K57">
        <v>1007819</v>
      </c>
      <c r="L57">
        <v>24960</v>
      </c>
      <c r="M57">
        <v>33324241</v>
      </c>
      <c r="N57">
        <v>585</v>
      </c>
      <c r="O57">
        <v>382904</v>
      </c>
      <c r="P57">
        <v>991</v>
      </c>
      <c r="Q57">
        <v>445083</v>
      </c>
      <c r="R57">
        <v>267</v>
      </c>
      <c r="S57">
        <v>257770</v>
      </c>
      <c r="T57">
        <v>659</v>
      </c>
      <c r="U57">
        <v>91774</v>
      </c>
      <c r="V57">
        <v>2589</v>
      </c>
      <c r="W57">
        <v>28174</v>
      </c>
      <c r="X57">
        <v>363</v>
      </c>
    </row>
    <row r="58" spans="1:24" x14ac:dyDescent="0.2">
      <c r="A58" t="s">
        <v>68</v>
      </c>
      <c r="B58">
        <v>14672</v>
      </c>
      <c r="C58">
        <v>45095</v>
      </c>
      <c r="D58">
        <v>2218</v>
      </c>
      <c r="E58">
        <v>29358</v>
      </c>
      <c r="F58">
        <v>857</v>
      </c>
      <c r="G58">
        <v>415</v>
      </c>
      <c r="H58">
        <v>85</v>
      </c>
      <c r="I58">
        <v>359709</v>
      </c>
      <c r="J58">
        <v>654</v>
      </c>
      <c r="K58">
        <v>644057</v>
      </c>
      <c r="L58">
        <v>11397</v>
      </c>
      <c r="M58">
        <v>4597389</v>
      </c>
      <c r="N58">
        <v>194</v>
      </c>
      <c r="O58">
        <v>2200120</v>
      </c>
      <c r="P58">
        <v>598</v>
      </c>
      <c r="Q58">
        <v>1053223</v>
      </c>
      <c r="R58">
        <v>235</v>
      </c>
      <c r="S58">
        <v>869958</v>
      </c>
      <c r="T58">
        <v>692</v>
      </c>
      <c r="U58">
        <v>13860</v>
      </c>
      <c r="V58">
        <v>282</v>
      </c>
      <c r="W58">
        <v>2798</v>
      </c>
      <c r="X58">
        <v>66</v>
      </c>
    </row>
    <row r="59" spans="1:24" x14ac:dyDescent="0.2">
      <c r="A59" t="s">
        <v>72</v>
      </c>
      <c r="B59">
        <v>22083</v>
      </c>
      <c r="C59">
        <v>149960</v>
      </c>
      <c r="D59">
        <v>12405</v>
      </c>
      <c r="E59">
        <v>41807</v>
      </c>
      <c r="F59">
        <v>1088</v>
      </c>
      <c r="G59">
        <v>559</v>
      </c>
      <c r="H59">
        <v>109</v>
      </c>
      <c r="I59">
        <v>150023</v>
      </c>
      <c r="J59">
        <v>1953</v>
      </c>
      <c r="K59">
        <v>467576</v>
      </c>
      <c r="L59">
        <v>13540</v>
      </c>
      <c r="M59">
        <v>1411704</v>
      </c>
      <c r="N59">
        <v>147</v>
      </c>
      <c r="O59">
        <v>137579</v>
      </c>
      <c r="P59">
        <v>870</v>
      </c>
      <c r="Q59">
        <v>3511</v>
      </c>
      <c r="R59">
        <v>98</v>
      </c>
      <c r="S59">
        <v>50204</v>
      </c>
      <c r="T59">
        <v>396</v>
      </c>
      <c r="U59">
        <v>43937</v>
      </c>
      <c r="V59">
        <v>1097</v>
      </c>
      <c r="W59">
        <v>925</v>
      </c>
      <c r="X59">
        <v>28</v>
      </c>
    </row>
    <row r="60" spans="1:24" x14ac:dyDescent="0.2">
      <c r="A60" t="s">
        <v>71</v>
      </c>
      <c r="B60">
        <v>18248</v>
      </c>
      <c r="C60">
        <v>213377</v>
      </c>
      <c r="D60">
        <v>12302</v>
      </c>
      <c r="E60">
        <v>13767</v>
      </c>
      <c r="F60">
        <v>362</v>
      </c>
      <c r="G60">
        <v>835</v>
      </c>
      <c r="H60">
        <v>102</v>
      </c>
      <c r="I60">
        <v>127131</v>
      </c>
      <c r="J60">
        <v>1290</v>
      </c>
      <c r="K60">
        <v>411895</v>
      </c>
      <c r="L60">
        <v>10298</v>
      </c>
      <c r="M60">
        <v>1523651</v>
      </c>
      <c r="N60">
        <v>97</v>
      </c>
      <c r="O60">
        <v>280167</v>
      </c>
      <c r="P60">
        <v>605</v>
      </c>
      <c r="Q60">
        <v>69794</v>
      </c>
      <c r="R60">
        <v>173</v>
      </c>
      <c r="S60">
        <v>424346</v>
      </c>
      <c r="T60">
        <v>609</v>
      </c>
      <c r="U60">
        <v>34320</v>
      </c>
      <c r="V60">
        <v>761</v>
      </c>
      <c r="W60">
        <v>1209</v>
      </c>
      <c r="X60">
        <v>34</v>
      </c>
    </row>
    <row r="61" spans="1:24" x14ac:dyDescent="0.2">
      <c r="A61" t="s">
        <v>65</v>
      </c>
      <c r="B61">
        <v>24203</v>
      </c>
      <c r="C61">
        <v>100152</v>
      </c>
      <c r="D61">
        <v>8612</v>
      </c>
      <c r="E61">
        <v>47317</v>
      </c>
      <c r="F61">
        <v>2308</v>
      </c>
      <c r="G61">
        <v>1028</v>
      </c>
      <c r="H61">
        <v>100</v>
      </c>
      <c r="I61">
        <v>2136805</v>
      </c>
      <c r="J61">
        <v>1436</v>
      </c>
      <c r="K61">
        <v>683737</v>
      </c>
      <c r="L61">
        <v>16897</v>
      </c>
      <c r="M61">
        <v>10825354</v>
      </c>
      <c r="N61">
        <v>361</v>
      </c>
      <c r="O61">
        <v>865848</v>
      </c>
      <c r="P61">
        <v>684</v>
      </c>
      <c r="Q61">
        <v>559932</v>
      </c>
      <c r="R61">
        <v>122</v>
      </c>
      <c r="S61">
        <v>112464</v>
      </c>
      <c r="T61">
        <v>525</v>
      </c>
      <c r="U61">
        <v>21862</v>
      </c>
      <c r="V61">
        <v>775</v>
      </c>
      <c r="W61">
        <v>1412</v>
      </c>
      <c r="X61">
        <v>55</v>
      </c>
    </row>
    <row r="62" spans="1:24" x14ac:dyDescent="0.2">
      <c r="A62" t="s">
        <v>70</v>
      </c>
      <c r="B62">
        <v>2584</v>
      </c>
      <c r="C62">
        <v>918</v>
      </c>
      <c r="D62">
        <v>74</v>
      </c>
      <c r="E62">
        <v>6</v>
      </c>
      <c r="F62">
        <v>2</v>
      </c>
      <c r="G62">
        <v>13</v>
      </c>
      <c r="H62">
        <v>5</v>
      </c>
      <c r="I62">
        <v>1740</v>
      </c>
      <c r="J62">
        <v>9</v>
      </c>
      <c r="K62">
        <v>46439</v>
      </c>
      <c r="L62">
        <v>1752</v>
      </c>
      <c r="M62">
        <v>157</v>
      </c>
      <c r="N62">
        <v>13</v>
      </c>
      <c r="O62">
        <v>38553</v>
      </c>
      <c r="P62">
        <v>471</v>
      </c>
      <c r="Q62">
        <v>238</v>
      </c>
      <c r="R62">
        <v>20</v>
      </c>
      <c r="S62">
        <v>4506</v>
      </c>
      <c r="T62">
        <v>229</v>
      </c>
      <c r="U62">
        <v>270</v>
      </c>
      <c r="V62">
        <v>17</v>
      </c>
      <c r="W62">
        <v>42</v>
      </c>
      <c r="X62">
        <v>5</v>
      </c>
    </row>
    <row r="63" spans="1:24" x14ac:dyDescent="0.2">
      <c r="A63" t="s">
        <v>69</v>
      </c>
      <c r="B63">
        <v>2934</v>
      </c>
      <c r="C63">
        <v>354</v>
      </c>
      <c r="D63">
        <v>31</v>
      </c>
      <c r="E63">
        <v>0</v>
      </c>
      <c r="F63">
        <v>0</v>
      </c>
      <c r="G63">
        <v>13</v>
      </c>
      <c r="H63">
        <v>2</v>
      </c>
      <c r="I63">
        <v>135</v>
      </c>
      <c r="J63">
        <v>3</v>
      </c>
      <c r="K63">
        <v>64378</v>
      </c>
      <c r="L63">
        <v>2071</v>
      </c>
      <c r="M63">
        <v>30595</v>
      </c>
      <c r="N63">
        <v>15</v>
      </c>
      <c r="O63">
        <v>65518</v>
      </c>
      <c r="P63">
        <v>598</v>
      </c>
      <c r="Q63">
        <v>216</v>
      </c>
      <c r="R63">
        <v>8</v>
      </c>
      <c r="S63">
        <v>8471</v>
      </c>
      <c r="T63">
        <v>155</v>
      </c>
      <c r="U63">
        <v>421</v>
      </c>
      <c r="V63">
        <v>27</v>
      </c>
      <c r="W63">
        <v>1</v>
      </c>
      <c r="X63">
        <v>1</v>
      </c>
    </row>
    <row r="64" spans="1:24" x14ac:dyDescent="0.2">
      <c r="A64" t="s">
        <v>67</v>
      </c>
      <c r="B64">
        <v>32614</v>
      </c>
      <c r="C64">
        <v>168851</v>
      </c>
      <c r="D64">
        <v>7079</v>
      </c>
      <c r="E64">
        <v>1014</v>
      </c>
      <c r="F64">
        <v>26</v>
      </c>
      <c r="G64">
        <v>4114</v>
      </c>
      <c r="H64">
        <v>447</v>
      </c>
      <c r="I64">
        <v>588320</v>
      </c>
      <c r="J64">
        <v>2542</v>
      </c>
      <c r="K64">
        <v>1222586</v>
      </c>
      <c r="L64">
        <v>25204</v>
      </c>
      <c r="M64">
        <v>11769175</v>
      </c>
      <c r="N64">
        <v>372</v>
      </c>
      <c r="O64">
        <v>2964807</v>
      </c>
      <c r="P64">
        <v>1283</v>
      </c>
      <c r="Q64">
        <v>201516</v>
      </c>
      <c r="R64">
        <v>329</v>
      </c>
      <c r="S64">
        <v>3265439</v>
      </c>
      <c r="T64">
        <v>2105</v>
      </c>
      <c r="U64">
        <v>38494</v>
      </c>
      <c r="V64">
        <v>1240</v>
      </c>
      <c r="W64">
        <v>4970</v>
      </c>
      <c r="X64">
        <v>129</v>
      </c>
    </row>
    <row r="65" spans="1:24" x14ac:dyDescent="0.2">
      <c r="A65" t="s">
        <v>74</v>
      </c>
      <c r="B65">
        <v>16571</v>
      </c>
      <c r="C65">
        <v>56508</v>
      </c>
      <c r="D65">
        <v>7209</v>
      </c>
      <c r="E65">
        <v>87</v>
      </c>
      <c r="F65">
        <v>8</v>
      </c>
      <c r="G65">
        <v>732</v>
      </c>
      <c r="H65">
        <v>134</v>
      </c>
      <c r="I65">
        <v>89014</v>
      </c>
      <c r="J65">
        <v>689</v>
      </c>
      <c r="K65">
        <v>511944</v>
      </c>
      <c r="L65">
        <v>12009</v>
      </c>
      <c r="M65">
        <v>1839179</v>
      </c>
      <c r="N65">
        <v>177</v>
      </c>
      <c r="O65">
        <v>92206</v>
      </c>
      <c r="P65">
        <v>347</v>
      </c>
      <c r="Q65">
        <v>3574</v>
      </c>
      <c r="R65">
        <v>140</v>
      </c>
      <c r="S65">
        <v>10134</v>
      </c>
      <c r="T65">
        <v>283</v>
      </c>
      <c r="U65">
        <v>32525</v>
      </c>
      <c r="V65">
        <v>1650</v>
      </c>
      <c r="W65">
        <v>212</v>
      </c>
      <c r="X65">
        <v>27</v>
      </c>
    </row>
    <row r="66" spans="1:24" x14ac:dyDescent="0.2">
      <c r="A66" t="s">
        <v>79</v>
      </c>
      <c r="B66">
        <v>25459</v>
      </c>
      <c r="C66">
        <v>45065</v>
      </c>
      <c r="D66">
        <v>7133</v>
      </c>
      <c r="E66">
        <v>1138</v>
      </c>
      <c r="F66">
        <v>31</v>
      </c>
      <c r="G66">
        <v>623</v>
      </c>
      <c r="H66">
        <v>128</v>
      </c>
      <c r="I66">
        <v>99375</v>
      </c>
      <c r="J66">
        <v>2599</v>
      </c>
      <c r="K66">
        <v>747685</v>
      </c>
      <c r="L66">
        <v>21342</v>
      </c>
      <c r="M66">
        <v>629158</v>
      </c>
      <c r="N66">
        <v>151</v>
      </c>
      <c r="O66">
        <v>578990</v>
      </c>
      <c r="P66">
        <v>1161</v>
      </c>
      <c r="Q66">
        <v>3984</v>
      </c>
      <c r="R66">
        <v>123</v>
      </c>
      <c r="S66">
        <v>41597</v>
      </c>
      <c r="T66">
        <v>454</v>
      </c>
      <c r="U66">
        <v>7102</v>
      </c>
      <c r="V66">
        <v>293</v>
      </c>
      <c r="W66">
        <v>117</v>
      </c>
      <c r="X66">
        <v>11</v>
      </c>
    </row>
    <row r="67" spans="1:24" x14ac:dyDescent="0.2">
      <c r="A67" t="s">
        <v>80</v>
      </c>
      <c r="B67">
        <v>30335</v>
      </c>
      <c r="C67">
        <v>94171</v>
      </c>
      <c r="D67">
        <v>14231</v>
      </c>
      <c r="E67">
        <v>20</v>
      </c>
      <c r="F67">
        <v>7</v>
      </c>
      <c r="G67">
        <v>501</v>
      </c>
      <c r="H67">
        <v>118</v>
      </c>
      <c r="I67">
        <v>85410</v>
      </c>
      <c r="J67">
        <v>942</v>
      </c>
      <c r="K67">
        <v>828305</v>
      </c>
      <c r="L67">
        <v>23142</v>
      </c>
      <c r="M67">
        <v>1061796</v>
      </c>
      <c r="N67">
        <v>219</v>
      </c>
      <c r="O67">
        <v>644059</v>
      </c>
      <c r="P67">
        <v>852</v>
      </c>
      <c r="Q67">
        <v>6396</v>
      </c>
      <c r="R67">
        <v>210</v>
      </c>
      <c r="S67">
        <v>68152</v>
      </c>
      <c r="T67">
        <v>503</v>
      </c>
      <c r="U67">
        <v>17590</v>
      </c>
      <c r="V67">
        <v>1301</v>
      </c>
      <c r="W67">
        <v>122</v>
      </c>
      <c r="X67">
        <v>21</v>
      </c>
    </row>
    <row r="68" spans="1:24" x14ac:dyDescent="0.2">
      <c r="A68" t="s">
        <v>73</v>
      </c>
      <c r="B68">
        <v>100528</v>
      </c>
      <c r="C68">
        <v>219614</v>
      </c>
      <c r="D68">
        <v>41272</v>
      </c>
      <c r="E68">
        <v>125</v>
      </c>
      <c r="F68">
        <v>11</v>
      </c>
      <c r="G68">
        <v>2415</v>
      </c>
      <c r="H68">
        <v>236</v>
      </c>
      <c r="I68">
        <v>364945</v>
      </c>
      <c r="J68">
        <v>6004</v>
      </c>
      <c r="K68">
        <v>2874904</v>
      </c>
      <c r="L68">
        <v>75209</v>
      </c>
      <c r="M68">
        <v>2957670</v>
      </c>
      <c r="N68">
        <v>978</v>
      </c>
      <c r="O68">
        <v>891837</v>
      </c>
      <c r="P68">
        <v>6266</v>
      </c>
      <c r="Q68">
        <v>22830</v>
      </c>
      <c r="R68">
        <v>542</v>
      </c>
      <c r="S68">
        <v>377634</v>
      </c>
      <c r="T68">
        <v>3658</v>
      </c>
      <c r="U68">
        <v>48916</v>
      </c>
      <c r="V68">
        <v>2313</v>
      </c>
      <c r="W68">
        <v>693</v>
      </c>
      <c r="X68">
        <v>51</v>
      </c>
    </row>
    <row r="69" spans="1:24" x14ac:dyDescent="0.2">
      <c r="A69" t="s">
        <v>75</v>
      </c>
      <c r="B69">
        <v>10343</v>
      </c>
      <c r="C69">
        <v>9127</v>
      </c>
      <c r="D69">
        <v>1228</v>
      </c>
      <c r="E69">
        <v>26</v>
      </c>
      <c r="F69">
        <v>2</v>
      </c>
      <c r="G69">
        <v>2760</v>
      </c>
      <c r="H69">
        <v>240</v>
      </c>
      <c r="I69">
        <v>42922</v>
      </c>
      <c r="J69">
        <v>276</v>
      </c>
      <c r="K69">
        <v>307397</v>
      </c>
      <c r="L69">
        <v>9115</v>
      </c>
      <c r="M69">
        <v>468628</v>
      </c>
      <c r="N69">
        <v>113</v>
      </c>
      <c r="O69">
        <v>879409</v>
      </c>
      <c r="P69">
        <v>454</v>
      </c>
      <c r="Q69">
        <v>2250</v>
      </c>
      <c r="R69">
        <v>77</v>
      </c>
      <c r="S69">
        <v>9910</v>
      </c>
      <c r="T69">
        <v>204</v>
      </c>
      <c r="U69">
        <v>12764</v>
      </c>
      <c r="V69">
        <v>603</v>
      </c>
      <c r="W69">
        <v>135</v>
      </c>
      <c r="X69">
        <v>20</v>
      </c>
    </row>
    <row r="70" spans="1:24" x14ac:dyDescent="0.2">
      <c r="A70" t="s">
        <v>81</v>
      </c>
      <c r="B70">
        <v>60786</v>
      </c>
      <c r="C70">
        <v>162239</v>
      </c>
      <c r="D70">
        <v>31452</v>
      </c>
      <c r="E70">
        <v>4570</v>
      </c>
      <c r="F70">
        <v>156</v>
      </c>
      <c r="G70">
        <v>4220</v>
      </c>
      <c r="H70">
        <v>376</v>
      </c>
      <c r="I70">
        <v>502832</v>
      </c>
      <c r="J70">
        <v>5604</v>
      </c>
      <c r="K70">
        <v>2230804</v>
      </c>
      <c r="L70">
        <v>47919</v>
      </c>
      <c r="M70">
        <v>6421206</v>
      </c>
      <c r="N70">
        <v>972</v>
      </c>
      <c r="O70">
        <v>1144892</v>
      </c>
      <c r="P70">
        <v>2709</v>
      </c>
      <c r="Q70">
        <v>88740</v>
      </c>
      <c r="R70">
        <v>1253</v>
      </c>
      <c r="S70">
        <v>271975</v>
      </c>
      <c r="T70">
        <v>1922</v>
      </c>
      <c r="U70">
        <v>25526</v>
      </c>
      <c r="V70">
        <v>1740</v>
      </c>
      <c r="W70">
        <v>260</v>
      </c>
      <c r="X70">
        <v>36</v>
      </c>
    </row>
    <row r="71" spans="1:24" x14ac:dyDescent="0.2">
      <c r="A71" t="s">
        <v>76</v>
      </c>
      <c r="B71">
        <v>3110</v>
      </c>
      <c r="C71">
        <v>2296</v>
      </c>
      <c r="D71">
        <v>284</v>
      </c>
      <c r="E71">
        <v>0</v>
      </c>
      <c r="F71">
        <v>0</v>
      </c>
      <c r="G71">
        <v>757</v>
      </c>
      <c r="H71">
        <v>97</v>
      </c>
      <c r="I71">
        <v>8712</v>
      </c>
      <c r="J71">
        <v>50</v>
      </c>
      <c r="K71">
        <v>85942</v>
      </c>
      <c r="L71">
        <v>2606</v>
      </c>
      <c r="M71">
        <v>70063</v>
      </c>
      <c r="N71">
        <v>8</v>
      </c>
      <c r="O71">
        <v>117071</v>
      </c>
      <c r="P71">
        <v>53</v>
      </c>
      <c r="Q71">
        <v>5181</v>
      </c>
      <c r="R71">
        <v>7</v>
      </c>
      <c r="S71">
        <v>4678</v>
      </c>
      <c r="T71">
        <v>30</v>
      </c>
      <c r="U71">
        <v>2353</v>
      </c>
      <c r="V71">
        <v>90</v>
      </c>
      <c r="W71">
        <v>105</v>
      </c>
      <c r="X71">
        <v>8</v>
      </c>
    </row>
    <row r="72" spans="1:24" x14ac:dyDescent="0.2">
      <c r="A72" t="s">
        <v>78</v>
      </c>
      <c r="B72">
        <v>7193</v>
      </c>
      <c r="C72">
        <v>9977</v>
      </c>
      <c r="D72">
        <v>1185</v>
      </c>
      <c r="E72">
        <v>7</v>
      </c>
      <c r="F72">
        <v>2</v>
      </c>
      <c r="G72">
        <v>1577</v>
      </c>
      <c r="H72">
        <v>173</v>
      </c>
      <c r="I72">
        <v>10136</v>
      </c>
      <c r="J72">
        <v>306</v>
      </c>
      <c r="K72">
        <v>175539</v>
      </c>
      <c r="L72">
        <v>6194</v>
      </c>
      <c r="M72">
        <v>14653</v>
      </c>
      <c r="N72">
        <v>19</v>
      </c>
      <c r="O72">
        <v>252931</v>
      </c>
      <c r="P72">
        <v>664</v>
      </c>
      <c r="Q72">
        <v>122</v>
      </c>
      <c r="R72">
        <v>9</v>
      </c>
      <c r="S72">
        <v>8719</v>
      </c>
      <c r="T72">
        <v>97</v>
      </c>
      <c r="U72">
        <v>8096</v>
      </c>
      <c r="V72">
        <v>472</v>
      </c>
      <c r="W72">
        <v>81</v>
      </c>
      <c r="X72">
        <v>8</v>
      </c>
    </row>
    <row r="73" spans="1:24" x14ac:dyDescent="0.2">
      <c r="A73" t="s">
        <v>77</v>
      </c>
      <c r="B73">
        <v>56349</v>
      </c>
      <c r="C73">
        <v>80444</v>
      </c>
      <c r="D73">
        <v>14011</v>
      </c>
      <c r="E73">
        <v>3</v>
      </c>
      <c r="F73">
        <v>2</v>
      </c>
      <c r="G73">
        <v>3903</v>
      </c>
      <c r="H73">
        <v>419</v>
      </c>
      <c r="I73">
        <v>227904</v>
      </c>
      <c r="J73">
        <v>3534</v>
      </c>
      <c r="K73">
        <v>1861820</v>
      </c>
      <c r="L73">
        <v>48281</v>
      </c>
      <c r="M73">
        <v>2162725</v>
      </c>
      <c r="N73">
        <v>472</v>
      </c>
      <c r="O73">
        <v>376726</v>
      </c>
      <c r="P73">
        <v>2464</v>
      </c>
      <c r="Q73">
        <v>10821</v>
      </c>
      <c r="R73">
        <v>208</v>
      </c>
      <c r="S73">
        <v>293349</v>
      </c>
      <c r="T73">
        <v>2094</v>
      </c>
      <c r="U73">
        <v>15166</v>
      </c>
      <c r="V73">
        <v>763</v>
      </c>
      <c r="W73">
        <v>443</v>
      </c>
      <c r="X73">
        <v>30</v>
      </c>
    </row>
    <row r="74" spans="1:24" x14ac:dyDescent="0.2">
      <c r="A74" t="s">
        <v>86</v>
      </c>
      <c r="B74">
        <v>55500</v>
      </c>
      <c r="C74">
        <v>100214</v>
      </c>
      <c r="D74">
        <v>23069</v>
      </c>
      <c r="E74">
        <v>17</v>
      </c>
      <c r="F74">
        <v>4</v>
      </c>
      <c r="G74">
        <v>2505</v>
      </c>
      <c r="H74">
        <v>501</v>
      </c>
      <c r="I74">
        <v>7098</v>
      </c>
      <c r="J74">
        <v>183</v>
      </c>
      <c r="K74">
        <v>990961</v>
      </c>
      <c r="L74">
        <v>46208</v>
      </c>
      <c r="M74">
        <v>76491</v>
      </c>
      <c r="N74">
        <v>176</v>
      </c>
      <c r="O74">
        <v>43572</v>
      </c>
      <c r="P74">
        <v>928</v>
      </c>
      <c r="Q74">
        <v>6243</v>
      </c>
      <c r="R74">
        <v>327</v>
      </c>
      <c r="S74">
        <v>23094</v>
      </c>
      <c r="T74">
        <v>1098</v>
      </c>
      <c r="U74">
        <v>54288</v>
      </c>
      <c r="V74">
        <v>10471</v>
      </c>
      <c r="W74">
        <v>3646</v>
      </c>
      <c r="X74">
        <v>614</v>
      </c>
    </row>
    <row r="75" spans="1:24" x14ac:dyDescent="0.2">
      <c r="A75" t="s">
        <v>84</v>
      </c>
      <c r="B75">
        <v>38615</v>
      </c>
      <c r="C75">
        <v>67760</v>
      </c>
      <c r="D75">
        <v>18169</v>
      </c>
      <c r="E75">
        <v>2</v>
      </c>
      <c r="F75">
        <v>1</v>
      </c>
      <c r="G75">
        <v>1700</v>
      </c>
      <c r="H75">
        <v>220</v>
      </c>
      <c r="I75">
        <v>3725</v>
      </c>
      <c r="J75">
        <v>178</v>
      </c>
      <c r="K75">
        <v>781737</v>
      </c>
      <c r="L75">
        <v>32043</v>
      </c>
      <c r="M75">
        <v>240648</v>
      </c>
      <c r="N75">
        <v>135</v>
      </c>
      <c r="O75">
        <v>28542</v>
      </c>
      <c r="P75">
        <v>706</v>
      </c>
      <c r="Q75">
        <v>14316</v>
      </c>
      <c r="R75">
        <v>460</v>
      </c>
      <c r="S75">
        <v>46792</v>
      </c>
      <c r="T75">
        <v>1427</v>
      </c>
      <c r="U75">
        <v>50424</v>
      </c>
      <c r="V75">
        <v>9929</v>
      </c>
      <c r="W75">
        <v>16688</v>
      </c>
      <c r="X75">
        <v>3645</v>
      </c>
    </row>
    <row r="76" spans="1:24" x14ac:dyDescent="0.2">
      <c r="A76" t="s">
        <v>85</v>
      </c>
      <c r="B76">
        <v>45797</v>
      </c>
      <c r="C76">
        <v>56536</v>
      </c>
      <c r="D76">
        <v>17403</v>
      </c>
      <c r="E76">
        <v>15</v>
      </c>
      <c r="F76">
        <v>1</v>
      </c>
      <c r="G76">
        <v>1549</v>
      </c>
      <c r="H76">
        <v>328</v>
      </c>
      <c r="I76">
        <v>8108</v>
      </c>
      <c r="J76">
        <v>51</v>
      </c>
      <c r="K76">
        <v>831326</v>
      </c>
      <c r="L76">
        <v>37744</v>
      </c>
      <c r="M76">
        <v>71570</v>
      </c>
      <c r="N76">
        <v>712</v>
      </c>
      <c r="O76">
        <v>63446</v>
      </c>
      <c r="P76">
        <v>502</v>
      </c>
      <c r="Q76">
        <v>14755</v>
      </c>
      <c r="R76">
        <v>867</v>
      </c>
      <c r="S76">
        <v>22512</v>
      </c>
      <c r="T76">
        <v>1227</v>
      </c>
      <c r="U76">
        <v>68833</v>
      </c>
      <c r="V76">
        <v>13603</v>
      </c>
      <c r="W76">
        <v>4204</v>
      </c>
      <c r="X76">
        <v>724</v>
      </c>
    </row>
    <row r="77" spans="1:24" x14ac:dyDescent="0.2">
      <c r="A77" t="s">
        <v>82</v>
      </c>
      <c r="B77">
        <v>60379</v>
      </c>
      <c r="C77">
        <v>154501</v>
      </c>
      <c r="D77">
        <v>26691</v>
      </c>
      <c r="E77">
        <v>985</v>
      </c>
      <c r="F77">
        <v>15</v>
      </c>
      <c r="G77">
        <v>6227</v>
      </c>
      <c r="H77">
        <v>366</v>
      </c>
      <c r="I77">
        <v>193086</v>
      </c>
      <c r="J77">
        <v>1177</v>
      </c>
      <c r="K77">
        <v>1664184</v>
      </c>
      <c r="L77">
        <v>45990</v>
      </c>
      <c r="M77">
        <v>1921811</v>
      </c>
      <c r="N77">
        <v>804</v>
      </c>
      <c r="O77">
        <v>1600012</v>
      </c>
      <c r="P77">
        <v>2417</v>
      </c>
      <c r="Q77">
        <v>54199</v>
      </c>
      <c r="R77">
        <v>1034</v>
      </c>
      <c r="S77">
        <v>364625</v>
      </c>
      <c r="T77">
        <v>2034</v>
      </c>
      <c r="U77">
        <v>52437</v>
      </c>
      <c r="V77">
        <v>5810</v>
      </c>
      <c r="W77">
        <v>1989</v>
      </c>
      <c r="X77">
        <v>221</v>
      </c>
    </row>
    <row r="78" spans="1:24" x14ac:dyDescent="0.2">
      <c r="A78" t="s">
        <v>83</v>
      </c>
      <c r="B78">
        <v>23429</v>
      </c>
      <c r="C78">
        <v>36980</v>
      </c>
      <c r="D78">
        <v>7984</v>
      </c>
      <c r="E78">
        <v>20</v>
      </c>
      <c r="F78">
        <v>3</v>
      </c>
      <c r="G78">
        <v>176</v>
      </c>
      <c r="H78">
        <v>48</v>
      </c>
      <c r="I78">
        <v>13520</v>
      </c>
      <c r="J78">
        <v>115</v>
      </c>
      <c r="K78">
        <v>549630</v>
      </c>
      <c r="L78">
        <v>19636</v>
      </c>
      <c r="M78">
        <v>1169912</v>
      </c>
      <c r="N78">
        <v>92</v>
      </c>
      <c r="O78">
        <v>304763</v>
      </c>
      <c r="P78">
        <v>482</v>
      </c>
      <c r="Q78">
        <v>4745</v>
      </c>
      <c r="R78">
        <v>233</v>
      </c>
      <c r="S78">
        <v>19839</v>
      </c>
      <c r="T78">
        <v>823</v>
      </c>
      <c r="U78">
        <v>32593</v>
      </c>
      <c r="V78">
        <v>5131</v>
      </c>
      <c r="W78">
        <v>687</v>
      </c>
      <c r="X78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F9B0-565C-41AA-A0D1-2E941633B998}">
  <dimension ref="A1:Y94"/>
  <sheetViews>
    <sheetView tabSelected="1" view="pageBreakPreview" zoomScaleNormal="100" zoomScaleSheetLayoutView="100" workbookViewId="0"/>
  </sheetViews>
  <sheetFormatPr defaultRowHeight="14.25" x14ac:dyDescent="0.2"/>
  <cols>
    <col min="1" max="1" width="11.875" style="2" bestFit="1" customWidth="1"/>
    <col min="2" max="2" width="8.75" style="2" bestFit="1" customWidth="1"/>
    <col min="3" max="3" width="8.875" style="2" bestFit="1" customWidth="1"/>
    <col min="4" max="4" width="8.75" style="2" bestFit="1" customWidth="1"/>
    <col min="5" max="5" width="7.625" style="2" bestFit="1" customWidth="1"/>
    <col min="6" max="6" width="6.75" style="2" bestFit="1" customWidth="1"/>
    <col min="7" max="7" width="9.125" style="2" bestFit="1" customWidth="1"/>
    <col min="8" max="8" width="7.5" style="2" bestFit="1" customWidth="1"/>
    <col min="9" max="9" width="9.625" style="2" bestFit="1" customWidth="1"/>
    <col min="10" max="10" width="7.5" style="2" bestFit="1" customWidth="1"/>
    <col min="11" max="11" width="10.5" style="2" bestFit="1" customWidth="1"/>
    <col min="12" max="12" width="8.75" style="2" bestFit="1" customWidth="1"/>
    <col min="13" max="13" width="10.5" style="2" bestFit="1" customWidth="1"/>
    <col min="14" max="14" width="6.75" style="2" bestFit="1" customWidth="1"/>
    <col min="15" max="15" width="9.875" style="2" bestFit="1" customWidth="1"/>
    <col min="16" max="16" width="7.5" style="2" bestFit="1" customWidth="1"/>
    <col min="17" max="17" width="9.125" style="2" bestFit="1" customWidth="1"/>
    <col min="18" max="18" width="6.75" style="2" bestFit="1" customWidth="1"/>
    <col min="19" max="19" width="9.875" style="2" bestFit="1" customWidth="1"/>
    <col min="20" max="20" width="6.875" style="2" bestFit="1" customWidth="1"/>
    <col min="21" max="21" width="8.875" style="2" bestFit="1" customWidth="1"/>
    <col min="22" max="22" width="6.875" style="2" bestFit="1" customWidth="1"/>
    <col min="23" max="23" width="7.5" style="2" bestFit="1" customWidth="1"/>
    <col min="24" max="24" width="6.875" style="2" customWidth="1"/>
    <col min="25" max="16384" width="9" style="2"/>
  </cols>
  <sheetData>
    <row r="1" spans="1:25" ht="27.75" x14ac:dyDescent="0.2">
      <c r="A1" s="1" t="s">
        <v>105</v>
      </c>
      <c r="B1" s="1"/>
      <c r="C1" s="1"/>
      <c r="D1" s="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2"/>
      <c r="U1" s="1"/>
      <c r="V1" s="1"/>
      <c r="W1" s="1"/>
    </row>
    <row r="2" spans="1:25" ht="20.10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3"/>
      <c r="X2" s="3" t="s">
        <v>128</v>
      </c>
      <c r="Y2" s="3"/>
    </row>
    <row r="3" spans="1:25" ht="24" x14ac:dyDescent="0.2">
      <c r="A3" s="15" t="s">
        <v>87</v>
      </c>
      <c r="B3" s="16" t="s">
        <v>88</v>
      </c>
      <c r="C3" s="14" t="s">
        <v>89</v>
      </c>
      <c r="D3" s="14"/>
      <c r="E3" s="14" t="s">
        <v>90</v>
      </c>
      <c r="F3" s="14"/>
      <c r="G3" s="14" t="s">
        <v>91</v>
      </c>
      <c r="H3" s="14"/>
      <c r="I3" s="14" t="s">
        <v>92</v>
      </c>
      <c r="J3" s="14"/>
      <c r="K3" s="14" t="s">
        <v>131</v>
      </c>
      <c r="L3" s="14"/>
      <c r="M3" s="14" t="s">
        <v>101</v>
      </c>
      <c r="N3" s="14"/>
      <c r="O3" s="14" t="s">
        <v>102</v>
      </c>
      <c r="P3" s="14"/>
      <c r="Q3" s="14" t="s">
        <v>104</v>
      </c>
      <c r="R3" s="14"/>
      <c r="S3" s="14" t="s">
        <v>103</v>
      </c>
      <c r="T3" s="14"/>
      <c r="U3" s="14" t="s">
        <v>93</v>
      </c>
      <c r="V3" s="14"/>
      <c r="W3" s="14" t="s">
        <v>94</v>
      </c>
      <c r="X3" s="14"/>
    </row>
    <row r="4" spans="1:25" s="4" customFormat="1" ht="43.5" customHeight="1" x14ac:dyDescent="0.2">
      <c r="A4" s="15"/>
      <c r="B4" s="16"/>
      <c r="C4" s="13" t="s">
        <v>95</v>
      </c>
      <c r="D4" s="13" t="s">
        <v>96</v>
      </c>
      <c r="E4" s="13" t="s">
        <v>95</v>
      </c>
      <c r="F4" s="13" t="s">
        <v>96</v>
      </c>
      <c r="G4" s="13" t="s">
        <v>95</v>
      </c>
      <c r="H4" s="13" t="s">
        <v>96</v>
      </c>
      <c r="I4" s="13" t="s">
        <v>95</v>
      </c>
      <c r="J4" s="13" t="s">
        <v>96</v>
      </c>
      <c r="K4" s="13" t="s">
        <v>95</v>
      </c>
      <c r="L4" s="13" t="s">
        <v>96</v>
      </c>
      <c r="M4" s="13" t="s">
        <v>95</v>
      </c>
      <c r="N4" s="13" t="s">
        <v>96</v>
      </c>
      <c r="O4" s="13" t="s">
        <v>95</v>
      </c>
      <c r="P4" s="13" t="s">
        <v>96</v>
      </c>
      <c r="Q4" s="13" t="s">
        <v>95</v>
      </c>
      <c r="R4" s="13" t="s">
        <v>96</v>
      </c>
      <c r="S4" s="13" t="s">
        <v>95</v>
      </c>
      <c r="T4" s="13" t="s">
        <v>96</v>
      </c>
      <c r="U4" s="13" t="s">
        <v>95</v>
      </c>
      <c r="V4" s="13" t="s">
        <v>96</v>
      </c>
      <c r="W4" s="13" t="s">
        <v>95</v>
      </c>
      <c r="X4" s="13" t="s">
        <v>96</v>
      </c>
    </row>
    <row r="5" spans="1:25" ht="21.75" x14ac:dyDescent="0.2">
      <c r="A5" s="5" t="s">
        <v>0</v>
      </c>
      <c r="B5" s="6">
        <f>SUM(B6,B16,B26,B35,B48,B57,B67,B76,B86)</f>
        <v>3353655</v>
      </c>
      <c r="C5" s="6">
        <f t="shared" ref="C5:X5" si="0">SUM(C6,C16,C26,C35,C48,C57,C67,C76,C86)</f>
        <v>7582406</v>
      </c>
      <c r="D5" s="6">
        <f t="shared" si="0"/>
        <v>1142614</v>
      </c>
      <c r="E5" s="6">
        <f t="shared" si="0"/>
        <v>810802</v>
      </c>
      <c r="F5" s="6">
        <f t="shared" si="0"/>
        <v>24193</v>
      </c>
      <c r="G5" s="6">
        <f t="shared" si="0"/>
        <v>1521014</v>
      </c>
      <c r="H5" s="6">
        <f t="shared" si="0"/>
        <v>266753</v>
      </c>
      <c r="I5" s="6">
        <f t="shared" si="0"/>
        <v>13103895</v>
      </c>
      <c r="J5" s="6">
        <f t="shared" si="0"/>
        <v>189153</v>
      </c>
      <c r="K5" s="6">
        <f t="shared" ref="K5:L5" si="1">SUM(K6,K16,K26,K35,K48,K57,K67,K76,K86)</f>
        <v>113265041</v>
      </c>
      <c r="L5" s="6">
        <f t="shared" si="1"/>
        <v>2738593</v>
      </c>
      <c r="M5" s="6">
        <f t="shared" ref="M5:N5" si="2">SUM(M6,M16,M26,M35,M48,M57,M67,M76,M86)</f>
        <v>313097383</v>
      </c>
      <c r="N5" s="6">
        <f t="shared" si="2"/>
        <v>37377</v>
      </c>
      <c r="O5" s="6">
        <f t="shared" si="0"/>
        <v>58608415</v>
      </c>
      <c r="P5" s="6">
        <f t="shared" si="0"/>
        <v>147241</v>
      </c>
      <c r="Q5" s="6">
        <f t="shared" si="0"/>
        <v>9164738</v>
      </c>
      <c r="R5" s="6">
        <f t="shared" si="0"/>
        <v>32314</v>
      </c>
      <c r="S5" s="6">
        <f t="shared" ref="S5:T5" si="3">SUM(S6,S16,S26,S35,S48,S57,S67,S76,S86)</f>
        <v>16707649</v>
      </c>
      <c r="T5" s="6">
        <f t="shared" si="3"/>
        <v>85062</v>
      </c>
      <c r="U5" s="6">
        <f t="shared" si="0"/>
        <v>1277148</v>
      </c>
      <c r="V5" s="6">
        <f t="shared" si="0"/>
        <v>84973</v>
      </c>
      <c r="W5" s="6">
        <f t="shared" si="0"/>
        <v>112903</v>
      </c>
      <c r="X5" s="6">
        <f t="shared" si="0"/>
        <v>7933</v>
      </c>
    </row>
    <row r="6" spans="1:25" ht="21.75" x14ac:dyDescent="0.2">
      <c r="A6" s="11" t="s">
        <v>1</v>
      </c>
      <c r="B6" s="10">
        <f>SUM(B7:B15)</f>
        <v>121997</v>
      </c>
      <c r="C6" s="10">
        <f t="shared" ref="C6:X6" si="4">SUM(C7:C15)</f>
        <v>173465</v>
      </c>
      <c r="D6" s="10">
        <f t="shared" si="4"/>
        <v>12727</v>
      </c>
      <c r="E6" s="10">
        <f t="shared" si="4"/>
        <v>251172</v>
      </c>
      <c r="F6" s="10">
        <f t="shared" si="4"/>
        <v>7239</v>
      </c>
      <c r="G6" s="10">
        <f t="shared" si="4"/>
        <v>34167</v>
      </c>
      <c r="H6" s="10">
        <f t="shared" si="4"/>
        <v>2480</v>
      </c>
      <c r="I6" s="10">
        <f t="shared" si="4"/>
        <v>975271</v>
      </c>
      <c r="J6" s="10">
        <f t="shared" si="4"/>
        <v>4661</v>
      </c>
      <c r="K6" s="10">
        <f t="shared" ref="K6:L6" si="5">SUM(K7:K15)</f>
        <v>4790231</v>
      </c>
      <c r="L6" s="10">
        <f t="shared" si="5"/>
        <v>97842</v>
      </c>
      <c r="M6" s="10">
        <f t="shared" ref="M6:N6" si="6">SUM(M7:M15)</f>
        <v>92968619</v>
      </c>
      <c r="N6" s="10">
        <f t="shared" si="6"/>
        <v>1649</v>
      </c>
      <c r="O6" s="10">
        <f t="shared" si="4"/>
        <v>7092434</v>
      </c>
      <c r="P6" s="10">
        <f t="shared" si="4"/>
        <v>10322</v>
      </c>
      <c r="Q6" s="10">
        <f t="shared" si="4"/>
        <v>1327061</v>
      </c>
      <c r="R6" s="10">
        <f t="shared" si="4"/>
        <v>1604</v>
      </c>
      <c r="S6" s="10">
        <f t="shared" ref="S6:T6" si="7">SUM(S7:S15)</f>
        <v>4380287</v>
      </c>
      <c r="T6" s="10">
        <f t="shared" si="7"/>
        <v>8516</v>
      </c>
      <c r="U6" s="10">
        <f t="shared" si="4"/>
        <v>165572</v>
      </c>
      <c r="V6" s="10">
        <f t="shared" si="4"/>
        <v>5677</v>
      </c>
      <c r="W6" s="10">
        <f t="shared" si="4"/>
        <v>12377</v>
      </c>
      <c r="X6" s="10">
        <f t="shared" si="4"/>
        <v>405</v>
      </c>
    </row>
    <row r="7" spans="1:25" ht="21.75" x14ac:dyDescent="0.2">
      <c r="A7" s="7" t="s">
        <v>10</v>
      </c>
      <c r="B7" s="8">
        <f>VLOOKUP($A$7:$A$91,dt!$A$2:$R$78,2,FALSE)</f>
        <v>4855</v>
      </c>
      <c r="C7" s="8">
        <f>VLOOKUP($A$7:$A$91,dt!$A$2:$R$78,3,FALSE)</f>
        <v>4050</v>
      </c>
      <c r="D7" s="8">
        <f>VLOOKUP($A$7:$A$91,dt!$A$2:$R$78,4,FALSE)</f>
        <v>571</v>
      </c>
      <c r="E7" s="8">
        <f>VLOOKUP($A$7:$A$91,dt!$A$2:$R$78,5,FALSE)</f>
        <v>123</v>
      </c>
      <c r="F7" s="8">
        <f>VLOOKUP($A$7:$A$91,dt!$A$2:$R$78,6,FALSE)</f>
        <v>7</v>
      </c>
      <c r="G7" s="8">
        <f>VLOOKUP($A$7:$A$91,dt!$A$2:$R$78,7,FALSE)</f>
        <v>276</v>
      </c>
      <c r="H7" s="8">
        <f>VLOOKUP($A$7:$A$91,dt!$A$2:$R$78,8,FALSE)</f>
        <v>47</v>
      </c>
      <c r="I7" s="8">
        <f>VLOOKUP($A$7:$A$91,dt!$A$2:$R$78,9,FALSE)</f>
        <v>2843</v>
      </c>
      <c r="J7" s="8">
        <f>VLOOKUP($A$7:$A$91,dt!$A$2:$R$78,10,FALSE)</f>
        <v>6</v>
      </c>
      <c r="K7" s="8">
        <f>VLOOKUP($A$7:$A$91,dt!$A$2:$R$78,11,FALSE)</f>
        <v>103211</v>
      </c>
      <c r="L7" s="8">
        <f>VLOOKUP($A$7:$A$91,dt!$A$2:$R$78,12,FALSE)</f>
        <v>3901</v>
      </c>
      <c r="M7" s="8">
        <f>VLOOKUP($A$7:$A$91,dt!$A$2:$R$78,13,FALSE)</f>
        <v>36039</v>
      </c>
      <c r="N7" s="8">
        <f>VLOOKUP($A$7:$A$91,dt!$A$2:$R$78,14,FALSE)</f>
        <v>446</v>
      </c>
      <c r="O7" s="8">
        <f>VLOOKUP($A$7:$A$91,dt!$A$2:$R$78,15,FALSE)</f>
        <v>10182</v>
      </c>
      <c r="P7" s="8">
        <f>VLOOKUP($A$7:$A$91,dt!$A$2:$R$78,16,FALSE)</f>
        <v>333</v>
      </c>
      <c r="Q7" s="8">
        <f>VLOOKUP($A$7:$A$91,dt!$A$2:$R$78,17,FALSE)</f>
        <v>5607</v>
      </c>
      <c r="R7" s="8">
        <f>VLOOKUP($A$7:$A$91,dt!$A$2:$R$78,18,FALSE)</f>
        <v>126</v>
      </c>
      <c r="S7" s="8">
        <f>VLOOKUP($A$7:$A$91,dt!$A$2:$X$78,19,FALSE)</f>
        <v>25815</v>
      </c>
      <c r="T7" s="8">
        <f>VLOOKUP($A$7:$A$91,dt!$A$2:$X$78,20,FALSE)</f>
        <v>125</v>
      </c>
      <c r="U7" s="8">
        <f>VLOOKUP($A$7:$A$91,dt!$A$2:$X$78,21,FALSE)</f>
        <v>9564</v>
      </c>
      <c r="V7" s="8">
        <f>VLOOKUP($A$7:$A$91,dt!$A$2:$X$78,22,FALSE)</f>
        <v>477</v>
      </c>
      <c r="W7" s="8">
        <f>VLOOKUP($A$7:$A$91,dt!$A$2:$X$78,23,FALSE)</f>
        <v>1208</v>
      </c>
      <c r="X7" s="8">
        <f>VLOOKUP($A$7:$A$91,dt!$A$2:$X$78,24,FALSE)</f>
        <v>79</v>
      </c>
    </row>
    <row r="8" spans="1:25" ht="21.75" x14ac:dyDescent="0.2">
      <c r="A8" s="7" t="s">
        <v>11</v>
      </c>
      <c r="B8" s="8">
        <f>VLOOKUP($A$7:$A$91,dt!$A$2:$R$78,2,FALSE)</f>
        <v>4139</v>
      </c>
      <c r="C8" s="8">
        <f>VLOOKUP($A$7:$A$91,dt!$A$2:$R$78,3,FALSE)</f>
        <v>1934</v>
      </c>
      <c r="D8" s="8">
        <f>VLOOKUP($A$7:$A$91,dt!$A$2:$R$78,4,FALSE)</f>
        <v>293</v>
      </c>
      <c r="E8" s="8">
        <f>VLOOKUP($A$7:$A$91,dt!$A$2:$R$78,5,FALSE)</f>
        <v>21</v>
      </c>
      <c r="F8" s="8">
        <f>VLOOKUP($A$7:$A$91,dt!$A$2:$R$78,6,FALSE)</f>
        <v>1</v>
      </c>
      <c r="G8" s="8">
        <f>VLOOKUP($A$7:$A$91,dt!$A$2:$R$78,7,FALSE)</f>
        <v>164</v>
      </c>
      <c r="H8" s="8">
        <f>VLOOKUP($A$7:$A$91,dt!$A$2:$R$78,8,FALSE)</f>
        <v>35</v>
      </c>
      <c r="I8" s="8">
        <f>VLOOKUP($A$7:$A$91,dt!$A$2:$R$78,9,FALSE)</f>
        <v>8</v>
      </c>
      <c r="J8" s="8">
        <f>VLOOKUP($A$7:$A$91,dt!$A$2:$R$78,10,FALSE)</f>
        <v>1</v>
      </c>
      <c r="K8" s="8">
        <f>VLOOKUP($A$7:$A$91,dt!$A$2:$R$78,11,FALSE)</f>
        <v>109629</v>
      </c>
      <c r="L8" s="8">
        <f>VLOOKUP($A$7:$A$91,dt!$A$2:$R$78,12,FALSE)</f>
        <v>3686</v>
      </c>
      <c r="M8" s="8">
        <f>VLOOKUP($A$7:$A$91,dt!$A$2:$R$78,13,FALSE)</f>
        <v>18546</v>
      </c>
      <c r="N8" s="8">
        <f>VLOOKUP($A$7:$A$91,dt!$A$2:$R$78,14,FALSE)</f>
        <v>41</v>
      </c>
      <c r="O8" s="8">
        <f>VLOOKUP($A$7:$A$91,dt!$A$2:$R$78,15,FALSE)</f>
        <v>105689</v>
      </c>
      <c r="P8" s="8">
        <f>VLOOKUP($A$7:$A$91,dt!$A$2:$R$78,16,FALSE)</f>
        <v>194</v>
      </c>
      <c r="Q8" s="8">
        <f>VLOOKUP($A$7:$A$91,dt!$A$2:$R$78,17,FALSE)</f>
        <v>5198</v>
      </c>
      <c r="R8" s="8">
        <f>VLOOKUP($A$7:$A$91,dt!$A$2:$R$78,18,FALSE)</f>
        <v>76</v>
      </c>
      <c r="S8" s="8">
        <f>VLOOKUP($A$7:$A$91,dt!$A$2:$X$78,19,FALSE)</f>
        <v>133025</v>
      </c>
      <c r="T8" s="8">
        <f>VLOOKUP($A$7:$A$91,dt!$A$2:$X$78,20,FALSE)</f>
        <v>157</v>
      </c>
      <c r="U8" s="8">
        <f>VLOOKUP($A$7:$A$91,dt!$A$2:$X$78,21,FALSE)</f>
        <v>3450</v>
      </c>
      <c r="V8" s="8">
        <f>VLOOKUP($A$7:$A$91,dt!$A$2:$X$78,22,FALSE)</f>
        <v>245</v>
      </c>
      <c r="W8" s="8">
        <f>VLOOKUP($A$7:$A$91,dt!$A$2:$X$78,23,FALSE)</f>
        <v>337</v>
      </c>
      <c r="X8" s="8">
        <f>VLOOKUP($A$7:$A$91,dt!$A$2:$X$78,24,FALSE)</f>
        <v>25</v>
      </c>
    </row>
    <row r="9" spans="1:25" ht="21.75" x14ac:dyDescent="0.2">
      <c r="A9" s="7" t="s">
        <v>12</v>
      </c>
      <c r="B9" s="8">
        <f>VLOOKUP($A$7:$A$91,dt!$A$2:$R$78,2,FALSE)</f>
        <v>6685</v>
      </c>
      <c r="C9" s="8">
        <f>VLOOKUP($A$7:$A$91,dt!$A$2:$R$78,3,FALSE)</f>
        <v>4517</v>
      </c>
      <c r="D9" s="8">
        <f>VLOOKUP($A$7:$A$91,dt!$A$2:$R$78,4,FALSE)</f>
        <v>272</v>
      </c>
      <c r="E9" s="8">
        <f>VLOOKUP($A$7:$A$91,dt!$A$2:$R$78,5,FALSE)</f>
        <v>77</v>
      </c>
      <c r="F9" s="8">
        <f>VLOOKUP($A$7:$A$91,dt!$A$2:$R$78,6,FALSE)</f>
        <v>5</v>
      </c>
      <c r="G9" s="8">
        <f>VLOOKUP($A$7:$A$91,dt!$A$2:$R$78,7,FALSE)</f>
        <v>682</v>
      </c>
      <c r="H9" s="8">
        <f>VLOOKUP($A$7:$A$91,dt!$A$2:$R$78,8,FALSE)</f>
        <v>58</v>
      </c>
      <c r="I9" s="8">
        <f>VLOOKUP($A$7:$A$91,dt!$A$2:$R$78,9,FALSE)</f>
        <v>8129</v>
      </c>
      <c r="J9" s="8">
        <f>VLOOKUP($A$7:$A$91,dt!$A$2:$R$78,10,FALSE)</f>
        <v>61</v>
      </c>
      <c r="K9" s="8">
        <f>VLOOKUP($A$7:$A$91,dt!$A$2:$R$78,11,FALSE)</f>
        <v>257031</v>
      </c>
      <c r="L9" s="8">
        <f>VLOOKUP($A$7:$A$91,dt!$A$2:$R$78,12,FALSE)</f>
        <v>5328</v>
      </c>
      <c r="M9" s="8">
        <f>VLOOKUP($A$7:$A$91,dt!$A$2:$R$78,13,FALSE)</f>
        <v>203041</v>
      </c>
      <c r="N9" s="8">
        <f>VLOOKUP($A$7:$A$91,dt!$A$2:$R$78,14,FALSE)</f>
        <v>80</v>
      </c>
      <c r="O9" s="8">
        <f>VLOOKUP($A$7:$A$91,dt!$A$2:$R$78,15,FALSE)</f>
        <v>105269</v>
      </c>
      <c r="P9" s="8">
        <f>VLOOKUP($A$7:$A$91,dt!$A$2:$R$78,16,FALSE)</f>
        <v>1946</v>
      </c>
      <c r="Q9" s="8">
        <f>VLOOKUP($A$7:$A$91,dt!$A$2:$R$78,17,FALSE)</f>
        <v>79338</v>
      </c>
      <c r="R9" s="8">
        <f>VLOOKUP($A$7:$A$91,dt!$A$2:$R$78,18,FALSE)</f>
        <v>136</v>
      </c>
      <c r="S9" s="8">
        <f>VLOOKUP($A$7:$A$91,dt!$A$2:$X$78,19,FALSE)</f>
        <v>322397</v>
      </c>
      <c r="T9" s="8">
        <f>VLOOKUP($A$7:$A$91,dt!$A$2:$X$78,20,FALSE)</f>
        <v>561</v>
      </c>
      <c r="U9" s="8">
        <f>VLOOKUP($A$7:$A$91,dt!$A$2:$X$78,21,FALSE)</f>
        <v>2858</v>
      </c>
      <c r="V9" s="8">
        <f>VLOOKUP($A$7:$A$91,dt!$A$2:$X$78,22,FALSE)</f>
        <v>118</v>
      </c>
      <c r="W9" s="8">
        <f>VLOOKUP($A$7:$A$91,dt!$A$2:$X$78,23,FALSE)</f>
        <v>396</v>
      </c>
      <c r="X9" s="8">
        <f>VLOOKUP($A$7:$A$91,dt!$A$2:$X$78,24,FALSE)</f>
        <v>14</v>
      </c>
    </row>
    <row r="10" spans="1:25" ht="21.75" x14ac:dyDescent="0.2">
      <c r="A10" s="7" t="s">
        <v>13</v>
      </c>
      <c r="B10" s="8">
        <f>VLOOKUP($A$7:$A$91,dt!$A$2:$R$78,2,FALSE)</f>
        <v>14691</v>
      </c>
      <c r="C10" s="8">
        <f>VLOOKUP($A$7:$A$91,dt!$A$2:$R$78,3,FALSE)</f>
        <v>10330</v>
      </c>
      <c r="D10" s="8">
        <f>VLOOKUP($A$7:$A$91,dt!$A$2:$R$78,4,FALSE)</f>
        <v>1072</v>
      </c>
      <c r="E10" s="8">
        <f>VLOOKUP($A$7:$A$91,dt!$A$2:$R$78,5,FALSE)</f>
        <v>12</v>
      </c>
      <c r="F10" s="8">
        <f>VLOOKUP($A$7:$A$91,dt!$A$2:$R$78,6,FALSE)</f>
        <v>3</v>
      </c>
      <c r="G10" s="8">
        <f>VLOOKUP($A$7:$A$91,dt!$A$2:$R$78,7,FALSE)</f>
        <v>1387</v>
      </c>
      <c r="H10" s="8">
        <f>VLOOKUP($A$7:$A$91,dt!$A$2:$R$78,8,FALSE)</f>
        <v>164</v>
      </c>
      <c r="I10" s="8">
        <f>VLOOKUP($A$7:$A$91,dt!$A$2:$R$78,9,FALSE)</f>
        <v>2537</v>
      </c>
      <c r="J10" s="8">
        <f>VLOOKUP($A$7:$A$91,dt!$A$2:$R$78,10,FALSE)</f>
        <v>63</v>
      </c>
      <c r="K10" s="8">
        <f>VLOOKUP($A$7:$A$91,dt!$A$2:$R$78,11,FALSE)</f>
        <v>600140</v>
      </c>
      <c r="L10" s="8">
        <f>VLOOKUP($A$7:$A$91,dt!$A$2:$R$78,12,FALSE)</f>
        <v>12709</v>
      </c>
      <c r="M10" s="8">
        <f>VLOOKUP($A$7:$A$91,dt!$A$2:$R$78,13,FALSE)</f>
        <v>2736921</v>
      </c>
      <c r="N10" s="8">
        <f>VLOOKUP($A$7:$A$91,dt!$A$2:$R$78,14,FALSE)</f>
        <v>135</v>
      </c>
      <c r="O10" s="8">
        <f>VLOOKUP($A$7:$A$91,dt!$A$2:$R$78,15,FALSE)</f>
        <v>3533753</v>
      </c>
      <c r="P10" s="8">
        <f>VLOOKUP($A$7:$A$91,dt!$A$2:$R$78,16,FALSE)</f>
        <v>1290</v>
      </c>
      <c r="Q10" s="8">
        <f>VLOOKUP($A$7:$A$91,dt!$A$2:$R$78,17,FALSE)</f>
        <v>86334</v>
      </c>
      <c r="R10" s="8">
        <f>VLOOKUP($A$7:$A$91,dt!$A$2:$R$78,18,FALSE)</f>
        <v>224</v>
      </c>
      <c r="S10" s="8">
        <f>VLOOKUP($A$7:$A$91,dt!$A$2:$X$78,19,FALSE)</f>
        <v>397629</v>
      </c>
      <c r="T10" s="8">
        <f>VLOOKUP($A$7:$A$91,dt!$A$2:$X$78,20,FALSE)</f>
        <v>1384</v>
      </c>
      <c r="U10" s="8">
        <f>VLOOKUP($A$7:$A$91,dt!$A$2:$X$78,21,FALSE)</f>
        <v>6540</v>
      </c>
      <c r="V10" s="8">
        <f>VLOOKUP($A$7:$A$91,dt!$A$2:$X$78,22,FALSE)</f>
        <v>322</v>
      </c>
      <c r="W10" s="8">
        <f>VLOOKUP($A$7:$A$91,dt!$A$2:$X$78,23,FALSE)</f>
        <v>484</v>
      </c>
      <c r="X10" s="8">
        <f>VLOOKUP($A$7:$A$91,dt!$A$2:$X$78,24,FALSE)</f>
        <v>21</v>
      </c>
    </row>
    <row r="11" spans="1:25" ht="21.75" x14ac:dyDescent="0.2">
      <c r="A11" s="7" t="s">
        <v>14</v>
      </c>
      <c r="B11" s="8">
        <f>VLOOKUP($A$7:$A$91,dt!$A$2:$R$78,2,FALSE)</f>
        <v>18289</v>
      </c>
      <c r="C11" s="8">
        <f>VLOOKUP($A$7:$A$91,dt!$A$2:$R$78,3,FALSE)</f>
        <v>13346</v>
      </c>
      <c r="D11" s="8">
        <f>VLOOKUP($A$7:$A$91,dt!$A$2:$R$78,4,FALSE)</f>
        <v>1557</v>
      </c>
      <c r="E11" s="8">
        <f>VLOOKUP($A$7:$A$91,dt!$A$2:$R$78,5,FALSE)</f>
        <v>4</v>
      </c>
      <c r="F11" s="8">
        <f>VLOOKUP($A$7:$A$91,dt!$A$2:$R$78,6,FALSE)</f>
        <v>1</v>
      </c>
      <c r="G11" s="8">
        <f>VLOOKUP($A$7:$A$91,dt!$A$2:$R$78,7,FALSE)</f>
        <v>766</v>
      </c>
      <c r="H11" s="8">
        <f>VLOOKUP($A$7:$A$91,dt!$A$2:$R$78,8,FALSE)</f>
        <v>79</v>
      </c>
      <c r="I11" s="8">
        <f>VLOOKUP($A$7:$A$91,dt!$A$2:$R$78,9,FALSE)</f>
        <v>70391</v>
      </c>
      <c r="J11" s="8">
        <f>VLOOKUP($A$7:$A$91,dt!$A$2:$R$78,10,FALSE)</f>
        <v>848</v>
      </c>
      <c r="K11" s="8">
        <f>VLOOKUP($A$7:$A$91,dt!$A$2:$R$78,11,FALSE)</f>
        <v>844955</v>
      </c>
      <c r="L11" s="8">
        <f>VLOOKUP($A$7:$A$91,dt!$A$2:$R$78,12,FALSE)</f>
        <v>15213</v>
      </c>
      <c r="M11" s="8">
        <f>VLOOKUP($A$7:$A$91,dt!$A$2:$R$78,13,FALSE)</f>
        <v>1293293</v>
      </c>
      <c r="N11" s="8">
        <f>VLOOKUP($A$7:$A$91,dt!$A$2:$R$78,14,FALSE)</f>
        <v>32</v>
      </c>
      <c r="O11" s="8">
        <f>VLOOKUP($A$7:$A$91,dt!$A$2:$R$78,15,FALSE)</f>
        <v>939806</v>
      </c>
      <c r="P11" s="8">
        <f>VLOOKUP($A$7:$A$91,dt!$A$2:$R$78,16,FALSE)</f>
        <v>988</v>
      </c>
      <c r="Q11" s="8">
        <f>VLOOKUP($A$7:$A$91,dt!$A$2:$R$78,17,FALSE)</f>
        <v>7752</v>
      </c>
      <c r="R11" s="8">
        <f>VLOOKUP($A$7:$A$91,dt!$A$2:$R$78,18,FALSE)</f>
        <v>52</v>
      </c>
      <c r="S11" s="8">
        <f>VLOOKUP($A$7:$A$91,dt!$A$2:$X$78,19,FALSE)</f>
        <v>1662737</v>
      </c>
      <c r="T11" s="8">
        <f>VLOOKUP($A$7:$A$91,dt!$A$2:$X$78,20,FALSE)</f>
        <v>2373</v>
      </c>
      <c r="U11" s="8">
        <f>VLOOKUP($A$7:$A$91,dt!$A$2:$X$78,21,FALSE)</f>
        <v>8700</v>
      </c>
      <c r="V11" s="8">
        <f>VLOOKUP($A$7:$A$91,dt!$A$2:$X$78,22,FALSE)</f>
        <v>346</v>
      </c>
      <c r="W11" s="8">
        <f>VLOOKUP($A$7:$A$91,dt!$A$2:$X$78,23,FALSE)</f>
        <v>424</v>
      </c>
      <c r="X11" s="8">
        <f>VLOOKUP($A$7:$A$91,dt!$A$2:$X$78,24,FALSE)</f>
        <v>13</v>
      </c>
    </row>
    <row r="12" spans="1:25" ht="21.75" x14ac:dyDescent="0.2">
      <c r="A12" s="7" t="s">
        <v>15</v>
      </c>
      <c r="B12" s="8">
        <f>VLOOKUP($A$7:$A$91,dt!$A$2:$R$78,2,FALSE)</f>
        <v>29671</v>
      </c>
      <c r="C12" s="8">
        <f>VLOOKUP($A$7:$A$91,dt!$A$2:$R$78,3,FALSE)</f>
        <v>56548</v>
      </c>
      <c r="D12" s="8">
        <f>VLOOKUP($A$7:$A$91,dt!$A$2:$R$78,4,FALSE)</f>
        <v>3605</v>
      </c>
      <c r="E12" s="8">
        <f>VLOOKUP($A$7:$A$91,dt!$A$2:$R$78,5,FALSE)</f>
        <v>90734</v>
      </c>
      <c r="F12" s="8">
        <f>VLOOKUP($A$7:$A$91,dt!$A$2:$R$78,6,FALSE)</f>
        <v>2481</v>
      </c>
      <c r="G12" s="8">
        <f>VLOOKUP($A$7:$A$91,dt!$A$2:$R$78,7,FALSE)</f>
        <v>3377</v>
      </c>
      <c r="H12" s="8">
        <f>VLOOKUP($A$7:$A$91,dt!$A$2:$R$78,8,FALSE)</f>
        <v>221</v>
      </c>
      <c r="I12" s="8">
        <f>VLOOKUP($A$7:$A$91,dt!$A$2:$R$78,9,FALSE)</f>
        <v>520745</v>
      </c>
      <c r="J12" s="8">
        <f>VLOOKUP($A$7:$A$91,dt!$A$2:$R$78,10,FALSE)</f>
        <v>1958</v>
      </c>
      <c r="K12" s="8">
        <f>VLOOKUP($A$7:$A$91,dt!$A$2:$R$78,11,FALSE)</f>
        <v>990874</v>
      </c>
      <c r="L12" s="8">
        <f>VLOOKUP($A$7:$A$91,dt!$A$2:$R$78,12,FALSE)</f>
        <v>23357</v>
      </c>
      <c r="M12" s="8">
        <f>VLOOKUP($A$7:$A$91,dt!$A$2:$R$78,13,FALSE)</f>
        <v>62743810</v>
      </c>
      <c r="N12" s="8">
        <f>VLOOKUP($A$7:$A$91,dt!$A$2:$R$78,14,FALSE)</f>
        <v>437</v>
      </c>
      <c r="O12" s="8">
        <f>VLOOKUP($A$7:$A$91,dt!$A$2:$R$78,15,FALSE)</f>
        <v>821873</v>
      </c>
      <c r="P12" s="8">
        <f>VLOOKUP($A$7:$A$91,dt!$A$2:$R$78,16,FALSE)</f>
        <v>1460</v>
      </c>
      <c r="Q12" s="8">
        <f>VLOOKUP($A$7:$A$91,dt!$A$2:$R$78,17,FALSE)</f>
        <v>436346</v>
      </c>
      <c r="R12" s="8">
        <f>VLOOKUP($A$7:$A$91,dt!$A$2:$R$78,18,FALSE)</f>
        <v>276</v>
      </c>
      <c r="S12" s="8">
        <f>VLOOKUP($A$7:$A$91,dt!$A$2:$X$78,19,FALSE)</f>
        <v>467768</v>
      </c>
      <c r="T12" s="8">
        <f>VLOOKUP($A$7:$A$91,dt!$A$2:$X$78,20,FALSE)</f>
        <v>1117</v>
      </c>
      <c r="U12" s="8">
        <f>VLOOKUP($A$7:$A$91,dt!$A$2:$X$78,21,FALSE)</f>
        <v>60525</v>
      </c>
      <c r="V12" s="8">
        <f>VLOOKUP($A$7:$A$91,dt!$A$2:$X$78,22,FALSE)</f>
        <v>2036</v>
      </c>
      <c r="W12" s="8">
        <f>VLOOKUP($A$7:$A$91,dt!$A$2:$X$78,23,FALSE)</f>
        <v>3412</v>
      </c>
      <c r="X12" s="8">
        <f>VLOOKUP($A$7:$A$91,dt!$A$2:$X$78,24,FALSE)</f>
        <v>81</v>
      </c>
    </row>
    <row r="13" spans="1:25" ht="21.75" x14ac:dyDescent="0.2">
      <c r="A13" s="7" t="s">
        <v>16</v>
      </c>
      <c r="B13" s="8">
        <f>VLOOKUP($A$7:$A$91,dt!$A$2:$R$78,2,FALSE)</f>
        <v>5271</v>
      </c>
      <c r="C13" s="8">
        <f>VLOOKUP($A$7:$A$91,dt!$A$2:$R$78,3,FALSE)</f>
        <v>2879</v>
      </c>
      <c r="D13" s="8">
        <f>VLOOKUP($A$7:$A$91,dt!$A$2:$R$78,4,FALSE)</f>
        <v>420</v>
      </c>
      <c r="E13" s="8">
        <f>VLOOKUP($A$7:$A$91,dt!$A$2:$R$78,5,FALSE)</f>
        <v>147</v>
      </c>
      <c r="F13" s="8">
        <f>VLOOKUP($A$7:$A$91,dt!$A$2:$R$78,6,FALSE)</f>
        <v>7</v>
      </c>
      <c r="G13" s="8">
        <f>VLOOKUP($A$7:$A$91,dt!$A$2:$R$78,7,FALSE)</f>
        <v>117</v>
      </c>
      <c r="H13" s="8">
        <f>VLOOKUP($A$7:$A$91,dt!$A$2:$R$78,8,FALSE)</f>
        <v>24</v>
      </c>
      <c r="I13" s="8">
        <f>VLOOKUP($A$7:$A$91,dt!$A$2:$R$78,9,FALSE)</f>
        <v>42923</v>
      </c>
      <c r="J13" s="8">
        <f>VLOOKUP($A$7:$A$91,dt!$A$2:$R$78,10,FALSE)</f>
        <v>301</v>
      </c>
      <c r="K13" s="8">
        <f>VLOOKUP($A$7:$A$91,dt!$A$2:$R$78,11,FALSE)</f>
        <v>234554</v>
      </c>
      <c r="L13" s="8">
        <f>VLOOKUP($A$7:$A$91,dt!$A$2:$R$78,12,FALSE)</f>
        <v>4277</v>
      </c>
      <c r="M13" s="8">
        <f>VLOOKUP($A$7:$A$91,dt!$A$2:$R$78,13,FALSE)</f>
        <v>1783675</v>
      </c>
      <c r="N13" s="8">
        <f>VLOOKUP($A$7:$A$91,dt!$A$2:$R$78,14,FALSE)</f>
        <v>63</v>
      </c>
      <c r="O13" s="8">
        <f>VLOOKUP($A$7:$A$91,dt!$A$2:$R$78,15,FALSE)</f>
        <v>51096</v>
      </c>
      <c r="P13" s="8">
        <f>VLOOKUP($A$7:$A$91,dt!$A$2:$R$78,16,FALSE)</f>
        <v>402</v>
      </c>
      <c r="Q13" s="8">
        <f>VLOOKUP($A$7:$A$91,dt!$A$2:$R$78,17,FALSE)</f>
        <v>6621</v>
      </c>
      <c r="R13" s="8">
        <f>VLOOKUP($A$7:$A$91,dt!$A$2:$R$78,18,FALSE)</f>
        <v>74</v>
      </c>
      <c r="S13" s="8">
        <f>VLOOKUP($A$7:$A$91,dt!$A$2:$X$78,19,FALSE)</f>
        <v>149165</v>
      </c>
      <c r="T13" s="8">
        <f>VLOOKUP($A$7:$A$91,dt!$A$2:$X$78,20,FALSE)</f>
        <v>398</v>
      </c>
      <c r="U13" s="8">
        <f>VLOOKUP($A$7:$A$91,dt!$A$2:$X$78,21,FALSE)</f>
        <v>15279</v>
      </c>
      <c r="V13" s="8">
        <f>VLOOKUP($A$7:$A$91,dt!$A$2:$X$78,22,FALSE)</f>
        <v>460</v>
      </c>
      <c r="W13" s="8">
        <f>VLOOKUP($A$7:$A$91,dt!$A$2:$X$78,23,FALSE)</f>
        <v>114</v>
      </c>
      <c r="X13" s="8">
        <f>VLOOKUP($A$7:$A$91,dt!$A$2:$X$78,24,FALSE)</f>
        <v>11</v>
      </c>
    </row>
    <row r="14" spans="1:25" ht="21.75" x14ac:dyDescent="0.2">
      <c r="A14" s="7" t="s">
        <v>17</v>
      </c>
      <c r="B14" s="8">
        <f>VLOOKUP($A$7:$A$91,dt!$A$2:$R$78,2,FALSE)</f>
        <v>20035</v>
      </c>
      <c r="C14" s="8">
        <f>VLOOKUP($A$7:$A$91,dt!$A$2:$R$78,3,FALSE)</f>
        <v>49569</v>
      </c>
      <c r="D14" s="8">
        <f>VLOOKUP($A$7:$A$91,dt!$A$2:$R$78,4,FALSE)</f>
        <v>2923</v>
      </c>
      <c r="E14" s="8">
        <f>VLOOKUP($A$7:$A$91,dt!$A$2:$R$78,5,FALSE)</f>
        <v>1242</v>
      </c>
      <c r="F14" s="8">
        <f>VLOOKUP($A$7:$A$91,dt!$A$2:$R$78,6,FALSE)</f>
        <v>67</v>
      </c>
      <c r="G14" s="8">
        <f>VLOOKUP($A$7:$A$91,dt!$A$2:$R$78,7,FALSE)</f>
        <v>16416</v>
      </c>
      <c r="H14" s="8">
        <f>VLOOKUP($A$7:$A$91,dt!$A$2:$R$78,8,FALSE)</f>
        <v>1192</v>
      </c>
      <c r="I14" s="8">
        <f>VLOOKUP($A$7:$A$91,dt!$A$2:$R$78,9,FALSE)</f>
        <v>160026</v>
      </c>
      <c r="J14" s="8">
        <f>VLOOKUP($A$7:$A$91,dt!$A$2:$R$78,10,FALSE)</f>
        <v>1172</v>
      </c>
      <c r="K14" s="8">
        <f>VLOOKUP($A$7:$A$91,dt!$A$2:$R$78,11,FALSE)</f>
        <v>1030927</v>
      </c>
      <c r="L14" s="8">
        <f>VLOOKUP($A$7:$A$91,dt!$A$2:$R$78,12,FALSE)</f>
        <v>16694</v>
      </c>
      <c r="M14" s="8">
        <f>VLOOKUP($A$7:$A$91,dt!$A$2:$R$78,13,FALSE)</f>
        <v>5810662</v>
      </c>
      <c r="N14" s="8">
        <f>VLOOKUP($A$7:$A$91,dt!$A$2:$R$78,14,FALSE)</f>
        <v>154</v>
      </c>
      <c r="O14" s="8">
        <f>VLOOKUP($A$7:$A$91,dt!$A$2:$R$78,15,FALSE)</f>
        <v>67663</v>
      </c>
      <c r="P14" s="8">
        <f>VLOOKUP($A$7:$A$91,dt!$A$2:$R$78,16,FALSE)</f>
        <v>2213</v>
      </c>
      <c r="Q14" s="8">
        <f>VLOOKUP($A$7:$A$91,dt!$A$2:$R$78,17,FALSE)</f>
        <v>92656</v>
      </c>
      <c r="R14" s="8">
        <f>VLOOKUP($A$7:$A$91,dt!$A$2:$R$78,18,FALSE)</f>
        <v>467</v>
      </c>
      <c r="S14" s="8">
        <f>VLOOKUP($A$7:$A$91,dt!$A$2:$X$78,19,FALSE)</f>
        <v>975586</v>
      </c>
      <c r="T14" s="8">
        <f>VLOOKUP($A$7:$A$91,dt!$A$2:$X$78,20,FALSE)</f>
        <v>1756</v>
      </c>
      <c r="U14" s="8">
        <f>VLOOKUP($A$7:$A$91,dt!$A$2:$X$78,21,FALSE)</f>
        <v>34935</v>
      </c>
      <c r="V14" s="8">
        <f>VLOOKUP($A$7:$A$91,dt!$A$2:$X$78,22,FALSE)</f>
        <v>925</v>
      </c>
      <c r="W14" s="8">
        <f>VLOOKUP($A$7:$A$91,dt!$A$2:$X$78,23,FALSE)</f>
        <v>3443</v>
      </c>
      <c r="X14" s="8">
        <f>VLOOKUP($A$7:$A$91,dt!$A$2:$X$78,24,FALSE)</f>
        <v>106</v>
      </c>
    </row>
    <row r="15" spans="1:25" ht="21.75" x14ac:dyDescent="0.2">
      <c r="A15" s="7" t="s">
        <v>18</v>
      </c>
      <c r="B15" s="8">
        <f>VLOOKUP($A$7:$A$91,dt!$A$2:$R$78,2,FALSE)</f>
        <v>18361</v>
      </c>
      <c r="C15" s="8">
        <f>VLOOKUP($A$7:$A$91,dt!$A$2:$R$78,3,FALSE)</f>
        <v>30292</v>
      </c>
      <c r="D15" s="8">
        <f>VLOOKUP($A$7:$A$91,dt!$A$2:$R$78,4,FALSE)</f>
        <v>2014</v>
      </c>
      <c r="E15" s="8">
        <f>VLOOKUP($A$7:$A$91,dt!$A$2:$R$78,5,FALSE)</f>
        <v>158812</v>
      </c>
      <c r="F15" s="8">
        <f>VLOOKUP($A$7:$A$91,dt!$A$2:$R$78,6,FALSE)</f>
        <v>4667</v>
      </c>
      <c r="G15" s="8">
        <f>VLOOKUP($A$7:$A$91,dt!$A$2:$R$78,7,FALSE)</f>
        <v>10982</v>
      </c>
      <c r="H15" s="8">
        <f>VLOOKUP($A$7:$A$91,dt!$A$2:$R$78,8,FALSE)</f>
        <v>660</v>
      </c>
      <c r="I15" s="8">
        <f>VLOOKUP($A$7:$A$91,dt!$A$2:$R$78,9,FALSE)</f>
        <v>167669</v>
      </c>
      <c r="J15" s="8">
        <f>VLOOKUP($A$7:$A$91,dt!$A$2:$R$78,10,FALSE)</f>
        <v>251</v>
      </c>
      <c r="K15" s="8">
        <f>VLOOKUP($A$7:$A$91,dt!$A$2:$R$78,11,FALSE)</f>
        <v>618910</v>
      </c>
      <c r="L15" s="8">
        <f>VLOOKUP($A$7:$A$91,dt!$A$2:$R$78,12,FALSE)</f>
        <v>12677</v>
      </c>
      <c r="M15" s="8">
        <f>VLOOKUP($A$7:$A$91,dt!$A$2:$R$78,13,FALSE)</f>
        <v>18342632</v>
      </c>
      <c r="N15" s="8">
        <f>VLOOKUP($A$7:$A$91,dt!$A$2:$R$78,14,FALSE)</f>
        <v>261</v>
      </c>
      <c r="O15" s="8">
        <f>VLOOKUP($A$7:$A$91,dt!$A$2:$R$78,15,FALSE)</f>
        <v>1457103</v>
      </c>
      <c r="P15" s="8">
        <f>VLOOKUP($A$7:$A$91,dt!$A$2:$R$78,16,FALSE)</f>
        <v>1496</v>
      </c>
      <c r="Q15" s="8">
        <f>VLOOKUP($A$7:$A$91,dt!$A$2:$R$78,17,FALSE)</f>
        <v>607209</v>
      </c>
      <c r="R15" s="8">
        <f>VLOOKUP($A$7:$A$91,dt!$A$2:$R$78,18,FALSE)</f>
        <v>173</v>
      </c>
      <c r="S15" s="8">
        <f>VLOOKUP($A$7:$A$91,dt!$A$2:$X$78,19,FALSE)</f>
        <v>246165</v>
      </c>
      <c r="T15" s="8">
        <f>VLOOKUP($A$7:$A$91,dt!$A$2:$X$78,20,FALSE)</f>
        <v>645</v>
      </c>
      <c r="U15" s="8">
        <f>VLOOKUP($A$7:$A$91,dt!$A$2:$X$78,21,FALSE)</f>
        <v>23721</v>
      </c>
      <c r="V15" s="8">
        <f>VLOOKUP($A$7:$A$91,dt!$A$2:$X$78,22,FALSE)</f>
        <v>748</v>
      </c>
      <c r="W15" s="8">
        <f>VLOOKUP($A$7:$A$91,dt!$A$2:$X$78,23,FALSE)</f>
        <v>2559</v>
      </c>
      <c r="X15" s="8">
        <f>VLOOKUP($A$7:$A$91,dt!$A$2:$X$78,24,FALSE)</f>
        <v>55</v>
      </c>
    </row>
    <row r="16" spans="1:25" ht="21.75" x14ac:dyDescent="0.2">
      <c r="A16" s="11" t="s">
        <v>2</v>
      </c>
      <c r="B16" s="10">
        <f t="shared" ref="B16:X16" si="8">SUM(B17:B25)</f>
        <v>119624</v>
      </c>
      <c r="C16" s="10">
        <f t="shared" si="8"/>
        <v>175225</v>
      </c>
      <c r="D16" s="10">
        <f t="shared" si="8"/>
        <v>15965</v>
      </c>
      <c r="E16" s="10">
        <f t="shared" si="8"/>
        <v>41397</v>
      </c>
      <c r="F16" s="10">
        <f t="shared" si="8"/>
        <v>1005</v>
      </c>
      <c r="G16" s="10">
        <f t="shared" si="8"/>
        <v>51558</v>
      </c>
      <c r="H16" s="10">
        <f t="shared" si="8"/>
        <v>4292</v>
      </c>
      <c r="I16" s="10">
        <f t="shared" si="8"/>
        <v>1851692</v>
      </c>
      <c r="J16" s="10">
        <f t="shared" si="8"/>
        <v>3005</v>
      </c>
      <c r="K16" s="10">
        <f t="shared" ref="K16:L16" si="9">SUM(K17:K25)</f>
        <v>4391386</v>
      </c>
      <c r="L16" s="10">
        <f t="shared" si="9"/>
        <v>102923</v>
      </c>
      <c r="M16" s="10">
        <f t="shared" ref="M16:N16" si="10">SUM(M17:M25)</f>
        <v>64452146</v>
      </c>
      <c r="N16" s="10">
        <f t="shared" si="10"/>
        <v>3228</v>
      </c>
      <c r="O16" s="10">
        <f t="shared" si="8"/>
        <v>18447744</v>
      </c>
      <c r="P16" s="10">
        <f t="shared" si="8"/>
        <v>8320</v>
      </c>
      <c r="Q16" s="10">
        <f t="shared" si="8"/>
        <v>2828809</v>
      </c>
      <c r="R16" s="10">
        <f t="shared" si="8"/>
        <v>1957</v>
      </c>
      <c r="S16" s="10">
        <f t="shared" ref="S16:T16" si="11">SUM(S17:S25)</f>
        <v>588399</v>
      </c>
      <c r="T16" s="10">
        <f t="shared" si="11"/>
        <v>4123</v>
      </c>
      <c r="U16" s="10">
        <f t="shared" si="8"/>
        <v>28410</v>
      </c>
      <c r="V16" s="10">
        <f t="shared" si="8"/>
        <v>1377</v>
      </c>
      <c r="W16" s="10">
        <f t="shared" si="8"/>
        <v>5037</v>
      </c>
      <c r="X16" s="10">
        <f t="shared" si="8"/>
        <v>262</v>
      </c>
    </row>
    <row r="17" spans="1:24" ht="21.75" x14ac:dyDescent="0.2">
      <c r="A17" s="7" t="s">
        <v>19</v>
      </c>
      <c r="B17" s="8">
        <f>VLOOKUP($A$7:$A$91,dt!$A$2:$R$78,2,FALSE)</f>
        <v>2152</v>
      </c>
      <c r="C17" s="8">
        <f>VLOOKUP($A$7:$A$91,dt!$A$2:$R$78,3,FALSE)</f>
        <v>280</v>
      </c>
      <c r="D17" s="8">
        <f>VLOOKUP($A$7:$A$91,dt!$A$2:$R$78,4,FALSE)</f>
        <v>35</v>
      </c>
      <c r="E17" s="8">
        <f>VLOOKUP($A$7:$A$91,dt!$A$2:$R$78,5,FALSE)</f>
        <v>1</v>
      </c>
      <c r="F17" s="8">
        <f>VLOOKUP($A$7:$A$91,dt!$A$2:$R$78,6,FALSE)</f>
        <v>1</v>
      </c>
      <c r="G17" s="8">
        <f>VLOOKUP($A$7:$A$91,dt!$A$2:$R$78,7,FALSE)</f>
        <v>32</v>
      </c>
      <c r="H17" s="8">
        <f>VLOOKUP($A$7:$A$91,dt!$A$2:$R$78,8,FALSE)</f>
        <v>6</v>
      </c>
      <c r="I17" s="8">
        <f>VLOOKUP($A$7:$A$91,dt!$A$2:$R$78,9,FALSE)</f>
        <v>91</v>
      </c>
      <c r="J17" s="8">
        <f>VLOOKUP($A$7:$A$91,dt!$A$2:$R$78,10,FALSE)</f>
        <v>4</v>
      </c>
      <c r="K17" s="8">
        <f>VLOOKUP($A$7:$A$91,dt!$A$2:$R$78,11,FALSE)</f>
        <v>47955</v>
      </c>
      <c r="L17" s="8">
        <f>VLOOKUP($A$7:$A$91,dt!$A$2:$R$78,12,FALSE)</f>
        <v>1889</v>
      </c>
      <c r="M17" s="8">
        <f>VLOOKUP($A$7:$A$91,dt!$A$2:$R$78,13,FALSE)</f>
        <v>2219</v>
      </c>
      <c r="N17" s="8">
        <f>VLOOKUP($A$7:$A$91,dt!$A$2:$R$78,14,FALSE)</f>
        <v>10</v>
      </c>
      <c r="O17" s="8">
        <f>VLOOKUP($A$7:$A$91,dt!$A$2:$R$78,15,FALSE)</f>
        <v>1735</v>
      </c>
      <c r="P17" s="8">
        <f>VLOOKUP($A$7:$A$91,dt!$A$2:$R$78,16,FALSE)</f>
        <v>59</v>
      </c>
      <c r="Q17" s="8">
        <f>VLOOKUP($A$7:$A$91,dt!$A$2:$R$78,17,FALSE)</f>
        <v>1426</v>
      </c>
      <c r="R17" s="8">
        <f>VLOOKUP($A$7:$A$91,dt!$A$2:$R$78,18,FALSE)</f>
        <v>104</v>
      </c>
      <c r="S17" s="8">
        <f>VLOOKUP($A$7:$A$91,dt!$A$2:$X$78,19,FALSE)</f>
        <v>6834</v>
      </c>
      <c r="T17" s="8">
        <f>VLOOKUP($A$7:$A$91,dt!$A$2:$X$78,20,FALSE)</f>
        <v>204</v>
      </c>
      <c r="U17" s="8">
        <f>VLOOKUP($A$7:$A$91,dt!$A$2:$X$78,21,FALSE)</f>
        <v>778</v>
      </c>
      <c r="V17" s="8">
        <f>VLOOKUP($A$7:$A$91,dt!$A$2:$X$78,22,FALSE)</f>
        <v>31</v>
      </c>
      <c r="W17" s="8">
        <f>VLOOKUP($A$7:$A$91,dt!$A$2:$X$78,23,FALSE)</f>
        <v>74</v>
      </c>
      <c r="X17" s="8">
        <f>VLOOKUP($A$7:$A$91,dt!$A$2:$X$78,24,FALSE)</f>
        <v>7</v>
      </c>
    </row>
    <row r="18" spans="1:24" ht="21.75" x14ac:dyDescent="0.2">
      <c r="A18" s="7" t="s">
        <v>20</v>
      </c>
      <c r="B18" s="8">
        <f>VLOOKUP($A$7:$A$91,dt!$A$2:$R$78,2,FALSE)</f>
        <v>13013</v>
      </c>
      <c r="C18" s="8">
        <f>VLOOKUP($A$7:$A$91,dt!$A$2:$R$78,3,FALSE)</f>
        <v>20228</v>
      </c>
      <c r="D18" s="8">
        <f>VLOOKUP($A$7:$A$91,dt!$A$2:$R$78,4,FALSE)</f>
        <v>1448</v>
      </c>
      <c r="E18" s="8">
        <f>VLOOKUP($A$7:$A$91,dt!$A$2:$R$78,5,FALSE)</f>
        <v>1801</v>
      </c>
      <c r="F18" s="8">
        <f>VLOOKUP($A$7:$A$91,dt!$A$2:$R$78,6,FALSE)</f>
        <v>31</v>
      </c>
      <c r="G18" s="8">
        <f>VLOOKUP($A$7:$A$91,dt!$A$2:$R$78,7,FALSE)</f>
        <v>8385</v>
      </c>
      <c r="H18" s="8">
        <f>VLOOKUP($A$7:$A$91,dt!$A$2:$R$78,8,FALSE)</f>
        <v>813</v>
      </c>
      <c r="I18" s="8">
        <f>VLOOKUP($A$7:$A$91,dt!$A$2:$R$78,9,FALSE)</f>
        <v>523619</v>
      </c>
      <c r="J18" s="8">
        <f>VLOOKUP($A$7:$A$91,dt!$A$2:$R$78,10,FALSE)</f>
        <v>286</v>
      </c>
      <c r="K18" s="8">
        <f>VLOOKUP($A$7:$A$91,dt!$A$2:$R$78,11,FALSE)</f>
        <v>437142</v>
      </c>
      <c r="L18" s="8">
        <f>VLOOKUP($A$7:$A$91,dt!$A$2:$R$78,12,FALSE)</f>
        <v>10988</v>
      </c>
      <c r="M18" s="8">
        <f>VLOOKUP($A$7:$A$91,dt!$A$2:$R$78,13,FALSE)</f>
        <v>28085106</v>
      </c>
      <c r="N18" s="8">
        <f>VLOOKUP($A$7:$A$91,dt!$A$2:$R$78,14,FALSE)</f>
        <v>346</v>
      </c>
      <c r="O18" s="8">
        <f>VLOOKUP($A$7:$A$91,dt!$A$2:$R$78,15,FALSE)</f>
        <v>3397636</v>
      </c>
      <c r="P18" s="8">
        <f>VLOOKUP($A$7:$A$91,dt!$A$2:$R$78,16,FALSE)</f>
        <v>468</v>
      </c>
      <c r="Q18" s="8">
        <f>VLOOKUP($A$7:$A$91,dt!$A$2:$R$78,17,FALSE)</f>
        <v>149655</v>
      </c>
      <c r="R18" s="8">
        <f>VLOOKUP($A$7:$A$91,dt!$A$2:$R$78,18,FALSE)</f>
        <v>73</v>
      </c>
      <c r="S18" s="8">
        <f>VLOOKUP($A$7:$A$91,dt!$A$2:$X$78,19,FALSE)</f>
        <v>168192</v>
      </c>
      <c r="T18" s="8">
        <f>VLOOKUP($A$7:$A$91,dt!$A$2:$X$78,20,FALSE)</f>
        <v>173</v>
      </c>
      <c r="U18" s="8">
        <f>VLOOKUP($A$7:$A$91,dt!$A$2:$X$78,21,FALSE)</f>
        <v>6313</v>
      </c>
      <c r="V18" s="8">
        <f>VLOOKUP($A$7:$A$91,dt!$A$2:$X$78,22,FALSE)</f>
        <v>293</v>
      </c>
      <c r="W18" s="8">
        <f>VLOOKUP($A$7:$A$91,dt!$A$2:$X$78,23,FALSE)</f>
        <v>1956</v>
      </c>
      <c r="X18" s="8">
        <f>VLOOKUP($A$7:$A$91,dt!$A$2:$X$78,24,FALSE)</f>
        <v>80</v>
      </c>
    </row>
    <row r="19" spans="1:24" ht="21.75" x14ac:dyDescent="0.2">
      <c r="A19" s="7" t="s">
        <v>21</v>
      </c>
      <c r="B19" s="8">
        <f>VLOOKUP($A$7:$A$91,dt!$A$2:$R$78,2,FALSE)</f>
        <v>10220</v>
      </c>
      <c r="C19" s="8">
        <f>VLOOKUP($A$7:$A$91,dt!$A$2:$R$78,3,FALSE)</f>
        <v>20599</v>
      </c>
      <c r="D19" s="8">
        <f>VLOOKUP($A$7:$A$91,dt!$A$2:$R$78,4,FALSE)</f>
        <v>1557</v>
      </c>
      <c r="E19" s="8">
        <f>VLOOKUP($A$7:$A$91,dt!$A$2:$R$78,5,FALSE)</f>
        <v>0</v>
      </c>
      <c r="F19" s="8">
        <f>VLOOKUP($A$7:$A$91,dt!$A$2:$R$78,6,FALSE)</f>
        <v>0</v>
      </c>
      <c r="G19" s="8">
        <f>VLOOKUP($A$7:$A$91,dt!$A$2:$R$78,7,FALSE)</f>
        <v>647</v>
      </c>
      <c r="H19" s="8">
        <f>VLOOKUP($A$7:$A$91,dt!$A$2:$R$78,8,FALSE)</f>
        <v>66</v>
      </c>
      <c r="I19" s="8">
        <f>VLOOKUP($A$7:$A$91,dt!$A$2:$R$78,9,FALSE)</f>
        <v>223506</v>
      </c>
      <c r="J19" s="8">
        <f>VLOOKUP($A$7:$A$91,dt!$A$2:$R$78,10,FALSE)</f>
        <v>171</v>
      </c>
      <c r="K19" s="8">
        <f>VLOOKUP($A$7:$A$91,dt!$A$2:$R$78,11,FALSE)</f>
        <v>438924</v>
      </c>
      <c r="L19" s="8">
        <f>VLOOKUP($A$7:$A$91,dt!$A$2:$R$78,12,FALSE)</f>
        <v>8994</v>
      </c>
      <c r="M19" s="8">
        <f>VLOOKUP($A$7:$A$91,dt!$A$2:$R$78,13,FALSE)</f>
        <v>4067862</v>
      </c>
      <c r="N19" s="8">
        <f>VLOOKUP($A$7:$A$91,dt!$A$2:$R$78,14,FALSE)</f>
        <v>196</v>
      </c>
      <c r="O19" s="8">
        <f>VLOOKUP($A$7:$A$91,dt!$A$2:$R$78,15,FALSE)</f>
        <v>314773</v>
      </c>
      <c r="P19" s="8">
        <f>VLOOKUP($A$7:$A$91,dt!$A$2:$R$78,16,FALSE)</f>
        <v>234</v>
      </c>
      <c r="Q19" s="8">
        <f>VLOOKUP($A$7:$A$91,dt!$A$2:$R$78,17,FALSE)</f>
        <v>554620</v>
      </c>
      <c r="R19" s="8">
        <f>VLOOKUP($A$7:$A$91,dt!$A$2:$R$78,18,FALSE)</f>
        <v>56</v>
      </c>
      <c r="S19" s="8">
        <f>VLOOKUP($A$7:$A$91,dt!$A$2:$X$78,19,FALSE)</f>
        <v>35795</v>
      </c>
      <c r="T19" s="8">
        <f>VLOOKUP($A$7:$A$91,dt!$A$2:$X$78,20,FALSE)</f>
        <v>114</v>
      </c>
      <c r="U19" s="8">
        <f>VLOOKUP($A$7:$A$91,dt!$A$2:$X$78,21,FALSE)</f>
        <v>890</v>
      </c>
      <c r="V19" s="8">
        <f>VLOOKUP($A$7:$A$91,dt!$A$2:$X$78,22,FALSE)</f>
        <v>36</v>
      </c>
      <c r="W19" s="8">
        <f>VLOOKUP($A$7:$A$91,dt!$A$2:$X$78,23,FALSE)</f>
        <v>171</v>
      </c>
      <c r="X19" s="8">
        <f>VLOOKUP($A$7:$A$91,dt!$A$2:$X$78,24,FALSE)</f>
        <v>9</v>
      </c>
    </row>
    <row r="20" spans="1:24" ht="21.75" x14ac:dyDescent="0.2">
      <c r="A20" s="7" t="s">
        <v>22</v>
      </c>
      <c r="B20" s="8">
        <f>VLOOKUP($A$7:$A$91,dt!$A$2:$R$78,2,FALSE)</f>
        <v>9920</v>
      </c>
      <c r="C20" s="8">
        <f>VLOOKUP($A$7:$A$91,dt!$A$2:$R$78,3,FALSE)</f>
        <v>2008</v>
      </c>
      <c r="D20" s="8">
        <f>VLOOKUP($A$7:$A$91,dt!$A$2:$R$78,4,FALSE)</f>
        <v>307</v>
      </c>
      <c r="E20" s="8">
        <f>VLOOKUP($A$7:$A$91,dt!$A$2:$R$78,5,FALSE)</f>
        <v>3060</v>
      </c>
      <c r="F20" s="8">
        <f>VLOOKUP($A$7:$A$91,dt!$A$2:$R$78,6,FALSE)</f>
        <v>78</v>
      </c>
      <c r="G20" s="8">
        <f>VLOOKUP($A$7:$A$91,dt!$A$2:$R$78,7,FALSE)</f>
        <v>637</v>
      </c>
      <c r="H20" s="8">
        <f>VLOOKUP($A$7:$A$91,dt!$A$2:$R$78,8,FALSE)</f>
        <v>23</v>
      </c>
      <c r="I20" s="8">
        <f>VLOOKUP($A$7:$A$91,dt!$A$2:$R$78,9,FALSE)</f>
        <v>62665</v>
      </c>
      <c r="J20" s="8">
        <f>VLOOKUP($A$7:$A$91,dt!$A$2:$R$78,10,FALSE)</f>
        <v>154</v>
      </c>
      <c r="K20" s="8">
        <f>VLOOKUP($A$7:$A$91,dt!$A$2:$R$78,11,FALSE)</f>
        <v>251783</v>
      </c>
      <c r="L20" s="8">
        <f>VLOOKUP($A$7:$A$91,dt!$A$2:$R$78,12,FALSE)</f>
        <v>8438</v>
      </c>
      <c r="M20" s="8">
        <f>VLOOKUP($A$7:$A$91,dt!$A$2:$R$78,13,FALSE)</f>
        <v>3219758</v>
      </c>
      <c r="N20" s="8">
        <f>VLOOKUP($A$7:$A$91,dt!$A$2:$R$78,14,FALSE)</f>
        <v>334</v>
      </c>
      <c r="O20" s="8">
        <f>VLOOKUP($A$7:$A$91,dt!$A$2:$R$78,15,FALSE)</f>
        <v>821755</v>
      </c>
      <c r="P20" s="8">
        <f>VLOOKUP($A$7:$A$91,dt!$A$2:$R$78,16,FALSE)</f>
        <v>642</v>
      </c>
      <c r="Q20" s="8">
        <f>VLOOKUP($A$7:$A$91,dt!$A$2:$R$78,17,FALSE)</f>
        <v>20945</v>
      </c>
      <c r="R20" s="8">
        <f>VLOOKUP($A$7:$A$91,dt!$A$2:$R$78,18,FALSE)</f>
        <v>148</v>
      </c>
      <c r="S20" s="8">
        <f>VLOOKUP($A$7:$A$91,dt!$A$2:$X$78,19,FALSE)</f>
        <v>9915</v>
      </c>
      <c r="T20" s="8">
        <f>VLOOKUP($A$7:$A$91,dt!$A$2:$X$78,20,FALSE)</f>
        <v>129</v>
      </c>
      <c r="U20" s="8">
        <f>VLOOKUP($A$7:$A$91,dt!$A$2:$X$78,21,FALSE)</f>
        <v>250</v>
      </c>
      <c r="V20" s="8">
        <f>VLOOKUP($A$7:$A$91,dt!$A$2:$X$78,22,FALSE)</f>
        <v>27</v>
      </c>
      <c r="W20" s="8">
        <f>VLOOKUP($A$7:$A$91,dt!$A$2:$X$78,23,FALSE)</f>
        <v>75</v>
      </c>
      <c r="X20" s="8">
        <f>VLOOKUP($A$7:$A$91,dt!$A$2:$X$78,24,FALSE)</f>
        <v>5</v>
      </c>
    </row>
    <row r="21" spans="1:24" ht="21.75" x14ac:dyDescent="0.2">
      <c r="A21" s="7" t="s">
        <v>23</v>
      </c>
      <c r="B21" s="8">
        <f>VLOOKUP($A$7:$A$91,dt!$A$2:$R$78,2,FALSE)</f>
        <v>4556</v>
      </c>
      <c r="C21" s="8">
        <f>VLOOKUP($A$7:$A$91,dt!$A$2:$R$78,3,FALSE)</f>
        <v>1723</v>
      </c>
      <c r="D21" s="8">
        <f>VLOOKUP($A$7:$A$91,dt!$A$2:$R$78,4,FALSE)</f>
        <v>184</v>
      </c>
      <c r="E21" s="8">
        <f>VLOOKUP($A$7:$A$91,dt!$A$2:$R$78,5,FALSE)</f>
        <v>0</v>
      </c>
      <c r="F21" s="8">
        <f>VLOOKUP($A$7:$A$91,dt!$A$2:$R$78,6,FALSE)</f>
        <v>0</v>
      </c>
      <c r="G21" s="8">
        <f>VLOOKUP($A$7:$A$91,dt!$A$2:$R$78,7,FALSE)</f>
        <v>634</v>
      </c>
      <c r="H21" s="8">
        <f>VLOOKUP($A$7:$A$91,dt!$A$2:$R$78,8,FALSE)</f>
        <v>70</v>
      </c>
      <c r="I21" s="8">
        <f>VLOOKUP($A$7:$A$91,dt!$A$2:$R$78,9,FALSE)</f>
        <v>78530</v>
      </c>
      <c r="J21" s="8">
        <f>VLOOKUP($A$7:$A$91,dt!$A$2:$R$78,10,FALSE)</f>
        <v>72</v>
      </c>
      <c r="K21" s="8">
        <f>VLOOKUP($A$7:$A$91,dt!$A$2:$R$78,11,FALSE)</f>
        <v>115838</v>
      </c>
      <c r="L21" s="8">
        <f>VLOOKUP($A$7:$A$91,dt!$A$2:$R$78,12,FALSE)</f>
        <v>3905</v>
      </c>
      <c r="M21" s="8">
        <f>VLOOKUP($A$7:$A$91,dt!$A$2:$R$78,13,FALSE)</f>
        <v>440223</v>
      </c>
      <c r="N21" s="8">
        <f>VLOOKUP($A$7:$A$91,dt!$A$2:$R$78,14,FALSE)</f>
        <v>15</v>
      </c>
      <c r="O21" s="8">
        <f>VLOOKUP($A$7:$A$91,dt!$A$2:$R$78,15,FALSE)</f>
        <v>62758</v>
      </c>
      <c r="P21" s="8">
        <f>VLOOKUP($A$7:$A$91,dt!$A$2:$R$78,16,FALSE)</f>
        <v>123</v>
      </c>
      <c r="Q21" s="8">
        <f>VLOOKUP($A$7:$A$91,dt!$A$2:$R$78,17,FALSE)</f>
        <v>2365</v>
      </c>
      <c r="R21" s="8">
        <f>VLOOKUP($A$7:$A$91,dt!$A$2:$R$78,18,FALSE)</f>
        <v>43</v>
      </c>
      <c r="S21" s="8">
        <f>VLOOKUP($A$7:$A$91,dt!$A$2:$X$78,19,FALSE)</f>
        <v>11242</v>
      </c>
      <c r="T21" s="8">
        <f>VLOOKUP($A$7:$A$91,dt!$A$2:$X$78,20,FALSE)</f>
        <v>66</v>
      </c>
      <c r="U21" s="8">
        <f>VLOOKUP($A$7:$A$91,dt!$A$2:$X$78,21,FALSE)</f>
        <v>449</v>
      </c>
      <c r="V21" s="8">
        <f>VLOOKUP($A$7:$A$91,dt!$A$2:$X$78,22,FALSE)</f>
        <v>29</v>
      </c>
      <c r="W21" s="8">
        <f>VLOOKUP($A$7:$A$91,dt!$A$2:$X$78,23,FALSE)</f>
        <v>160</v>
      </c>
      <c r="X21" s="8">
        <f>VLOOKUP($A$7:$A$91,dt!$A$2:$X$78,24,FALSE)</f>
        <v>10</v>
      </c>
    </row>
    <row r="22" spans="1:24" ht="21.75" x14ac:dyDescent="0.2">
      <c r="A22" s="7" t="s">
        <v>24</v>
      </c>
      <c r="B22" s="8">
        <f>VLOOKUP($A$7:$A$91,dt!$A$2:$R$78,2,FALSE)</f>
        <v>16866</v>
      </c>
      <c r="C22" s="8">
        <f>VLOOKUP($A$7:$A$91,dt!$A$2:$R$78,3,FALSE)</f>
        <v>20755</v>
      </c>
      <c r="D22" s="8">
        <f>VLOOKUP($A$7:$A$91,dt!$A$2:$R$78,4,FALSE)</f>
        <v>2564</v>
      </c>
      <c r="E22" s="8">
        <f>VLOOKUP($A$7:$A$91,dt!$A$2:$R$78,5,FALSE)</f>
        <v>169</v>
      </c>
      <c r="F22" s="8">
        <f>VLOOKUP($A$7:$A$91,dt!$A$2:$R$78,6,FALSE)</f>
        <v>5</v>
      </c>
      <c r="G22" s="8">
        <f>VLOOKUP($A$7:$A$91,dt!$A$2:$R$78,7,FALSE)</f>
        <v>3228</v>
      </c>
      <c r="H22" s="8">
        <f>VLOOKUP($A$7:$A$91,dt!$A$2:$R$78,8,FALSE)</f>
        <v>274</v>
      </c>
      <c r="I22" s="8">
        <f>VLOOKUP($A$7:$A$91,dt!$A$2:$R$78,9,FALSE)</f>
        <v>371629</v>
      </c>
      <c r="J22" s="8">
        <f>VLOOKUP($A$7:$A$91,dt!$A$2:$R$78,10,FALSE)</f>
        <v>588</v>
      </c>
      <c r="K22" s="8">
        <f>VLOOKUP($A$7:$A$91,dt!$A$2:$R$78,11,FALSE)</f>
        <v>535852</v>
      </c>
      <c r="L22" s="8">
        <f>VLOOKUP($A$7:$A$91,dt!$A$2:$R$78,12,FALSE)</f>
        <v>13174</v>
      </c>
      <c r="M22" s="8">
        <f>VLOOKUP($A$7:$A$91,dt!$A$2:$R$78,13,FALSE)</f>
        <v>5079082</v>
      </c>
      <c r="N22" s="8">
        <f>VLOOKUP($A$7:$A$91,dt!$A$2:$R$78,14,FALSE)</f>
        <v>309</v>
      </c>
      <c r="O22" s="8">
        <f>VLOOKUP($A$7:$A$91,dt!$A$2:$R$78,15,FALSE)</f>
        <v>7084829</v>
      </c>
      <c r="P22" s="8">
        <f>VLOOKUP($A$7:$A$91,dt!$A$2:$R$78,16,FALSE)</f>
        <v>1190</v>
      </c>
      <c r="Q22" s="8">
        <f>VLOOKUP($A$7:$A$91,dt!$A$2:$R$78,17,FALSE)</f>
        <v>912197</v>
      </c>
      <c r="R22" s="8">
        <f>VLOOKUP($A$7:$A$91,dt!$A$2:$R$78,18,FALSE)</f>
        <v>641</v>
      </c>
      <c r="S22" s="8">
        <f>VLOOKUP($A$7:$A$91,dt!$A$2:$X$78,19,FALSE)</f>
        <v>255083</v>
      </c>
      <c r="T22" s="8">
        <f>VLOOKUP($A$7:$A$91,dt!$A$2:$X$78,20,FALSE)</f>
        <v>1733</v>
      </c>
      <c r="U22" s="8">
        <f>VLOOKUP($A$7:$A$91,dt!$A$2:$X$78,21,FALSE)</f>
        <v>6164</v>
      </c>
      <c r="V22" s="8">
        <f>VLOOKUP($A$7:$A$91,dt!$A$2:$X$78,22,FALSE)</f>
        <v>363</v>
      </c>
      <c r="W22" s="8">
        <f>VLOOKUP($A$7:$A$91,dt!$A$2:$X$78,23,FALSE)</f>
        <v>1378</v>
      </c>
      <c r="X22" s="8">
        <f>VLOOKUP($A$7:$A$91,dt!$A$2:$X$78,24,FALSE)</f>
        <v>94</v>
      </c>
    </row>
    <row r="23" spans="1:24" ht="21.75" x14ac:dyDescent="0.2">
      <c r="A23" s="7" t="s">
        <v>25</v>
      </c>
      <c r="B23" s="8">
        <f>VLOOKUP($A$7:$A$91,dt!$A$2:$R$78,2,FALSE)</f>
        <v>19636</v>
      </c>
      <c r="C23" s="8">
        <f>VLOOKUP($A$7:$A$91,dt!$A$2:$R$78,3,FALSE)</f>
        <v>16715</v>
      </c>
      <c r="D23" s="8">
        <f>VLOOKUP($A$7:$A$91,dt!$A$2:$R$78,4,FALSE)</f>
        <v>1687</v>
      </c>
      <c r="E23" s="8">
        <f>VLOOKUP($A$7:$A$91,dt!$A$2:$R$78,5,FALSE)</f>
        <v>187</v>
      </c>
      <c r="F23" s="8">
        <f>VLOOKUP($A$7:$A$91,dt!$A$2:$R$78,6,FALSE)</f>
        <v>10</v>
      </c>
      <c r="G23" s="8">
        <f>VLOOKUP($A$7:$A$91,dt!$A$2:$R$78,7,FALSE)</f>
        <v>11401</v>
      </c>
      <c r="H23" s="8">
        <f>VLOOKUP($A$7:$A$91,dt!$A$2:$R$78,8,FALSE)</f>
        <v>918</v>
      </c>
      <c r="I23" s="8">
        <f>VLOOKUP($A$7:$A$91,dt!$A$2:$R$78,9,FALSE)</f>
        <v>307930</v>
      </c>
      <c r="J23" s="8">
        <f>VLOOKUP($A$7:$A$91,dt!$A$2:$R$78,10,FALSE)</f>
        <v>540</v>
      </c>
      <c r="K23" s="8">
        <f>VLOOKUP($A$7:$A$91,dt!$A$2:$R$78,11,FALSE)</f>
        <v>799892</v>
      </c>
      <c r="L23" s="8">
        <f>VLOOKUP($A$7:$A$91,dt!$A$2:$R$78,12,FALSE)</f>
        <v>17420</v>
      </c>
      <c r="M23" s="8">
        <f>VLOOKUP($A$7:$A$91,dt!$A$2:$R$78,13,FALSE)</f>
        <v>20621521</v>
      </c>
      <c r="N23" s="8">
        <f>VLOOKUP($A$7:$A$91,dt!$A$2:$R$78,14,FALSE)</f>
        <v>740</v>
      </c>
      <c r="O23" s="8">
        <f>VLOOKUP($A$7:$A$91,dt!$A$2:$R$78,15,FALSE)</f>
        <v>1865612</v>
      </c>
      <c r="P23" s="8">
        <f>VLOOKUP($A$7:$A$91,dt!$A$2:$R$78,16,FALSE)</f>
        <v>693</v>
      </c>
      <c r="Q23" s="8">
        <f>VLOOKUP($A$7:$A$91,dt!$A$2:$R$78,17,FALSE)</f>
        <v>482156</v>
      </c>
      <c r="R23" s="8">
        <f>VLOOKUP($A$7:$A$91,dt!$A$2:$R$78,18,FALSE)</f>
        <v>123</v>
      </c>
      <c r="S23" s="8">
        <f>VLOOKUP($A$7:$A$91,dt!$A$2:$X$78,19,FALSE)</f>
        <v>36139</v>
      </c>
      <c r="T23" s="8">
        <f>VLOOKUP($A$7:$A$91,dt!$A$2:$X$78,20,FALSE)</f>
        <v>378</v>
      </c>
      <c r="U23" s="8">
        <f>VLOOKUP($A$7:$A$91,dt!$A$2:$X$78,21,FALSE)</f>
        <v>1243</v>
      </c>
      <c r="V23" s="8">
        <f>VLOOKUP($A$7:$A$91,dt!$A$2:$X$78,22,FALSE)</f>
        <v>69</v>
      </c>
      <c r="W23" s="8">
        <f>VLOOKUP($A$7:$A$91,dt!$A$2:$X$78,23,FALSE)</f>
        <v>282</v>
      </c>
      <c r="X23" s="8">
        <f>VLOOKUP($A$7:$A$91,dt!$A$2:$X$78,24,FALSE)</f>
        <v>14</v>
      </c>
    </row>
    <row r="24" spans="1:24" ht="21.75" x14ac:dyDescent="0.2">
      <c r="A24" s="7" t="s">
        <v>26</v>
      </c>
      <c r="B24" s="8">
        <f>VLOOKUP($A$7:$A$91,dt!$A$2:$R$78,2,FALSE)</f>
        <v>10671</v>
      </c>
      <c r="C24" s="8">
        <f>VLOOKUP($A$7:$A$91,dt!$A$2:$R$78,3,FALSE)</f>
        <v>10947</v>
      </c>
      <c r="D24" s="8">
        <f>VLOOKUP($A$7:$A$91,dt!$A$2:$R$78,4,FALSE)</f>
        <v>958</v>
      </c>
      <c r="E24" s="8">
        <f>VLOOKUP($A$7:$A$91,dt!$A$2:$R$78,5,FALSE)</f>
        <v>125</v>
      </c>
      <c r="F24" s="8">
        <f>VLOOKUP($A$7:$A$91,dt!$A$2:$R$78,6,FALSE)</f>
        <v>5</v>
      </c>
      <c r="G24" s="8">
        <f>VLOOKUP($A$7:$A$91,dt!$A$2:$R$78,7,FALSE)</f>
        <v>13540</v>
      </c>
      <c r="H24" s="8">
        <f>VLOOKUP($A$7:$A$91,dt!$A$2:$R$78,8,FALSE)</f>
        <v>1075</v>
      </c>
      <c r="I24" s="8">
        <f>VLOOKUP($A$7:$A$91,dt!$A$2:$R$78,9,FALSE)</f>
        <v>246150</v>
      </c>
      <c r="J24" s="8">
        <f>VLOOKUP($A$7:$A$91,dt!$A$2:$R$78,10,FALSE)</f>
        <v>180</v>
      </c>
      <c r="K24" s="8">
        <f>VLOOKUP($A$7:$A$91,dt!$A$2:$R$78,11,FALSE)</f>
        <v>266052</v>
      </c>
      <c r="L24" s="8">
        <f>VLOOKUP($A$7:$A$91,dt!$A$2:$R$78,12,FALSE)</f>
        <v>8698</v>
      </c>
      <c r="M24" s="8">
        <f>VLOOKUP($A$7:$A$91,dt!$A$2:$R$78,13,FALSE)</f>
        <v>2482120</v>
      </c>
      <c r="N24" s="8">
        <f>VLOOKUP($A$7:$A$91,dt!$A$2:$R$78,14,FALSE)</f>
        <v>301</v>
      </c>
      <c r="O24" s="8">
        <f>VLOOKUP($A$7:$A$91,dt!$A$2:$R$78,15,FALSE)</f>
        <v>4425342</v>
      </c>
      <c r="P24" s="8">
        <f>VLOOKUP($A$7:$A$91,dt!$A$2:$R$78,16,FALSE)</f>
        <v>926</v>
      </c>
      <c r="Q24" s="8">
        <f>VLOOKUP($A$7:$A$91,dt!$A$2:$R$78,17,FALSE)</f>
        <v>575515</v>
      </c>
      <c r="R24" s="8">
        <f>VLOOKUP($A$7:$A$91,dt!$A$2:$R$78,18,FALSE)</f>
        <v>296</v>
      </c>
      <c r="S24" s="8">
        <f>VLOOKUP($A$7:$A$91,dt!$A$2:$X$78,19,FALSE)</f>
        <v>44982</v>
      </c>
      <c r="T24" s="8">
        <f>VLOOKUP($A$7:$A$91,dt!$A$2:$X$78,20,FALSE)</f>
        <v>390</v>
      </c>
      <c r="U24" s="8">
        <f>VLOOKUP($A$7:$A$91,dt!$A$2:$X$78,21,FALSE)</f>
        <v>2114</v>
      </c>
      <c r="V24" s="8">
        <f>VLOOKUP($A$7:$A$91,dt!$A$2:$X$78,22,FALSE)</f>
        <v>93</v>
      </c>
      <c r="W24" s="8">
        <f>VLOOKUP($A$7:$A$91,dt!$A$2:$X$78,23,FALSE)</f>
        <v>389</v>
      </c>
      <c r="X24" s="8">
        <f>VLOOKUP($A$7:$A$91,dt!$A$2:$X$78,24,FALSE)</f>
        <v>20</v>
      </c>
    </row>
    <row r="25" spans="1:24" ht="21.75" x14ac:dyDescent="0.2">
      <c r="A25" s="7" t="s">
        <v>27</v>
      </c>
      <c r="B25" s="8">
        <f>VLOOKUP($A$7:$A$91,dt!$A$2:$R$78,2,FALSE)</f>
        <v>32590</v>
      </c>
      <c r="C25" s="8">
        <f>VLOOKUP($A$7:$A$91,dt!$A$2:$R$78,3,FALSE)</f>
        <v>81970</v>
      </c>
      <c r="D25" s="8">
        <f>VLOOKUP($A$7:$A$91,dt!$A$2:$R$78,4,FALSE)</f>
        <v>7225</v>
      </c>
      <c r="E25" s="8">
        <f>VLOOKUP($A$7:$A$91,dt!$A$2:$R$78,5,FALSE)</f>
        <v>36054</v>
      </c>
      <c r="F25" s="8">
        <f>VLOOKUP($A$7:$A$91,dt!$A$2:$R$78,6,FALSE)</f>
        <v>875</v>
      </c>
      <c r="G25" s="8">
        <f>VLOOKUP($A$7:$A$91,dt!$A$2:$R$78,7,FALSE)</f>
        <v>13054</v>
      </c>
      <c r="H25" s="8">
        <f>VLOOKUP($A$7:$A$91,dt!$A$2:$R$78,8,FALSE)</f>
        <v>1047</v>
      </c>
      <c r="I25" s="8">
        <f>VLOOKUP($A$7:$A$91,dt!$A$2:$R$78,9,FALSE)</f>
        <v>37572</v>
      </c>
      <c r="J25" s="8">
        <f>VLOOKUP($A$7:$A$91,dt!$A$2:$R$78,10,FALSE)</f>
        <v>1010</v>
      </c>
      <c r="K25" s="8">
        <f>VLOOKUP($A$7:$A$91,dt!$A$2:$R$78,11,FALSE)</f>
        <v>1497948</v>
      </c>
      <c r="L25" s="8">
        <f>VLOOKUP($A$7:$A$91,dt!$A$2:$R$78,12,FALSE)</f>
        <v>29417</v>
      </c>
      <c r="M25" s="8">
        <f>VLOOKUP($A$7:$A$91,dt!$A$2:$R$78,13,FALSE)</f>
        <v>454255</v>
      </c>
      <c r="N25" s="8">
        <f>VLOOKUP($A$7:$A$91,dt!$A$2:$R$78,14,FALSE)</f>
        <v>977</v>
      </c>
      <c r="O25" s="8">
        <f>VLOOKUP($A$7:$A$91,dt!$A$2:$R$78,15,FALSE)</f>
        <v>473304</v>
      </c>
      <c r="P25" s="8">
        <f>VLOOKUP($A$7:$A$91,dt!$A$2:$R$78,16,FALSE)</f>
        <v>3985</v>
      </c>
      <c r="Q25" s="8">
        <f>VLOOKUP($A$7:$A$91,dt!$A$2:$R$78,17,FALSE)</f>
        <v>129930</v>
      </c>
      <c r="R25" s="8">
        <f>VLOOKUP($A$7:$A$91,dt!$A$2:$R$78,18,FALSE)</f>
        <v>473</v>
      </c>
      <c r="S25" s="8">
        <f>VLOOKUP($A$7:$A$91,dt!$A$2:$X$78,19,FALSE)</f>
        <v>20217</v>
      </c>
      <c r="T25" s="8">
        <f>VLOOKUP($A$7:$A$91,dt!$A$2:$X$78,20,FALSE)</f>
        <v>936</v>
      </c>
      <c r="U25" s="8">
        <f>VLOOKUP($A$7:$A$91,dt!$A$2:$X$78,21,FALSE)</f>
        <v>10209</v>
      </c>
      <c r="V25" s="8">
        <f>VLOOKUP($A$7:$A$91,dt!$A$2:$X$78,22,FALSE)</f>
        <v>436</v>
      </c>
      <c r="W25" s="8">
        <f>VLOOKUP($A$7:$A$91,dt!$A$2:$X$78,23,FALSE)</f>
        <v>552</v>
      </c>
      <c r="X25" s="8">
        <f>VLOOKUP($A$7:$A$91,dt!$A$2:$X$78,24,FALSE)</f>
        <v>23</v>
      </c>
    </row>
    <row r="26" spans="1:24" ht="21.75" x14ac:dyDescent="0.2">
      <c r="A26" s="11" t="s">
        <v>3</v>
      </c>
      <c r="B26" s="10">
        <f>SUM(B27:B34)</f>
        <v>920247</v>
      </c>
      <c r="C26" s="10">
        <f t="shared" ref="C26:X26" si="12">SUM(C27:C34)</f>
        <v>2378758</v>
      </c>
      <c r="D26" s="10">
        <f t="shared" si="12"/>
        <v>435772</v>
      </c>
      <c r="E26" s="10">
        <f t="shared" si="12"/>
        <v>178183</v>
      </c>
      <c r="F26" s="10">
        <f t="shared" si="12"/>
        <v>5684</v>
      </c>
      <c r="G26" s="10">
        <f t="shared" si="12"/>
        <v>621292</v>
      </c>
      <c r="H26" s="10">
        <f t="shared" si="12"/>
        <v>131029</v>
      </c>
      <c r="I26" s="10">
        <f t="shared" si="12"/>
        <v>1315345</v>
      </c>
      <c r="J26" s="10">
        <f t="shared" si="12"/>
        <v>44771</v>
      </c>
      <c r="K26" s="10">
        <f t="shared" ref="K26:L26" si="13">SUM(K27:K34)</f>
        <v>27273495</v>
      </c>
      <c r="L26" s="10">
        <f t="shared" si="13"/>
        <v>709171</v>
      </c>
      <c r="M26" s="10">
        <f t="shared" ref="M26:N26" si="14">SUM(M27:M34)</f>
        <v>43078780</v>
      </c>
      <c r="N26" s="10">
        <f t="shared" si="14"/>
        <v>12160</v>
      </c>
      <c r="O26" s="10">
        <f t="shared" si="12"/>
        <v>2696079</v>
      </c>
      <c r="P26" s="10">
        <f t="shared" si="12"/>
        <v>38503</v>
      </c>
      <c r="Q26" s="10">
        <f t="shared" si="12"/>
        <v>1113933</v>
      </c>
      <c r="R26" s="10">
        <f t="shared" si="12"/>
        <v>8815</v>
      </c>
      <c r="S26" s="10">
        <f t="shared" ref="S26:T26" si="15">SUM(S27:S34)</f>
        <v>1179209</v>
      </c>
      <c r="T26" s="10">
        <f t="shared" si="15"/>
        <v>25058</v>
      </c>
      <c r="U26" s="10">
        <f t="shared" si="12"/>
        <v>169571</v>
      </c>
      <c r="V26" s="10">
        <f t="shared" si="12"/>
        <v>7222</v>
      </c>
      <c r="W26" s="10">
        <f t="shared" si="12"/>
        <v>6983</v>
      </c>
      <c r="X26" s="10">
        <f t="shared" si="12"/>
        <v>357</v>
      </c>
    </row>
    <row r="27" spans="1:24" ht="21.75" x14ac:dyDescent="0.2">
      <c r="A27" s="7" t="s">
        <v>28</v>
      </c>
      <c r="B27" s="8">
        <f>VLOOKUP($A$7:$A$91,dt!$A$2:$R$78,2,FALSE)</f>
        <v>187530</v>
      </c>
      <c r="C27" s="8">
        <f>VLOOKUP($A$7:$A$91,dt!$A$2:$R$78,3,FALSE)</f>
        <v>439495</v>
      </c>
      <c r="D27" s="8">
        <f>VLOOKUP($A$7:$A$91,dt!$A$2:$R$78,4,FALSE)</f>
        <v>55103</v>
      </c>
      <c r="E27" s="8">
        <f>VLOOKUP($A$7:$A$91,dt!$A$2:$R$78,5,FALSE)</f>
        <v>159327</v>
      </c>
      <c r="F27" s="8">
        <f>VLOOKUP($A$7:$A$91,dt!$A$2:$R$78,6,FALSE)</f>
        <v>5009</v>
      </c>
      <c r="G27" s="8">
        <f>VLOOKUP($A$7:$A$91,dt!$A$2:$R$78,7,FALSE)</f>
        <v>71330</v>
      </c>
      <c r="H27" s="8">
        <f>VLOOKUP($A$7:$A$91,dt!$A$2:$R$78,8,FALSE)</f>
        <v>10734</v>
      </c>
      <c r="I27" s="8">
        <f>VLOOKUP($A$7:$A$91,dt!$A$2:$R$78,9,FALSE)</f>
        <v>368628</v>
      </c>
      <c r="J27" s="8">
        <f>VLOOKUP($A$7:$A$91,dt!$A$2:$R$78,10,FALSE)</f>
        <v>7774</v>
      </c>
      <c r="K27" s="8">
        <f>VLOOKUP($A$7:$A$91,dt!$A$2:$R$78,11,FALSE)</f>
        <v>5613707</v>
      </c>
      <c r="L27" s="8">
        <f>VLOOKUP($A$7:$A$91,dt!$A$2:$R$78,12,FALSE)</f>
        <v>159415</v>
      </c>
      <c r="M27" s="8">
        <f>VLOOKUP($A$7:$A$91,dt!$A$2:$R$78,13,FALSE)</f>
        <v>26424985</v>
      </c>
      <c r="N27" s="8">
        <f>VLOOKUP($A$7:$A$91,dt!$A$2:$R$78,14,FALSE)</f>
        <v>4542</v>
      </c>
      <c r="O27" s="8">
        <f>VLOOKUP($A$7:$A$91,dt!$A$2:$R$78,15,FALSE)</f>
        <v>1048547</v>
      </c>
      <c r="P27" s="8">
        <f>VLOOKUP($A$7:$A$91,dt!$A$2:$R$78,16,FALSE)</f>
        <v>10056</v>
      </c>
      <c r="Q27" s="8">
        <f>VLOOKUP($A$7:$A$91,dt!$A$2:$R$78,17,FALSE)</f>
        <v>370121</v>
      </c>
      <c r="R27" s="8">
        <f>VLOOKUP($A$7:$A$91,dt!$A$2:$R$78,18,FALSE)</f>
        <v>2514</v>
      </c>
      <c r="S27" s="8">
        <f>VLOOKUP($A$7:$A$91,dt!$A$2:$X$78,19,FALSE)</f>
        <v>432076</v>
      </c>
      <c r="T27" s="8">
        <f>VLOOKUP($A$7:$A$91,dt!$A$2:$X$78,20,FALSE)</f>
        <v>5987</v>
      </c>
      <c r="U27" s="8">
        <f>VLOOKUP($A$7:$A$91,dt!$A$2:$X$78,21,FALSE)</f>
        <v>105542</v>
      </c>
      <c r="V27" s="8">
        <f>VLOOKUP($A$7:$A$91,dt!$A$2:$X$78,22,FALSE)</f>
        <v>3840</v>
      </c>
      <c r="W27" s="8">
        <f>VLOOKUP($A$7:$A$91,dt!$A$2:$X$78,23,FALSE)</f>
        <v>3572</v>
      </c>
      <c r="X27" s="8">
        <f>VLOOKUP($A$7:$A$91,dt!$A$2:$X$78,24,FALSE)</f>
        <v>139</v>
      </c>
    </row>
    <row r="28" spans="1:24" ht="21.75" x14ac:dyDescent="0.2">
      <c r="A28" s="7" t="s">
        <v>29</v>
      </c>
      <c r="B28" s="8">
        <f>VLOOKUP($A$7:$A$91,dt!$A$2:$R$78,2,FALSE)</f>
        <v>137923</v>
      </c>
      <c r="C28" s="8">
        <f>VLOOKUP($A$7:$A$91,dt!$A$2:$R$78,3,FALSE)</f>
        <v>385907</v>
      </c>
      <c r="D28" s="8">
        <f>VLOOKUP($A$7:$A$91,dt!$A$2:$R$78,4,FALSE)</f>
        <v>64068</v>
      </c>
      <c r="E28" s="8">
        <f>VLOOKUP($A$7:$A$91,dt!$A$2:$R$78,5,FALSE)</f>
        <v>6770</v>
      </c>
      <c r="F28" s="8">
        <f>VLOOKUP($A$7:$A$91,dt!$A$2:$R$78,6,FALSE)</f>
        <v>188</v>
      </c>
      <c r="G28" s="8">
        <f>VLOOKUP($A$7:$A$91,dt!$A$2:$R$78,7,FALSE)</f>
        <v>132674</v>
      </c>
      <c r="H28" s="8">
        <f>VLOOKUP($A$7:$A$91,dt!$A$2:$R$78,8,FALSE)</f>
        <v>23180</v>
      </c>
      <c r="I28" s="8">
        <f>VLOOKUP($A$7:$A$91,dt!$A$2:$R$78,9,FALSE)</f>
        <v>181093</v>
      </c>
      <c r="J28" s="8">
        <f>VLOOKUP($A$7:$A$91,dt!$A$2:$R$78,10,FALSE)</f>
        <v>8540</v>
      </c>
      <c r="K28" s="8">
        <f>VLOOKUP($A$7:$A$91,dt!$A$2:$R$78,11,FALSE)</f>
        <v>4308694</v>
      </c>
      <c r="L28" s="8">
        <f>VLOOKUP($A$7:$A$91,dt!$A$2:$R$78,12,FALSE)</f>
        <v>105606</v>
      </c>
      <c r="M28" s="8">
        <f>VLOOKUP($A$7:$A$91,dt!$A$2:$R$78,13,FALSE)</f>
        <v>6903713</v>
      </c>
      <c r="N28" s="8">
        <f>VLOOKUP($A$7:$A$91,dt!$A$2:$R$78,14,FALSE)</f>
        <v>1164</v>
      </c>
      <c r="O28" s="8">
        <f>VLOOKUP($A$7:$A$91,dt!$A$2:$R$78,15,FALSE)</f>
        <v>249222</v>
      </c>
      <c r="P28" s="8">
        <f>VLOOKUP($A$7:$A$91,dt!$A$2:$R$78,16,FALSE)</f>
        <v>5394</v>
      </c>
      <c r="Q28" s="8">
        <f>VLOOKUP($A$7:$A$91,dt!$A$2:$R$78,17,FALSE)</f>
        <v>43277</v>
      </c>
      <c r="R28" s="8">
        <f>VLOOKUP($A$7:$A$91,dt!$A$2:$R$78,18,FALSE)</f>
        <v>854</v>
      </c>
      <c r="S28" s="8">
        <f>VLOOKUP($A$7:$A$91,dt!$A$2:$X$78,19,FALSE)</f>
        <v>164712</v>
      </c>
      <c r="T28" s="8">
        <f>VLOOKUP($A$7:$A$91,dt!$A$2:$X$78,20,FALSE)</f>
        <v>6641</v>
      </c>
      <c r="U28" s="8">
        <f>VLOOKUP($A$7:$A$91,dt!$A$2:$X$78,21,FALSE)</f>
        <v>15237</v>
      </c>
      <c r="V28" s="8">
        <f>VLOOKUP($A$7:$A$91,dt!$A$2:$X$78,22,FALSE)</f>
        <v>898</v>
      </c>
      <c r="W28" s="8">
        <f>VLOOKUP($A$7:$A$91,dt!$A$2:$X$78,23,FALSE)</f>
        <v>1147</v>
      </c>
      <c r="X28" s="8">
        <f>VLOOKUP($A$7:$A$91,dt!$A$2:$X$78,24,FALSE)</f>
        <v>87</v>
      </c>
    </row>
    <row r="29" spans="1:24" ht="21.75" x14ac:dyDescent="0.2">
      <c r="A29" s="7" t="s">
        <v>30</v>
      </c>
      <c r="B29" s="8">
        <f>VLOOKUP($A$7:$A$91,dt!$A$2:$R$78,2,FALSE)</f>
        <v>150554</v>
      </c>
      <c r="C29" s="8">
        <f>VLOOKUP($A$7:$A$91,dt!$A$2:$R$78,3,FALSE)</f>
        <v>457432</v>
      </c>
      <c r="D29" s="8">
        <f>VLOOKUP($A$7:$A$91,dt!$A$2:$R$78,4,FALSE)</f>
        <v>85950</v>
      </c>
      <c r="E29" s="8">
        <f>VLOOKUP($A$7:$A$91,dt!$A$2:$R$78,5,FALSE)</f>
        <v>946</v>
      </c>
      <c r="F29" s="8">
        <f>VLOOKUP($A$7:$A$91,dt!$A$2:$R$78,6,FALSE)</f>
        <v>95</v>
      </c>
      <c r="G29" s="8">
        <f>VLOOKUP($A$7:$A$91,dt!$A$2:$R$78,7,FALSE)</f>
        <v>137803</v>
      </c>
      <c r="H29" s="8">
        <f>VLOOKUP($A$7:$A$91,dt!$A$2:$R$78,8,FALSE)</f>
        <v>29938</v>
      </c>
      <c r="I29" s="8">
        <f>VLOOKUP($A$7:$A$91,dt!$A$2:$R$78,9,FALSE)</f>
        <v>140893</v>
      </c>
      <c r="J29" s="8">
        <f>VLOOKUP($A$7:$A$91,dt!$A$2:$R$78,10,FALSE)</f>
        <v>6713</v>
      </c>
      <c r="K29" s="8">
        <f>VLOOKUP($A$7:$A$91,dt!$A$2:$R$78,11,FALSE)</f>
        <v>4268773</v>
      </c>
      <c r="L29" s="8">
        <f>VLOOKUP($A$7:$A$91,dt!$A$2:$R$78,12,FALSE)</f>
        <v>113940</v>
      </c>
      <c r="M29" s="8">
        <f>VLOOKUP($A$7:$A$91,dt!$A$2:$R$78,13,FALSE)</f>
        <v>620381</v>
      </c>
      <c r="N29" s="8">
        <f>VLOOKUP($A$7:$A$91,dt!$A$2:$R$78,14,FALSE)</f>
        <v>1897</v>
      </c>
      <c r="O29" s="8">
        <f>VLOOKUP($A$7:$A$91,dt!$A$2:$R$78,15,FALSE)</f>
        <v>143121</v>
      </c>
      <c r="P29" s="8">
        <f>VLOOKUP($A$7:$A$91,dt!$A$2:$R$78,16,FALSE)</f>
        <v>8148</v>
      </c>
      <c r="Q29" s="8">
        <f>VLOOKUP($A$7:$A$91,dt!$A$2:$R$78,17,FALSE)</f>
        <v>39307</v>
      </c>
      <c r="R29" s="8">
        <f>VLOOKUP($A$7:$A$91,dt!$A$2:$R$78,18,FALSE)</f>
        <v>965</v>
      </c>
      <c r="S29" s="8">
        <f>VLOOKUP($A$7:$A$91,dt!$A$2:$X$78,19,FALSE)</f>
        <v>161603</v>
      </c>
      <c r="T29" s="8">
        <f>VLOOKUP($A$7:$A$91,dt!$A$2:$X$78,20,FALSE)</f>
        <v>6370</v>
      </c>
      <c r="U29" s="8">
        <f>VLOOKUP($A$7:$A$91,dt!$A$2:$X$78,21,FALSE)</f>
        <v>4567</v>
      </c>
      <c r="V29" s="8">
        <f>VLOOKUP($A$7:$A$91,dt!$A$2:$X$78,22,FALSE)</f>
        <v>330</v>
      </c>
      <c r="W29" s="8">
        <f>VLOOKUP($A$7:$A$91,dt!$A$2:$X$78,23,FALSE)</f>
        <v>536</v>
      </c>
      <c r="X29" s="8">
        <f>VLOOKUP($A$7:$A$91,dt!$A$2:$X$78,24,FALSE)</f>
        <v>27</v>
      </c>
    </row>
    <row r="30" spans="1:24" ht="21.75" x14ac:dyDescent="0.2">
      <c r="A30" s="7" t="s">
        <v>31</v>
      </c>
      <c r="B30" s="8">
        <f>VLOOKUP($A$7:$A$91,dt!$A$2:$R$78,2,FALSE)</f>
        <v>128191</v>
      </c>
      <c r="C30" s="8">
        <f>VLOOKUP($A$7:$A$91,dt!$A$2:$R$78,3,FALSE)</f>
        <v>380091</v>
      </c>
      <c r="D30" s="8">
        <f>VLOOKUP($A$7:$A$91,dt!$A$2:$R$78,4,FALSE)</f>
        <v>77959</v>
      </c>
      <c r="E30" s="8">
        <f>VLOOKUP($A$7:$A$91,dt!$A$2:$R$78,5,FALSE)</f>
        <v>2496</v>
      </c>
      <c r="F30" s="8">
        <f>VLOOKUP($A$7:$A$91,dt!$A$2:$R$78,6,FALSE)</f>
        <v>143</v>
      </c>
      <c r="G30" s="8">
        <f>VLOOKUP($A$7:$A$91,dt!$A$2:$R$78,7,FALSE)</f>
        <v>95335</v>
      </c>
      <c r="H30" s="8">
        <f>VLOOKUP($A$7:$A$91,dt!$A$2:$R$78,8,FALSE)</f>
        <v>22626</v>
      </c>
      <c r="I30" s="8">
        <f>VLOOKUP($A$7:$A$91,dt!$A$2:$R$78,9,FALSE)</f>
        <v>104608</v>
      </c>
      <c r="J30" s="8">
        <f>VLOOKUP($A$7:$A$91,dt!$A$2:$R$78,10,FALSE)</f>
        <v>6178</v>
      </c>
      <c r="K30" s="8">
        <f>VLOOKUP($A$7:$A$91,dt!$A$2:$R$78,11,FALSE)</f>
        <v>3268421</v>
      </c>
      <c r="L30" s="8">
        <f>VLOOKUP($A$7:$A$91,dt!$A$2:$R$78,12,FALSE)</f>
        <v>90064</v>
      </c>
      <c r="M30" s="8">
        <f>VLOOKUP($A$7:$A$91,dt!$A$2:$R$78,13,FALSE)</f>
        <v>1066492</v>
      </c>
      <c r="N30" s="8">
        <f>VLOOKUP($A$7:$A$91,dt!$A$2:$R$78,14,FALSE)</f>
        <v>2154</v>
      </c>
      <c r="O30" s="8">
        <f>VLOOKUP($A$7:$A$91,dt!$A$2:$R$78,15,FALSE)</f>
        <v>62672</v>
      </c>
      <c r="P30" s="8">
        <f>VLOOKUP($A$7:$A$91,dt!$A$2:$R$78,16,FALSE)</f>
        <v>2526</v>
      </c>
      <c r="Q30" s="8">
        <f>VLOOKUP($A$7:$A$91,dt!$A$2:$R$78,17,FALSE)</f>
        <v>31806</v>
      </c>
      <c r="R30" s="8">
        <f>VLOOKUP($A$7:$A$91,dt!$A$2:$R$78,18,FALSE)</f>
        <v>2294</v>
      </c>
      <c r="S30" s="8">
        <f>VLOOKUP($A$7:$A$91,dt!$A$2:$X$78,19,FALSE)</f>
        <v>57872</v>
      </c>
      <c r="T30" s="8">
        <f>VLOOKUP($A$7:$A$91,dt!$A$2:$X$78,20,FALSE)</f>
        <v>1969</v>
      </c>
      <c r="U30" s="8">
        <f>VLOOKUP($A$7:$A$91,dt!$A$2:$X$78,21,FALSE)</f>
        <v>4143</v>
      </c>
      <c r="V30" s="8">
        <f>VLOOKUP($A$7:$A$91,dt!$A$2:$X$78,22,FALSE)</f>
        <v>247</v>
      </c>
      <c r="W30" s="8">
        <f>VLOOKUP($A$7:$A$91,dt!$A$2:$X$78,23,FALSE)</f>
        <v>456</v>
      </c>
      <c r="X30" s="8">
        <f>VLOOKUP($A$7:$A$91,dt!$A$2:$X$78,24,FALSE)</f>
        <v>20</v>
      </c>
    </row>
    <row r="31" spans="1:24" ht="21.75" x14ac:dyDescent="0.2">
      <c r="A31" s="7" t="s">
        <v>32</v>
      </c>
      <c r="B31" s="8">
        <f>VLOOKUP($A$7:$A$91,dt!$A$2:$R$78,2,FALSE)</f>
        <v>151900</v>
      </c>
      <c r="C31" s="8">
        <f>VLOOKUP($A$7:$A$91,dt!$A$2:$R$78,3,FALSE)</f>
        <v>387851</v>
      </c>
      <c r="D31" s="8">
        <f>VLOOKUP($A$7:$A$91,dt!$A$2:$R$78,4,FALSE)</f>
        <v>89814</v>
      </c>
      <c r="E31" s="8">
        <f>VLOOKUP($A$7:$A$91,dt!$A$2:$R$78,5,FALSE)</f>
        <v>336</v>
      </c>
      <c r="F31" s="8">
        <f>VLOOKUP($A$7:$A$91,dt!$A$2:$R$78,6,FALSE)</f>
        <v>25</v>
      </c>
      <c r="G31" s="8">
        <f>VLOOKUP($A$7:$A$91,dt!$A$2:$R$78,7,FALSE)</f>
        <v>121799</v>
      </c>
      <c r="H31" s="8">
        <f>VLOOKUP($A$7:$A$91,dt!$A$2:$R$78,8,FALSE)</f>
        <v>31119</v>
      </c>
      <c r="I31" s="8">
        <f>VLOOKUP($A$7:$A$91,dt!$A$2:$R$78,9,FALSE)</f>
        <v>140109</v>
      </c>
      <c r="J31" s="8">
        <f>VLOOKUP($A$7:$A$91,dt!$A$2:$R$78,10,FALSE)</f>
        <v>6621</v>
      </c>
      <c r="K31" s="8">
        <f>VLOOKUP($A$7:$A$91,dt!$A$2:$R$78,11,FALSE)</f>
        <v>4383354</v>
      </c>
      <c r="L31" s="8">
        <f>VLOOKUP($A$7:$A$91,dt!$A$2:$R$78,12,FALSE)</f>
        <v>100897</v>
      </c>
      <c r="M31" s="8">
        <f>VLOOKUP($A$7:$A$91,dt!$A$2:$R$78,13,FALSE)</f>
        <v>2336374</v>
      </c>
      <c r="N31" s="8">
        <f>VLOOKUP($A$7:$A$91,dt!$A$2:$R$78,14,FALSE)</f>
        <v>1741</v>
      </c>
      <c r="O31" s="8">
        <f>VLOOKUP($A$7:$A$91,dt!$A$2:$R$78,15,FALSE)</f>
        <v>605819</v>
      </c>
      <c r="P31" s="8">
        <f>VLOOKUP($A$7:$A$91,dt!$A$2:$R$78,16,FALSE)</f>
        <v>5552</v>
      </c>
      <c r="Q31" s="8">
        <f>VLOOKUP($A$7:$A$91,dt!$A$2:$R$78,17,FALSE)</f>
        <v>32841</v>
      </c>
      <c r="R31" s="8">
        <f>VLOOKUP($A$7:$A$91,dt!$A$2:$R$78,18,FALSE)</f>
        <v>1175</v>
      </c>
      <c r="S31" s="8">
        <f>VLOOKUP($A$7:$A$91,dt!$A$2:$X$78,19,FALSE)</f>
        <v>44049</v>
      </c>
      <c r="T31" s="8">
        <f>VLOOKUP($A$7:$A$91,dt!$A$2:$X$78,20,FALSE)</f>
        <v>1254</v>
      </c>
      <c r="U31" s="8">
        <f>VLOOKUP($A$7:$A$91,dt!$A$2:$X$78,21,FALSE)</f>
        <v>7158</v>
      </c>
      <c r="V31" s="8">
        <f>VLOOKUP($A$7:$A$91,dt!$A$2:$X$78,22,FALSE)</f>
        <v>510</v>
      </c>
      <c r="W31" s="8">
        <f>VLOOKUP($A$7:$A$91,dt!$A$2:$X$78,23,FALSE)</f>
        <v>427</v>
      </c>
      <c r="X31" s="8">
        <f>VLOOKUP($A$7:$A$91,dt!$A$2:$X$78,24,FALSE)</f>
        <v>31</v>
      </c>
    </row>
    <row r="32" spans="1:24" ht="21.75" x14ac:dyDescent="0.2">
      <c r="A32" s="7" t="s">
        <v>33</v>
      </c>
      <c r="B32" s="8">
        <f>VLOOKUP($A$7:$A$91,dt!$A$2:$R$78,2,FALSE)</f>
        <v>47693</v>
      </c>
      <c r="C32" s="8">
        <f>VLOOKUP($A$7:$A$91,dt!$A$2:$R$78,3,FALSE)</f>
        <v>149834</v>
      </c>
      <c r="D32" s="8">
        <f>VLOOKUP($A$7:$A$91,dt!$A$2:$R$78,4,FALSE)</f>
        <v>29764</v>
      </c>
      <c r="E32" s="8">
        <f>VLOOKUP($A$7:$A$91,dt!$A$2:$R$78,5,FALSE)</f>
        <v>14</v>
      </c>
      <c r="F32" s="8">
        <f>VLOOKUP($A$7:$A$91,dt!$A$2:$R$78,6,FALSE)</f>
        <v>6</v>
      </c>
      <c r="G32" s="8">
        <f>VLOOKUP($A$7:$A$91,dt!$A$2:$R$78,7,FALSE)</f>
        <v>30241</v>
      </c>
      <c r="H32" s="8">
        <f>VLOOKUP($A$7:$A$91,dt!$A$2:$R$78,8,FALSE)</f>
        <v>6805</v>
      </c>
      <c r="I32" s="8">
        <f>VLOOKUP($A$7:$A$91,dt!$A$2:$R$78,9,FALSE)</f>
        <v>71253</v>
      </c>
      <c r="J32" s="8">
        <f>VLOOKUP($A$7:$A$91,dt!$A$2:$R$78,10,FALSE)</f>
        <v>2124</v>
      </c>
      <c r="K32" s="8">
        <f>VLOOKUP($A$7:$A$91,dt!$A$2:$R$78,11,FALSE)</f>
        <v>1649222</v>
      </c>
      <c r="L32" s="8">
        <f>VLOOKUP($A$7:$A$91,dt!$A$2:$R$78,12,FALSE)</f>
        <v>37828</v>
      </c>
      <c r="M32" s="8">
        <f>VLOOKUP($A$7:$A$91,dt!$A$2:$R$78,13,FALSE)</f>
        <v>272255</v>
      </c>
      <c r="N32" s="8">
        <f>VLOOKUP($A$7:$A$91,dt!$A$2:$R$78,14,FALSE)</f>
        <v>294</v>
      </c>
      <c r="O32" s="8">
        <f>VLOOKUP($A$7:$A$91,dt!$A$2:$R$78,15,FALSE)</f>
        <v>46694</v>
      </c>
      <c r="P32" s="8">
        <f>VLOOKUP($A$7:$A$91,dt!$A$2:$R$78,16,FALSE)</f>
        <v>2746</v>
      </c>
      <c r="Q32" s="8">
        <f>VLOOKUP($A$7:$A$91,dt!$A$2:$R$78,17,FALSE)</f>
        <v>6517</v>
      </c>
      <c r="R32" s="8">
        <f>VLOOKUP($A$7:$A$91,dt!$A$2:$R$78,18,FALSE)</f>
        <v>149</v>
      </c>
      <c r="S32" s="8">
        <f>VLOOKUP($A$7:$A$91,dt!$A$2:$X$78,19,FALSE)</f>
        <v>26031</v>
      </c>
      <c r="T32" s="8">
        <f>VLOOKUP($A$7:$A$91,dt!$A$2:$X$78,20,FALSE)</f>
        <v>824</v>
      </c>
      <c r="U32" s="8">
        <f>VLOOKUP($A$7:$A$91,dt!$A$2:$X$78,21,FALSE)</f>
        <v>1212</v>
      </c>
      <c r="V32" s="8">
        <f>VLOOKUP($A$7:$A$91,dt!$A$2:$X$78,22,FALSE)</f>
        <v>78</v>
      </c>
      <c r="W32" s="8">
        <f>VLOOKUP($A$7:$A$91,dt!$A$2:$X$78,23,FALSE)</f>
        <v>96</v>
      </c>
      <c r="X32" s="8">
        <f>VLOOKUP($A$7:$A$91,dt!$A$2:$X$78,24,FALSE)</f>
        <v>4</v>
      </c>
    </row>
    <row r="33" spans="1:24" ht="21.75" x14ac:dyDescent="0.2">
      <c r="A33" s="7" t="s">
        <v>34</v>
      </c>
      <c r="B33" s="8">
        <f>VLOOKUP($A$7:$A$91,dt!$A$2:$R$78,2,FALSE)</f>
        <v>81938</v>
      </c>
      <c r="C33" s="8">
        <f>VLOOKUP($A$7:$A$91,dt!$A$2:$R$78,3,FALSE)</f>
        <v>93249</v>
      </c>
      <c r="D33" s="8">
        <f>VLOOKUP($A$7:$A$91,dt!$A$2:$R$78,4,FALSE)</f>
        <v>13306</v>
      </c>
      <c r="E33" s="8">
        <f>VLOOKUP($A$7:$A$91,dt!$A$2:$R$78,5,FALSE)</f>
        <v>8287</v>
      </c>
      <c r="F33" s="8">
        <f>VLOOKUP($A$7:$A$91,dt!$A$2:$R$78,6,FALSE)</f>
        <v>216</v>
      </c>
      <c r="G33" s="8">
        <f>VLOOKUP($A$7:$A$91,dt!$A$2:$R$78,7,FALSE)</f>
        <v>15014</v>
      </c>
      <c r="H33" s="8">
        <f>VLOOKUP($A$7:$A$91,dt!$A$2:$R$78,8,FALSE)</f>
        <v>2364</v>
      </c>
      <c r="I33" s="8">
        <f>VLOOKUP($A$7:$A$91,dt!$A$2:$R$78,9,FALSE)</f>
        <v>266450</v>
      </c>
      <c r="J33" s="8">
        <f>VLOOKUP($A$7:$A$91,dt!$A$2:$R$78,10,FALSE)</f>
        <v>5637</v>
      </c>
      <c r="K33" s="8">
        <f>VLOOKUP($A$7:$A$91,dt!$A$2:$R$78,11,FALSE)</f>
        <v>2726454</v>
      </c>
      <c r="L33" s="8">
        <f>VLOOKUP($A$7:$A$91,dt!$A$2:$R$78,12,FALSE)</f>
        <v>76260</v>
      </c>
      <c r="M33" s="8">
        <f>VLOOKUP($A$7:$A$91,dt!$A$2:$R$78,13,FALSE)</f>
        <v>4986062</v>
      </c>
      <c r="N33" s="8">
        <f>VLOOKUP($A$7:$A$91,dt!$A$2:$R$78,14,FALSE)</f>
        <v>284</v>
      </c>
      <c r="O33" s="8">
        <f>VLOOKUP($A$7:$A$91,dt!$A$2:$R$78,15,FALSE)</f>
        <v>468312</v>
      </c>
      <c r="P33" s="8">
        <f>VLOOKUP($A$7:$A$91,dt!$A$2:$R$78,16,FALSE)</f>
        <v>2141</v>
      </c>
      <c r="Q33" s="8">
        <f>VLOOKUP($A$7:$A$91,dt!$A$2:$R$78,17,FALSE)</f>
        <v>583990</v>
      </c>
      <c r="R33" s="8">
        <f>VLOOKUP($A$7:$A$91,dt!$A$2:$R$78,18,FALSE)</f>
        <v>606</v>
      </c>
      <c r="S33" s="8">
        <f>VLOOKUP($A$7:$A$91,dt!$A$2:$X$78,19,FALSE)</f>
        <v>256871</v>
      </c>
      <c r="T33" s="8">
        <f>VLOOKUP($A$7:$A$91,dt!$A$2:$X$78,20,FALSE)</f>
        <v>1851</v>
      </c>
      <c r="U33" s="8">
        <f>VLOOKUP($A$7:$A$91,dt!$A$2:$X$78,21,FALSE)</f>
        <v>28594</v>
      </c>
      <c r="V33" s="8">
        <f>VLOOKUP($A$7:$A$91,dt!$A$2:$X$78,22,FALSE)</f>
        <v>1218</v>
      </c>
      <c r="W33" s="8">
        <f>VLOOKUP($A$7:$A$91,dt!$A$2:$X$78,23,FALSE)</f>
        <v>722</v>
      </c>
      <c r="X33" s="8">
        <f>VLOOKUP($A$7:$A$91,dt!$A$2:$X$78,24,FALSE)</f>
        <v>46</v>
      </c>
    </row>
    <row r="34" spans="1:24" ht="21.75" x14ac:dyDescent="0.2">
      <c r="A34" s="7" t="s">
        <v>35</v>
      </c>
      <c r="B34" s="8">
        <f>VLOOKUP($A$7:$A$91,dt!$A$2:$R$78,2,FALSE)</f>
        <v>34518</v>
      </c>
      <c r="C34" s="8">
        <f>VLOOKUP($A$7:$A$91,dt!$A$2:$R$78,3,FALSE)</f>
        <v>84899</v>
      </c>
      <c r="D34" s="8">
        <f>VLOOKUP($A$7:$A$91,dt!$A$2:$R$78,4,FALSE)</f>
        <v>19808</v>
      </c>
      <c r="E34" s="8">
        <f>VLOOKUP($A$7:$A$91,dt!$A$2:$R$78,5,FALSE)</f>
        <v>7</v>
      </c>
      <c r="F34" s="8">
        <f>VLOOKUP($A$7:$A$91,dt!$A$2:$R$78,6,FALSE)</f>
        <v>2</v>
      </c>
      <c r="G34" s="8">
        <f>VLOOKUP($A$7:$A$91,dt!$A$2:$R$78,7,FALSE)</f>
        <v>17096</v>
      </c>
      <c r="H34" s="8">
        <f>VLOOKUP($A$7:$A$91,dt!$A$2:$R$78,8,FALSE)</f>
        <v>4263</v>
      </c>
      <c r="I34" s="8">
        <f>VLOOKUP($A$7:$A$91,dt!$A$2:$R$78,9,FALSE)</f>
        <v>42311</v>
      </c>
      <c r="J34" s="8">
        <f>VLOOKUP($A$7:$A$91,dt!$A$2:$R$78,10,FALSE)</f>
        <v>1184</v>
      </c>
      <c r="K34" s="8">
        <f>VLOOKUP($A$7:$A$91,dt!$A$2:$R$78,11,FALSE)</f>
        <v>1054870</v>
      </c>
      <c r="L34" s="8">
        <f>VLOOKUP($A$7:$A$91,dt!$A$2:$R$78,12,FALSE)</f>
        <v>25161</v>
      </c>
      <c r="M34" s="8">
        <f>VLOOKUP($A$7:$A$91,dt!$A$2:$R$78,13,FALSE)</f>
        <v>468518</v>
      </c>
      <c r="N34" s="8">
        <f>VLOOKUP($A$7:$A$91,dt!$A$2:$R$78,14,FALSE)</f>
        <v>84</v>
      </c>
      <c r="O34" s="8">
        <f>VLOOKUP($A$7:$A$91,dt!$A$2:$R$78,15,FALSE)</f>
        <v>71692</v>
      </c>
      <c r="P34" s="8">
        <f>VLOOKUP($A$7:$A$91,dt!$A$2:$R$78,16,FALSE)</f>
        <v>1940</v>
      </c>
      <c r="Q34" s="8">
        <f>VLOOKUP($A$7:$A$91,dt!$A$2:$R$78,17,FALSE)</f>
        <v>6074</v>
      </c>
      <c r="R34" s="8">
        <f>VLOOKUP($A$7:$A$91,dt!$A$2:$R$78,18,FALSE)</f>
        <v>258</v>
      </c>
      <c r="S34" s="8">
        <f>VLOOKUP($A$7:$A$91,dt!$A$2:$X$78,19,FALSE)</f>
        <v>35995</v>
      </c>
      <c r="T34" s="8">
        <f>VLOOKUP($A$7:$A$91,dt!$A$2:$X$78,20,FALSE)</f>
        <v>162</v>
      </c>
      <c r="U34" s="8">
        <f>VLOOKUP($A$7:$A$91,dt!$A$2:$X$78,21,FALSE)</f>
        <v>3118</v>
      </c>
      <c r="V34" s="8">
        <f>VLOOKUP($A$7:$A$91,dt!$A$2:$X$78,22,FALSE)</f>
        <v>101</v>
      </c>
      <c r="W34" s="8">
        <f>VLOOKUP($A$7:$A$91,dt!$A$2:$X$78,23,FALSE)</f>
        <v>27</v>
      </c>
      <c r="X34" s="8">
        <f>VLOOKUP($A$7:$A$91,dt!$A$2:$X$78,24,FALSE)</f>
        <v>3</v>
      </c>
    </row>
    <row r="35" spans="1:24" ht="21.75" x14ac:dyDescent="0.2">
      <c r="A35" s="11" t="s">
        <v>4</v>
      </c>
      <c r="B35" s="10">
        <f>SUM(B36:B47)</f>
        <v>783029</v>
      </c>
      <c r="C35" s="10">
        <f t="shared" ref="C35:X35" si="16">SUM(C36:C47)</f>
        <v>1588222</v>
      </c>
      <c r="D35" s="10">
        <f t="shared" si="16"/>
        <v>303508</v>
      </c>
      <c r="E35" s="10">
        <f t="shared" si="16"/>
        <v>70946</v>
      </c>
      <c r="F35" s="10">
        <f t="shared" si="16"/>
        <v>2057</v>
      </c>
      <c r="G35" s="10">
        <f t="shared" si="16"/>
        <v>470703</v>
      </c>
      <c r="H35" s="10">
        <f t="shared" si="16"/>
        <v>93167</v>
      </c>
      <c r="I35" s="10">
        <f t="shared" si="16"/>
        <v>1148742</v>
      </c>
      <c r="J35" s="10">
        <f t="shared" si="16"/>
        <v>34368</v>
      </c>
      <c r="K35" s="10">
        <f t="shared" ref="K35:L35" si="17">SUM(K36:K47)</f>
        <v>27261541</v>
      </c>
      <c r="L35" s="10">
        <f t="shared" si="17"/>
        <v>643634</v>
      </c>
      <c r="M35" s="10">
        <f t="shared" ref="M35:N35" si="18">SUM(M36:M47)</f>
        <v>4320638</v>
      </c>
      <c r="N35" s="10">
        <f t="shared" si="18"/>
        <v>9778</v>
      </c>
      <c r="O35" s="10">
        <f t="shared" si="16"/>
        <v>4186864</v>
      </c>
      <c r="P35" s="10">
        <f t="shared" si="16"/>
        <v>36514</v>
      </c>
      <c r="Q35" s="10">
        <f t="shared" si="16"/>
        <v>405566</v>
      </c>
      <c r="R35" s="10">
        <f t="shared" si="16"/>
        <v>11161</v>
      </c>
      <c r="S35" s="10">
        <f t="shared" ref="S35:T35" si="19">SUM(S36:S47)</f>
        <v>813337</v>
      </c>
      <c r="T35" s="10">
        <f t="shared" si="19"/>
        <v>13730</v>
      </c>
      <c r="U35" s="10">
        <f t="shared" si="16"/>
        <v>87718</v>
      </c>
      <c r="V35" s="10">
        <f t="shared" si="16"/>
        <v>4335</v>
      </c>
      <c r="W35" s="10">
        <f t="shared" si="16"/>
        <v>1975</v>
      </c>
      <c r="X35" s="10">
        <f t="shared" si="16"/>
        <v>168</v>
      </c>
    </row>
    <row r="36" spans="1:24" ht="21.75" x14ac:dyDescent="0.2">
      <c r="A36" s="7" t="s">
        <v>36</v>
      </c>
      <c r="B36" s="8">
        <f>VLOOKUP($A$7:$A$91,dt!$A$2:$R$78,2,FALSE)</f>
        <v>24674</v>
      </c>
      <c r="C36" s="8">
        <f>VLOOKUP($A$7:$A$91,dt!$A$2:$R$78,3,FALSE)</f>
        <v>36034</v>
      </c>
      <c r="D36" s="8">
        <f>VLOOKUP($A$7:$A$91,dt!$A$2:$R$78,4,FALSE)</f>
        <v>5096</v>
      </c>
      <c r="E36" s="8">
        <f>VLOOKUP($A$7:$A$91,dt!$A$2:$R$78,5,FALSE)</f>
        <v>1067</v>
      </c>
      <c r="F36" s="8">
        <f>VLOOKUP($A$7:$A$91,dt!$A$2:$R$78,6,FALSE)</f>
        <v>12</v>
      </c>
      <c r="G36" s="8">
        <f>VLOOKUP($A$7:$A$91,dt!$A$2:$R$78,7,FALSE)</f>
        <v>18417</v>
      </c>
      <c r="H36" s="8">
        <f>VLOOKUP($A$7:$A$91,dt!$A$2:$R$78,8,FALSE)</f>
        <v>2413</v>
      </c>
      <c r="I36" s="8">
        <f>VLOOKUP($A$7:$A$91,dt!$A$2:$R$78,9,FALSE)</f>
        <v>42554</v>
      </c>
      <c r="J36" s="8">
        <f>VLOOKUP($A$7:$A$91,dt!$A$2:$R$78,10,FALSE)</f>
        <v>1225</v>
      </c>
      <c r="K36" s="8">
        <f>VLOOKUP($A$7:$A$91,dt!$A$2:$R$78,11,FALSE)</f>
        <v>1274072</v>
      </c>
      <c r="L36" s="8">
        <f>VLOOKUP($A$7:$A$91,dt!$A$2:$R$78,12,FALSE)</f>
        <v>20996</v>
      </c>
      <c r="M36" s="8">
        <f>VLOOKUP($A$7:$A$91,dt!$A$2:$R$78,13,FALSE)</f>
        <v>22316</v>
      </c>
      <c r="N36" s="8">
        <f>VLOOKUP($A$7:$A$91,dt!$A$2:$R$78,14,FALSE)</f>
        <v>150</v>
      </c>
      <c r="O36" s="8">
        <f>VLOOKUP($A$7:$A$91,dt!$A$2:$R$78,15,FALSE)</f>
        <v>45326</v>
      </c>
      <c r="P36" s="8">
        <f>VLOOKUP($A$7:$A$91,dt!$A$2:$R$78,16,FALSE)</f>
        <v>812</v>
      </c>
      <c r="Q36" s="8">
        <f>VLOOKUP($A$7:$A$91,dt!$A$2:$R$78,17,FALSE)</f>
        <v>18489</v>
      </c>
      <c r="R36" s="8">
        <f>VLOOKUP($A$7:$A$91,dt!$A$2:$R$78,18,FALSE)</f>
        <v>171</v>
      </c>
      <c r="S36" s="8">
        <f>VLOOKUP($A$7:$A$91,dt!$A$2:$X$78,19,FALSE)</f>
        <v>21567</v>
      </c>
      <c r="T36" s="8">
        <f>VLOOKUP($A$7:$A$91,dt!$A$2:$X$78,20,FALSE)</f>
        <v>202</v>
      </c>
      <c r="U36" s="8">
        <f>VLOOKUP($A$7:$A$91,dt!$A$2:$X$78,21,FALSE)</f>
        <v>3356</v>
      </c>
      <c r="V36" s="8">
        <f>VLOOKUP($A$7:$A$91,dt!$A$2:$X$78,22,FALSE)</f>
        <v>154</v>
      </c>
      <c r="W36" s="8">
        <f>VLOOKUP($A$7:$A$91,dt!$A$2:$X$78,23,FALSE)</f>
        <v>38</v>
      </c>
      <c r="X36" s="8">
        <f>VLOOKUP($A$7:$A$91,dt!$A$2:$X$78,24,FALSE)</f>
        <v>4</v>
      </c>
    </row>
    <row r="37" spans="1:24" ht="21.75" x14ac:dyDescent="0.2">
      <c r="A37" s="7" t="s">
        <v>37</v>
      </c>
      <c r="B37" s="8">
        <f>VLOOKUP($A$7:$A$91,dt!$A$2:$R$78,2,FALSE)</f>
        <v>28170</v>
      </c>
      <c r="C37" s="8">
        <f>VLOOKUP($A$7:$A$91,dt!$A$2:$R$78,3,FALSE)</f>
        <v>44657</v>
      </c>
      <c r="D37" s="8">
        <f>VLOOKUP($A$7:$A$91,dt!$A$2:$R$78,4,FALSE)</f>
        <v>6115</v>
      </c>
      <c r="E37" s="8">
        <f>VLOOKUP($A$7:$A$91,dt!$A$2:$R$78,5,FALSE)</f>
        <v>1586</v>
      </c>
      <c r="F37" s="8">
        <f>VLOOKUP($A$7:$A$91,dt!$A$2:$R$78,6,FALSE)</f>
        <v>44</v>
      </c>
      <c r="G37" s="8">
        <f>VLOOKUP($A$7:$A$91,dt!$A$2:$R$78,7,FALSE)</f>
        <v>12809</v>
      </c>
      <c r="H37" s="8">
        <f>VLOOKUP($A$7:$A$91,dt!$A$2:$R$78,8,FALSE)</f>
        <v>2117</v>
      </c>
      <c r="I37" s="8">
        <f>VLOOKUP($A$7:$A$91,dt!$A$2:$R$78,9,FALSE)</f>
        <v>51370</v>
      </c>
      <c r="J37" s="8">
        <f>VLOOKUP($A$7:$A$91,dt!$A$2:$R$78,10,FALSE)</f>
        <v>1067</v>
      </c>
      <c r="K37" s="8">
        <f>VLOOKUP($A$7:$A$91,dt!$A$2:$R$78,11,FALSE)</f>
        <v>1357720</v>
      </c>
      <c r="L37" s="8">
        <f>VLOOKUP($A$7:$A$91,dt!$A$2:$R$78,12,FALSE)</f>
        <v>25339</v>
      </c>
      <c r="M37" s="8">
        <f>VLOOKUP($A$7:$A$91,dt!$A$2:$R$78,13,FALSE)</f>
        <v>348759</v>
      </c>
      <c r="N37" s="8">
        <f>VLOOKUP($A$7:$A$91,dt!$A$2:$R$78,14,FALSE)</f>
        <v>183</v>
      </c>
      <c r="O37" s="8">
        <f>VLOOKUP($A$7:$A$91,dt!$A$2:$R$78,15,FALSE)</f>
        <v>55230</v>
      </c>
      <c r="P37" s="8">
        <f>VLOOKUP($A$7:$A$91,dt!$A$2:$R$78,16,FALSE)</f>
        <v>369</v>
      </c>
      <c r="Q37" s="8">
        <f>VLOOKUP($A$7:$A$91,dt!$A$2:$R$78,17,FALSE)</f>
        <v>2430</v>
      </c>
      <c r="R37" s="8">
        <f>VLOOKUP($A$7:$A$91,dt!$A$2:$R$78,18,FALSE)</f>
        <v>61</v>
      </c>
      <c r="S37" s="8">
        <f>VLOOKUP($A$7:$A$91,dt!$A$2:$X$78,19,FALSE)</f>
        <v>22745</v>
      </c>
      <c r="T37" s="8">
        <f>VLOOKUP($A$7:$A$91,dt!$A$2:$X$78,20,FALSE)</f>
        <v>224</v>
      </c>
      <c r="U37" s="8">
        <f>VLOOKUP($A$7:$A$91,dt!$A$2:$X$78,21,FALSE)</f>
        <v>7244</v>
      </c>
      <c r="V37" s="8">
        <f>VLOOKUP($A$7:$A$91,dt!$A$2:$X$78,22,FALSE)</f>
        <v>325</v>
      </c>
      <c r="W37" s="8">
        <f>VLOOKUP($A$7:$A$91,dt!$A$2:$X$78,23,FALSE)</f>
        <v>75</v>
      </c>
      <c r="X37" s="8">
        <f>VLOOKUP($A$7:$A$91,dt!$A$2:$X$78,24,FALSE)</f>
        <v>4</v>
      </c>
    </row>
    <row r="38" spans="1:24" ht="21.75" x14ac:dyDescent="0.2">
      <c r="A38" s="7" t="s">
        <v>38</v>
      </c>
      <c r="B38" s="8">
        <f>VLOOKUP($A$7:$A$91,dt!$A$2:$R$78,2,FALSE)</f>
        <v>90441</v>
      </c>
      <c r="C38" s="8">
        <f>VLOOKUP($A$7:$A$91,dt!$A$2:$R$78,3,FALSE)</f>
        <v>234614</v>
      </c>
      <c r="D38" s="8">
        <f>VLOOKUP($A$7:$A$91,dt!$A$2:$R$78,4,FALSE)</f>
        <v>39253</v>
      </c>
      <c r="E38" s="8">
        <f>VLOOKUP($A$7:$A$91,dt!$A$2:$R$78,5,FALSE)</f>
        <v>38652</v>
      </c>
      <c r="F38" s="8">
        <f>VLOOKUP($A$7:$A$91,dt!$A$2:$R$78,6,FALSE)</f>
        <v>1118</v>
      </c>
      <c r="G38" s="8">
        <f>VLOOKUP($A$7:$A$91,dt!$A$2:$R$78,7,FALSE)</f>
        <v>38994</v>
      </c>
      <c r="H38" s="8">
        <f>VLOOKUP($A$7:$A$91,dt!$A$2:$R$78,8,FALSE)</f>
        <v>6070</v>
      </c>
      <c r="I38" s="8">
        <f>VLOOKUP($A$7:$A$91,dt!$A$2:$R$78,9,FALSE)</f>
        <v>204737</v>
      </c>
      <c r="J38" s="8">
        <f>VLOOKUP($A$7:$A$91,dt!$A$2:$R$78,10,FALSE)</f>
        <v>4699</v>
      </c>
      <c r="K38" s="8">
        <f>VLOOKUP($A$7:$A$91,dt!$A$2:$R$78,11,FALSE)</f>
        <v>3664570</v>
      </c>
      <c r="L38" s="8">
        <f>VLOOKUP($A$7:$A$91,dt!$A$2:$R$78,12,FALSE)</f>
        <v>74128</v>
      </c>
      <c r="M38" s="8">
        <f>VLOOKUP($A$7:$A$91,dt!$A$2:$R$78,13,FALSE)</f>
        <v>2073001</v>
      </c>
      <c r="N38" s="8">
        <f>VLOOKUP($A$7:$A$91,dt!$A$2:$R$78,14,FALSE)</f>
        <v>2160</v>
      </c>
      <c r="O38" s="8">
        <f>VLOOKUP($A$7:$A$91,dt!$A$2:$R$78,15,FALSE)</f>
        <v>1161910</v>
      </c>
      <c r="P38" s="8">
        <f>VLOOKUP($A$7:$A$91,dt!$A$2:$R$78,16,FALSE)</f>
        <v>4474</v>
      </c>
      <c r="Q38" s="8">
        <f>VLOOKUP($A$7:$A$91,dt!$A$2:$R$78,17,FALSE)</f>
        <v>141298</v>
      </c>
      <c r="R38" s="8">
        <f>VLOOKUP($A$7:$A$91,dt!$A$2:$R$78,18,FALSE)</f>
        <v>2670</v>
      </c>
      <c r="S38" s="8">
        <f>VLOOKUP($A$7:$A$91,dt!$A$2:$X$78,19,FALSE)</f>
        <v>223770</v>
      </c>
      <c r="T38" s="8">
        <f>VLOOKUP($A$7:$A$91,dt!$A$2:$X$78,20,FALSE)</f>
        <v>2386</v>
      </c>
      <c r="U38" s="8">
        <f>VLOOKUP($A$7:$A$91,dt!$A$2:$X$78,21,FALSE)</f>
        <v>19008</v>
      </c>
      <c r="V38" s="8">
        <f>VLOOKUP($A$7:$A$91,dt!$A$2:$X$78,22,FALSE)</f>
        <v>890</v>
      </c>
      <c r="W38" s="8">
        <f>VLOOKUP($A$7:$A$91,dt!$A$2:$X$78,23,FALSE)</f>
        <v>176</v>
      </c>
      <c r="X38" s="8">
        <f>VLOOKUP($A$7:$A$91,dt!$A$2:$X$78,24,FALSE)</f>
        <v>33</v>
      </c>
    </row>
    <row r="39" spans="1:24" ht="21.75" x14ac:dyDescent="0.2">
      <c r="A39" s="7" t="s">
        <v>39</v>
      </c>
      <c r="B39" s="8">
        <f>VLOOKUP($A$7:$A$91,dt!$A$2:$R$78,2,FALSE)</f>
        <v>98514</v>
      </c>
      <c r="C39" s="8">
        <f>VLOOKUP($A$7:$A$91,dt!$A$2:$R$78,3,FALSE)</f>
        <v>127086</v>
      </c>
      <c r="D39" s="8">
        <f>VLOOKUP($A$7:$A$91,dt!$A$2:$R$78,4,FALSE)</f>
        <v>20627</v>
      </c>
      <c r="E39" s="8">
        <f>VLOOKUP($A$7:$A$91,dt!$A$2:$R$78,5,FALSE)</f>
        <v>9026</v>
      </c>
      <c r="F39" s="8">
        <f>VLOOKUP($A$7:$A$91,dt!$A$2:$R$78,6,FALSE)</f>
        <v>247</v>
      </c>
      <c r="G39" s="8">
        <f>VLOOKUP($A$7:$A$91,dt!$A$2:$R$78,7,FALSE)</f>
        <v>54809</v>
      </c>
      <c r="H39" s="8">
        <f>VLOOKUP($A$7:$A$91,dt!$A$2:$R$78,8,FALSE)</f>
        <v>10580</v>
      </c>
      <c r="I39" s="8">
        <f>VLOOKUP($A$7:$A$91,dt!$A$2:$R$78,9,FALSE)</f>
        <v>188525</v>
      </c>
      <c r="J39" s="8">
        <f>VLOOKUP($A$7:$A$91,dt!$A$2:$R$78,10,FALSE)</f>
        <v>3501</v>
      </c>
      <c r="K39" s="8">
        <f>VLOOKUP($A$7:$A$91,dt!$A$2:$R$78,11,FALSE)</f>
        <v>4027979</v>
      </c>
      <c r="L39" s="8">
        <f>VLOOKUP($A$7:$A$91,dt!$A$2:$R$78,12,FALSE)</f>
        <v>87306</v>
      </c>
      <c r="M39" s="8">
        <f>VLOOKUP($A$7:$A$91,dt!$A$2:$R$78,13,FALSE)</f>
        <v>321702</v>
      </c>
      <c r="N39" s="8">
        <f>VLOOKUP($A$7:$A$91,dt!$A$2:$R$78,14,FALSE)</f>
        <v>1112</v>
      </c>
      <c r="O39" s="8">
        <f>VLOOKUP($A$7:$A$91,dt!$A$2:$R$78,15,FALSE)</f>
        <v>232089</v>
      </c>
      <c r="P39" s="8">
        <f>VLOOKUP($A$7:$A$91,dt!$A$2:$R$78,16,FALSE)</f>
        <v>3605</v>
      </c>
      <c r="Q39" s="8">
        <f>VLOOKUP($A$7:$A$91,dt!$A$2:$R$78,17,FALSE)</f>
        <v>18324</v>
      </c>
      <c r="R39" s="8">
        <f>VLOOKUP($A$7:$A$91,dt!$A$2:$R$78,18,FALSE)</f>
        <v>475</v>
      </c>
      <c r="S39" s="8">
        <f>VLOOKUP($A$7:$A$91,dt!$A$2:$X$78,19,FALSE)</f>
        <v>54236</v>
      </c>
      <c r="T39" s="8">
        <f>VLOOKUP($A$7:$A$91,dt!$A$2:$X$78,20,FALSE)</f>
        <v>1226</v>
      </c>
      <c r="U39" s="8">
        <f>VLOOKUP($A$7:$A$91,dt!$A$2:$X$78,21,FALSE)</f>
        <v>15748</v>
      </c>
      <c r="V39" s="8">
        <f>VLOOKUP($A$7:$A$91,dt!$A$2:$X$78,22,FALSE)</f>
        <v>721</v>
      </c>
      <c r="W39" s="8">
        <f>VLOOKUP($A$7:$A$91,dt!$A$2:$X$78,23,FALSE)</f>
        <v>274</v>
      </c>
      <c r="X39" s="8">
        <f>VLOOKUP($A$7:$A$91,dt!$A$2:$X$78,24,FALSE)</f>
        <v>27</v>
      </c>
    </row>
    <row r="40" spans="1:24" ht="21.75" x14ac:dyDescent="0.2">
      <c r="A40" s="7" t="s">
        <v>40</v>
      </c>
      <c r="B40" s="8">
        <f>VLOOKUP($A$7:$A$91,dt!$A$2:$R$78,2,FALSE)</f>
        <v>41694</v>
      </c>
      <c r="C40" s="8">
        <f>VLOOKUP($A$7:$A$91,dt!$A$2:$R$78,3,FALSE)</f>
        <v>42686</v>
      </c>
      <c r="D40" s="8">
        <f>VLOOKUP($A$7:$A$91,dt!$A$2:$R$78,4,FALSE)</f>
        <v>5028</v>
      </c>
      <c r="E40" s="8">
        <f>VLOOKUP($A$7:$A$91,dt!$A$2:$R$78,5,FALSE)</f>
        <v>6523</v>
      </c>
      <c r="F40" s="8">
        <f>VLOOKUP($A$7:$A$91,dt!$A$2:$R$78,6,FALSE)</f>
        <v>81</v>
      </c>
      <c r="G40" s="8">
        <f>VLOOKUP($A$7:$A$91,dt!$A$2:$R$78,7,FALSE)</f>
        <v>12892</v>
      </c>
      <c r="H40" s="8">
        <f>VLOOKUP($A$7:$A$91,dt!$A$2:$R$78,8,FALSE)</f>
        <v>1575</v>
      </c>
      <c r="I40" s="8">
        <f>VLOOKUP($A$7:$A$91,dt!$A$2:$R$78,9,FALSE)</f>
        <v>63770</v>
      </c>
      <c r="J40" s="8">
        <f>VLOOKUP($A$7:$A$91,dt!$A$2:$R$78,10,FALSE)</f>
        <v>1232</v>
      </c>
      <c r="K40" s="8">
        <f>VLOOKUP($A$7:$A$91,dt!$A$2:$R$78,11,FALSE)</f>
        <v>1337860</v>
      </c>
      <c r="L40" s="8">
        <f>VLOOKUP($A$7:$A$91,dt!$A$2:$R$78,12,FALSE)</f>
        <v>37781</v>
      </c>
      <c r="M40" s="8">
        <f>VLOOKUP($A$7:$A$91,dt!$A$2:$R$78,13,FALSE)</f>
        <v>200934</v>
      </c>
      <c r="N40" s="8">
        <f>VLOOKUP($A$7:$A$91,dt!$A$2:$R$78,14,FALSE)</f>
        <v>111</v>
      </c>
      <c r="O40" s="8">
        <f>VLOOKUP($A$7:$A$91,dt!$A$2:$R$78,15,FALSE)</f>
        <v>60556</v>
      </c>
      <c r="P40" s="8">
        <f>VLOOKUP($A$7:$A$91,dt!$A$2:$R$78,16,FALSE)</f>
        <v>1242</v>
      </c>
      <c r="Q40" s="8">
        <f>VLOOKUP($A$7:$A$91,dt!$A$2:$R$78,17,FALSE)</f>
        <v>2366</v>
      </c>
      <c r="R40" s="8">
        <f>VLOOKUP($A$7:$A$91,dt!$A$2:$R$78,18,FALSE)</f>
        <v>70</v>
      </c>
      <c r="S40" s="8">
        <f>VLOOKUP($A$7:$A$91,dt!$A$2:$X$78,19,FALSE)</f>
        <v>11020</v>
      </c>
      <c r="T40" s="8">
        <f>VLOOKUP($A$7:$A$91,dt!$A$2:$X$78,20,FALSE)</f>
        <v>119</v>
      </c>
      <c r="U40" s="8">
        <f>VLOOKUP($A$7:$A$91,dt!$A$2:$X$78,21,FALSE)</f>
        <v>7674</v>
      </c>
      <c r="V40" s="8">
        <f>VLOOKUP($A$7:$A$91,dt!$A$2:$X$78,22,FALSE)</f>
        <v>328</v>
      </c>
      <c r="W40" s="8">
        <f>VLOOKUP($A$7:$A$91,dt!$A$2:$X$78,23,FALSE)</f>
        <v>277</v>
      </c>
      <c r="X40" s="8">
        <f>VLOOKUP($A$7:$A$91,dt!$A$2:$X$78,24,FALSE)</f>
        <v>22</v>
      </c>
    </row>
    <row r="41" spans="1:24" ht="21.75" x14ac:dyDescent="0.2">
      <c r="A41" s="7" t="s">
        <v>41</v>
      </c>
      <c r="B41" s="8">
        <f>VLOOKUP($A$7:$A$91,dt!$A$2:$R$78,2,FALSE)</f>
        <v>30526</v>
      </c>
      <c r="C41" s="8">
        <f>VLOOKUP($A$7:$A$91,dt!$A$2:$R$78,3,FALSE)</f>
        <v>42031</v>
      </c>
      <c r="D41" s="8">
        <f>VLOOKUP($A$7:$A$91,dt!$A$2:$R$78,4,FALSE)</f>
        <v>7288</v>
      </c>
      <c r="E41" s="8">
        <f>VLOOKUP($A$7:$A$91,dt!$A$2:$R$78,5,FALSE)</f>
        <v>53</v>
      </c>
      <c r="F41" s="8">
        <f>VLOOKUP($A$7:$A$91,dt!$A$2:$R$78,6,FALSE)</f>
        <v>4</v>
      </c>
      <c r="G41" s="8">
        <f>VLOOKUP($A$7:$A$91,dt!$A$2:$R$78,7,FALSE)</f>
        <v>12475</v>
      </c>
      <c r="H41" s="8">
        <f>VLOOKUP($A$7:$A$91,dt!$A$2:$R$78,8,FALSE)</f>
        <v>2253</v>
      </c>
      <c r="I41" s="8">
        <f>VLOOKUP($A$7:$A$91,dt!$A$2:$R$78,9,FALSE)</f>
        <v>56602</v>
      </c>
      <c r="J41" s="8">
        <f>VLOOKUP($A$7:$A$91,dt!$A$2:$R$78,10,FALSE)</f>
        <v>1169</v>
      </c>
      <c r="K41" s="8">
        <f>VLOOKUP($A$7:$A$91,dt!$A$2:$R$78,11,FALSE)</f>
        <v>1286972</v>
      </c>
      <c r="L41" s="8">
        <f>VLOOKUP($A$7:$A$91,dt!$A$2:$R$78,12,FALSE)</f>
        <v>27295</v>
      </c>
      <c r="M41" s="8">
        <f>VLOOKUP($A$7:$A$91,dt!$A$2:$R$78,13,FALSE)</f>
        <v>6843</v>
      </c>
      <c r="N41" s="8">
        <f>VLOOKUP($A$7:$A$91,dt!$A$2:$R$78,14,FALSE)</f>
        <v>188</v>
      </c>
      <c r="O41" s="8">
        <f>VLOOKUP($A$7:$A$91,dt!$A$2:$R$78,15,FALSE)</f>
        <v>646978</v>
      </c>
      <c r="P41" s="8">
        <f>VLOOKUP($A$7:$A$91,dt!$A$2:$R$78,16,FALSE)</f>
        <v>773</v>
      </c>
      <c r="Q41" s="8">
        <f>VLOOKUP($A$7:$A$91,dt!$A$2:$R$78,17,FALSE)</f>
        <v>5719</v>
      </c>
      <c r="R41" s="8">
        <f>VLOOKUP($A$7:$A$91,dt!$A$2:$R$78,18,FALSE)</f>
        <v>117</v>
      </c>
      <c r="S41" s="8">
        <f>VLOOKUP($A$7:$A$91,dt!$A$2:$X$78,19,FALSE)</f>
        <v>22525</v>
      </c>
      <c r="T41" s="8">
        <f>VLOOKUP($A$7:$A$91,dt!$A$2:$X$78,20,FALSE)</f>
        <v>324</v>
      </c>
      <c r="U41" s="8">
        <f>VLOOKUP($A$7:$A$91,dt!$A$2:$X$78,21,FALSE)</f>
        <v>6186</v>
      </c>
      <c r="V41" s="8">
        <f>VLOOKUP($A$7:$A$91,dt!$A$2:$X$78,22,FALSE)</f>
        <v>320</v>
      </c>
      <c r="W41" s="8">
        <f>VLOOKUP($A$7:$A$91,dt!$A$2:$X$78,23,FALSE)</f>
        <v>91</v>
      </c>
      <c r="X41" s="8">
        <f>VLOOKUP($A$7:$A$91,dt!$A$2:$X$78,24,FALSE)</f>
        <v>8</v>
      </c>
    </row>
    <row r="42" spans="1:24" ht="21.75" x14ac:dyDescent="0.2">
      <c r="A42" s="7" t="s">
        <v>42</v>
      </c>
      <c r="B42" s="8">
        <f>VLOOKUP($A$7:$A$91,dt!$A$2:$R$78,2,FALSE)</f>
        <v>83866</v>
      </c>
      <c r="C42" s="8">
        <f>VLOOKUP($A$7:$A$91,dt!$A$2:$R$78,3,FALSE)</f>
        <v>221799</v>
      </c>
      <c r="D42" s="8">
        <f>VLOOKUP($A$7:$A$91,dt!$A$2:$R$78,4,FALSE)</f>
        <v>44684</v>
      </c>
      <c r="E42" s="8">
        <f>VLOOKUP($A$7:$A$91,dt!$A$2:$R$78,5,FALSE)</f>
        <v>7773</v>
      </c>
      <c r="F42" s="8">
        <f>VLOOKUP($A$7:$A$91,dt!$A$2:$R$78,6,FALSE)</f>
        <v>243</v>
      </c>
      <c r="G42" s="8">
        <f>VLOOKUP($A$7:$A$91,dt!$A$2:$R$78,7,FALSE)</f>
        <v>54449</v>
      </c>
      <c r="H42" s="8">
        <f>VLOOKUP($A$7:$A$91,dt!$A$2:$R$78,8,FALSE)</f>
        <v>11456</v>
      </c>
      <c r="I42" s="8">
        <f>VLOOKUP($A$7:$A$91,dt!$A$2:$R$78,9,FALSE)</f>
        <v>128161</v>
      </c>
      <c r="J42" s="8">
        <f>VLOOKUP($A$7:$A$91,dt!$A$2:$R$78,10,FALSE)</f>
        <v>4152</v>
      </c>
      <c r="K42" s="8">
        <f>VLOOKUP($A$7:$A$91,dt!$A$2:$R$78,11,FALSE)</f>
        <v>2948895</v>
      </c>
      <c r="L42" s="8">
        <f>VLOOKUP($A$7:$A$91,dt!$A$2:$R$78,12,FALSE)</f>
        <v>64101</v>
      </c>
      <c r="M42" s="8">
        <f>VLOOKUP($A$7:$A$91,dt!$A$2:$R$78,13,FALSE)</f>
        <v>619647</v>
      </c>
      <c r="N42" s="8">
        <f>VLOOKUP($A$7:$A$91,dt!$A$2:$R$78,14,FALSE)</f>
        <v>2108</v>
      </c>
      <c r="O42" s="8">
        <f>VLOOKUP($A$7:$A$91,dt!$A$2:$R$78,15,FALSE)</f>
        <v>407590</v>
      </c>
      <c r="P42" s="8">
        <f>VLOOKUP($A$7:$A$91,dt!$A$2:$R$78,16,FALSE)</f>
        <v>4003</v>
      </c>
      <c r="Q42" s="8">
        <f>VLOOKUP($A$7:$A$91,dt!$A$2:$R$78,17,FALSE)</f>
        <v>86953</v>
      </c>
      <c r="R42" s="8">
        <f>VLOOKUP($A$7:$A$91,dt!$A$2:$R$78,18,FALSE)</f>
        <v>3533</v>
      </c>
      <c r="S42" s="8">
        <f>VLOOKUP($A$7:$A$91,dt!$A$2:$X$78,19,FALSE)</f>
        <v>106646</v>
      </c>
      <c r="T42" s="8">
        <f>VLOOKUP($A$7:$A$91,dt!$A$2:$X$78,20,FALSE)</f>
        <v>2579</v>
      </c>
      <c r="U42" s="8">
        <f>VLOOKUP($A$7:$A$91,dt!$A$2:$X$78,21,FALSE)</f>
        <v>8435</v>
      </c>
      <c r="V42" s="8">
        <f>VLOOKUP($A$7:$A$91,dt!$A$2:$X$78,22,FALSE)</f>
        <v>372</v>
      </c>
      <c r="W42" s="8">
        <f>VLOOKUP($A$7:$A$91,dt!$A$2:$X$78,23,FALSE)</f>
        <v>436</v>
      </c>
      <c r="X42" s="8">
        <f>VLOOKUP($A$7:$A$91,dt!$A$2:$X$78,24,FALSE)</f>
        <v>15</v>
      </c>
    </row>
    <row r="43" spans="1:24" ht="21.75" x14ac:dyDescent="0.2">
      <c r="A43" s="7" t="s">
        <v>43</v>
      </c>
      <c r="B43" s="8">
        <f>VLOOKUP($A$7:$A$91,dt!$A$2:$R$78,2,FALSE)</f>
        <v>110143</v>
      </c>
      <c r="C43" s="8">
        <f>VLOOKUP($A$7:$A$91,dt!$A$2:$R$78,3,FALSE)</f>
        <v>300428</v>
      </c>
      <c r="D43" s="8">
        <f>VLOOKUP($A$7:$A$91,dt!$A$2:$R$78,4,FALSE)</f>
        <v>64603</v>
      </c>
      <c r="E43" s="8">
        <f>VLOOKUP($A$7:$A$91,dt!$A$2:$R$78,5,FALSE)</f>
        <v>735</v>
      </c>
      <c r="F43" s="8">
        <f>VLOOKUP($A$7:$A$91,dt!$A$2:$R$78,6,FALSE)</f>
        <v>46</v>
      </c>
      <c r="G43" s="8">
        <f>VLOOKUP($A$7:$A$91,dt!$A$2:$R$78,7,FALSE)</f>
        <v>68997</v>
      </c>
      <c r="H43" s="8">
        <f>VLOOKUP($A$7:$A$91,dt!$A$2:$R$78,8,FALSE)</f>
        <v>17451</v>
      </c>
      <c r="I43" s="8">
        <f>VLOOKUP($A$7:$A$91,dt!$A$2:$R$78,9,FALSE)</f>
        <v>113789</v>
      </c>
      <c r="J43" s="8">
        <f>VLOOKUP($A$7:$A$91,dt!$A$2:$R$78,10,FALSE)</f>
        <v>3991</v>
      </c>
      <c r="K43" s="8">
        <f>VLOOKUP($A$7:$A$91,dt!$A$2:$R$78,11,FALSE)</f>
        <v>3029125</v>
      </c>
      <c r="L43" s="8">
        <f>VLOOKUP($A$7:$A$91,dt!$A$2:$R$78,12,FALSE)</f>
        <v>81255</v>
      </c>
      <c r="M43" s="8">
        <f>VLOOKUP($A$7:$A$91,dt!$A$2:$R$78,13,FALSE)</f>
        <v>237420</v>
      </c>
      <c r="N43" s="8">
        <f>VLOOKUP($A$7:$A$91,dt!$A$2:$R$78,14,FALSE)</f>
        <v>1296</v>
      </c>
      <c r="O43" s="8">
        <f>VLOOKUP($A$7:$A$91,dt!$A$2:$R$78,15,FALSE)</f>
        <v>1047958</v>
      </c>
      <c r="P43" s="8">
        <f>VLOOKUP($A$7:$A$91,dt!$A$2:$R$78,16,FALSE)</f>
        <v>10428</v>
      </c>
      <c r="Q43" s="8">
        <f>VLOOKUP($A$7:$A$91,dt!$A$2:$R$78,17,FALSE)</f>
        <v>79287</v>
      </c>
      <c r="R43" s="8">
        <f>VLOOKUP($A$7:$A$91,dt!$A$2:$R$78,18,FALSE)</f>
        <v>2038</v>
      </c>
      <c r="S43" s="8">
        <f>VLOOKUP($A$7:$A$91,dt!$A$2:$X$78,19,FALSE)</f>
        <v>205722</v>
      </c>
      <c r="T43" s="8">
        <f>VLOOKUP($A$7:$A$91,dt!$A$2:$X$78,20,FALSE)</f>
        <v>3856</v>
      </c>
      <c r="U43" s="8">
        <f>VLOOKUP($A$7:$A$91,dt!$A$2:$X$78,21,FALSE)</f>
        <v>4650</v>
      </c>
      <c r="V43" s="8">
        <f>VLOOKUP($A$7:$A$91,dt!$A$2:$X$78,22,FALSE)</f>
        <v>253</v>
      </c>
      <c r="W43" s="8">
        <f>VLOOKUP($A$7:$A$91,dt!$A$2:$X$78,23,FALSE)</f>
        <v>149</v>
      </c>
      <c r="X43" s="8">
        <f>VLOOKUP($A$7:$A$91,dt!$A$2:$X$78,24,FALSE)</f>
        <v>18</v>
      </c>
    </row>
    <row r="44" spans="1:24" ht="21.75" x14ac:dyDescent="0.2">
      <c r="A44" s="7" t="s">
        <v>44</v>
      </c>
      <c r="B44" s="8">
        <f>VLOOKUP($A$7:$A$91,dt!$A$2:$R$78,2,FALSE)</f>
        <v>83094</v>
      </c>
      <c r="C44" s="8">
        <f>VLOOKUP($A$7:$A$91,dt!$A$2:$R$78,3,FALSE)</f>
        <v>111632</v>
      </c>
      <c r="D44" s="8">
        <f>VLOOKUP($A$7:$A$91,dt!$A$2:$R$78,4,FALSE)</f>
        <v>24154</v>
      </c>
      <c r="E44" s="8">
        <f>VLOOKUP($A$7:$A$91,dt!$A$2:$R$78,5,FALSE)</f>
        <v>796</v>
      </c>
      <c r="F44" s="8">
        <f>VLOOKUP($A$7:$A$91,dt!$A$2:$R$78,6,FALSE)</f>
        <v>62</v>
      </c>
      <c r="G44" s="8">
        <f>VLOOKUP($A$7:$A$91,dt!$A$2:$R$78,7,FALSE)</f>
        <v>26575</v>
      </c>
      <c r="H44" s="8">
        <f>VLOOKUP($A$7:$A$91,dt!$A$2:$R$78,8,FALSE)</f>
        <v>5591</v>
      </c>
      <c r="I44" s="8">
        <f>VLOOKUP($A$7:$A$91,dt!$A$2:$R$78,9,FALSE)</f>
        <v>67967</v>
      </c>
      <c r="J44" s="8">
        <f>VLOOKUP($A$7:$A$91,dt!$A$2:$R$78,10,FALSE)</f>
        <v>3348</v>
      </c>
      <c r="K44" s="8">
        <f>VLOOKUP($A$7:$A$91,dt!$A$2:$R$78,11,FALSE)</f>
        <v>2946418</v>
      </c>
      <c r="L44" s="8">
        <f>VLOOKUP($A$7:$A$91,dt!$A$2:$R$78,12,FALSE)</f>
        <v>74867</v>
      </c>
      <c r="M44" s="8">
        <f>VLOOKUP($A$7:$A$91,dt!$A$2:$R$78,13,FALSE)</f>
        <v>164700</v>
      </c>
      <c r="N44" s="8">
        <f>VLOOKUP($A$7:$A$91,dt!$A$2:$R$78,14,FALSE)</f>
        <v>1276</v>
      </c>
      <c r="O44" s="8">
        <f>VLOOKUP($A$7:$A$91,dt!$A$2:$R$78,15,FALSE)</f>
        <v>81522</v>
      </c>
      <c r="P44" s="8">
        <f>VLOOKUP($A$7:$A$91,dt!$A$2:$R$78,16,FALSE)</f>
        <v>4860</v>
      </c>
      <c r="Q44" s="8">
        <f>VLOOKUP($A$7:$A$91,dt!$A$2:$R$78,17,FALSE)</f>
        <v>24492</v>
      </c>
      <c r="R44" s="8">
        <f>VLOOKUP($A$7:$A$91,dt!$A$2:$R$78,18,FALSE)</f>
        <v>1120</v>
      </c>
      <c r="S44" s="8">
        <f>VLOOKUP($A$7:$A$91,dt!$A$2:$X$78,19,FALSE)</f>
        <v>105746</v>
      </c>
      <c r="T44" s="8">
        <f>VLOOKUP($A$7:$A$91,dt!$A$2:$X$78,20,FALSE)</f>
        <v>1707</v>
      </c>
      <c r="U44" s="8">
        <f>VLOOKUP($A$7:$A$91,dt!$A$2:$X$78,21,FALSE)</f>
        <v>4477</v>
      </c>
      <c r="V44" s="8">
        <f>VLOOKUP($A$7:$A$91,dt!$A$2:$X$78,22,FALSE)</f>
        <v>293</v>
      </c>
      <c r="W44" s="8">
        <f>VLOOKUP($A$7:$A$91,dt!$A$2:$X$78,23,FALSE)</f>
        <v>135</v>
      </c>
      <c r="X44" s="8">
        <f>VLOOKUP($A$7:$A$91,dt!$A$2:$X$78,24,FALSE)</f>
        <v>11</v>
      </c>
    </row>
    <row r="45" spans="1:24" ht="21.75" x14ac:dyDescent="0.2">
      <c r="A45" s="7" t="s">
        <v>45</v>
      </c>
      <c r="B45" s="8">
        <f>VLOOKUP($A$7:$A$91,dt!$A$2:$R$78,2,FALSE)</f>
        <v>99981</v>
      </c>
      <c r="C45" s="8">
        <f>VLOOKUP($A$7:$A$91,dt!$A$2:$R$78,3,FALSE)</f>
        <v>219512</v>
      </c>
      <c r="D45" s="8">
        <f>VLOOKUP($A$7:$A$91,dt!$A$2:$R$78,4,FALSE)</f>
        <v>43830</v>
      </c>
      <c r="E45" s="8">
        <f>VLOOKUP($A$7:$A$91,dt!$A$2:$R$78,5,FALSE)</f>
        <v>4598</v>
      </c>
      <c r="F45" s="8">
        <f>VLOOKUP($A$7:$A$91,dt!$A$2:$R$78,6,FALSE)</f>
        <v>183</v>
      </c>
      <c r="G45" s="8">
        <f>VLOOKUP($A$7:$A$91,dt!$A$2:$R$78,7,FALSE)</f>
        <v>82085</v>
      </c>
      <c r="H45" s="8">
        <f>VLOOKUP($A$7:$A$91,dt!$A$2:$R$78,8,FALSE)</f>
        <v>15968</v>
      </c>
      <c r="I45" s="8">
        <f>VLOOKUP($A$7:$A$91,dt!$A$2:$R$78,9,FALSE)</f>
        <v>77996</v>
      </c>
      <c r="J45" s="8">
        <f>VLOOKUP($A$7:$A$91,dt!$A$2:$R$78,10,FALSE)</f>
        <v>4311</v>
      </c>
      <c r="K45" s="8">
        <f>VLOOKUP($A$7:$A$91,dt!$A$2:$R$78,11,FALSE)</f>
        <v>2733791</v>
      </c>
      <c r="L45" s="8">
        <f>VLOOKUP($A$7:$A$91,dt!$A$2:$R$78,12,FALSE)</f>
        <v>79714</v>
      </c>
      <c r="M45" s="8">
        <f>VLOOKUP($A$7:$A$91,dt!$A$2:$R$78,13,FALSE)</f>
        <v>168106</v>
      </c>
      <c r="N45" s="8">
        <f>VLOOKUP($A$7:$A$91,dt!$A$2:$R$78,14,FALSE)</f>
        <v>583</v>
      </c>
      <c r="O45" s="8">
        <f>VLOOKUP($A$7:$A$91,dt!$A$2:$R$78,15,FALSE)</f>
        <v>125543</v>
      </c>
      <c r="P45" s="8">
        <f>VLOOKUP($A$7:$A$91,dt!$A$2:$R$78,16,FALSE)</f>
        <v>2129</v>
      </c>
      <c r="Q45" s="8">
        <f>VLOOKUP($A$7:$A$91,dt!$A$2:$R$78,17,FALSE)</f>
        <v>11257</v>
      </c>
      <c r="R45" s="8">
        <f>VLOOKUP($A$7:$A$91,dt!$A$2:$R$78,18,FALSE)</f>
        <v>341</v>
      </c>
      <c r="S45" s="8">
        <f>VLOOKUP($A$7:$A$91,dt!$A$2:$X$78,19,FALSE)</f>
        <v>25758</v>
      </c>
      <c r="T45" s="8">
        <f>VLOOKUP($A$7:$A$91,dt!$A$2:$X$78,20,FALSE)</f>
        <v>699</v>
      </c>
      <c r="U45" s="8">
        <f>VLOOKUP($A$7:$A$91,dt!$A$2:$X$78,21,FALSE)</f>
        <v>5468</v>
      </c>
      <c r="V45" s="8">
        <f>VLOOKUP($A$7:$A$91,dt!$A$2:$X$78,22,FALSE)</f>
        <v>316</v>
      </c>
      <c r="W45" s="8">
        <f>VLOOKUP($A$7:$A$91,dt!$A$2:$X$78,23,FALSE)</f>
        <v>143</v>
      </c>
      <c r="X45" s="8">
        <f>VLOOKUP($A$7:$A$91,dt!$A$2:$X$78,24,FALSE)</f>
        <v>16</v>
      </c>
    </row>
    <row r="46" spans="1:24" ht="21.75" x14ac:dyDescent="0.2">
      <c r="A46" s="7" t="s">
        <v>46</v>
      </c>
      <c r="B46" s="8">
        <f>VLOOKUP($A$7:$A$91,dt!$A$2:$R$78,2,FALSE)</f>
        <v>64473</v>
      </c>
      <c r="C46" s="8">
        <f>VLOOKUP($A$7:$A$91,dt!$A$2:$R$78,3,FALSE)</f>
        <v>129949</v>
      </c>
      <c r="D46" s="8">
        <f>VLOOKUP($A$7:$A$91,dt!$A$2:$R$78,4,FALSE)</f>
        <v>24898</v>
      </c>
      <c r="E46" s="8">
        <f>VLOOKUP($A$7:$A$91,dt!$A$2:$R$78,5,FALSE)</f>
        <v>134</v>
      </c>
      <c r="F46" s="8">
        <f>VLOOKUP($A$7:$A$91,dt!$A$2:$R$78,6,FALSE)</f>
        <v>15</v>
      </c>
      <c r="G46" s="8">
        <f>VLOOKUP($A$7:$A$91,dt!$A$2:$R$78,7,FALSE)</f>
        <v>71008</v>
      </c>
      <c r="H46" s="8">
        <f>VLOOKUP($A$7:$A$91,dt!$A$2:$R$78,8,FALSE)</f>
        <v>13392</v>
      </c>
      <c r="I46" s="8">
        <f>VLOOKUP($A$7:$A$91,dt!$A$2:$R$78,9,FALSE)</f>
        <v>122979</v>
      </c>
      <c r="J46" s="8">
        <f>VLOOKUP($A$7:$A$91,dt!$A$2:$R$78,10,FALSE)</f>
        <v>3885</v>
      </c>
      <c r="K46" s="8">
        <f>VLOOKUP($A$7:$A$91,dt!$A$2:$R$78,11,FALSE)</f>
        <v>1800199</v>
      </c>
      <c r="L46" s="8">
        <f>VLOOKUP($A$7:$A$91,dt!$A$2:$R$78,12,FALSE)</f>
        <v>49967</v>
      </c>
      <c r="M46" s="8">
        <f>VLOOKUP($A$7:$A$91,dt!$A$2:$R$78,13,FALSE)</f>
        <v>17543</v>
      </c>
      <c r="N46" s="8">
        <f>VLOOKUP($A$7:$A$91,dt!$A$2:$R$78,14,FALSE)</f>
        <v>500</v>
      </c>
      <c r="O46" s="8">
        <f>VLOOKUP($A$7:$A$91,dt!$A$2:$R$78,15,FALSE)</f>
        <v>307298</v>
      </c>
      <c r="P46" s="8">
        <f>VLOOKUP($A$7:$A$91,dt!$A$2:$R$78,16,FALSE)</f>
        <v>3141</v>
      </c>
      <c r="Q46" s="8">
        <f>VLOOKUP($A$7:$A$91,dt!$A$2:$R$78,17,FALSE)</f>
        <v>11912</v>
      </c>
      <c r="R46" s="8">
        <f>VLOOKUP($A$7:$A$91,dt!$A$2:$R$78,18,FALSE)</f>
        <v>441</v>
      </c>
      <c r="S46" s="8">
        <f>VLOOKUP($A$7:$A$91,dt!$A$2:$X$78,19,FALSE)</f>
        <v>10039</v>
      </c>
      <c r="T46" s="8">
        <f>VLOOKUP($A$7:$A$91,dt!$A$2:$X$78,20,FALSE)</f>
        <v>265</v>
      </c>
      <c r="U46" s="8">
        <f>VLOOKUP($A$7:$A$91,dt!$A$2:$X$78,21,FALSE)</f>
        <v>3600</v>
      </c>
      <c r="V46" s="8">
        <f>VLOOKUP($A$7:$A$91,dt!$A$2:$X$78,22,FALSE)</f>
        <v>238</v>
      </c>
      <c r="W46" s="8">
        <f>VLOOKUP($A$7:$A$91,dt!$A$2:$X$78,23,FALSE)</f>
        <v>147</v>
      </c>
      <c r="X46" s="8">
        <f>VLOOKUP($A$7:$A$91,dt!$A$2:$X$78,24,FALSE)</f>
        <v>8</v>
      </c>
    </row>
    <row r="47" spans="1:24" ht="21.75" x14ac:dyDescent="0.2">
      <c r="A47" s="7" t="s">
        <v>47</v>
      </c>
      <c r="B47" s="8">
        <f>VLOOKUP($A$7:$A$91,dt!$A$2:$R$78,2,FALSE)</f>
        <v>27453</v>
      </c>
      <c r="C47" s="8">
        <f>VLOOKUP($A$7:$A$91,dt!$A$2:$R$78,3,FALSE)</f>
        <v>77794</v>
      </c>
      <c r="D47" s="8">
        <f>VLOOKUP($A$7:$A$91,dt!$A$2:$R$78,4,FALSE)</f>
        <v>17932</v>
      </c>
      <c r="E47" s="8">
        <f>VLOOKUP($A$7:$A$91,dt!$A$2:$R$78,5,FALSE)</f>
        <v>3</v>
      </c>
      <c r="F47" s="8">
        <f>VLOOKUP($A$7:$A$91,dt!$A$2:$R$78,6,FALSE)</f>
        <v>2</v>
      </c>
      <c r="G47" s="8">
        <f>VLOOKUP($A$7:$A$91,dt!$A$2:$R$78,7,FALSE)</f>
        <v>17193</v>
      </c>
      <c r="H47" s="8">
        <f>VLOOKUP($A$7:$A$91,dt!$A$2:$R$78,8,FALSE)</f>
        <v>4301</v>
      </c>
      <c r="I47" s="8">
        <f>VLOOKUP($A$7:$A$91,dt!$A$2:$R$78,9,FALSE)</f>
        <v>30292</v>
      </c>
      <c r="J47" s="8">
        <f>VLOOKUP($A$7:$A$91,dt!$A$2:$R$78,10,FALSE)</f>
        <v>1788</v>
      </c>
      <c r="K47" s="8">
        <f>VLOOKUP($A$7:$A$91,dt!$A$2:$R$78,11,FALSE)</f>
        <v>853940</v>
      </c>
      <c r="L47" s="8">
        <f>VLOOKUP($A$7:$A$91,dt!$A$2:$R$78,12,FALSE)</f>
        <v>20885</v>
      </c>
      <c r="M47" s="8">
        <f>VLOOKUP($A$7:$A$91,dt!$A$2:$R$78,13,FALSE)</f>
        <v>139667</v>
      </c>
      <c r="N47" s="8">
        <f>VLOOKUP($A$7:$A$91,dt!$A$2:$R$78,14,FALSE)</f>
        <v>111</v>
      </c>
      <c r="O47" s="8">
        <f>VLOOKUP($A$7:$A$91,dt!$A$2:$R$78,15,FALSE)</f>
        <v>14864</v>
      </c>
      <c r="P47" s="8">
        <f>VLOOKUP($A$7:$A$91,dt!$A$2:$R$78,16,FALSE)</f>
        <v>678</v>
      </c>
      <c r="Q47" s="8">
        <f>VLOOKUP($A$7:$A$91,dt!$A$2:$R$78,17,FALSE)</f>
        <v>3039</v>
      </c>
      <c r="R47" s="8">
        <f>VLOOKUP($A$7:$A$91,dt!$A$2:$R$78,18,FALSE)</f>
        <v>124</v>
      </c>
      <c r="S47" s="8">
        <f>VLOOKUP($A$7:$A$91,dt!$A$2:$X$78,19,FALSE)</f>
        <v>3563</v>
      </c>
      <c r="T47" s="8">
        <f>VLOOKUP($A$7:$A$91,dt!$A$2:$X$78,20,FALSE)</f>
        <v>143</v>
      </c>
      <c r="U47" s="8">
        <f>VLOOKUP($A$7:$A$91,dt!$A$2:$X$78,21,FALSE)</f>
        <v>1872</v>
      </c>
      <c r="V47" s="8">
        <f>VLOOKUP($A$7:$A$91,dt!$A$2:$X$78,22,FALSE)</f>
        <v>125</v>
      </c>
      <c r="W47" s="8">
        <f>VLOOKUP($A$7:$A$91,dt!$A$2:$X$78,23,FALSE)</f>
        <v>34</v>
      </c>
      <c r="X47" s="8">
        <f>VLOOKUP($A$7:$A$91,dt!$A$2:$X$78,24,FALSE)</f>
        <v>2</v>
      </c>
    </row>
    <row r="48" spans="1:24" ht="21.75" x14ac:dyDescent="0.2">
      <c r="A48" s="11" t="s">
        <v>5</v>
      </c>
      <c r="B48" s="10">
        <f>SUM(B49:B56)</f>
        <v>386765</v>
      </c>
      <c r="C48" s="10">
        <f t="shared" ref="C48:X48" si="20">SUM(C49:C56)</f>
        <v>593512</v>
      </c>
      <c r="D48" s="10">
        <f t="shared" si="20"/>
        <v>61999</v>
      </c>
      <c r="E48" s="10">
        <f t="shared" si="20"/>
        <v>87847</v>
      </c>
      <c r="F48" s="10">
        <f t="shared" si="20"/>
        <v>1874</v>
      </c>
      <c r="G48" s="10">
        <f t="shared" si="20"/>
        <v>156401</v>
      </c>
      <c r="H48" s="10">
        <f t="shared" si="20"/>
        <v>17936</v>
      </c>
      <c r="I48" s="10">
        <f t="shared" si="20"/>
        <v>1062740</v>
      </c>
      <c r="J48" s="10">
        <f t="shared" si="20"/>
        <v>43955</v>
      </c>
      <c r="K48" s="10">
        <f t="shared" ref="K48:L48" si="21">SUM(K49:K56)</f>
        <v>16462028</v>
      </c>
      <c r="L48" s="10">
        <f t="shared" si="21"/>
        <v>353960</v>
      </c>
      <c r="M48" s="10">
        <f t="shared" ref="M48:N48" si="22">SUM(M49:M56)</f>
        <v>6064008</v>
      </c>
      <c r="N48" s="10">
        <f t="shared" si="22"/>
        <v>2208</v>
      </c>
      <c r="O48" s="10">
        <f t="shared" si="20"/>
        <v>6289963</v>
      </c>
      <c r="P48" s="10">
        <f t="shared" si="20"/>
        <v>10948</v>
      </c>
      <c r="Q48" s="10">
        <f t="shared" si="20"/>
        <v>24230</v>
      </c>
      <c r="R48" s="10">
        <f t="shared" si="20"/>
        <v>747</v>
      </c>
      <c r="S48" s="10">
        <f t="shared" ref="S48:T48" si="23">SUM(S49:S56)</f>
        <v>205307</v>
      </c>
      <c r="T48" s="10">
        <f t="shared" si="23"/>
        <v>3066</v>
      </c>
      <c r="U48" s="10">
        <f t="shared" si="20"/>
        <v>22523</v>
      </c>
      <c r="V48" s="10">
        <f t="shared" si="20"/>
        <v>1323</v>
      </c>
      <c r="W48" s="10">
        <f t="shared" si="20"/>
        <v>2006</v>
      </c>
      <c r="X48" s="10">
        <f t="shared" si="20"/>
        <v>109</v>
      </c>
    </row>
    <row r="49" spans="1:24" ht="21.75" x14ac:dyDescent="0.2">
      <c r="A49" s="7" t="s">
        <v>48</v>
      </c>
      <c r="B49" s="8">
        <f>VLOOKUP($A$7:$A$91,dt!$A$2:$R$78,2,FALSE)</f>
        <v>73735</v>
      </c>
      <c r="C49" s="8">
        <f>VLOOKUP($A$7:$A$91,dt!$A$2:$R$78,3,FALSE)</f>
        <v>165129</v>
      </c>
      <c r="D49" s="8">
        <f>VLOOKUP($A$7:$A$91,dt!$A$2:$R$78,4,FALSE)</f>
        <v>15065</v>
      </c>
      <c r="E49" s="8">
        <f>VLOOKUP($A$7:$A$91,dt!$A$2:$R$78,5,FALSE)</f>
        <v>53309</v>
      </c>
      <c r="F49" s="8">
        <f>VLOOKUP($A$7:$A$91,dt!$A$2:$R$78,6,FALSE)</f>
        <v>1137</v>
      </c>
      <c r="G49" s="8">
        <f>VLOOKUP($A$7:$A$91,dt!$A$2:$R$78,7,FALSE)</f>
        <v>53648</v>
      </c>
      <c r="H49" s="8">
        <f>VLOOKUP($A$7:$A$91,dt!$A$2:$R$78,8,FALSE)</f>
        <v>5770</v>
      </c>
      <c r="I49" s="8">
        <f>VLOOKUP($A$7:$A$91,dt!$A$2:$R$78,9,FALSE)</f>
        <v>383948</v>
      </c>
      <c r="J49" s="8">
        <f>VLOOKUP($A$7:$A$91,dt!$A$2:$R$78,10,FALSE)</f>
        <v>15377</v>
      </c>
      <c r="K49" s="8">
        <f>VLOOKUP($A$7:$A$91,dt!$A$2:$R$78,11,FALSE)</f>
        <v>2735785</v>
      </c>
      <c r="L49" s="8">
        <f>VLOOKUP($A$7:$A$91,dt!$A$2:$R$78,12,FALSE)</f>
        <v>62004</v>
      </c>
      <c r="M49" s="8">
        <f>VLOOKUP($A$7:$A$91,dt!$A$2:$R$78,13,FALSE)</f>
        <v>1521555</v>
      </c>
      <c r="N49" s="8">
        <f>VLOOKUP($A$7:$A$91,dt!$A$2:$R$78,14,FALSE)</f>
        <v>744</v>
      </c>
      <c r="O49" s="8">
        <f>VLOOKUP($A$7:$A$91,dt!$A$2:$R$78,15,FALSE)</f>
        <v>3210085</v>
      </c>
      <c r="P49" s="8">
        <f>VLOOKUP($A$7:$A$91,dt!$A$2:$R$78,16,FALSE)</f>
        <v>1947</v>
      </c>
      <c r="Q49" s="8">
        <f>VLOOKUP($A$7:$A$91,dt!$A$2:$R$78,17,FALSE)</f>
        <v>5580</v>
      </c>
      <c r="R49" s="8">
        <f>VLOOKUP($A$7:$A$91,dt!$A$2:$R$78,18,FALSE)</f>
        <v>170</v>
      </c>
      <c r="S49" s="8">
        <f>VLOOKUP($A$7:$A$91,dt!$A$2:$X$78,19,FALSE)</f>
        <v>36844</v>
      </c>
      <c r="T49" s="8">
        <f>VLOOKUP($A$7:$A$91,dt!$A$2:$X$78,20,FALSE)</f>
        <v>649</v>
      </c>
      <c r="U49" s="8">
        <f>VLOOKUP($A$7:$A$91,dt!$A$2:$X$78,21,FALSE)</f>
        <v>4678</v>
      </c>
      <c r="V49" s="8">
        <f>VLOOKUP($A$7:$A$91,dt!$A$2:$X$78,22,FALSE)</f>
        <v>217</v>
      </c>
      <c r="W49" s="8">
        <f>VLOOKUP($A$7:$A$91,dt!$A$2:$X$78,23,FALSE)</f>
        <v>319</v>
      </c>
      <c r="X49" s="8">
        <f>VLOOKUP($A$7:$A$91,dt!$A$2:$X$78,24,FALSE)</f>
        <v>23</v>
      </c>
    </row>
    <row r="50" spans="1:24" ht="21.75" x14ac:dyDescent="0.2">
      <c r="A50" s="7" t="s">
        <v>49</v>
      </c>
      <c r="B50" s="8">
        <f>VLOOKUP($A$7:$A$91,dt!$A$2:$R$78,2,FALSE)</f>
        <v>34531</v>
      </c>
      <c r="C50" s="8">
        <f>VLOOKUP($A$7:$A$91,dt!$A$2:$R$78,3,FALSE)</f>
        <v>26570</v>
      </c>
      <c r="D50" s="8">
        <f>VLOOKUP($A$7:$A$91,dt!$A$2:$R$78,4,FALSE)</f>
        <v>2408</v>
      </c>
      <c r="E50" s="8">
        <f>VLOOKUP($A$7:$A$91,dt!$A$2:$R$78,5,FALSE)</f>
        <v>25634</v>
      </c>
      <c r="F50" s="8">
        <f>VLOOKUP($A$7:$A$91,dt!$A$2:$R$78,6,FALSE)</f>
        <v>453</v>
      </c>
      <c r="G50" s="8">
        <f>VLOOKUP($A$7:$A$91,dt!$A$2:$R$78,7,FALSE)</f>
        <v>4915</v>
      </c>
      <c r="H50" s="8">
        <f>VLOOKUP($A$7:$A$91,dt!$A$2:$R$78,8,FALSE)</f>
        <v>445</v>
      </c>
      <c r="I50" s="8">
        <f>VLOOKUP($A$7:$A$91,dt!$A$2:$R$78,9,FALSE)</f>
        <v>154446</v>
      </c>
      <c r="J50" s="8">
        <f>VLOOKUP($A$7:$A$91,dt!$A$2:$R$78,10,FALSE)</f>
        <v>1199</v>
      </c>
      <c r="K50" s="8">
        <f>VLOOKUP($A$7:$A$91,dt!$A$2:$R$78,11,FALSE)</f>
        <v>1836064</v>
      </c>
      <c r="L50" s="8">
        <f>VLOOKUP($A$7:$A$91,dt!$A$2:$R$78,12,FALSE)</f>
        <v>33022</v>
      </c>
      <c r="M50" s="8">
        <f>VLOOKUP($A$7:$A$91,dt!$A$2:$R$78,13,FALSE)</f>
        <v>1990846</v>
      </c>
      <c r="N50" s="8">
        <f>VLOOKUP($A$7:$A$91,dt!$A$2:$R$78,14,FALSE)</f>
        <v>170</v>
      </c>
      <c r="O50" s="8">
        <f>VLOOKUP($A$7:$A$91,dt!$A$2:$R$78,15,FALSE)</f>
        <v>536556</v>
      </c>
      <c r="P50" s="8">
        <f>VLOOKUP($A$7:$A$91,dt!$A$2:$R$78,16,FALSE)</f>
        <v>747</v>
      </c>
      <c r="Q50" s="8">
        <f>VLOOKUP($A$7:$A$91,dt!$A$2:$R$78,17,FALSE)</f>
        <v>1184</v>
      </c>
      <c r="R50" s="8">
        <f>VLOOKUP($A$7:$A$91,dt!$A$2:$R$78,18,FALSE)</f>
        <v>37</v>
      </c>
      <c r="S50" s="8">
        <f>VLOOKUP($A$7:$A$91,dt!$A$2:$X$78,19,FALSE)</f>
        <v>11516</v>
      </c>
      <c r="T50" s="8">
        <f>VLOOKUP($A$7:$A$91,dt!$A$2:$X$78,20,FALSE)</f>
        <v>233</v>
      </c>
      <c r="U50" s="8">
        <f>VLOOKUP($A$7:$A$91,dt!$A$2:$X$78,21,FALSE)</f>
        <v>1051</v>
      </c>
      <c r="V50" s="8">
        <f>VLOOKUP($A$7:$A$91,dt!$A$2:$X$78,22,FALSE)</f>
        <v>46</v>
      </c>
      <c r="W50" s="8">
        <f>VLOOKUP($A$7:$A$91,dt!$A$2:$X$78,23,FALSE)</f>
        <v>30</v>
      </c>
      <c r="X50" s="8">
        <f>VLOOKUP($A$7:$A$91,dt!$A$2:$X$78,24,FALSE)</f>
        <v>3</v>
      </c>
    </row>
    <row r="51" spans="1:24" ht="21.75" x14ac:dyDescent="0.2">
      <c r="A51" s="7" t="s">
        <v>50</v>
      </c>
      <c r="B51" s="8">
        <f>VLOOKUP($A$7:$A$91,dt!$A$2:$R$78,2,FALSE)</f>
        <v>52154</v>
      </c>
      <c r="C51" s="8">
        <f>VLOOKUP($A$7:$A$91,dt!$A$2:$R$78,3,FALSE)</f>
        <v>131904</v>
      </c>
      <c r="D51" s="8">
        <f>VLOOKUP($A$7:$A$91,dt!$A$2:$R$78,4,FALSE)</f>
        <v>13413</v>
      </c>
      <c r="E51" s="8">
        <f>VLOOKUP($A$7:$A$91,dt!$A$2:$R$78,5,FALSE)</f>
        <v>3007</v>
      </c>
      <c r="F51" s="8">
        <f>VLOOKUP($A$7:$A$91,dt!$A$2:$R$78,6,FALSE)</f>
        <v>50</v>
      </c>
      <c r="G51" s="8">
        <f>VLOOKUP($A$7:$A$91,dt!$A$2:$R$78,7,FALSE)</f>
        <v>15084</v>
      </c>
      <c r="H51" s="8">
        <f>VLOOKUP($A$7:$A$91,dt!$A$2:$R$78,8,FALSE)</f>
        <v>1540</v>
      </c>
      <c r="I51" s="8">
        <f>VLOOKUP($A$7:$A$91,dt!$A$2:$R$78,9,FALSE)</f>
        <v>206122</v>
      </c>
      <c r="J51" s="8">
        <f>VLOOKUP($A$7:$A$91,dt!$A$2:$R$78,10,FALSE)</f>
        <v>3340</v>
      </c>
      <c r="K51" s="8">
        <f>VLOOKUP($A$7:$A$91,dt!$A$2:$R$78,11,FALSE)</f>
        <v>1710409</v>
      </c>
      <c r="L51" s="8">
        <f>VLOOKUP($A$7:$A$91,dt!$A$2:$R$78,12,FALSE)</f>
        <v>45258</v>
      </c>
      <c r="M51" s="8">
        <f>VLOOKUP($A$7:$A$91,dt!$A$2:$R$78,13,FALSE)</f>
        <v>1867591</v>
      </c>
      <c r="N51" s="8">
        <f>VLOOKUP($A$7:$A$91,dt!$A$2:$R$78,14,FALSE)</f>
        <v>266</v>
      </c>
      <c r="O51" s="8">
        <f>VLOOKUP($A$7:$A$91,dt!$A$2:$R$78,15,FALSE)</f>
        <v>945862</v>
      </c>
      <c r="P51" s="8">
        <f>VLOOKUP($A$7:$A$91,dt!$A$2:$R$78,16,FALSE)</f>
        <v>1341</v>
      </c>
      <c r="Q51" s="8">
        <f>VLOOKUP($A$7:$A$91,dt!$A$2:$R$78,17,FALSE)</f>
        <v>1549</v>
      </c>
      <c r="R51" s="8">
        <f>VLOOKUP($A$7:$A$91,dt!$A$2:$R$78,18,FALSE)</f>
        <v>67</v>
      </c>
      <c r="S51" s="8">
        <f>VLOOKUP($A$7:$A$91,dt!$A$2:$X$78,19,FALSE)</f>
        <v>23307</v>
      </c>
      <c r="T51" s="8">
        <f>VLOOKUP($A$7:$A$91,dt!$A$2:$X$78,20,FALSE)</f>
        <v>283</v>
      </c>
      <c r="U51" s="8">
        <f>VLOOKUP($A$7:$A$91,dt!$A$2:$X$78,21,FALSE)</f>
        <v>4900</v>
      </c>
      <c r="V51" s="8">
        <f>VLOOKUP($A$7:$A$91,dt!$A$2:$X$78,22,FALSE)</f>
        <v>193</v>
      </c>
      <c r="W51" s="8">
        <f>VLOOKUP($A$7:$A$91,dt!$A$2:$X$78,23,FALSE)</f>
        <v>632</v>
      </c>
      <c r="X51" s="8">
        <f>VLOOKUP($A$7:$A$91,dt!$A$2:$X$78,24,FALSE)</f>
        <v>19</v>
      </c>
    </row>
    <row r="52" spans="1:24" ht="21.75" x14ac:dyDescent="0.2">
      <c r="A52" s="7" t="s">
        <v>51</v>
      </c>
      <c r="B52" s="8">
        <f>VLOOKUP($A$7:$A$91,dt!$A$2:$R$78,2,FALSE)</f>
        <v>27311</v>
      </c>
      <c r="C52" s="8">
        <f>VLOOKUP($A$7:$A$91,dt!$A$2:$R$78,3,FALSE)</f>
        <v>37142</v>
      </c>
      <c r="D52" s="8">
        <f>VLOOKUP($A$7:$A$91,dt!$A$2:$R$78,4,FALSE)</f>
        <v>3222</v>
      </c>
      <c r="E52" s="8">
        <f>VLOOKUP($A$7:$A$91,dt!$A$2:$R$78,5,FALSE)</f>
        <v>441</v>
      </c>
      <c r="F52" s="8">
        <f>VLOOKUP($A$7:$A$91,dt!$A$2:$R$78,6,FALSE)</f>
        <v>24</v>
      </c>
      <c r="G52" s="8">
        <f>VLOOKUP($A$7:$A$91,dt!$A$2:$R$78,7,FALSE)</f>
        <v>9703</v>
      </c>
      <c r="H52" s="8">
        <f>VLOOKUP($A$7:$A$91,dt!$A$2:$R$78,8,FALSE)</f>
        <v>925</v>
      </c>
      <c r="I52" s="8">
        <f>VLOOKUP($A$7:$A$91,dt!$A$2:$R$78,9,FALSE)</f>
        <v>51938</v>
      </c>
      <c r="J52" s="8">
        <f>VLOOKUP($A$7:$A$91,dt!$A$2:$R$78,10,FALSE)</f>
        <v>1343</v>
      </c>
      <c r="K52" s="8">
        <f>VLOOKUP($A$7:$A$91,dt!$A$2:$R$78,11,FALSE)</f>
        <v>1283183</v>
      </c>
      <c r="L52" s="8">
        <f>VLOOKUP($A$7:$A$91,dt!$A$2:$R$78,12,FALSE)</f>
        <v>25101</v>
      </c>
      <c r="M52" s="8">
        <f>VLOOKUP($A$7:$A$91,dt!$A$2:$R$78,13,FALSE)</f>
        <v>86826</v>
      </c>
      <c r="N52" s="8">
        <f>VLOOKUP($A$7:$A$91,dt!$A$2:$R$78,14,FALSE)</f>
        <v>181</v>
      </c>
      <c r="O52" s="8">
        <f>VLOOKUP($A$7:$A$91,dt!$A$2:$R$78,15,FALSE)</f>
        <v>172320</v>
      </c>
      <c r="P52" s="8">
        <f>VLOOKUP($A$7:$A$91,dt!$A$2:$R$78,16,FALSE)</f>
        <v>723</v>
      </c>
      <c r="Q52" s="8">
        <f>VLOOKUP($A$7:$A$91,dt!$A$2:$R$78,17,FALSE)</f>
        <v>1910</v>
      </c>
      <c r="R52" s="8">
        <f>VLOOKUP($A$7:$A$91,dt!$A$2:$R$78,18,FALSE)</f>
        <v>58</v>
      </c>
      <c r="S52" s="8">
        <f>VLOOKUP($A$7:$A$91,dt!$A$2:$X$78,19,FALSE)</f>
        <v>4874</v>
      </c>
      <c r="T52" s="8">
        <f>VLOOKUP($A$7:$A$91,dt!$A$2:$X$78,20,FALSE)</f>
        <v>63</v>
      </c>
      <c r="U52" s="8">
        <f>VLOOKUP($A$7:$A$91,dt!$A$2:$X$78,21,FALSE)</f>
        <v>1328</v>
      </c>
      <c r="V52" s="8">
        <f>VLOOKUP($A$7:$A$91,dt!$A$2:$X$78,22,FALSE)</f>
        <v>52</v>
      </c>
      <c r="W52" s="8">
        <f>VLOOKUP($A$7:$A$91,dt!$A$2:$X$78,23,FALSE)</f>
        <v>153</v>
      </c>
      <c r="X52" s="8">
        <f>VLOOKUP($A$7:$A$91,dt!$A$2:$X$78,24,FALSE)</f>
        <v>3</v>
      </c>
    </row>
    <row r="53" spans="1:24" ht="21.75" x14ac:dyDescent="0.2">
      <c r="A53" s="7" t="s">
        <v>52</v>
      </c>
      <c r="B53" s="8">
        <f>VLOOKUP($A$7:$A$91,dt!$A$2:$R$78,2,FALSE)</f>
        <v>49667</v>
      </c>
      <c r="C53" s="8">
        <f>VLOOKUP($A$7:$A$91,dt!$A$2:$R$78,3,FALSE)</f>
        <v>56360</v>
      </c>
      <c r="D53" s="8">
        <f>VLOOKUP($A$7:$A$91,dt!$A$2:$R$78,4,FALSE)</f>
        <v>8826</v>
      </c>
      <c r="E53" s="8">
        <f>VLOOKUP($A$7:$A$91,dt!$A$2:$R$78,5,FALSE)</f>
        <v>140</v>
      </c>
      <c r="F53" s="8">
        <f>VLOOKUP($A$7:$A$91,dt!$A$2:$R$78,6,FALSE)</f>
        <v>11</v>
      </c>
      <c r="G53" s="8">
        <f>VLOOKUP($A$7:$A$91,dt!$A$2:$R$78,7,FALSE)</f>
        <v>10624</v>
      </c>
      <c r="H53" s="8">
        <f>VLOOKUP($A$7:$A$91,dt!$A$2:$R$78,8,FALSE)</f>
        <v>1770</v>
      </c>
      <c r="I53" s="8">
        <f>VLOOKUP($A$7:$A$91,dt!$A$2:$R$78,9,FALSE)</f>
        <v>83400</v>
      </c>
      <c r="J53" s="8">
        <f>VLOOKUP($A$7:$A$91,dt!$A$2:$R$78,10,FALSE)</f>
        <v>6507</v>
      </c>
      <c r="K53" s="8">
        <f>VLOOKUP($A$7:$A$91,dt!$A$2:$R$78,11,FALSE)</f>
        <v>2104631</v>
      </c>
      <c r="L53" s="8">
        <f>VLOOKUP($A$7:$A$91,dt!$A$2:$R$78,12,FALSE)</f>
        <v>47130</v>
      </c>
      <c r="M53" s="8">
        <f>VLOOKUP($A$7:$A$91,dt!$A$2:$R$78,13,FALSE)</f>
        <v>54374</v>
      </c>
      <c r="N53" s="8">
        <f>VLOOKUP($A$7:$A$91,dt!$A$2:$R$78,14,FALSE)</f>
        <v>212</v>
      </c>
      <c r="O53" s="8">
        <f>VLOOKUP($A$7:$A$91,dt!$A$2:$R$78,15,FALSE)</f>
        <v>104796</v>
      </c>
      <c r="P53" s="8">
        <f>VLOOKUP($A$7:$A$91,dt!$A$2:$R$78,16,FALSE)</f>
        <v>1301</v>
      </c>
      <c r="Q53" s="8">
        <f>VLOOKUP($A$7:$A$91,dt!$A$2:$R$78,17,FALSE)</f>
        <v>2474</v>
      </c>
      <c r="R53" s="8">
        <f>VLOOKUP($A$7:$A$91,dt!$A$2:$R$78,18,FALSE)</f>
        <v>111</v>
      </c>
      <c r="S53" s="8">
        <f>VLOOKUP($A$7:$A$91,dt!$A$2:$X$78,19,FALSE)</f>
        <v>36012</v>
      </c>
      <c r="T53" s="8">
        <f>VLOOKUP($A$7:$A$91,dt!$A$2:$X$78,20,FALSE)</f>
        <v>336</v>
      </c>
      <c r="U53" s="8">
        <f>VLOOKUP($A$7:$A$91,dt!$A$2:$X$78,21,FALSE)</f>
        <v>2761</v>
      </c>
      <c r="V53" s="8">
        <f>VLOOKUP($A$7:$A$91,dt!$A$2:$X$78,22,FALSE)</f>
        <v>285</v>
      </c>
      <c r="W53" s="8">
        <f>VLOOKUP($A$7:$A$91,dt!$A$2:$X$78,23,FALSE)</f>
        <v>88</v>
      </c>
      <c r="X53" s="8">
        <f>VLOOKUP($A$7:$A$91,dt!$A$2:$X$78,24,FALSE)</f>
        <v>12</v>
      </c>
    </row>
    <row r="54" spans="1:24" ht="21.75" x14ac:dyDescent="0.2">
      <c r="A54" s="7" t="s">
        <v>53</v>
      </c>
      <c r="B54" s="8">
        <f>VLOOKUP($A$7:$A$91,dt!$A$2:$R$78,2,FALSE)</f>
        <v>44970</v>
      </c>
      <c r="C54" s="8">
        <f>VLOOKUP($A$7:$A$91,dt!$A$2:$R$78,3,FALSE)</f>
        <v>51650</v>
      </c>
      <c r="D54" s="8">
        <f>VLOOKUP($A$7:$A$91,dt!$A$2:$R$78,4,FALSE)</f>
        <v>5519</v>
      </c>
      <c r="E54" s="8">
        <f>VLOOKUP($A$7:$A$91,dt!$A$2:$R$78,5,FALSE)</f>
        <v>268</v>
      </c>
      <c r="F54" s="8">
        <f>VLOOKUP($A$7:$A$91,dt!$A$2:$R$78,6,FALSE)</f>
        <v>18</v>
      </c>
      <c r="G54" s="8">
        <f>VLOOKUP($A$7:$A$91,dt!$A$2:$R$78,7,FALSE)</f>
        <v>6924</v>
      </c>
      <c r="H54" s="8">
        <f>VLOOKUP($A$7:$A$91,dt!$A$2:$R$78,8,FALSE)</f>
        <v>784</v>
      </c>
      <c r="I54" s="8">
        <f>VLOOKUP($A$7:$A$91,dt!$A$2:$R$78,9,FALSE)</f>
        <v>18532</v>
      </c>
      <c r="J54" s="8">
        <f>VLOOKUP($A$7:$A$91,dt!$A$2:$R$78,10,FALSE)</f>
        <v>1029</v>
      </c>
      <c r="K54" s="8">
        <f>VLOOKUP($A$7:$A$91,dt!$A$2:$R$78,11,FALSE)</f>
        <v>2054208</v>
      </c>
      <c r="L54" s="8">
        <f>VLOOKUP($A$7:$A$91,dt!$A$2:$R$78,12,FALSE)</f>
        <v>43353</v>
      </c>
      <c r="M54" s="8">
        <f>VLOOKUP($A$7:$A$91,dt!$A$2:$R$78,13,FALSE)</f>
        <v>123514</v>
      </c>
      <c r="N54" s="8">
        <f>VLOOKUP($A$7:$A$91,dt!$A$2:$R$78,14,FALSE)</f>
        <v>215</v>
      </c>
      <c r="O54" s="8">
        <f>VLOOKUP($A$7:$A$91,dt!$A$2:$R$78,15,FALSE)</f>
        <v>150279</v>
      </c>
      <c r="P54" s="8">
        <f>VLOOKUP($A$7:$A$91,dt!$A$2:$R$78,16,FALSE)</f>
        <v>858</v>
      </c>
      <c r="Q54" s="8">
        <f>VLOOKUP($A$7:$A$91,dt!$A$2:$R$78,17,FALSE)</f>
        <v>1721</v>
      </c>
      <c r="R54" s="8">
        <f>VLOOKUP($A$7:$A$91,dt!$A$2:$R$78,18,FALSE)</f>
        <v>67</v>
      </c>
      <c r="S54" s="8">
        <f>VLOOKUP($A$7:$A$91,dt!$A$2:$X$78,19,FALSE)</f>
        <v>34674</v>
      </c>
      <c r="T54" s="8">
        <f>VLOOKUP($A$7:$A$91,dt!$A$2:$X$78,20,FALSE)</f>
        <v>270</v>
      </c>
      <c r="U54" s="8">
        <f>VLOOKUP($A$7:$A$91,dt!$A$2:$X$78,21,FALSE)</f>
        <v>1230</v>
      </c>
      <c r="V54" s="8">
        <f>VLOOKUP($A$7:$A$91,dt!$A$2:$X$78,22,FALSE)</f>
        <v>72</v>
      </c>
      <c r="W54" s="8">
        <f>VLOOKUP($A$7:$A$91,dt!$A$2:$X$78,23,FALSE)</f>
        <v>400</v>
      </c>
      <c r="X54" s="8">
        <f>VLOOKUP($A$7:$A$91,dt!$A$2:$X$78,24,FALSE)</f>
        <v>12</v>
      </c>
    </row>
    <row r="55" spans="1:24" ht="21.75" x14ac:dyDescent="0.2">
      <c r="A55" s="7" t="s">
        <v>54</v>
      </c>
      <c r="B55" s="8">
        <f>VLOOKUP($A$7:$A$91,dt!$A$2:$R$78,2,FALSE)</f>
        <v>82386</v>
      </c>
      <c r="C55" s="8">
        <f>VLOOKUP($A$7:$A$91,dt!$A$2:$R$78,3,FALSE)</f>
        <v>43640</v>
      </c>
      <c r="D55" s="8">
        <f>VLOOKUP($A$7:$A$91,dt!$A$2:$R$78,4,FALSE)</f>
        <v>5671</v>
      </c>
      <c r="E55" s="8">
        <f>VLOOKUP($A$7:$A$91,dt!$A$2:$R$78,5,FALSE)</f>
        <v>4885</v>
      </c>
      <c r="F55" s="8">
        <f>VLOOKUP($A$7:$A$91,dt!$A$2:$R$78,6,FALSE)</f>
        <v>149</v>
      </c>
      <c r="G55" s="8">
        <f>VLOOKUP($A$7:$A$91,dt!$A$2:$R$78,7,FALSE)</f>
        <v>15416</v>
      </c>
      <c r="H55" s="8">
        <f>VLOOKUP($A$7:$A$91,dt!$A$2:$R$78,8,FALSE)</f>
        <v>1828</v>
      </c>
      <c r="I55" s="8">
        <f>VLOOKUP($A$7:$A$91,dt!$A$2:$R$78,9,FALSE)</f>
        <v>98760</v>
      </c>
      <c r="J55" s="8">
        <f>VLOOKUP($A$7:$A$91,dt!$A$2:$R$78,10,FALSE)</f>
        <v>4022</v>
      </c>
      <c r="K55" s="8">
        <f>VLOOKUP($A$7:$A$91,dt!$A$2:$R$78,11,FALSE)</f>
        <v>3937649</v>
      </c>
      <c r="L55" s="8">
        <f>VLOOKUP($A$7:$A$91,dt!$A$2:$R$78,12,FALSE)</f>
        <v>78622</v>
      </c>
      <c r="M55" s="8">
        <f>VLOOKUP($A$7:$A$91,dt!$A$2:$R$78,13,FALSE)</f>
        <v>417344</v>
      </c>
      <c r="N55" s="8">
        <f>VLOOKUP($A$7:$A$91,dt!$A$2:$R$78,14,FALSE)</f>
        <v>321</v>
      </c>
      <c r="O55" s="8">
        <f>VLOOKUP($A$7:$A$91,dt!$A$2:$R$78,15,FALSE)</f>
        <v>1136018</v>
      </c>
      <c r="P55" s="8">
        <f>VLOOKUP($A$7:$A$91,dt!$A$2:$R$78,16,FALSE)</f>
        <v>3758</v>
      </c>
      <c r="Q55" s="8">
        <f>VLOOKUP($A$7:$A$91,dt!$A$2:$R$78,17,FALSE)</f>
        <v>8900</v>
      </c>
      <c r="R55" s="8">
        <f>VLOOKUP($A$7:$A$91,dt!$A$2:$R$78,18,FALSE)</f>
        <v>216</v>
      </c>
      <c r="S55" s="8">
        <f>VLOOKUP($A$7:$A$91,dt!$A$2:$X$78,19,FALSE)</f>
        <v>53952</v>
      </c>
      <c r="T55" s="8">
        <f>VLOOKUP($A$7:$A$91,dt!$A$2:$X$78,20,FALSE)</f>
        <v>1145</v>
      </c>
      <c r="U55" s="8">
        <f>VLOOKUP($A$7:$A$91,dt!$A$2:$X$78,21,FALSE)</f>
        <v>3872</v>
      </c>
      <c r="V55" s="8">
        <f>VLOOKUP($A$7:$A$91,dt!$A$2:$X$78,22,FALSE)</f>
        <v>208</v>
      </c>
      <c r="W55" s="8">
        <f>VLOOKUP($A$7:$A$91,dt!$A$2:$X$78,23,FALSE)</f>
        <v>263</v>
      </c>
      <c r="X55" s="8">
        <f>VLOOKUP($A$7:$A$91,dt!$A$2:$X$78,24,FALSE)</f>
        <v>23</v>
      </c>
    </row>
    <row r="56" spans="1:24" ht="21.75" x14ac:dyDescent="0.2">
      <c r="A56" s="7" t="s">
        <v>55</v>
      </c>
      <c r="B56" s="8">
        <f>VLOOKUP($A$7:$A$91,dt!$A$2:$R$78,2,FALSE)</f>
        <v>22011</v>
      </c>
      <c r="C56" s="8">
        <f>VLOOKUP($A$7:$A$91,dt!$A$2:$R$78,3,FALSE)</f>
        <v>81117</v>
      </c>
      <c r="D56" s="8">
        <f>VLOOKUP($A$7:$A$91,dt!$A$2:$R$78,4,FALSE)</f>
        <v>7875</v>
      </c>
      <c r="E56" s="8">
        <f>VLOOKUP($A$7:$A$91,dt!$A$2:$R$78,5,FALSE)</f>
        <v>163</v>
      </c>
      <c r="F56" s="8">
        <f>VLOOKUP($A$7:$A$91,dt!$A$2:$R$78,6,FALSE)</f>
        <v>32</v>
      </c>
      <c r="G56" s="8">
        <f>VLOOKUP($A$7:$A$91,dt!$A$2:$R$78,7,FALSE)</f>
        <v>40087</v>
      </c>
      <c r="H56" s="8">
        <f>VLOOKUP($A$7:$A$91,dt!$A$2:$R$78,8,FALSE)</f>
        <v>4874</v>
      </c>
      <c r="I56" s="8">
        <f>VLOOKUP($A$7:$A$91,dt!$A$2:$R$78,9,FALSE)</f>
        <v>65594</v>
      </c>
      <c r="J56" s="8">
        <f>VLOOKUP($A$7:$A$91,dt!$A$2:$R$78,10,FALSE)</f>
        <v>11138</v>
      </c>
      <c r="K56" s="8">
        <f>VLOOKUP($A$7:$A$91,dt!$A$2:$R$78,11,FALSE)</f>
        <v>800099</v>
      </c>
      <c r="L56" s="8">
        <f>VLOOKUP($A$7:$A$91,dt!$A$2:$R$78,12,FALSE)</f>
        <v>19470</v>
      </c>
      <c r="M56" s="8">
        <f>VLOOKUP($A$7:$A$91,dt!$A$2:$R$78,13,FALSE)</f>
        <v>1958</v>
      </c>
      <c r="N56" s="8">
        <f>VLOOKUP($A$7:$A$91,dt!$A$2:$R$78,14,FALSE)</f>
        <v>99</v>
      </c>
      <c r="O56" s="8">
        <f>VLOOKUP($A$7:$A$91,dt!$A$2:$R$78,15,FALSE)</f>
        <v>34047</v>
      </c>
      <c r="P56" s="8">
        <f>VLOOKUP($A$7:$A$91,dt!$A$2:$R$78,16,FALSE)</f>
        <v>273</v>
      </c>
      <c r="Q56" s="8">
        <f>VLOOKUP($A$7:$A$91,dt!$A$2:$R$78,17,FALSE)</f>
        <v>912</v>
      </c>
      <c r="R56" s="8">
        <f>VLOOKUP($A$7:$A$91,dt!$A$2:$R$78,18,FALSE)</f>
        <v>21</v>
      </c>
      <c r="S56" s="8">
        <f>VLOOKUP($A$7:$A$91,dt!$A$2:$X$78,19,FALSE)</f>
        <v>4128</v>
      </c>
      <c r="T56" s="8">
        <f>VLOOKUP($A$7:$A$91,dt!$A$2:$X$78,20,FALSE)</f>
        <v>87</v>
      </c>
      <c r="U56" s="8">
        <f>VLOOKUP($A$7:$A$91,dt!$A$2:$X$78,21,FALSE)</f>
        <v>2703</v>
      </c>
      <c r="V56" s="8">
        <f>VLOOKUP($A$7:$A$91,dt!$A$2:$X$78,22,FALSE)</f>
        <v>250</v>
      </c>
      <c r="W56" s="8">
        <f>VLOOKUP($A$7:$A$91,dt!$A$2:$X$78,23,FALSE)</f>
        <v>121</v>
      </c>
      <c r="X56" s="8">
        <f>VLOOKUP($A$7:$A$91,dt!$A$2:$X$78,24,FALSE)</f>
        <v>14</v>
      </c>
    </row>
    <row r="57" spans="1:24" ht="21.75" x14ac:dyDescent="0.2">
      <c r="A57" s="11" t="s">
        <v>6</v>
      </c>
      <c r="B57" s="10">
        <f>SUM(B58:B66)</f>
        <v>335429</v>
      </c>
      <c r="C57" s="10">
        <f t="shared" ref="C57:X57" si="24">SUM(C58:C66)</f>
        <v>617515</v>
      </c>
      <c r="D57" s="10">
        <f t="shared" si="24"/>
        <v>45912</v>
      </c>
      <c r="E57" s="10">
        <f t="shared" si="24"/>
        <v>7515</v>
      </c>
      <c r="F57" s="10">
        <f t="shared" si="24"/>
        <v>276</v>
      </c>
      <c r="G57" s="10">
        <f t="shared" si="24"/>
        <v>139832</v>
      </c>
      <c r="H57" s="10">
        <f t="shared" si="24"/>
        <v>12827</v>
      </c>
      <c r="I57" s="10">
        <f t="shared" si="24"/>
        <v>1297393</v>
      </c>
      <c r="J57" s="10">
        <f t="shared" si="24"/>
        <v>26335</v>
      </c>
      <c r="K57" s="10">
        <f t="shared" ref="K57:L57" si="25">SUM(K58:K66)</f>
        <v>14095695</v>
      </c>
      <c r="L57" s="10">
        <f t="shared" si="25"/>
        <v>297506</v>
      </c>
      <c r="M57" s="10">
        <f t="shared" ref="M57:N57" si="26">SUM(M58:M66)</f>
        <v>19625416</v>
      </c>
      <c r="N57" s="10">
        <f t="shared" si="26"/>
        <v>1542</v>
      </c>
      <c r="O57" s="10">
        <f t="shared" si="24"/>
        <v>5941379</v>
      </c>
      <c r="P57" s="10">
        <f t="shared" si="24"/>
        <v>16529</v>
      </c>
      <c r="Q57" s="10">
        <f t="shared" si="24"/>
        <v>893470</v>
      </c>
      <c r="R57" s="10">
        <f t="shared" si="24"/>
        <v>1288</v>
      </c>
      <c r="S57" s="10">
        <f t="shared" ref="S57:T57" si="27">SUM(S58:S66)</f>
        <v>2984942</v>
      </c>
      <c r="T57" s="10">
        <f t="shared" si="27"/>
        <v>9345</v>
      </c>
      <c r="U57" s="10">
        <f t="shared" si="24"/>
        <v>129803</v>
      </c>
      <c r="V57" s="10">
        <f t="shared" si="24"/>
        <v>4082</v>
      </c>
      <c r="W57" s="10">
        <f t="shared" si="24"/>
        <v>15612</v>
      </c>
      <c r="X57" s="10">
        <f t="shared" si="24"/>
        <v>439</v>
      </c>
    </row>
    <row r="58" spans="1:24" ht="21.75" x14ac:dyDescent="0.2">
      <c r="A58" s="7" t="s">
        <v>56</v>
      </c>
      <c r="B58" s="8">
        <f>VLOOKUP($A$7:$A$91,dt!$A$2:$R$78,2,FALSE)</f>
        <v>31898</v>
      </c>
      <c r="C58" s="8">
        <f>VLOOKUP($A$7:$A$91,dt!$A$2:$R$78,3,FALSE)</f>
        <v>44493</v>
      </c>
      <c r="D58" s="8">
        <f>VLOOKUP($A$7:$A$91,dt!$A$2:$R$78,4,FALSE)</f>
        <v>3488</v>
      </c>
      <c r="E58" s="8">
        <f>VLOOKUP($A$7:$A$91,dt!$A$2:$R$78,5,FALSE)</f>
        <v>0</v>
      </c>
      <c r="F58" s="8">
        <f>VLOOKUP($A$7:$A$91,dt!$A$2:$R$78,6,FALSE)</f>
        <v>0</v>
      </c>
      <c r="G58" s="8">
        <f>VLOOKUP($A$7:$A$91,dt!$A$2:$R$78,7,FALSE)</f>
        <v>23444</v>
      </c>
      <c r="H58" s="8">
        <f>VLOOKUP($A$7:$A$91,dt!$A$2:$R$78,8,FALSE)</f>
        <v>1918</v>
      </c>
      <c r="I58" s="8">
        <f>VLOOKUP($A$7:$A$91,dt!$A$2:$R$78,9,FALSE)</f>
        <v>64671</v>
      </c>
      <c r="J58" s="8">
        <f>VLOOKUP($A$7:$A$91,dt!$A$2:$R$78,10,FALSE)</f>
        <v>1565</v>
      </c>
      <c r="K58" s="8">
        <f>VLOOKUP($A$7:$A$91,dt!$A$2:$R$78,11,FALSE)</f>
        <v>1187203</v>
      </c>
      <c r="L58" s="8">
        <f>VLOOKUP($A$7:$A$91,dt!$A$2:$R$78,12,FALSE)</f>
        <v>30179</v>
      </c>
      <c r="M58" s="8">
        <f>VLOOKUP($A$7:$A$91,dt!$A$2:$R$78,13,FALSE)</f>
        <v>1162433</v>
      </c>
      <c r="N58" s="8">
        <f>VLOOKUP($A$7:$A$91,dt!$A$2:$R$78,14,FALSE)</f>
        <v>117</v>
      </c>
      <c r="O58" s="8">
        <f>VLOOKUP($A$7:$A$91,dt!$A$2:$R$78,15,FALSE)</f>
        <v>1864924</v>
      </c>
      <c r="P58" s="8">
        <f>VLOOKUP($A$7:$A$91,dt!$A$2:$R$78,16,FALSE)</f>
        <v>316</v>
      </c>
      <c r="Q58" s="8">
        <f>VLOOKUP($A$7:$A$91,dt!$A$2:$R$78,17,FALSE)</f>
        <v>9421</v>
      </c>
      <c r="R58" s="8">
        <f>VLOOKUP($A$7:$A$91,dt!$A$2:$R$78,18,FALSE)</f>
        <v>73</v>
      </c>
      <c r="S58" s="8">
        <f>VLOOKUP($A$7:$A$91,dt!$A$2:$X$78,19,FALSE)</f>
        <v>114162</v>
      </c>
      <c r="T58" s="8">
        <f>VLOOKUP($A$7:$A$91,dt!$A$2:$X$78,20,FALSE)</f>
        <v>129</v>
      </c>
      <c r="U58" s="8">
        <f>VLOOKUP($A$7:$A$91,dt!$A$2:$X$78,21,FALSE)</f>
        <v>1572</v>
      </c>
      <c r="V58" s="8">
        <f>VLOOKUP($A$7:$A$91,dt!$A$2:$X$78,22,FALSE)</f>
        <v>60</v>
      </c>
      <c r="W58" s="8">
        <f>VLOOKUP($A$7:$A$91,dt!$A$2:$X$78,23,FALSE)</f>
        <v>158</v>
      </c>
      <c r="X58" s="8">
        <f>VLOOKUP($A$7:$A$91,dt!$A$2:$X$78,24,FALSE)</f>
        <v>6</v>
      </c>
    </row>
    <row r="59" spans="1:24" ht="21.75" x14ac:dyDescent="0.2">
      <c r="A59" s="7" t="s">
        <v>57</v>
      </c>
      <c r="B59" s="8">
        <f>VLOOKUP($A$7:$A$91,dt!$A$2:$R$78,2,FALSE)</f>
        <v>40982</v>
      </c>
      <c r="C59" s="8">
        <f>VLOOKUP($A$7:$A$91,dt!$A$2:$R$78,3,FALSE)</f>
        <v>70590</v>
      </c>
      <c r="D59" s="8">
        <f>VLOOKUP($A$7:$A$91,dt!$A$2:$R$78,4,FALSE)</f>
        <v>3928</v>
      </c>
      <c r="E59" s="8">
        <f>VLOOKUP($A$7:$A$91,dt!$A$2:$R$78,5,FALSE)</f>
        <v>1484</v>
      </c>
      <c r="F59" s="8">
        <f>VLOOKUP($A$7:$A$91,dt!$A$2:$R$78,6,FALSE)</f>
        <v>50</v>
      </c>
      <c r="G59" s="8">
        <f>VLOOKUP($A$7:$A$91,dt!$A$2:$R$78,7,FALSE)</f>
        <v>7781</v>
      </c>
      <c r="H59" s="8">
        <f>VLOOKUP($A$7:$A$91,dt!$A$2:$R$78,8,FALSE)</f>
        <v>626</v>
      </c>
      <c r="I59" s="8">
        <f>VLOOKUP($A$7:$A$91,dt!$A$2:$R$78,9,FALSE)</f>
        <v>198000</v>
      </c>
      <c r="J59" s="8">
        <f>VLOOKUP($A$7:$A$91,dt!$A$2:$R$78,10,FALSE)</f>
        <v>1848</v>
      </c>
      <c r="K59" s="8">
        <f>VLOOKUP($A$7:$A$91,dt!$A$2:$R$78,11,FALSE)</f>
        <v>2012283</v>
      </c>
      <c r="L59" s="8">
        <f>VLOOKUP($A$7:$A$91,dt!$A$2:$R$78,12,FALSE)</f>
        <v>36435</v>
      </c>
      <c r="M59" s="8">
        <f>VLOOKUP($A$7:$A$91,dt!$A$2:$R$78,13,FALSE)</f>
        <v>6403027</v>
      </c>
      <c r="N59" s="8">
        <f>VLOOKUP($A$7:$A$91,dt!$A$2:$R$78,14,FALSE)</f>
        <v>232</v>
      </c>
      <c r="O59" s="8">
        <f>VLOOKUP($A$7:$A$91,dt!$A$2:$R$78,15,FALSE)</f>
        <v>1566352</v>
      </c>
      <c r="P59" s="8">
        <f>VLOOKUP($A$7:$A$91,dt!$A$2:$R$78,16,FALSE)</f>
        <v>3152</v>
      </c>
      <c r="Q59" s="8">
        <f>VLOOKUP($A$7:$A$91,dt!$A$2:$R$78,17,FALSE)</f>
        <v>35979</v>
      </c>
      <c r="R59" s="8">
        <f>VLOOKUP($A$7:$A$91,dt!$A$2:$R$78,18,FALSE)</f>
        <v>232</v>
      </c>
      <c r="S59" s="8">
        <f>VLOOKUP($A$7:$A$91,dt!$A$2:$X$78,19,FALSE)</f>
        <v>621668</v>
      </c>
      <c r="T59" s="8">
        <f>VLOOKUP($A$7:$A$91,dt!$A$2:$X$78,20,FALSE)</f>
        <v>2156</v>
      </c>
      <c r="U59" s="8">
        <f>VLOOKUP($A$7:$A$91,dt!$A$2:$X$78,21,FALSE)</f>
        <v>28274</v>
      </c>
      <c r="V59" s="8">
        <f>VLOOKUP($A$7:$A$91,dt!$A$2:$X$78,22,FALSE)</f>
        <v>847</v>
      </c>
      <c r="W59" s="8">
        <f>VLOOKUP($A$7:$A$91,dt!$A$2:$X$78,23,FALSE)</f>
        <v>4950</v>
      </c>
      <c r="X59" s="8">
        <f>VLOOKUP($A$7:$A$91,dt!$A$2:$X$78,24,FALSE)</f>
        <v>130</v>
      </c>
    </row>
    <row r="60" spans="1:24" ht="21.75" x14ac:dyDescent="0.2">
      <c r="A60" s="7" t="s">
        <v>58</v>
      </c>
      <c r="B60" s="8">
        <f>VLOOKUP($A$7:$A$91,dt!$A$2:$R$78,2,FALSE)</f>
        <v>24132</v>
      </c>
      <c r="C60" s="8">
        <f>VLOOKUP($A$7:$A$91,dt!$A$2:$R$78,3,FALSE)</f>
        <v>12647</v>
      </c>
      <c r="D60" s="8">
        <f>VLOOKUP($A$7:$A$91,dt!$A$2:$R$78,4,FALSE)</f>
        <v>953</v>
      </c>
      <c r="E60" s="8">
        <f>VLOOKUP($A$7:$A$91,dt!$A$2:$R$78,5,FALSE)</f>
        <v>99</v>
      </c>
      <c r="F60" s="8">
        <f>VLOOKUP($A$7:$A$91,dt!$A$2:$R$78,6,FALSE)</f>
        <v>4</v>
      </c>
      <c r="G60" s="8">
        <f>VLOOKUP($A$7:$A$91,dt!$A$2:$R$78,7,FALSE)</f>
        <v>26997</v>
      </c>
      <c r="H60" s="8">
        <f>VLOOKUP($A$7:$A$91,dt!$A$2:$R$78,8,FALSE)</f>
        <v>2499</v>
      </c>
      <c r="I60" s="8">
        <f>VLOOKUP($A$7:$A$91,dt!$A$2:$R$78,9,FALSE)</f>
        <v>78796</v>
      </c>
      <c r="J60" s="8">
        <f>VLOOKUP($A$7:$A$91,dt!$A$2:$R$78,10,FALSE)</f>
        <v>1358</v>
      </c>
      <c r="K60" s="8">
        <f>VLOOKUP($A$7:$A$91,dt!$A$2:$R$78,11,FALSE)</f>
        <v>991561</v>
      </c>
      <c r="L60" s="8">
        <f>VLOOKUP($A$7:$A$91,dt!$A$2:$R$78,12,FALSE)</f>
        <v>21256</v>
      </c>
      <c r="M60" s="8">
        <f>VLOOKUP($A$7:$A$91,dt!$A$2:$R$78,13,FALSE)</f>
        <v>1508240</v>
      </c>
      <c r="N60" s="8">
        <f>VLOOKUP($A$7:$A$91,dt!$A$2:$R$78,14,FALSE)</f>
        <v>114</v>
      </c>
      <c r="O60" s="8">
        <f>VLOOKUP($A$7:$A$91,dt!$A$2:$R$78,15,FALSE)</f>
        <v>89614</v>
      </c>
      <c r="P60" s="8">
        <f>VLOOKUP($A$7:$A$91,dt!$A$2:$R$78,16,FALSE)</f>
        <v>2253</v>
      </c>
      <c r="Q60" s="8">
        <f>VLOOKUP($A$7:$A$91,dt!$A$2:$R$78,17,FALSE)</f>
        <v>17900</v>
      </c>
      <c r="R60" s="8">
        <f>VLOOKUP($A$7:$A$91,dt!$A$2:$R$78,18,FALSE)</f>
        <v>127</v>
      </c>
      <c r="S60" s="8">
        <f>VLOOKUP($A$7:$A$91,dt!$A$2:$X$78,19,FALSE)</f>
        <v>269367</v>
      </c>
      <c r="T60" s="8">
        <f>VLOOKUP($A$7:$A$91,dt!$A$2:$X$78,20,FALSE)</f>
        <v>2378</v>
      </c>
      <c r="U60" s="8">
        <f>VLOOKUP($A$7:$A$91,dt!$A$2:$X$78,21,FALSE)</f>
        <v>12352</v>
      </c>
      <c r="V60" s="8">
        <f>VLOOKUP($A$7:$A$91,dt!$A$2:$X$78,22,FALSE)</f>
        <v>407</v>
      </c>
      <c r="W60" s="8">
        <f>VLOOKUP($A$7:$A$91,dt!$A$2:$X$78,23,FALSE)</f>
        <v>1310</v>
      </c>
      <c r="X60" s="8">
        <f>VLOOKUP($A$7:$A$91,dt!$A$2:$X$78,24,FALSE)</f>
        <v>38</v>
      </c>
    </row>
    <row r="61" spans="1:24" ht="21.75" x14ac:dyDescent="0.2">
      <c r="A61" s="7" t="s">
        <v>59</v>
      </c>
      <c r="B61" s="8">
        <f>VLOOKUP($A$7:$A$91,dt!$A$2:$R$78,2,FALSE)</f>
        <v>39930</v>
      </c>
      <c r="C61" s="8">
        <f>VLOOKUP($A$7:$A$91,dt!$A$2:$R$78,3,FALSE)</f>
        <v>26224</v>
      </c>
      <c r="D61" s="8">
        <f>VLOOKUP($A$7:$A$91,dt!$A$2:$R$78,4,FALSE)</f>
        <v>1776</v>
      </c>
      <c r="E61" s="8">
        <f>VLOOKUP($A$7:$A$91,dt!$A$2:$R$78,5,FALSE)</f>
        <v>168</v>
      </c>
      <c r="F61" s="8">
        <f>VLOOKUP($A$7:$A$91,dt!$A$2:$R$78,6,FALSE)</f>
        <v>7</v>
      </c>
      <c r="G61" s="8">
        <f>VLOOKUP($A$7:$A$91,dt!$A$2:$R$78,7,FALSE)</f>
        <v>9118</v>
      </c>
      <c r="H61" s="8">
        <f>VLOOKUP($A$7:$A$91,dt!$A$2:$R$78,8,FALSE)</f>
        <v>706</v>
      </c>
      <c r="I61" s="8">
        <f>VLOOKUP($A$7:$A$91,dt!$A$2:$R$78,9,FALSE)</f>
        <v>259697</v>
      </c>
      <c r="J61" s="8">
        <f>VLOOKUP($A$7:$A$91,dt!$A$2:$R$78,10,FALSE)</f>
        <v>3830</v>
      </c>
      <c r="K61" s="8">
        <f>VLOOKUP($A$7:$A$91,dt!$A$2:$R$78,11,FALSE)</f>
        <v>1663927</v>
      </c>
      <c r="L61" s="8">
        <f>VLOOKUP($A$7:$A$91,dt!$A$2:$R$78,12,FALSE)</f>
        <v>36584</v>
      </c>
      <c r="M61" s="8">
        <f>VLOOKUP($A$7:$A$91,dt!$A$2:$R$78,13,FALSE)</f>
        <v>1386630</v>
      </c>
      <c r="N61" s="8">
        <f>VLOOKUP($A$7:$A$91,dt!$A$2:$R$78,14,FALSE)</f>
        <v>226</v>
      </c>
      <c r="O61" s="8">
        <f>VLOOKUP($A$7:$A$91,dt!$A$2:$R$78,15,FALSE)</f>
        <v>185820</v>
      </c>
      <c r="P61" s="8">
        <f>VLOOKUP($A$7:$A$91,dt!$A$2:$R$78,16,FALSE)</f>
        <v>1947</v>
      </c>
      <c r="Q61" s="8">
        <f>VLOOKUP($A$7:$A$91,dt!$A$2:$R$78,17,FALSE)</f>
        <v>7465</v>
      </c>
      <c r="R61" s="8">
        <f>VLOOKUP($A$7:$A$91,dt!$A$2:$R$78,18,FALSE)</f>
        <v>205</v>
      </c>
      <c r="S61" s="8">
        <f>VLOOKUP($A$7:$A$91,dt!$A$2:$X$78,19,FALSE)</f>
        <v>213047</v>
      </c>
      <c r="T61" s="8">
        <f>VLOOKUP($A$7:$A$91,dt!$A$2:$X$78,20,FALSE)</f>
        <v>976</v>
      </c>
      <c r="U61" s="8">
        <f>VLOOKUP($A$7:$A$91,dt!$A$2:$X$78,21,FALSE)</f>
        <v>7768</v>
      </c>
      <c r="V61" s="8">
        <f>VLOOKUP($A$7:$A$91,dt!$A$2:$X$78,22,FALSE)</f>
        <v>255</v>
      </c>
      <c r="W61" s="8">
        <f>VLOOKUP($A$7:$A$91,dt!$A$2:$X$78,23,FALSE)</f>
        <v>768</v>
      </c>
      <c r="X61" s="8">
        <f>VLOOKUP($A$7:$A$91,dt!$A$2:$X$78,24,FALSE)</f>
        <v>16</v>
      </c>
    </row>
    <row r="62" spans="1:24" ht="21.75" x14ac:dyDescent="0.2">
      <c r="A62" s="7" t="s">
        <v>60</v>
      </c>
      <c r="B62" s="8">
        <f>VLOOKUP($A$7:$A$91,dt!$A$2:$R$78,2,FALSE)</f>
        <v>33336</v>
      </c>
      <c r="C62" s="8">
        <f>VLOOKUP($A$7:$A$91,dt!$A$2:$R$78,3,FALSE)</f>
        <v>220300</v>
      </c>
      <c r="D62" s="8">
        <f>VLOOKUP($A$7:$A$91,dt!$A$2:$R$78,4,FALSE)</f>
        <v>15147</v>
      </c>
      <c r="E62" s="8">
        <f>VLOOKUP($A$7:$A$91,dt!$A$2:$R$78,5,FALSE)</f>
        <v>87</v>
      </c>
      <c r="F62" s="8">
        <f>VLOOKUP($A$7:$A$91,dt!$A$2:$R$78,6,FALSE)</f>
        <v>5</v>
      </c>
      <c r="G62" s="8">
        <f>VLOOKUP($A$7:$A$91,dt!$A$2:$R$78,7,FALSE)</f>
        <v>23244</v>
      </c>
      <c r="H62" s="8">
        <f>VLOOKUP($A$7:$A$91,dt!$A$2:$R$78,8,FALSE)</f>
        <v>2180</v>
      </c>
      <c r="I62" s="8">
        <f>VLOOKUP($A$7:$A$91,dt!$A$2:$R$78,9,FALSE)</f>
        <v>160878</v>
      </c>
      <c r="J62" s="8">
        <f>VLOOKUP($A$7:$A$91,dt!$A$2:$R$78,10,FALSE)</f>
        <v>7501</v>
      </c>
      <c r="K62" s="8">
        <f>VLOOKUP($A$7:$A$91,dt!$A$2:$R$78,11,FALSE)</f>
        <v>990307</v>
      </c>
      <c r="L62" s="8">
        <f>VLOOKUP($A$7:$A$91,dt!$A$2:$R$78,12,FALSE)</f>
        <v>24126</v>
      </c>
      <c r="M62" s="8">
        <f>VLOOKUP($A$7:$A$91,dt!$A$2:$R$78,13,FALSE)</f>
        <v>395020</v>
      </c>
      <c r="N62" s="8">
        <f>VLOOKUP($A$7:$A$91,dt!$A$2:$R$78,14,FALSE)</f>
        <v>129</v>
      </c>
      <c r="O62" s="8">
        <f>VLOOKUP($A$7:$A$91,dt!$A$2:$R$78,15,FALSE)</f>
        <v>17504</v>
      </c>
      <c r="P62" s="8">
        <f>VLOOKUP($A$7:$A$91,dt!$A$2:$R$78,16,FALSE)</f>
        <v>467</v>
      </c>
      <c r="Q62" s="8">
        <f>VLOOKUP($A$7:$A$91,dt!$A$2:$R$78,17,FALSE)</f>
        <v>1190</v>
      </c>
      <c r="R62" s="8">
        <f>VLOOKUP($A$7:$A$91,dt!$A$2:$R$78,18,FALSE)</f>
        <v>109</v>
      </c>
      <c r="S62" s="8">
        <f>VLOOKUP($A$7:$A$91,dt!$A$2:$X$78,19,FALSE)</f>
        <v>11050</v>
      </c>
      <c r="T62" s="8">
        <f>VLOOKUP($A$7:$A$91,dt!$A$2:$X$78,20,FALSE)</f>
        <v>237</v>
      </c>
      <c r="U62" s="8">
        <f>VLOOKUP($A$7:$A$91,dt!$A$2:$X$78,21,FALSE)</f>
        <v>14046</v>
      </c>
      <c r="V62" s="8">
        <f>VLOOKUP($A$7:$A$91,dt!$A$2:$X$78,22,FALSE)</f>
        <v>518</v>
      </c>
      <c r="W62" s="8">
        <f>VLOOKUP($A$7:$A$91,dt!$A$2:$X$78,23,FALSE)</f>
        <v>696</v>
      </c>
      <c r="X62" s="8">
        <f>VLOOKUP($A$7:$A$91,dt!$A$2:$X$78,24,FALSE)</f>
        <v>10</v>
      </c>
    </row>
    <row r="63" spans="1:24" ht="21.75" x14ac:dyDescent="0.2">
      <c r="A63" s="7" t="s">
        <v>61</v>
      </c>
      <c r="B63" s="8">
        <f>VLOOKUP($A$7:$A$91,dt!$A$2:$R$78,2,FALSE)</f>
        <v>35789</v>
      </c>
      <c r="C63" s="8">
        <f>VLOOKUP($A$7:$A$91,dt!$A$2:$R$78,3,FALSE)</f>
        <v>103926</v>
      </c>
      <c r="D63" s="8">
        <f>VLOOKUP($A$7:$A$91,dt!$A$2:$R$78,4,FALSE)</f>
        <v>8601</v>
      </c>
      <c r="E63" s="8">
        <f>VLOOKUP($A$7:$A$91,dt!$A$2:$R$78,5,FALSE)</f>
        <v>2693</v>
      </c>
      <c r="F63" s="8">
        <f>VLOOKUP($A$7:$A$91,dt!$A$2:$R$78,6,FALSE)</f>
        <v>106</v>
      </c>
      <c r="G63" s="8">
        <f>VLOOKUP($A$7:$A$91,dt!$A$2:$R$78,7,FALSE)</f>
        <v>8397</v>
      </c>
      <c r="H63" s="8">
        <f>VLOOKUP($A$7:$A$91,dt!$A$2:$R$78,8,FALSE)</f>
        <v>854</v>
      </c>
      <c r="I63" s="8">
        <f>VLOOKUP($A$7:$A$91,dt!$A$2:$R$78,9,FALSE)</f>
        <v>74216</v>
      </c>
      <c r="J63" s="8">
        <f>VLOOKUP($A$7:$A$91,dt!$A$2:$R$78,10,FALSE)</f>
        <v>2827</v>
      </c>
      <c r="K63" s="8">
        <f>VLOOKUP($A$7:$A$91,dt!$A$2:$R$78,11,FALSE)</f>
        <v>1274334</v>
      </c>
      <c r="L63" s="8">
        <f>VLOOKUP($A$7:$A$91,dt!$A$2:$R$78,12,FALSE)</f>
        <v>30777</v>
      </c>
      <c r="M63" s="8">
        <f>VLOOKUP($A$7:$A$91,dt!$A$2:$R$78,13,FALSE)</f>
        <v>99026</v>
      </c>
      <c r="N63" s="8">
        <f>VLOOKUP($A$7:$A$91,dt!$A$2:$R$78,14,FALSE)</f>
        <v>166</v>
      </c>
      <c r="O63" s="8">
        <f>VLOOKUP($A$7:$A$91,dt!$A$2:$R$78,15,FALSE)</f>
        <v>51112</v>
      </c>
      <c r="P63" s="8">
        <f>VLOOKUP($A$7:$A$91,dt!$A$2:$R$78,16,FALSE)</f>
        <v>1769</v>
      </c>
      <c r="Q63" s="8">
        <f>VLOOKUP($A$7:$A$91,dt!$A$2:$R$78,17,FALSE)</f>
        <v>11127</v>
      </c>
      <c r="R63" s="8">
        <f>VLOOKUP($A$7:$A$91,dt!$A$2:$R$78,18,FALSE)</f>
        <v>63</v>
      </c>
      <c r="S63" s="8">
        <f>VLOOKUP($A$7:$A$91,dt!$A$2:$X$78,19,FALSE)</f>
        <v>185510</v>
      </c>
      <c r="T63" s="8">
        <f>VLOOKUP($A$7:$A$91,dt!$A$2:$X$78,20,FALSE)</f>
        <v>710</v>
      </c>
      <c r="U63" s="8">
        <f>VLOOKUP($A$7:$A$91,dt!$A$2:$X$78,21,FALSE)</f>
        <v>8040</v>
      </c>
      <c r="V63" s="8">
        <f>VLOOKUP($A$7:$A$91,dt!$A$2:$X$78,22,FALSE)</f>
        <v>237</v>
      </c>
      <c r="W63" s="8">
        <f>VLOOKUP($A$7:$A$91,dt!$A$2:$X$78,23,FALSE)</f>
        <v>842</v>
      </c>
      <c r="X63" s="8">
        <f>VLOOKUP($A$7:$A$91,dt!$A$2:$X$78,24,FALSE)</f>
        <v>30</v>
      </c>
    </row>
    <row r="64" spans="1:24" ht="21.75" x14ac:dyDescent="0.2">
      <c r="A64" s="7" t="s">
        <v>62</v>
      </c>
      <c r="B64" s="8">
        <f>VLOOKUP($A$7:$A$91,dt!$A$2:$R$78,2,FALSE)</f>
        <v>49114</v>
      </c>
      <c r="C64" s="8">
        <f>VLOOKUP($A$7:$A$91,dt!$A$2:$R$78,3,FALSE)</f>
        <v>60056</v>
      </c>
      <c r="D64" s="8">
        <f>VLOOKUP($A$7:$A$91,dt!$A$2:$R$78,4,FALSE)</f>
        <v>5993</v>
      </c>
      <c r="E64" s="8">
        <f>VLOOKUP($A$7:$A$91,dt!$A$2:$R$78,5,FALSE)</f>
        <v>168</v>
      </c>
      <c r="F64" s="8">
        <f>VLOOKUP($A$7:$A$91,dt!$A$2:$R$78,6,FALSE)</f>
        <v>15</v>
      </c>
      <c r="G64" s="8">
        <f>VLOOKUP($A$7:$A$91,dt!$A$2:$R$78,7,FALSE)</f>
        <v>25877</v>
      </c>
      <c r="H64" s="8">
        <f>VLOOKUP($A$7:$A$91,dt!$A$2:$R$78,8,FALSE)</f>
        <v>2813</v>
      </c>
      <c r="I64" s="8">
        <f>VLOOKUP($A$7:$A$91,dt!$A$2:$R$78,9,FALSE)</f>
        <v>152684</v>
      </c>
      <c r="J64" s="8">
        <f>VLOOKUP($A$7:$A$91,dt!$A$2:$R$78,10,FALSE)</f>
        <v>4046</v>
      </c>
      <c r="K64" s="8">
        <f>VLOOKUP($A$7:$A$91,dt!$A$2:$R$78,11,FALSE)</f>
        <v>2229219</v>
      </c>
      <c r="L64" s="8">
        <f>VLOOKUP($A$7:$A$91,dt!$A$2:$R$78,12,FALSE)</f>
        <v>43093</v>
      </c>
      <c r="M64" s="8">
        <f>VLOOKUP($A$7:$A$91,dt!$A$2:$R$78,13,FALSE)</f>
        <v>1077067</v>
      </c>
      <c r="N64" s="8">
        <f>VLOOKUP($A$7:$A$91,dt!$A$2:$R$78,14,FALSE)</f>
        <v>241</v>
      </c>
      <c r="O64" s="8">
        <f>VLOOKUP($A$7:$A$91,dt!$A$2:$R$78,15,FALSE)</f>
        <v>371532</v>
      </c>
      <c r="P64" s="8">
        <f>VLOOKUP($A$7:$A$91,dt!$A$2:$R$78,16,FALSE)</f>
        <v>3163</v>
      </c>
      <c r="Q64" s="8">
        <f>VLOOKUP($A$7:$A$91,dt!$A$2:$R$78,17,FALSE)</f>
        <v>18241</v>
      </c>
      <c r="R64" s="8">
        <f>VLOOKUP($A$7:$A$91,dt!$A$2:$R$78,18,FALSE)</f>
        <v>166</v>
      </c>
      <c r="S64" s="8">
        <f>VLOOKUP($A$7:$A$91,dt!$A$2:$X$78,19,FALSE)</f>
        <v>671408</v>
      </c>
      <c r="T64" s="8">
        <f>VLOOKUP($A$7:$A$91,dt!$A$2:$X$78,20,FALSE)</f>
        <v>1063</v>
      </c>
      <c r="U64" s="8">
        <f>VLOOKUP($A$7:$A$91,dt!$A$2:$X$78,21,FALSE)</f>
        <v>13451</v>
      </c>
      <c r="V64" s="8">
        <f>VLOOKUP($A$7:$A$91,dt!$A$2:$X$78,22,FALSE)</f>
        <v>401</v>
      </c>
      <c r="W64" s="8">
        <f>VLOOKUP($A$7:$A$91,dt!$A$2:$X$78,23,FALSE)</f>
        <v>1084</v>
      </c>
      <c r="X64" s="8">
        <f>VLOOKUP($A$7:$A$91,dt!$A$2:$X$78,24,FALSE)</f>
        <v>38</v>
      </c>
    </row>
    <row r="65" spans="1:24" ht="21.75" x14ac:dyDescent="0.2">
      <c r="A65" s="7" t="s">
        <v>63</v>
      </c>
      <c r="B65" s="8">
        <f>VLOOKUP($A$7:$A$91,dt!$A$2:$R$78,2,FALSE)</f>
        <v>28444</v>
      </c>
      <c r="C65" s="8">
        <f>VLOOKUP($A$7:$A$91,dt!$A$2:$R$78,3,FALSE)</f>
        <v>13025</v>
      </c>
      <c r="D65" s="8">
        <f>VLOOKUP($A$7:$A$91,dt!$A$2:$R$78,4,FALSE)</f>
        <v>973</v>
      </c>
      <c r="E65" s="8">
        <f>VLOOKUP($A$7:$A$91,dt!$A$2:$R$78,5,FALSE)</f>
        <v>466</v>
      </c>
      <c r="F65" s="8">
        <f>VLOOKUP($A$7:$A$91,dt!$A$2:$R$78,6,FALSE)</f>
        <v>17</v>
      </c>
      <c r="G65" s="8">
        <f>VLOOKUP($A$7:$A$91,dt!$A$2:$R$78,7,FALSE)</f>
        <v>7810</v>
      </c>
      <c r="H65" s="8">
        <f>VLOOKUP($A$7:$A$91,dt!$A$2:$R$78,8,FALSE)</f>
        <v>519</v>
      </c>
      <c r="I65" s="8">
        <f>VLOOKUP($A$7:$A$91,dt!$A$2:$R$78,9,FALSE)</f>
        <v>62002</v>
      </c>
      <c r="J65" s="8">
        <f>VLOOKUP($A$7:$A$91,dt!$A$2:$R$78,10,FALSE)</f>
        <v>1297</v>
      </c>
      <c r="K65" s="8">
        <f>VLOOKUP($A$7:$A$91,dt!$A$2:$R$78,11,FALSE)</f>
        <v>1425174</v>
      </c>
      <c r="L65" s="8">
        <f>VLOOKUP($A$7:$A$91,dt!$A$2:$R$78,12,FALSE)</f>
        <v>26349</v>
      </c>
      <c r="M65" s="8">
        <f>VLOOKUP($A$7:$A$91,dt!$A$2:$R$78,13,FALSE)</f>
        <v>1384727</v>
      </c>
      <c r="N65" s="8">
        <f>VLOOKUP($A$7:$A$91,dt!$A$2:$R$78,14,FALSE)</f>
        <v>77</v>
      </c>
      <c r="O65" s="8">
        <f>VLOOKUP($A$7:$A$91,dt!$A$2:$R$78,15,FALSE)</f>
        <v>1456725</v>
      </c>
      <c r="P65" s="8">
        <f>VLOOKUP($A$7:$A$91,dt!$A$2:$R$78,16,FALSE)</f>
        <v>1999</v>
      </c>
      <c r="Q65" s="8">
        <f>VLOOKUP($A$7:$A$91,dt!$A$2:$R$78,17,FALSE)</f>
        <v>42251</v>
      </c>
      <c r="R65" s="8">
        <f>VLOOKUP($A$7:$A$91,dt!$A$2:$R$78,18,FALSE)</f>
        <v>70</v>
      </c>
      <c r="S65" s="8">
        <f>VLOOKUP($A$7:$A$91,dt!$A$2:$X$78,19,FALSE)</f>
        <v>785843</v>
      </c>
      <c r="T65" s="8">
        <f>VLOOKUP($A$7:$A$91,dt!$A$2:$X$78,20,FALSE)</f>
        <v>1260</v>
      </c>
      <c r="U65" s="8">
        <f>VLOOKUP($A$7:$A$91,dt!$A$2:$X$78,21,FALSE)</f>
        <v>6409</v>
      </c>
      <c r="V65" s="8">
        <f>VLOOKUP($A$7:$A$91,dt!$A$2:$X$78,22,FALSE)</f>
        <v>227</v>
      </c>
      <c r="W65" s="8">
        <f>VLOOKUP($A$7:$A$91,dt!$A$2:$X$78,23,FALSE)</f>
        <v>974</v>
      </c>
      <c r="X65" s="8">
        <f>VLOOKUP($A$7:$A$91,dt!$A$2:$X$78,24,FALSE)</f>
        <v>23</v>
      </c>
    </row>
    <row r="66" spans="1:24" ht="21.75" x14ac:dyDescent="0.2">
      <c r="A66" s="7" t="s">
        <v>64</v>
      </c>
      <c r="B66" s="8">
        <f>VLOOKUP($A$7:$A$91,dt!$A$2:$R$78,2,FALSE)</f>
        <v>51804</v>
      </c>
      <c r="C66" s="8">
        <f>VLOOKUP($A$7:$A$91,dt!$A$2:$R$78,3,FALSE)</f>
        <v>66254</v>
      </c>
      <c r="D66" s="8">
        <f>VLOOKUP($A$7:$A$91,dt!$A$2:$R$78,4,FALSE)</f>
        <v>5053</v>
      </c>
      <c r="E66" s="8">
        <f>VLOOKUP($A$7:$A$91,dt!$A$2:$R$78,5,FALSE)</f>
        <v>2350</v>
      </c>
      <c r="F66" s="8">
        <f>VLOOKUP($A$7:$A$91,dt!$A$2:$R$78,6,FALSE)</f>
        <v>72</v>
      </c>
      <c r="G66" s="8">
        <f>VLOOKUP($A$7:$A$91,dt!$A$2:$R$78,7,FALSE)</f>
        <v>7164</v>
      </c>
      <c r="H66" s="8">
        <f>VLOOKUP($A$7:$A$91,dt!$A$2:$R$78,8,FALSE)</f>
        <v>712</v>
      </c>
      <c r="I66" s="8">
        <f>VLOOKUP($A$7:$A$91,dt!$A$2:$R$78,9,FALSE)</f>
        <v>246449</v>
      </c>
      <c r="J66" s="8">
        <f>VLOOKUP($A$7:$A$91,dt!$A$2:$R$78,10,FALSE)</f>
        <v>2063</v>
      </c>
      <c r="K66" s="8">
        <f>VLOOKUP($A$7:$A$91,dt!$A$2:$R$78,11,FALSE)</f>
        <v>2321687</v>
      </c>
      <c r="L66" s="8">
        <f>VLOOKUP($A$7:$A$91,dt!$A$2:$R$78,12,FALSE)</f>
        <v>48707</v>
      </c>
      <c r="M66" s="8">
        <f>VLOOKUP($A$7:$A$91,dt!$A$2:$R$78,13,FALSE)</f>
        <v>6209246</v>
      </c>
      <c r="N66" s="8">
        <f>VLOOKUP($A$7:$A$91,dt!$A$2:$R$78,14,FALSE)</f>
        <v>240</v>
      </c>
      <c r="O66" s="8">
        <f>VLOOKUP($A$7:$A$91,dt!$A$2:$R$78,15,FALSE)</f>
        <v>337796</v>
      </c>
      <c r="P66" s="8">
        <f>VLOOKUP($A$7:$A$91,dt!$A$2:$R$78,16,FALSE)</f>
        <v>1463</v>
      </c>
      <c r="Q66" s="8">
        <f>VLOOKUP($A$7:$A$91,dt!$A$2:$R$78,17,FALSE)</f>
        <v>749896</v>
      </c>
      <c r="R66" s="8">
        <f>VLOOKUP($A$7:$A$91,dt!$A$2:$R$78,18,FALSE)</f>
        <v>243</v>
      </c>
      <c r="S66" s="8">
        <f>VLOOKUP($A$7:$A$91,dt!$A$2:$X$78,19,FALSE)</f>
        <v>112887</v>
      </c>
      <c r="T66" s="8">
        <f>VLOOKUP($A$7:$A$91,dt!$A$2:$X$78,20,FALSE)</f>
        <v>436</v>
      </c>
      <c r="U66" s="8">
        <f>VLOOKUP($A$7:$A$91,dt!$A$2:$X$78,21,FALSE)</f>
        <v>37891</v>
      </c>
      <c r="V66" s="8">
        <f>VLOOKUP($A$7:$A$91,dt!$A$2:$X$78,22,FALSE)</f>
        <v>1130</v>
      </c>
      <c r="W66" s="8">
        <f>VLOOKUP($A$7:$A$91,dt!$A$2:$X$78,23,FALSE)</f>
        <v>4830</v>
      </c>
      <c r="X66" s="8">
        <f>VLOOKUP($A$7:$A$91,dt!$A$2:$X$78,24,FALSE)</f>
        <v>148</v>
      </c>
    </row>
    <row r="67" spans="1:24" ht="21.75" x14ac:dyDescent="0.2">
      <c r="A67" s="11" t="s">
        <v>7</v>
      </c>
      <c r="B67" s="10">
        <f>SUM(B68:B75)</f>
        <v>152170</v>
      </c>
      <c r="C67" s="10">
        <f t="shared" ref="C67:X67" si="28">SUM(C68:C75)</f>
        <v>960277</v>
      </c>
      <c r="D67" s="10">
        <f t="shared" si="28"/>
        <v>55410</v>
      </c>
      <c r="E67" s="10">
        <f t="shared" si="28"/>
        <v>166727</v>
      </c>
      <c r="F67" s="10">
        <f t="shared" si="28"/>
        <v>5815</v>
      </c>
      <c r="G67" s="10">
        <f t="shared" si="28"/>
        <v>17416</v>
      </c>
      <c r="H67" s="10">
        <f t="shared" si="28"/>
        <v>1638</v>
      </c>
      <c r="I67" s="10">
        <f t="shared" si="28"/>
        <v>3795925</v>
      </c>
      <c r="J67" s="10">
        <f t="shared" si="28"/>
        <v>10350</v>
      </c>
      <c r="K67" s="10">
        <f t="shared" ref="K67:L67" si="29">SUM(K68:K75)</f>
        <v>4548487</v>
      </c>
      <c r="L67" s="10">
        <f t="shared" si="29"/>
        <v>106119</v>
      </c>
      <c r="M67" s="10">
        <f t="shared" ref="M67:N67" si="30">SUM(M68:M75)</f>
        <v>63482266</v>
      </c>
      <c r="N67" s="10">
        <f t="shared" si="30"/>
        <v>1784</v>
      </c>
      <c r="O67" s="10">
        <f t="shared" si="28"/>
        <v>6935496</v>
      </c>
      <c r="P67" s="10">
        <f t="shared" si="28"/>
        <v>6100</v>
      </c>
      <c r="Q67" s="10">
        <f t="shared" si="28"/>
        <v>2333513</v>
      </c>
      <c r="R67" s="10">
        <f t="shared" si="28"/>
        <v>1252</v>
      </c>
      <c r="S67" s="10">
        <f t="shared" ref="S67:T67" si="31">SUM(S68:S75)</f>
        <v>4993158</v>
      </c>
      <c r="T67" s="10">
        <f t="shared" si="31"/>
        <v>5370</v>
      </c>
      <c r="U67" s="10">
        <f t="shared" si="28"/>
        <v>244938</v>
      </c>
      <c r="V67" s="10">
        <f t="shared" si="28"/>
        <v>6788</v>
      </c>
      <c r="W67" s="10">
        <f t="shared" si="28"/>
        <v>39531</v>
      </c>
      <c r="X67" s="10">
        <f t="shared" si="28"/>
        <v>681</v>
      </c>
    </row>
    <row r="68" spans="1:24" ht="21.75" x14ac:dyDescent="0.2">
      <c r="A68" s="7" t="s">
        <v>65</v>
      </c>
      <c r="B68" s="8">
        <f>VLOOKUP($A$7:$A$91,dt!$A$2:$R$78,2,FALSE)</f>
        <v>24203</v>
      </c>
      <c r="C68" s="8">
        <f>VLOOKUP($A$7:$A$91,dt!$A$2:$R$78,3,FALSE)</f>
        <v>100152</v>
      </c>
      <c r="D68" s="8">
        <f>VLOOKUP($A$7:$A$91,dt!$A$2:$R$78,4,FALSE)</f>
        <v>8612</v>
      </c>
      <c r="E68" s="8">
        <f>VLOOKUP($A$7:$A$91,dt!$A$2:$R$78,5,FALSE)</f>
        <v>47317</v>
      </c>
      <c r="F68" s="8">
        <f>VLOOKUP($A$7:$A$91,dt!$A$2:$R$78,6,FALSE)</f>
        <v>2308</v>
      </c>
      <c r="G68" s="8">
        <f>VLOOKUP($A$7:$A$91,dt!$A$2:$R$78,7,FALSE)</f>
        <v>1028</v>
      </c>
      <c r="H68" s="8">
        <f>VLOOKUP($A$7:$A$91,dt!$A$2:$R$78,8,FALSE)</f>
        <v>100</v>
      </c>
      <c r="I68" s="8">
        <f>VLOOKUP($A$7:$A$91,dt!$A$2:$R$78,9,FALSE)</f>
        <v>2136805</v>
      </c>
      <c r="J68" s="8">
        <f>VLOOKUP($A$7:$A$91,dt!$A$2:$R$78,10,FALSE)</f>
        <v>1436</v>
      </c>
      <c r="K68" s="8">
        <f>VLOOKUP($A$7:$A$91,dt!$A$2:$R$78,11,FALSE)</f>
        <v>683737</v>
      </c>
      <c r="L68" s="8">
        <f>VLOOKUP($A$7:$A$91,dt!$A$2:$R$78,12,FALSE)</f>
        <v>16897</v>
      </c>
      <c r="M68" s="8">
        <f>VLOOKUP($A$7:$A$91,dt!$A$2:$R$78,13,FALSE)</f>
        <v>10825354</v>
      </c>
      <c r="N68" s="8">
        <f>VLOOKUP($A$7:$A$91,dt!$A$2:$R$78,14,FALSE)</f>
        <v>361</v>
      </c>
      <c r="O68" s="8">
        <f>VLOOKUP($A$7:$A$91,dt!$A$2:$R$78,15,FALSE)</f>
        <v>865848</v>
      </c>
      <c r="P68" s="8">
        <f>VLOOKUP($A$7:$A$91,dt!$A$2:$R$78,16,FALSE)</f>
        <v>684</v>
      </c>
      <c r="Q68" s="8">
        <f>VLOOKUP($A$7:$A$91,dt!$A$2:$R$78,17,FALSE)</f>
        <v>559932</v>
      </c>
      <c r="R68" s="8">
        <f>VLOOKUP($A$7:$A$91,dt!$A$2:$R$78,18,FALSE)</f>
        <v>122</v>
      </c>
      <c r="S68" s="8">
        <f>VLOOKUP($A$7:$A$91,dt!$A$2:$X$78,19,FALSE)</f>
        <v>112464</v>
      </c>
      <c r="T68" s="8">
        <f>VLOOKUP($A$7:$A$91,dt!$A$2:$X$78,20,FALSE)</f>
        <v>525</v>
      </c>
      <c r="U68" s="8">
        <f>VLOOKUP($A$7:$A$91,dt!$A$2:$X$78,21,FALSE)</f>
        <v>21862</v>
      </c>
      <c r="V68" s="8">
        <f>VLOOKUP($A$7:$A$91,dt!$A$2:$X$78,22,FALSE)</f>
        <v>775</v>
      </c>
      <c r="W68" s="8">
        <f>VLOOKUP($A$7:$A$91,dt!$A$2:$X$78,23,FALSE)</f>
        <v>1412</v>
      </c>
      <c r="X68" s="8">
        <f>VLOOKUP($A$7:$A$91,dt!$A$2:$X$78,24,FALSE)</f>
        <v>55</v>
      </c>
    </row>
    <row r="69" spans="1:24" ht="21.75" x14ac:dyDescent="0.2">
      <c r="A69" s="7" t="s">
        <v>66</v>
      </c>
      <c r="B69" s="8">
        <f>VLOOKUP($A$7:$A$91,dt!$A$2:$R$78,2,FALSE)</f>
        <v>34832</v>
      </c>
      <c r="C69" s="8">
        <f>VLOOKUP($A$7:$A$91,dt!$A$2:$R$78,3,FALSE)</f>
        <v>281570</v>
      </c>
      <c r="D69" s="8">
        <f>VLOOKUP($A$7:$A$91,dt!$A$2:$R$78,4,FALSE)</f>
        <v>12689</v>
      </c>
      <c r="E69" s="8">
        <f>VLOOKUP($A$7:$A$91,dt!$A$2:$R$78,5,FALSE)</f>
        <v>33458</v>
      </c>
      <c r="F69" s="8">
        <f>VLOOKUP($A$7:$A$91,dt!$A$2:$R$78,6,FALSE)</f>
        <v>1172</v>
      </c>
      <c r="G69" s="8">
        <f>VLOOKUP($A$7:$A$91,dt!$A$2:$R$78,7,FALSE)</f>
        <v>10439</v>
      </c>
      <c r="H69" s="8">
        <f>VLOOKUP($A$7:$A$91,dt!$A$2:$R$78,8,FALSE)</f>
        <v>788</v>
      </c>
      <c r="I69" s="8">
        <f>VLOOKUP($A$7:$A$91,dt!$A$2:$R$78,9,FALSE)</f>
        <v>432062</v>
      </c>
      <c r="J69" s="8">
        <f>VLOOKUP($A$7:$A$91,dt!$A$2:$R$78,10,FALSE)</f>
        <v>2463</v>
      </c>
      <c r="K69" s="8">
        <f>VLOOKUP($A$7:$A$91,dt!$A$2:$R$78,11,FALSE)</f>
        <v>1007819</v>
      </c>
      <c r="L69" s="8">
        <f>VLOOKUP($A$7:$A$91,dt!$A$2:$R$78,12,FALSE)</f>
        <v>24960</v>
      </c>
      <c r="M69" s="8">
        <f>VLOOKUP($A$7:$A$91,dt!$A$2:$R$78,13,FALSE)</f>
        <v>33324241</v>
      </c>
      <c r="N69" s="8">
        <f>VLOOKUP($A$7:$A$91,dt!$A$2:$R$78,14,FALSE)</f>
        <v>585</v>
      </c>
      <c r="O69" s="8">
        <f>VLOOKUP($A$7:$A$91,dt!$A$2:$R$78,15,FALSE)</f>
        <v>382904</v>
      </c>
      <c r="P69" s="8">
        <f>VLOOKUP($A$7:$A$91,dt!$A$2:$R$78,16,FALSE)</f>
        <v>991</v>
      </c>
      <c r="Q69" s="8">
        <f>VLOOKUP($A$7:$A$91,dt!$A$2:$R$78,17,FALSE)</f>
        <v>445083</v>
      </c>
      <c r="R69" s="8">
        <f>VLOOKUP($A$7:$A$91,dt!$A$2:$R$78,18,FALSE)</f>
        <v>267</v>
      </c>
      <c r="S69" s="8">
        <f>VLOOKUP($A$7:$A$91,dt!$A$2:$X$78,19,FALSE)</f>
        <v>257770</v>
      </c>
      <c r="T69" s="8">
        <f>VLOOKUP($A$7:$A$91,dt!$A$2:$X$78,20,FALSE)</f>
        <v>659</v>
      </c>
      <c r="U69" s="8">
        <f>VLOOKUP($A$7:$A$91,dt!$A$2:$X$78,21,FALSE)</f>
        <v>91774</v>
      </c>
      <c r="V69" s="8">
        <f>VLOOKUP($A$7:$A$91,dt!$A$2:$X$78,22,FALSE)</f>
        <v>2589</v>
      </c>
      <c r="W69" s="8">
        <f>VLOOKUP($A$7:$A$91,dt!$A$2:$X$78,23,FALSE)</f>
        <v>28174</v>
      </c>
      <c r="X69" s="8">
        <f>VLOOKUP($A$7:$A$91,dt!$A$2:$X$78,24,FALSE)</f>
        <v>363</v>
      </c>
    </row>
    <row r="70" spans="1:24" ht="21.75" x14ac:dyDescent="0.2">
      <c r="A70" s="7" t="s">
        <v>67</v>
      </c>
      <c r="B70" s="8">
        <f>VLOOKUP($A$7:$A$91,dt!$A$2:$R$78,2,FALSE)</f>
        <v>32614</v>
      </c>
      <c r="C70" s="8">
        <f>VLOOKUP($A$7:$A$91,dt!$A$2:$R$78,3,FALSE)</f>
        <v>168851</v>
      </c>
      <c r="D70" s="8">
        <f>VLOOKUP($A$7:$A$91,dt!$A$2:$R$78,4,FALSE)</f>
        <v>7079</v>
      </c>
      <c r="E70" s="8">
        <f>VLOOKUP($A$7:$A$91,dt!$A$2:$R$78,5,FALSE)</f>
        <v>1014</v>
      </c>
      <c r="F70" s="8">
        <f>VLOOKUP($A$7:$A$91,dt!$A$2:$R$78,6,FALSE)</f>
        <v>26</v>
      </c>
      <c r="G70" s="8">
        <f>VLOOKUP($A$7:$A$91,dt!$A$2:$R$78,7,FALSE)</f>
        <v>4114</v>
      </c>
      <c r="H70" s="8">
        <f>VLOOKUP($A$7:$A$91,dt!$A$2:$R$78,8,FALSE)</f>
        <v>447</v>
      </c>
      <c r="I70" s="8">
        <f>VLOOKUP($A$7:$A$91,dt!$A$2:$R$78,9,FALSE)</f>
        <v>588320</v>
      </c>
      <c r="J70" s="8">
        <f>VLOOKUP($A$7:$A$91,dt!$A$2:$R$78,10,FALSE)</f>
        <v>2542</v>
      </c>
      <c r="K70" s="8">
        <f>VLOOKUP($A$7:$A$91,dt!$A$2:$R$78,11,FALSE)</f>
        <v>1222586</v>
      </c>
      <c r="L70" s="8">
        <f>VLOOKUP($A$7:$A$91,dt!$A$2:$R$78,12,FALSE)</f>
        <v>25204</v>
      </c>
      <c r="M70" s="8">
        <f>VLOOKUP($A$7:$A$91,dt!$A$2:$R$78,13,FALSE)</f>
        <v>11769175</v>
      </c>
      <c r="N70" s="8">
        <f>VLOOKUP($A$7:$A$91,dt!$A$2:$R$78,14,FALSE)</f>
        <v>372</v>
      </c>
      <c r="O70" s="8">
        <f>VLOOKUP($A$7:$A$91,dt!$A$2:$R$78,15,FALSE)</f>
        <v>2964807</v>
      </c>
      <c r="P70" s="8">
        <f>VLOOKUP($A$7:$A$91,dt!$A$2:$R$78,16,FALSE)</f>
        <v>1283</v>
      </c>
      <c r="Q70" s="8">
        <f>VLOOKUP($A$7:$A$91,dt!$A$2:$R$78,17,FALSE)</f>
        <v>201516</v>
      </c>
      <c r="R70" s="8">
        <f>VLOOKUP($A$7:$A$91,dt!$A$2:$R$78,18,FALSE)</f>
        <v>329</v>
      </c>
      <c r="S70" s="8">
        <f>VLOOKUP($A$7:$A$91,dt!$A$2:$X$78,19,FALSE)</f>
        <v>3265439</v>
      </c>
      <c r="T70" s="8">
        <f>VLOOKUP($A$7:$A$91,dt!$A$2:$X$78,20,FALSE)</f>
        <v>2105</v>
      </c>
      <c r="U70" s="8">
        <f>VLOOKUP($A$7:$A$91,dt!$A$2:$X$78,21,FALSE)</f>
        <v>38494</v>
      </c>
      <c r="V70" s="8">
        <f>VLOOKUP($A$7:$A$91,dt!$A$2:$X$78,22,FALSE)</f>
        <v>1240</v>
      </c>
      <c r="W70" s="8">
        <f>VLOOKUP($A$7:$A$91,dt!$A$2:$X$78,23,FALSE)</f>
        <v>4970</v>
      </c>
      <c r="X70" s="8">
        <f>VLOOKUP($A$7:$A$91,dt!$A$2:$X$78,24,FALSE)</f>
        <v>129</v>
      </c>
    </row>
    <row r="71" spans="1:24" ht="21.75" x14ac:dyDescent="0.2">
      <c r="A71" s="7" t="s">
        <v>68</v>
      </c>
      <c r="B71" s="8">
        <f>VLOOKUP($A$7:$A$91,dt!$A$2:$R$78,2,FALSE)</f>
        <v>14672</v>
      </c>
      <c r="C71" s="8">
        <f>VLOOKUP($A$7:$A$91,dt!$A$2:$R$78,3,FALSE)</f>
        <v>45095</v>
      </c>
      <c r="D71" s="8">
        <f>VLOOKUP($A$7:$A$91,dt!$A$2:$R$78,4,FALSE)</f>
        <v>2218</v>
      </c>
      <c r="E71" s="8">
        <f>VLOOKUP($A$7:$A$91,dt!$A$2:$R$78,5,FALSE)</f>
        <v>29358</v>
      </c>
      <c r="F71" s="8">
        <f>VLOOKUP($A$7:$A$91,dt!$A$2:$R$78,6,FALSE)</f>
        <v>857</v>
      </c>
      <c r="G71" s="8">
        <f>VLOOKUP($A$7:$A$91,dt!$A$2:$R$78,7,FALSE)</f>
        <v>415</v>
      </c>
      <c r="H71" s="8">
        <f>VLOOKUP($A$7:$A$91,dt!$A$2:$R$78,8,FALSE)</f>
        <v>85</v>
      </c>
      <c r="I71" s="8">
        <f>VLOOKUP($A$7:$A$91,dt!$A$2:$R$78,9,FALSE)</f>
        <v>359709</v>
      </c>
      <c r="J71" s="8">
        <f>VLOOKUP($A$7:$A$91,dt!$A$2:$R$78,10,FALSE)</f>
        <v>654</v>
      </c>
      <c r="K71" s="8">
        <f>VLOOKUP($A$7:$A$91,dt!$A$2:$R$78,11,FALSE)</f>
        <v>644057</v>
      </c>
      <c r="L71" s="8">
        <f>VLOOKUP($A$7:$A$91,dt!$A$2:$R$78,12,FALSE)</f>
        <v>11397</v>
      </c>
      <c r="M71" s="8">
        <f>VLOOKUP($A$7:$A$91,dt!$A$2:$R$78,13,FALSE)</f>
        <v>4597389</v>
      </c>
      <c r="N71" s="8">
        <f>VLOOKUP($A$7:$A$91,dt!$A$2:$R$78,14,FALSE)</f>
        <v>194</v>
      </c>
      <c r="O71" s="8">
        <f>VLOOKUP($A$7:$A$91,dt!$A$2:$R$78,15,FALSE)</f>
        <v>2200120</v>
      </c>
      <c r="P71" s="8">
        <f>VLOOKUP($A$7:$A$91,dt!$A$2:$R$78,16,FALSE)</f>
        <v>598</v>
      </c>
      <c r="Q71" s="8">
        <f>VLOOKUP($A$7:$A$91,dt!$A$2:$R$78,17,FALSE)</f>
        <v>1053223</v>
      </c>
      <c r="R71" s="8">
        <f>VLOOKUP($A$7:$A$91,dt!$A$2:$R$78,18,FALSE)</f>
        <v>235</v>
      </c>
      <c r="S71" s="8">
        <f>VLOOKUP($A$7:$A$91,dt!$A$2:$X$78,19,FALSE)</f>
        <v>869958</v>
      </c>
      <c r="T71" s="8">
        <f>VLOOKUP($A$7:$A$91,dt!$A$2:$X$78,20,FALSE)</f>
        <v>692</v>
      </c>
      <c r="U71" s="8">
        <f>VLOOKUP($A$7:$A$91,dt!$A$2:$X$78,21,FALSE)</f>
        <v>13860</v>
      </c>
      <c r="V71" s="8">
        <f>VLOOKUP($A$7:$A$91,dt!$A$2:$X$78,22,FALSE)</f>
        <v>282</v>
      </c>
      <c r="W71" s="8">
        <f>VLOOKUP($A$7:$A$91,dt!$A$2:$X$78,23,FALSE)</f>
        <v>2798</v>
      </c>
      <c r="X71" s="8">
        <f>VLOOKUP($A$7:$A$91,dt!$A$2:$X$78,24,FALSE)</f>
        <v>66</v>
      </c>
    </row>
    <row r="72" spans="1:24" ht="21.75" x14ac:dyDescent="0.2">
      <c r="A72" s="7" t="s">
        <v>69</v>
      </c>
      <c r="B72" s="8">
        <f>VLOOKUP($A$7:$A$91,dt!$A$2:$R$78,2,FALSE)</f>
        <v>2934</v>
      </c>
      <c r="C72" s="8">
        <f>VLOOKUP($A$7:$A$91,dt!$A$2:$R$78,3,FALSE)</f>
        <v>354</v>
      </c>
      <c r="D72" s="8">
        <f>VLOOKUP($A$7:$A$91,dt!$A$2:$R$78,4,FALSE)</f>
        <v>31</v>
      </c>
      <c r="E72" s="8">
        <f>VLOOKUP($A$7:$A$91,dt!$A$2:$R$78,5,FALSE)</f>
        <v>0</v>
      </c>
      <c r="F72" s="8">
        <f>VLOOKUP($A$7:$A$91,dt!$A$2:$R$78,6,FALSE)</f>
        <v>0</v>
      </c>
      <c r="G72" s="8">
        <f>VLOOKUP($A$7:$A$91,dt!$A$2:$R$78,7,FALSE)</f>
        <v>13</v>
      </c>
      <c r="H72" s="8">
        <f>VLOOKUP($A$7:$A$91,dt!$A$2:$R$78,8,FALSE)</f>
        <v>2</v>
      </c>
      <c r="I72" s="8">
        <f>VLOOKUP($A$7:$A$91,dt!$A$2:$R$78,9,FALSE)</f>
        <v>135</v>
      </c>
      <c r="J72" s="8">
        <f>VLOOKUP($A$7:$A$91,dt!$A$2:$R$78,10,FALSE)</f>
        <v>3</v>
      </c>
      <c r="K72" s="8">
        <f>VLOOKUP($A$7:$A$91,dt!$A$2:$R$78,11,FALSE)</f>
        <v>64378</v>
      </c>
      <c r="L72" s="8">
        <f>VLOOKUP($A$7:$A$91,dt!$A$2:$R$78,12,FALSE)</f>
        <v>2071</v>
      </c>
      <c r="M72" s="8">
        <f>VLOOKUP($A$7:$A$91,dt!$A$2:$R$78,13,FALSE)</f>
        <v>30595</v>
      </c>
      <c r="N72" s="8">
        <f>VLOOKUP($A$7:$A$91,dt!$A$2:$R$78,14,FALSE)</f>
        <v>15</v>
      </c>
      <c r="O72" s="8">
        <f>VLOOKUP($A$7:$A$91,dt!$A$2:$R$78,15,FALSE)</f>
        <v>65518</v>
      </c>
      <c r="P72" s="8">
        <f>VLOOKUP($A$7:$A$91,dt!$A$2:$R$78,16,FALSE)</f>
        <v>598</v>
      </c>
      <c r="Q72" s="8">
        <f>VLOOKUP($A$7:$A$91,dt!$A$2:$R$78,17,FALSE)</f>
        <v>216</v>
      </c>
      <c r="R72" s="8">
        <f>VLOOKUP($A$7:$A$91,dt!$A$2:$R$78,18,FALSE)</f>
        <v>8</v>
      </c>
      <c r="S72" s="8">
        <f>VLOOKUP($A$7:$A$91,dt!$A$2:$X$78,19,FALSE)</f>
        <v>8471</v>
      </c>
      <c r="T72" s="8">
        <f>VLOOKUP($A$7:$A$91,dt!$A$2:$X$78,20,FALSE)</f>
        <v>155</v>
      </c>
      <c r="U72" s="8">
        <f>VLOOKUP($A$7:$A$91,dt!$A$2:$X$78,21,FALSE)</f>
        <v>421</v>
      </c>
      <c r="V72" s="8">
        <f>VLOOKUP($A$7:$A$91,dt!$A$2:$X$78,22,FALSE)</f>
        <v>27</v>
      </c>
      <c r="W72" s="8">
        <f>VLOOKUP($A$7:$A$91,dt!$A$2:$X$78,23,FALSE)</f>
        <v>1</v>
      </c>
      <c r="X72" s="8">
        <f>VLOOKUP($A$7:$A$91,dt!$A$2:$X$78,24,FALSE)</f>
        <v>1</v>
      </c>
    </row>
    <row r="73" spans="1:24" ht="21.75" x14ac:dyDescent="0.2">
      <c r="A73" s="7" t="s">
        <v>70</v>
      </c>
      <c r="B73" s="8">
        <f>VLOOKUP($A$7:$A$91,dt!$A$2:$R$78,2,FALSE)</f>
        <v>2584</v>
      </c>
      <c r="C73" s="8">
        <f>VLOOKUP($A$7:$A$91,dt!$A$2:$R$78,3,FALSE)</f>
        <v>918</v>
      </c>
      <c r="D73" s="8">
        <f>VLOOKUP($A$7:$A$91,dt!$A$2:$R$78,4,FALSE)</f>
        <v>74</v>
      </c>
      <c r="E73" s="8">
        <f>VLOOKUP($A$7:$A$91,dt!$A$2:$R$78,5,FALSE)</f>
        <v>6</v>
      </c>
      <c r="F73" s="8">
        <f>VLOOKUP($A$7:$A$91,dt!$A$2:$R$78,6,FALSE)</f>
        <v>2</v>
      </c>
      <c r="G73" s="8">
        <f>VLOOKUP($A$7:$A$91,dt!$A$2:$R$78,7,FALSE)</f>
        <v>13</v>
      </c>
      <c r="H73" s="8">
        <f>VLOOKUP($A$7:$A$91,dt!$A$2:$R$78,8,FALSE)</f>
        <v>5</v>
      </c>
      <c r="I73" s="8">
        <f>VLOOKUP($A$7:$A$91,dt!$A$2:$R$78,9,FALSE)</f>
        <v>1740</v>
      </c>
      <c r="J73" s="8">
        <f>VLOOKUP($A$7:$A$91,dt!$A$2:$R$78,10,FALSE)</f>
        <v>9</v>
      </c>
      <c r="K73" s="8">
        <f>VLOOKUP($A$7:$A$91,dt!$A$2:$R$78,11,FALSE)</f>
        <v>46439</v>
      </c>
      <c r="L73" s="8">
        <f>VLOOKUP($A$7:$A$91,dt!$A$2:$R$78,12,FALSE)</f>
        <v>1752</v>
      </c>
      <c r="M73" s="8">
        <f>VLOOKUP($A$7:$A$91,dt!$A$2:$R$78,13,FALSE)</f>
        <v>157</v>
      </c>
      <c r="N73" s="8">
        <f>VLOOKUP($A$7:$A$91,dt!$A$2:$R$78,14,FALSE)</f>
        <v>13</v>
      </c>
      <c r="O73" s="8">
        <f>VLOOKUP($A$7:$A$91,dt!$A$2:$R$78,15,FALSE)</f>
        <v>38553</v>
      </c>
      <c r="P73" s="8">
        <f>VLOOKUP($A$7:$A$91,dt!$A$2:$R$78,16,FALSE)</f>
        <v>471</v>
      </c>
      <c r="Q73" s="8">
        <f>VLOOKUP($A$7:$A$91,dt!$A$2:$R$78,17,FALSE)</f>
        <v>238</v>
      </c>
      <c r="R73" s="8">
        <f>VLOOKUP($A$7:$A$91,dt!$A$2:$R$78,18,FALSE)</f>
        <v>20</v>
      </c>
      <c r="S73" s="8">
        <f>VLOOKUP($A$7:$A$91,dt!$A$2:$X$78,19,FALSE)</f>
        <v>4506</v>
      </c>
      <c r="T73" s="8">
        <f>VLOOKUP($A$7:$A$91,dt!$A$2:$X$78,20,FALSE)</f>
        <v>229</v>
      </c>
      <c r="U73" s="8">
        <f>VLOOKUP($A$7:$A$91,dt!$A$2:$X$78,21,FALSE)</f>
        <v>270</v>
      </c>
      <c r="V73" s="8">
        <f>VLOOKUP($A$7:$A$91,dt!$A$2:$X$78,22,FALSE)</f>
        <v>17</v>
      </c>
      <c r="W73" s="8">
        <f>VLOOKUP($A$7:$A$91,dt!$A$2:$X$78,23,FALSE)</f>
        <v>42</v>
      </c>
      <c r="X73" s="8">
        <f>VLOOKUP($A$7:$A$91,dt!$A$2:$X$78,24,FALSE)</f>
        <v>5</v>
      </c>
    </row>
    <row r="74" spans="1:24" ht="21.75" x14ac:dyDescent="0.2">
      <c r="A74" s="7" t="s">
        <v>71</v>
      </c>
      <c r="B74" s="8">
        <f>VLOOKUP($A$7:$A$91,dt!$A$2:$R$78,2,FALSE)</f>
        <v>18248</v>
      </c>
      <c r="C74" s="8">
        <f>VLOOKUP($A$7:$A$91,dt!$A$2:$R$78,3,FALSE)</f>
        <v>213377</v>
      </c>
      <c r="D74" s="8">
        <f>VLOOKUP($A$7:$A$91,dt!$A$2:$R$78,4,FALSE)</f>
        <v>12302</v>
      </c>
      <c r="E74" s="8">
        <f>VLOOKUP($A$7:$A$91,dt!$A$2:$R$78,5,FALSE)</f>
        <v>13767</v>
      </c>
      <c r="F74" s="8">
        <f>VLOOKUP($A$7:$A$91,dt!$A$2:$R$78,6,FALSE)</f>
        <v>362</v>
      </c>
      <c r="G74" s="8">
        <f>VLOOKUP($A$7:$A$91,dt!$A$2:$R$78,7,FALSE)</f>
        <v>835</v>
      </c>
      <c r="H74" s="8">
        <f>VLOOKUP($A$7:$A$91,dt!$A$2:$R$78,8,FALSE)</f>
        <v>102</v>
      </c>
      <c r="I74" s="8">
        <f>VLOOKUP($A$7:$A$91,dt!$A$2:$R$78,9,FALSE)</f>
        <v>127131</v>
      </c>
      <c r="J74" s="8">
        <f>VLOOKUP($A$7:$A$91,dt!$A$2:$R$78,10,FALSE)</f>
        <v>1290</v>
      </c>
      <c r="K74" s="8">
        <f>VLOOKUP($A$7:$A$91,dt!$A$2:$R$78,11,FALSE)</f>
        <v>411895</v>
      </c>
      <c r="L74" s="8">
        <f>VLOOKUP($A$7:$A$91,dt!$A$2:$R$78,12,FALSE)</f>
        <v>10298</v>
      </c>
      <c r="M74" s="8">
        <f>VLOOKUP($A$7:$A$91,dt!$A$2:$R$78,13,FALSE)</f>
        <v>1523651</v>
      </c>
      <c r="N74" s="8">
        <f>VLOOKUP($A$7:$A$91,dt!$A$2:$R$78,14,FALSE)</f>
        <v>97</v>
      </c>
      <c r="O74" s="8">
        <f>VLOOKUP($A$7:$A$91,dt!$A$2:$R$78,15,FALSE)</f>
        <v>280167</v>
      </c>
      <c r="P74" s="8">
        <f>VLOOKUP($A$7:$A$91,dt!$A$2:$R$78,16,FALSE)</f>
        <v>605</v>
      </c>
      <c r="Q74" s="8">
        <f>VLOOKUP($A$7:$A$91,dt!$A$2:$R$78,17,FALSE)</f>
        <v>69794</v>
      </c>
      <c r="R74" s="8">
        <f>VLOOKUP($A$7:$A$91,dt!$A$2:$R$78,18,FALSE)</f>
        <v>173</v>
      </c>
      <c r="S74" s="8">
        <f>VLOOKUP($A$7:$A$91,dt!$A$2:$X$78,19,FALSE)</f>
        <v>424346</v>
      </c>
      <c r="T74" s="8">
        <f>VLOOKUP($A$7:$A$91,dt!$A$2:$X$78,20,FALSE)</f>
        <v>609</v>
      </c>
      <c r="U74" s="8">
        <f>VLOOKUP($A$7:$A$91,dt!$A$2:$X$78,21,FALSE)</f>
        <v>34320</v>
      </c>
      <c r="V74" s="8">
        <f>VLOOKUP($A$7:$A$91,dt!$A$2:$X$78,22,FALSE)</f>
        <v>761</v>
      </c>
      <c r="W74" s="8">
        <f>VLOOKUP($A$7:$A$91,dt!$A$2:$X$78,23,FALSE)</f>
        <v>1209</v>
      </c>
      <c r="X74" s="8">
        <f>VLOOKUP($A$7:$A$91,dt!$A$2:$X$78,24,FALSE)</f>
        <v>34</v>
      </c>
    </row>
    <row r="75" spans="1:24" ht="21.75" x14ac:dyDescent="0.2">
      <c r="A75" s="7" t="s">
        <v>72</v>
      </c>
      <c r="B75" s="8">
        <f>VLOOKUP($A$7:$A$91,dt!$A$2:$R$78,2,FALSE)</f>
        <v>22083</v>
      </c>
      <c r="C75" s="8">
        <f>VLOOKUP($A$7:$A$91,dt!$A$2:$R$78,3,FALSE)</f>
        <v>149960</v>
      </c>
      <c r="D75" s="8">
        <f>VLOOKUP($A$7:$A$91,dt!$A$2:$R$78,4,FALSE)</f>
        <v>12405</v>
      </c>
      <c r="E75" s="8">
        <f>VLOOKUP($A$7:$A$91,dt!$A$2:$R$78,5,FALSE)</f>
        <v>41807</v>
      </c>
      <c r="F75" s="8">
        <f>VLOOKUP($A$7:$A$91,dt!$A$2:$R$78,6,FALSE)</f>
        <v>1088</v>
      </c>
      <c r="G75" s="8">
        <f>VLOOKUP($A$7:$A$91,dt!$A$2:$R$78,7,FALSE)</f>
        <v>559</v>
      </c>
      <c r="H75" s="8">
        <f>VLOOKUP($A$7:$A$91,dt!$A$2:$R$78,8,FALSE)</f>
        <v>109</v>
      </c>
      <c r="I75" s="8">
        <f>VLOOKUP($A$7:$A$91,dt!$A$2:$R$78,9,FALSE)</f>
        <v>150023</v>
      </c>
      <c r="J75" s="8">
        <f>VLOOKUP($A$7:$A$91,dt!$A$2:$R$78,10,FALSE)</f>
        <v>1953</v>
      </c>
      <c r="K75" s="8">
        <f>VLOOKUP($A$7:$A$91,dt!$A$2:$R$78,11,FALSE)</f>
        <v>467576</v>
      </c>
      <c r="L75" s="8">
        <f>VLOOKUP($A$7:$A$91,dt!$A$2:$R$78,12,FALSE)</f>
        <v>13540</v>
      </c>
      <c r="M75" s="8">
        <f>VLOOKUP($A$7:$A$91,dt!$A$2:$R$78,13,FALSE)</f>
        <v>1411704</v>
      </c>
      <c r="N75" s="8">
        <f>VLOOKUP($A$7:$A$91,dt!$A$2:$R$78,14,FALSE)</f>
        <v>147</v>
      </c>
      <c r="O75" s="8">
        <f>VLOOKUP($A$7:$A$91,dt!$A$2:$R$78,15,FALSE)</f>
        <v>137579</v>
      </c>
      <c r="P75" s="8">
        <f>VLOOKUP($A$7:$A$91,dt!$A$2:$R$78,16,FALSE)</f>
        <v>870</v>
      </c>
      <c r="Q75" s="8">
        <f>VLOOKUP($A$7:$A$91,dt!$A$2:$R$78,17,FALSE)</f>
        <v>3511</v>
      </c>
      <c r="R75" s="8">
        <f>VLOOKUP($A$7:$A$91,dt!$A$2:$R$78,18,FALSE)</f>
        <v>98</v>
      </c>
      <c r="S75" s="8">
        <f>VLOOKUP($A$7:$A$91,dt!$A$2:$X$78,19,FALSE)</f>
        <v>50204</v>
      </c>
      <c r="T75" s="8">
        <f>VLOOKUP($A$7:$A$91,dt!$A$2:$X$78,20,FALSE)</f>
        <v>396</v>
      </c>
      <c r="U75" s="8">
        <f>VLOOKUP($A$7:$A$91,dt!$A$2:$X$78,21,FALSE)</f>
        <v>43937</v>
      </c>
      <c r="V75" s="8">
        <f>VLOOKUP($A$7:$A$91,dt!$A$2:$X$78,22,FALSE)</f>
        <v>1097</v>
      </c>
      <c r="W75" s="8">
        <f>VLOOKUP($A$7:$A$91,dt!$A$2:$X$78,23,FALSE)</f>
        <v>925</v>
      </c>
      <c r="X75" s="8">
        <f>VLOOKUP($A$7:$A$91,dt!$A$2:$X$78,24,FALSE)</f>
        <v>28</v>
      </c>
    </row>
    <row r="76" spans="1:24" ht="21.75" x14ac:dyDescent="0.2">
      <c r="A76" s="11" t="s">
        <v>8</v>
      </c>
      <c r="B76" s="10">
        <f>SUM(B77:B85)</f>
        <v>310674</v>
      </c>
      <c r="C76" s="10">
        <f t="shared" ref="C76:X76" si="32">SUM(C77:C85)</f>
        <v>679441</v>
      </c>
      <c r="D76" s="10">
        <f t="shared" si="32"/>
        <v>118005</v>
      </c>
      <c r="E76" s="10">
        <f t="shared" si="32"/>
        <v>5976</v>
      </c>
      <c r="F76" s="10">
        <f t="shared" si="32"/>
        <v>219</v>
      </c>
      <c r="G76" s="10">
        <f t="shared" si="32"/>
        <v>17488</v>
      </c>
      <c r="H76" s="10">
        <f t="shared" si="32"/>
        <v>1921</v>
      </c>
      <c r="I76" s="10">
        <f t="shared" si="32"/>
        <v>1431250</v>
      </c>
      <c r="J76" s="10">
        <f t="shared" si="32"/>
        <v>20004</v>
      </c>
      <c r="K76" s="10">
        <f t="shared" ref="K76:L76" si="33">SUM(K77:K85)</f>
        <v>9624340</v>
      </c>
      <c r="L76" s="10">
        <f t="shared" si="33"/>
        <v>245817</v>
      </c>
      <c r="M76" s="10">
        <f t="shared" ref="M76:N76" si="34">SUM(M77:M85)</f>
        <v>15625078</v>
      </c>
      <c r="N76" s="10">
        <f t="shared" si="34"/>
        <v>3109</v>
      </c>
      <c r="O76" s="10">
        <f t="shared" si="32"/>
        <v>4978121</v>
      </c>
      <c r="P76" s="10">
        <f t="shared" si="32"/>
        <v>14970</v>
      </c>
      <c r="Q76" s="10">
        <f t="shared" si="32"/>
        <v>143898</v>
      </c>
      <c r="R76" s="10">
        <f t="shared" si="32"/>
        <v>2569</v>
      </c>
      <c r="S76" s="10">
        <f t="shared" ref="S76:T76" si="35">SUM(S77:S85)</f>
        <v>1086148</v>
      </c>
      <c r="T76" s="10">
        <f t="shared" si="35"/>
        <v>9245</v>
      </c>
      <c r="U76" s="10">
        <f t="shared" si="32"/>
        <v>170038</v>
      </c>
      <c r="V76" s="10">
        <f t="shared" si="32"/>
        <v>9225</v>
      </c>
      <c r="W76" s="10">
        <f t="shared" si="32"/>
        <v>2168</v>
      </c>
      <c r="X76" s="10">
        <f t="shared" si="32"/>
        <v>212</v>
      </c>
    </row>
    <row r="77" spans="1:24" ht="21.75" x14ac:dyDescent="0.2">
      <c r="A77" s="7" t="s">
        <v>73</v>
      </c>
      <c r="B77" s="8">
        <f>VLOOKUP($A$7:$A$91,dt!$A$2:$R$78,2,FALSE)</f>
        <v>100528</v>
      </c>
      <c r="C77" s="8">
        <f>VLOOKUP($A$7:$A$91,dt!$A$2:$R$78,3,FALSE)</f>
        <v>219614</v>
      </c>
      <c r="D77" s="8">
        <f>VLOOKUP($A$7:$A$91,dt!$A$2:$R$78,4,FALSE)</f>
        <v>41272</v>
      </c>
      <c r="E77" s="8">
        <f>VLOOKUP($A$7:$A$91,dt!$A$2:$R$78,5,FALSE)</f>
        <v>125</v>
      </c>
      <c r="F77" s="8">
        <f>VLOOKUP($A$7:$A$91,dt!$A$2:$R$78,6,FALSE)</f>
        <v>11</v>
      </c>
      <c r="G77" s="8">
        <f>VLOOKUP($A$7:$A$91,dt!$A$2:$R$78,7,FALSE)</f>
        <v>2415</v>
      </c>
      <c r="H77" s="8">
        <f>VLOOKUP($A$7:$A$91,dt!$A$2:$R$78,8,FALSE)</f>
        <v>236</v>
      </c>
      <c r="I77" s="8">
        <f>VLOOKUP($A$7:$A$91,dt!$A$2:$R$78,9,FALSE)</f>
        <v>364945</v>
      </c>
      <c r="J77" s="8">
        <f>VLOOKUP($A$7:$A$91,dt!$A$2:$R$78,10,FALSE)</f>
        <v>6004</v>
      </c>
      <c r="K77" s="8">
        <f>VLOOKUP($A$7:$A$91,dt!$A$2:$R$78,11,FALSE)</f>
        <v>2874904</v>
      </c>
      <c r="L77" s="8">
        <f>VLOOKUP($A$7:$A$91,dt!$A$2:$R$78,12,FALSE)</f>
        <v>75209</v>
      </c>
      <c r="M77" s="8">
        <f>VLOOKUP($A$7:$A$91,dt!$A$2:$R$78,13,FALSE)</f>
        <v>2957670</v>
      </c>
      <c r="N77" s="8">
        <f>VLOOKUP($A$7:$A$91,dt!$A$2:$R$78,14,FALSE)</f>
        <v>978</v>
      </c>
      <c r="O77" s="8">
        <f>VLOOKUP($A$7:$A$91,dt!$A$2:$R$78,15,FALSE)</f>
        <v>891837</v>
      </c>
      <c r="P77" s="8">
        <f>VLOOKUP($A$7:$A$91,dt!$A$2:$R$78,16,FALSE)</f>
        <v>6266</v>
      </c>
      <c r="Q77" s="8">
        <f>VLOOKUP($A$7:$A$91,dt!$A$2:$R$78,17,FALSE)</f>
        <v>22830</v>
      </c>
      <c r="R77" s="8">
        <f>VLOOKUP($A$7:$A$91,dt!$A$2:$R$78,18,FALSE)</f>
        <v>542</v>
      </c>
      <c r="S77" s="8">
        <f>VLOOKUP($A$7:$A$91,dt!$A$2:$X$78,19,FALSE)</f>
        <v>377634</v>
      </c>
      <c r="T77" s="8">
        <f>VLOOKUP($A$7:$A$91,dt!$A$2:$X$78,20,FALSE)</f>
        <v>3658</v>
      </c>
      <c r="U77" s="8">
        <f>VLOOKUP($A$7:$A$91,dt!$A$2:$X$78,21,FALSE)</f>
        <v>48916</v>
      </c>
      <c r="V77" s="8">
        <f>VLOOKUP($A$7:$A$91,dt!$A$2:$X$78,22,FALSE)</f>
        <v>2313</v>
      </c>
      <c r="W77" s="8">
        <f>VLOOKUP($A$7:$A$91,dt!$A$2:$X$78,23,FALSE)</f>
        <v>693</v>
      </c>
      <c r="X77" s="8">
        <f>VLOOKUP($A$7:$A$91,dt!$A$2:$X$78,24,FALSE)</f>
        <v>51</v>
      </c>
    </row>
    <row r="78" spans="1:24" ht="21.75" x14ac:dyDescent="0.2">
      <c r="A78" s="7" t="s">
        <v>74</v>
      </c>
      <c r="B78" s="8">
        <f>VLOOKUP($A$7:$A$91,dt!$A$2:$R$78,2,FALSE)</f>
        <v>16571</v>
      </c>
      <c r="C78" s="8">
        <f>VLOOKUP($A$7:$A$91,dt!$A$2:$R$78,3,FALSE)</f>
        <v>56508</v>
      </c>
      <c r="D78" s="8">
        <f>VLOOKUP($A$7:$A$91,dt!$A$2:$R$78,4,FALSE)</f>
        <v>7209</v>
      </c>
      <c r="E78" s="8">
        <f>VLOOKUP($A$7:$A$91,dt!$A$2:$R$78,5,FALSE)</f>
        <v>87</v>
      </c>
      <c r="F78" s="8">
        <f>VLOOKUP($A$7:$A$91,dt!$A$2:$R$78,6,FALSE)</f>
        <v>8</v>
      </c>
      <c r="G78" s="8">
        <f>VLOOKUP($A$7:$A$91,dt!$A$2:$R$78,7,FALSE)</f>
        <v>732</v>
      </c>
      <c r="H78" s="8">
        <f>VLOOKUP($A$7:$A$91,dt!$A$2:$R$78,8,FALSE)</f>
        <v>134</v>
      </c>
      <c r="I78" s="8">
        <f>VLOOKUP($A$7:$A$91,dt!$A$2:$R$78,9,FALSE)</f>
        <v>89014</v>
      </c>
      <c r="J78" s="8">
        <f>VLOOKUP($A$7:$A$91,dt!$A$2:$R$78,10,FALSE)</f>
        <v>689</v>
      </c>
      <c r="K78" s="8">
        <f>VLOOKUP($A$7:$A$91,dt!$A$2:$R$78,11,FALSE)</f>
        <v>511944</v>
      </c>
      <c r="L78" s="8">
        <f>VLOOKUP($A$7:$A$91,dt!$A$2:$R$78,12,FALSE)</f>
        <v>12009</v>
      </c>
      <c r="M78" s="8">
        <f>VLOOKUP($A$7:$A$91,dt!$A$2:$R$78,13,FALSE)</f>
        <v>1839179</v>
      </c>
      <c r="N78" s="8">
        <f>VLOOKUP($A$7:$A$91,dt!$A$2:$R$78,14,FALSE)</f>
        <v>177</v>
      </c>
      <c r="O78" s="8">
        <f>VLOOKUP($A$7:$A$91,dt!$A$2:$R$78,15,FALSE)</f>
        <v>92206</v>
      </c>
      <c r="P78" s="8">
        <f>VLOOKUP($A$7:$A$91,dt!$A$2:$R$78,16,FALSE)</f>
        <v>347</v>
      </c>
      <c r="Q78" s="8">
        <f>VLOOKUP($A$7:$A$91,dt!$A$2:$R$78,17,FALSE)</f>
        <v>3574</v>
      </c>
      <c r="R78" s="8">
        <f>VLOOKUP($A$7:$A$91,dt!$A$2:$R$78,18,FALSE)</f>
        <v>140</v>
      </c>
      <c r="S78" s="8">
        <f>VLOOKUP($A$7:$A$91,dt!$A$2:$X$78,19,FALSE)</f>
        <v>10134</v>
      </c>
      <c r="T78" s="8">
        <f>VLOOKUP($A$7:$A$91,dt!$A$2:$X$78,20,FALSE)</f>
        <v>283</v>
      </c>
      <c r="U78" s="8">
        <f>VLOOKUP($A$7:$A$91,dt!$A$2:$X$78,21,FALSE)</f>
        <v>32525</v>
      </c>
      <c r="V78" s="8">
        <f>VLOOKUP($A$7:$A$91,dt!$A$2:$X$78,22,FALSE)</f>
        <v>1650</v>
      </c>
      <c r="W78" s="8">
        <f>VLOOKUP($A$7:$A$91,dt!$A$2:$X$78,23,FALSE)</f>
        <v>212</v>
      </c>
      <c r="X78" s="8">
        <f>VLOOKUP($A$7:$A$91,dt!$A$2:$X$78,24,FALSE)</f>
        <v>27</v>
      </c>
    </row>
    <row r="79" spans="1:24" ht="21.75" x14ac:dyDescent="0.2">
      <c r="A79" s="7" t="s">
        <v>75</v>
      </c>
      <c r="B79" s="8">
        <f>VLOOKUP($A$7:$A$91,dt!$A$2:$R$78,2,FALSE)</f>
        <v>10343</v>
      </c>
      <c r="C79" s="8">
        <f>VLOOKUP($A$7:$A$91,dt!$A$2:$R$78,3,FALSE)</f>
        <v>9127</v>
      </c>
      <c r="D79" s="8">
        <f>VLOOKUP($A$7:$A$91,dt!$A$2:$R$78,4,FALSE)</f>
        <v>1228</v>
      </c>
      <c r="E79" s="8">
        <f>VLOOKUP($A$7:$A$91,dt!$A$2:$R$78,5,FALSE)</f>
        <v>26</v>
      </c>
      <c r="F79" s="8">
        <f>VLOOKUP($A$7:$A$91,dt!$A$2:$R$78,6,FALSE)</f>
        <v>2</v>
      </c>
      <c r="G79" s="8">
        <f>VLOOKUP($A$7:$A$91,dt!$A$2:$R$78,7,FALSE)</f>
        <v>2760</v>
      </c>
      <c r="H79" s="8">
        <f>VLOOKUP($A$7:$A$91,dt!$A$2:$R$78,8,FALSE)</f>
        <v>240</v>
      </c>
      <c r="I79" s="8">
        <f>VLOOKUP($A$7:$A$91,dt!$A$2:$R$78,9,FALSE)</f>
        <v>42922</v>
      </c>
      <c r="J79" s="8">
        <f>VLOOKUP($A$7:$A$91,dt!$A$2:$R$78,10,FALSE)</f>
        <v>276</v>
      </c>
      <c r="K79" s="8">
        <f>VLOOKUP($A$7:$A$91,dt!$A$2:$R$78,11,FALSE)</f>
        <v>307397</v>
      </c>
      <c r="L79" s="8">
        <f>VLOOKUP($A$7:$A$91,dt!$A$2:$R$78,12,FALSE)</f>
        <v>9115</v>
      </c>
      <c r="M79" s="8">
        <f>VLOOKUP($A$7:$A$91,dt!$A$2:$R$78,13,FALSE)</f>
        <v>468628</v>
      </c>
      <c r="N79" s="8">
        <f>VLOOKUP($A$7:$A$91,dt!$A$2:$R$78,14,FALSE)</f>
        <v>113</v>
      </c>
      <c r="O79" s="8">
        <f>VLOOKUP($A$7:$A$91,dt!$A$2:$R$78,15,FALSE)</f>
        <v>879409</v>
      </c>
      <c r="P79" s="8">
        <f>VLOOKUP($A$7:$A$91,dt!$A$2:$R$78,16,FALSE)</f>
        <v>454</v>
      </c>
      <c r="Q79" s="8">
        <f>VLOOKUP($A$7:$A$91,dt!$A$2:$R$78,17,FALSE)</f>
        <v>2250</v>
      </c>
      <c r="R79" s="8">
        <f>VLOOKUP($A$7:$A$91,dt!$A$2:$R$78,18,FALSE)</f>
        <v>77</v>
      </c>
      <c r="S79" s="8">
        <f>VLOOKUP($A$7:$A$91,dt!$A$2:$X$78,19,FALSE)</f>
        <v>9910</v>
      </c>
      <c r="T79" s="8">
        <f>VLOOKUP($A$7:$A$91,dt!$A$2:$X$78,20,FALSE)</f>
        <v>204</v>
      </c>
      <c r="U79" s="8">
        <f>VLOOKUP($A$7:$A$91,dt!$A$2:$X$78,21,FALSE)</f>
        <v>12764</v>
      </c>
      <c r="V79" s="8">
        <f>VLOOKUP($A$7:$A$91,dt!$A$2:$X$78,22,FALSE)</f>
        <v>603</v>
      </c>
      <c r="W79" s="8">
        <f>VLOOKUP($A$7:$A$91,dt!$A$2:$X$78,23,FALSE)</f>
        <v>135</v>
      </c>
      <c r="X79" s="8">
        <f>VLOOKUP($A$7:$A$91,dt!$A$2:$X$78,24,FALSE)</f>
        <v>20</v>
      </c>
    </row>
    <row r="80" spans="1:24" ht="21.75" x14ac:dyDescent="0.2">
      <c r="A80" s="7" t="s">
        <v>76</v>
      </c>
      <c r="B80" s="8">
        <f>VLOOKUP($A$7:$A$91,dt!$A$2:$R$78,2,FALSE)</f>
        <v>3110</v>
      </c>
      <c r="C80" s="8">
        <f>VLOOKUP($A$7:$A$91,dt!$A$2:$R$78,3,FALSE)</f>
        <v>2296</v>
      </c>
      <c r="D80" s="8">
        <f>VLOOKUP($A$7:$A$91,dt!$A$2:$R$78,4,FALSE)</f>
        <v>284</v>
      </c>
      <c r="E80" s="8">
        <f>VLOOKUP($A$7:$A$91,dt!$A$2:$R$78,5,FALSE)</f>
        <v>0</v>
      </c>
      <c r="F80" s="8">
        <f>VLOOKUP($A$7:$A$91,dt!$A$2:$R$78,6,FALSE)</f>
        <v>0</v>
      </c>
      <c r="G80" s="8">
        <f>VLOOKUP($A$7:$A$91,dt!$A$2:$R$78,7,FALSE)</f>
        <v>757</v>
      </c>
      <c r="H80" s="8">
        <f>VLOOKUP($A$7:$A$91,dt!$A$2:$R$78,8,FALSE)</f>
        <v>97</v>
      </c>
      <c r="I80" s="8">
        <f>VLOOKUP($A$7:$A$91,dt!$A$2:$R$78,9,FALSE)</f>
        <v>8712</v>
      </c>
      <c r="J80" s="8">
        <f>VLOOKUP($A$7:$A$91,dt!$A$2:$R$78,10,FALSE)</f>
        <v>50</v>
      </c>
      <c r="K80" s="8">
        <f>VLOOKUP($A$7:$A$91,dt!$A$2:$R$78,11,FALSE)</f>
        <v>85942</v>
      </c>
      <c r="L80" s="8">
        <f>VLOOKUP($A$7:$A$91,dt!$A$2:$R$78,12,FALSE)</f>
        <v>2606</v>
      </c>
      <c r="M80" s="8">
        <f>VLOOKUP($A$7:$A$91,dt!$A$2:$R$78,13,FALSE)</f>
        <v>70063</v>
      </c>
      <c r="N80" s="8">
        <f>VLOOKUP($A$7:$A$91,dt!$A$2:$R$78,14,FALSE)</f>
        <v>8</v>
      </c>
      <c r="O80" s="8">
        <f>VLOOKUP($A$7:$A$91,dt!$A$2:$R$78,15,FALSE)</f>
        <v>117071</v>
      </c>
      <c r="P80" s="8">
        <f>VLOOKUP($A$7:$A$91,dt!$A$2:$R$78,16,FALSE)</f>
        <v>53</v>
      </c>
      <c r="Q80" s="8">
        <f>VLOOKUP($A$7:$A$91,dt!$A$2:$R$78,17,FALSE)</f>
        <v>5181</v>
      </c>
      <c r="R80" s="8">
        <f>VLOOKUP($A$7:$A$91,dt!$A$2:$R$78,18,FALSE)</f>
        <v>7</v>
      </c>
      <c r="S80" s="8">
        <f>VLOOKUP($A$7:$A$91,dt!$A$2:$X$78,19,FALSE)</f>
        <v>4678</v>
      </c>
      <c r="T80" s="8">
        <f>VLOOKUP($A$7:$A$91,dt!$A$2:$X$78,20,FALSE)</f>
        <v>30</v>
      </c>
      <c r="U80" s="8">
        <f>VLOOKUP($A$7:$A$91,dt!$A$2:$X$78,21,FALSE)</f>
        <v>2353</v>
      </c>
      <c r="V80" s="8">
        <f>VLOOKUP($A$7:$A$91,dt!$A$2:$X$78,22,FALSE)</f>
        <v>90</v>
      </c>
      <c r="W80" s="8">
        <f>VLOOKUP($A$7:$A$91,dt!$A$2:$X$78,23,FALSE)</f>
        <v>105</v>
      </c>
      <c r="X80" s="8">
        <f>VLOOKUP($A$7:$A$91,dt!$A$2:$X$78,24,FALSE)</f>
        <v>8</v>
      </c>
    </row>
    <row r="81" spans="1:24" ht="21.75" x14ac:dyDescent="0.2">
      <c r="A81" s="7" t="s">
        <v>77</v>
      </c>
      <c r="B81" s="8">
        <f>VLOOKUP($A$7:$A$91,dt!$A$2:$R$78,2,FALSE)</f>
        <v>56349</v>
      </c>
      <c r="C81" s="8">
        <f>VLOOKUP($A$7:$A$91,dt!$A$2:$R$78,3,FALSE)</f>
        <v>80444</v>
      </c>
      <c r="D81" s="8">
        <f>VLOOKUP($A$7:$A$91,dt!$A$2:$R$78,4,FALSE)</f>
        <v>14011</v>
      </c>
      <c r="E81" s="8">
        <f>VLOOKUP($A$7:$A$91,dt!$A$2:$R$78,5,FALSE)</f>
        <v>3</v>
      </c>
      <c r="F81" s="8">
        <f>VLOOKUP($A$7:$A$91,dt!$A$2:$R$78,6,FALSE)</f>
        <v>2</v>
      </c>
      <c r="G81" s="8">
        <f>VLOOKUP($A$7:$A$91,dt!$A$2:$R$78,7,FALSE)</f>
        <v>3903</v>
      </c>
      <c r="H81" s="8">
        <f>VLOOKUP($A$7:$A$91,dt!$A$2:$R$78,8,FALSE)</f>
        <v>419</v>
      </c>
      <c r="I81" s="8">
        <f>VLOOKUP($A$7:$A$91,dt!$A$2:$R$78,9,FALSE)</f>
        <v>227904</v>
      </c>
      <c r="J81" s="8">
        <f>VLOOKUP($A$7:$A$91,dt!$A$2:$R$78,10,FALSE)</f>
        <v>3534</v>
      </c>
      <c r="K81" s="8">
        <f>VLOOKUP($A$7:$A$91,dt!$A$2:$R$78,11,FALSE)</f>
        <v>1861820</v>
      </c>
      <c r="L81" s="8">
        <f>VLOOKUP($A$7:$A$91,dt!$A$2:$R$78,12,FALSE)</f>
        <v>48281</v>
      </c>
      <c r="M81" s="8">
        <f>VLOOKUP($A$7:$A$91,dt!$A$2:$R$78,13,FALSE)</f>
        <v>2162725</v>
      </c>
      <c r="N81" s="8">
        <f>VLOOKUP($A$7:$A$91,dt!$A$2:$R$78,14,FALSE)</f>
        <v>472</v>
      </c>
      <c r="O81" s="8">
        <f>VLOOKUP($A$7:$A$91,dt!$A$2:$R$78,15,FALSE)</f>
        <v>376726</v>
      </c>
      <c r="P81" s="8">
        <f>VLOOKUP($A$7:$A$91,dt!$A$2:$R$78,16,FALSE)</f>
        <v>2464</v>
      </c>
      <c r="Q81" s="8">
        <f>VLOOKUP($A$7:$A$91,dt!$A$2:$R$78,17,FALSE)</f>
        <v>10821</v>
      </c>
      <c r="R81" s="8">
        <f>VLOOKUP($A$7:$A$91,dt!$A$2:$R$78,18,FALSE)</f>
        <v>208</v>
      </c>
      <c r="S81" s="8">
        <f>VLOOKUP($A$7:$A$91,dt!$A$2:$X$78,19,FALSE)</f>
        <v>293349</v>
      </c>
      <c r="T81" s="8">
        <f>VLOOKUP($A$7:$A$91,dt!$A$2:$X$78,20,FALSE)</f>
        <v>2094</v>
      </c>
      <c r="U81" s="8">
        <f>VLOOKUP($A$7:$A$91,dt!$A$2:$X$78,21,FALSE)</f>
        <v>15166</v>
      </c>
      <c r="V81" s="8">
        <f>VLOOKUP($A$7:$A$91,dt!$A$2:$X$78,22,FALSE)</f>
        <v>763</v>
      </c>
      <c r="W81" s="8">
        <f>VLOOKUP($A$7:$A$91,dt!$A$2:$X$78,23,FALSE)</f>
        <v>443</v>
      </c>
      <c r="X81" s="8">
        <f>VLOOKUP($A$7:$A$91,dt!$A$2:$X$78,24,FALSE)</f>
        <v>30</v>
      </c>
    </row>
    <row r="82" spans="1:24" ht="21.75" x14ac:dyDescent="0.2">
      <c r="A82" s="7" t="s">
        <v>78</v>
      </c>
      <c r="B82" s="8">
        <f>VLOOKUP($A$7:$A$91,dt!$A$2:$R$78,2,FALSE)</f>
        <v>7193</v>
      </c>
      <c r="C82" s="8">
        <f>VLOOKUP($A$7:$A$91,dt!$A$2:$R$78,3,FALSE)</f>
        <v>9977</v>
      </c>
      <c r="D82" s="8">
        <f>VLOOKUP($A$7:$A$91,dt!$A$2:$R$78,4,FALSE)</f>
        <v>1185</v>
      </c>
      <c r="E82" s="8">
        <f>VLOOKUP($A$7:$A$91,dt!$A$2:$R$78,5,FALSE)</f>
        <v>7</v>
      </c>
      <c r="F82" s="8">
        <f>VLOOKUP($A$7:$A$91,dt!$A$2:$R$78,6,FALSE)</f>
        <v>2</v>
      </c>
      <c r="G82" s="8">
        <f>VLOOKUP($A$7:$A$91,dt!$A$2:$R$78,7,FALSE)</f>
        <v>1577</v>
      </c>
      <c r="H82" s="8">
        <f>VLOOKUP($A$7:$A$91,dt!$A$2:$R$78,8,FALSE)</f>
        <v>173</v>
      </c>
      <c r="I82" s="8">
        <f>VLOOKUP($A$7:$A$91,dt!$A$2:$R$78,9,FALSE)</f>
        <v>10136</v>
      </c>
      <c r="J82" s="8">
        <f>VLOOKUP($A$7:$A$91,dt!$A$2:$R$78,10,FALSE)</f>
        <v>306</v>
      </c>
      <c r="K82" s="8">
        <f>VLOOKUP($A$7:$A$91,dt!$A$2:$R$78,11,FALSE)</f>
        <v>175539</v>
      </c>
      <c r="L82" s="8">
        <f>VLOOKUP($A$7:$A$91,dt!$A$2:$R$78,12,FALSE)</f>
        <v>6194</v>
      </c>
      <c r="M82" s="8">
        <f>VLOOKUP($A$7:$A$91,dt!$A$2:$R$78,13,FALSE)</f>
        <v>14653</v>
      </c>
      <c r="N82" s="8">
        <f>VLOOKUP($A$7:$A$91,dt!$A$2:$R$78,14,FALSE)</f>
        <v>19</v>
      </c>
      <c r="O82" s="8">
        <f>VLOOKUP($A$7:$A$91,dt!$A$2:$R$78,15,FALSE)</f>
        <v>252931</v>
      </c>
      <c r="P82" s="8">
        <f>VLOOKUP($A$7:$A$91,dt!$A$2:$R$78,16,FALSE)</f>
        <v>664</v>
      </c>
      <c r="Q82" s="8">
        <f>VLOOKUP($A$7:$A$91,dt!$A$2:$R$78,17,FALSE)</f>
        <v>122</v>
      </c>
      <c r="R82" s="8">
        <f>VLOOKUP($A$7:$A$91,dt!$A$2:$R$78,18,FALSE)</f>
        <v>9</v>
      </c>
      <c r="S82" s="8">
        <f>VLOOKUP($A$7:$A$91,dt!$A$2:$X$78,19,FALSE)</f>
        <v>8719</v>
      </c>
      <c r="T82" s="8">
        <f>VLOOKUP($A$7:$A$91,dt!$A$2:$X$78,20,FALSE)</f>
        <v>97</v>
      </c>
      <c r="U82" s="8">
        <f>VLOOKUP($A$7:$A$91,dt!$A$2:$X$78,21,FALSE)</f>
        <v>8096</v>
      </c>
      <c r="V82" s="8">
        <f>VLOOKUP($A$7:$A$91,dt!$A$2:$X$78,22,FALSE)</f>
        <v>472</v>
      </c>
      <c r="W82" s="8">
        <f>VLOOKUP($A$7:$A$91,dt!$A$2:$X$78,23,FALSE)</f>
        <v>81</v>
      </c>
      <c r="X82" s="8">
        <f>VLOOKUP($A$7:$A$91,dt!$A$2:$X$78,24,FALSE)</f>
        <v>8</v>
      </c>
    </row>
    <row r="83" spans="1:24" ht="21.75" x14ac:dyDescent="0.2">
      <c r="A83" s="7" t="s">
        <v>79</v>
      </c>
      <c r="B83" s="8">
        <f>VLOOKUP($A$7:$A$91,dt!$A$2:$R$78,2,FALSE)</f>
        <v>25459</v>
      </c>
      <c r="C83" s="8">
        <f>VLOOKUP($A$7:$A$91,dt!$A$2:$R$78,3,FALSE)</f>
        <v>45065</v>
      </c>
      <c r="D83" s="8">
        <f>VLOOKUP($A$7:$A$91,dt!$A$2:$R$78,4,FALSE)</f>
        <v>7133</v>
      </c>
      <c r="E83" s="8">
        <f>VLOOKUP($A$7:$A$91,dt!$A$2:$R$78,5,FALSE)</f>
        <v>1138</v>
      </c>
      <c r="F83" s="8">
        <f>VLOOKUP($A$7:$A$91,dt!$A$2:$R$78,6,FALSE)</f>
        <v>31</v>
      </c>
      <c r="G83" s="8">
        <f>VLOOKUP($A$7:$A$91,dt!$A$2:$R$78,7,FALSE)</f>
        <v>623</v>
      </c>
      <c r="H83" s="8">
        <f>VLOOKUP($A$7:$A$91,dt!$A$2:$R$78,8,FALSE)</f>
        <v>128</v>
      </c>
      <c r="I83" s="8">
        <f>VLOOKUP($A$7:$A$91,dt!$A$2:$R$78,9,FALSE)</f>
        <v>99375</v>
      </c>
      <c r="J83" s="8">
        <f>VLOOKUP($A$7:$A$91,dt!$A$2:$R$78,10,FALSE)</f>
        <v>2599</v>
      </c>
      <c r="K83" s="8">
        <f>VLOOKUP($A$7:$A$91,dt!$A$2:$R$78,11,FALSE)</f>
        <v>747685</v>
      </c>
      <c r="L83" s="8">
        <f>VLOOKUP($A$7:$A$91,dt!$A$2:$R$78,12,FALSE)</f>
        <v>21342</v>
      </c>
      <c r="M83" s="8">
        <f>VLOOKUP($A$7:$A$91,dt!$A$2:$R$78,13,FALSE)</f>
        <v>629158</v>
      </c>
      <c r="N83" s="8">
        <f>VLOOKUP($A$7:$A$91,dt!$A$2:$R$78,14,FALSE)</f>
        <v>151</v>
      </c>
      <c r="O83" s="8">
        <f>VLOOKUP($A$7:$A$91,dt!$A$2:$R$78,15,FALSE)</f>
        <v>578990</v>
      </c>
      <c r="P83" s="8">
        <f>VLOOKUP($A$7:$A$91,dt!$A$2:$R$78,16,FALSE)</f>
        <v>1161</v>
      </c>
      <c r="Q83" s="8">
        <f>VLOOKUP($A$7:$A$91,dt!$A$2:$R$78,17,FALSE)</f>
        <v>3984</v>
      </c>
      <c r="R83" s="8">
        <f>VLOOKUP($A$7:$A$91,dt!$A$2:$R$78,18,FALSE)</f>
        <v>123</v>
      </c>
      <c r="S83" s="8">
        <f>VLOOKUP($A$7:$A$91,dt!$A$2:$X$78,19,FALSE)</f>
        <v>41597</v>
      </c>
      <c r="T83" s="8">
        <f>VLOOKUP($A$7:$A$91,dt!$A$2:$X$78,20,FALSE)</f>
        <v>454</v>
      </c>
      <c r="U83" s="8">
        <f>VLOOKUP($A$7:$A$91,dt!$A$2:$X$78,21,FALSE)</f>
        <v>7102</v>
      </c>
      <c r="V83" s="8">
        <f>VLOOKUP($A$7:$A$91,dt!$A$2:$X$78,22,FALSE)</f>
        <v>293</v>
      </c>
      <c r="W83" s="8">
        <f>VLOOKUP($A$7:$A$91,dt!$A$2:$X$78,23,FALSE)</f>
        <v>117</v>
      </c>
      <c r="X83" s="8">
        <f>VLOOKUP($A$7:$A$91,dt!$A$2:$X$78,24,FALSE)</f>
        <v>11</v>
      </c>
    </row>
    <row r="84" spans="1:24" ht="21.75" x14ac:dyDescent="0.2">
      <c r="A84" s="7" t="s">
        <v>80</v>
      </c>
      <c r="B84" s="8">
        <f>VLOOKUP($A$7:$A$91,dt!$A$2:$R$78,2,FALSE)</f>
        <v>30335</v>
      </c>
      <c r="C84" s="8">
        <f>VLOOKUP($A$7:$A$91,dt!$A$2:$R$78,3,FALSE)</f>
        <v>94171</v>
      </c>
      <c r="D84" s="8">
        <f>VLOOKUP($A$7:$A$91,dt!$A$2:$R$78,4,FALSE)</f>
        <v>14231</v>
      </c>
      <c r="E84" s="8">
        <f>VLOOKUP($A$7:$A$91,dt!$A$2:$R$78,5,FALSE)</f>
        <v>20</v>
      </c>
      <c r="F84" s="8">
        <f>VLOOKUP($A$7:$A$91,dt!$A$2:$R$78,6,FALSE)</f>
        <v>7</v>
      </c>
      <c r="G84" s="8">
        <f>VLOOKUP($A$7:$A$91,dt!$A$2:$R$78,7,FALSE)</f>
        <v>501</v>
      </c>
      <c r="H84" s="8">
        <f>VLOOKUP($A$7:$A$91,dt!$A$2:$R$78,8,FALSE)</f>
        <v>118</v>
      </c>
      <c r="I84" s="8">
        <f>VLOOKUP($A$7:$A$91,dt!$A$2:$R$78,9,FALSE)</f>
        <v>85410</v>
      </c>
      <c r="J84" s="8">
        <f>VLOOKUP($A$7:$A$91,dt!$A$2:$R$78,10,FALSE)</f>
        <v>942</v>
      </c>
      <c r="K84" s="8">
        <f>VLOOKUP($A$7:$A$91,dt!$A$2:$R$78,11,FALSE)</f>
        <v>828305</v>
      </c>
      <c r="L84" s="8">
        <f>VLOOKUP($A$7:$A$91,dt!$A$2:$R$78,12,FALSE)</f>
        <v>23142</v>
      </c>
      <c r="M84" s="8">
        <f>VLOOKUP($A$7:$A$91,dt!$A$2:$R$78,13,FALSE)</f>
        <v>1061796</v>
      </c>
      <c r="N84" s="8">
        <f>VLOOKUP($A$7:$A$91,dt!$A$2:$R$78,14,FALSE)</f>
        <v>219</v>
      </c>
      <c r="O84" s="8">
        <f>VLOOKUP($A$7:$A$91,dt!$A$2:$R$78,15,FALSE)</f>
        <v>644059</v>
      </c>
      <c r="P84" s="8">
        <f>VLOOKUP($A$7:$A$91,dt!$A$2:$R$78,16,FALSE)</f>
        <v>852</v>
      </c>
      <c r="Q84" s="8">
        <f>VLOOKUP($A$7:$A$91,dt!$A$2:$R$78,17,FALSE)</f>
        <v>6396</v>
      </c>
      <c r="R84" s="8">
        <f>VLOOKUP($A$7:$A$91,dt!$A$2:$R$78,18,FALSE)</f>
        <v>210</v>
      </c>
      <c r="S84" s="8">
        <f>VLOOKUP($A$7:$A$91,dt!$A$2:$X$78,19,FALSE)</f>
        <v>68152</v>
      </c>
      <c r="T84" s="8">
        <f>VLOOKUP($A$7:$A$91,dt!$A$2:$X$78,20,FALSE)</f>
        <v>503</v>
      </c>
      <c r="U84" s="8">
        <f>VLOOKUP($A$7:$A$91,dt!$A$2:$X$78,21,FALSE)</f>
        <v>17590</v>
      </c>
      <c r="V84" s="8">
        <f>VLOOKUP($A$7:$A$91,dt!$A$2:$X$78,22,FALSE)</f>
        <v>1301</v>
      </c>
      <c r="W84" s="8">
        <f>VLOOKUP($A$7:$A$91,dt!$A$2:$X$78,23,FALSE)</f>
        <v>122</v>
      </c>
      <c r="X84" s="8">
        <f>VLOOKUP($A$7:$A$91,dt!$A$2:$X$78,24,FALSE)</f>
        <v>21</v>
      </c>
    </row>
    <row r="85" spans="1:24" ht="21.75" x14ac:dyDescent="0.2">
      <c r="A85" s="7" t="s">
        <v>81</v>
      </c>
      <c r="B85" s="8">
        <f>VLOOKUP($A$7:$A$91,dt!$A$2:$R$78,2,FALSE)</f>
        <v>60786</v>
      </c>
      <c r="C85" s="8">
        <f>VLOOKUP($A$7:$A$91,dt!$A$2:$R$78,3,FALSE)</f>
        <v>162239</v>
      </c>
      <c r="D85" s="8">
        <f>VLOOKUP($A$7:$A$91,dt!$A$2:$R$78,4,FALSE)</f>
        <v>31452</v>
      </c>
      <c r="E85" s="8">
        <f>VLOOKUP($A$7:$A$91,dt!$A$2:$R$78,5,FALSE)</f>
        <v>4570</v>
      </c>
      <c r="F85" s="8">
        <f>VLOOKUP($A$7:$A$91,dt!$A$2:$R$78,6,FALSE)</f>
        <v>156</v>
      </c>
      <c r="G85" s="8">
        <f>VLOOKUP($A$7:$A$91,dt!$A$2:$R$78,7,FALSE)</f>
        <v>4220</v>
      </c>
      <c r="H85" s="8">
        <f>VLOOKUP($A$7:$A$91,dt!$A$2:$R$78,8,FALSE)</f>
        <v>376</v>
      </c>
      <c r="I85" s="8">
        <f>VLOOKUP($A$7:$A$91,dt!$A$2:$R$78,9,FALSE)</f>
        <v>502832</v>
      </c>
      <c r="J85" s="8">
        <f>VLOOKUP($A$7:$A$91,dt!$A$2:$R$78,10,FALSE)</f>
        <v>5604</v>
      </c>
      <c r="K85" s="8">
        <f>VLOOKUP($A$7:$A$91,dt!$A$2:$R$78,11,FALSE)</f>
        <v>2230804</v>
      </c>
      <c r="L85" s="8">
        <f>VLOOKUP($A$7:$A$91,dt!$A$2:$R$78,12,FALSE)</f>
        <v>47919</v>
      </c>
      <c r="M85" s="8">
        <f>VLOOKUP($A$7:$A$91,dt!$A$2:$R$78,13,FALSE)</f>
        <v>6421206</v>
      </c>
      <c r="N85" s="8">
        <f>VLOOKUP($A$7:$A$91,dt!$A$2:$R$78,14,FALSE)</f>
        <v>972</v>
      </c>
      <c r="O85" s="8">
        <f>VLOOKUP($A$7:$A$91,dt!$A$2:$R$78,15,FALSE)</f>
        <v>1144892</v>
      </c>
      <c r="P85" s="8">
        <f>VLOOKUP($A$7:$A$91,dt!$A$2:$R$78,16,FALSE)</f>
        <v>2709</v>
      </c>
      <c r="Q85" s="8">
        <f>VLOOKUP($A$7:$A$91,dt!$A$2:$R$78,17,FALSE)</f>
        <v>88740</v>
      </c>
      <c r="R85" s="8">
        <f>VLOOKUP($A$7:$A$91,dt!$A$2:$R$78,18,FALSE)</f>
        <v>1253</v>
      </c>
      <c r="S85" s="8">
        <f>VLOOKUP($A$7:$A$91,dt!$A$2:$X$78,19,FALSE)</f>
        <v>271975</v>
      </c>
      <c r="T85" s="8">
        <f>VLOOKUP($A$7:$A$91,dt!$A$2:$X$78,20,FALSE)</f>
        <v>1922</v>
      </c>
      <c r="U85" s="8">
        <f>VLOOKUP($A$7:$A$91,dt!$A$2:$X$78,21,FALSE)</f>
        <v>25526</v>
      </c>
      <c r="V85" s="8">
        <f>VLOOKUP($A$7:$A$91,dt!$A$2:$X$78,22,FALSE)</f>
        <v>1740</v>
      </c>
      <c r="W85" s="8">
        <f>VLOOKUP($A$7:$A$91,dt!$A$2:$X$78,23,FALSE)</f>
        <v>260</v>
      </c>
      <c r="X85" s="8">
        <f>VLOOKUP($A$7:$A$91,dt!$A$2:$X$78,24,FALSE)</f>
        <v>36</v>
      </c>
    </row>
    <row r="86" spans="1:24" ht="21.75" x14ac:dyDescent="0.2">
      <c r="A86" s="11" t="s">
        <v>9</v>
      </c>
      <c r="B86" s="10">
        <f>SUM(B87:B91)</f>
        <v>223720</v>
      </c>
      <c r="C86" s="10">
        <f t="shared" ref="C86:X86" si="36">SUM(C87:C91)</f>
        <v>415991</v>
      </c>
      <c r="D86" s="10">
        <f t="shared" si="36"/>
        <v>93316</v>
      </c>
      <c r="E86" s="10">
        <f t="shared" si="36"/>
        <v>1039</v>
      </c>
      <c r="F86" s="10">
        <f t="shared" si="36"/>
        <v>24</v>
      </c>
      <c r="G86" s="10">
        <f t="shared" si="36"/>
        <v>12157</v>
      </c>
      <c r="H86" s="10">
        <f t="shared" si="36"/>
        <v>1463</v>
      </c>
      <c r="I86" s="10">
        <f t="shared" si="36"/>
        <v>225537</v>
      </c>
      <c r="J86" s="10">
        <f t="shared" si="36"/>
        <v>1704</v>
      </c>
      <c r="K86" s="10">
        <f t="shared" ref="K86:L86" si="37">SUM(K87:K91)</f>
        <v>4817838</v>
      </c>
      <c r="L86" s="10">
        <f t="shared" si="37"/>
        <v>181621</v>
      </c>
      <c r="M86" s="10">
        <f t="shared" ref="M86:N86" si="38">SUM(M87:M91)</f>
        <v>3480432</v>
      </c>
      <c r="N86" s="10">
        <f t="shared" si="38"/>
        <v>1919</v>
      </c>
      <c r="O86" s="10">
        <f t="shared" si="36"/>
        <v>2040335</v>
      </c>
      <c r="P86" s="10">
        <f t="shared" si="36"/>
        <v>5035</v>
      </c>
      <c r="Q86" s="10">
        <f t="shared" si="36"/>
        <v>94258</v>
      </c>
      <c r="R86" s="10">
        <f t="shared" si="36"/>
        <v>2921</v>
      </c>
      <c r="S86" s="10">
        <f t="shared" ref="S86:T86" si="39">SUM(S87:S91)</f>
        <v>476862</v>
      </c>
      <c r="T86" s="10">
        <f t="shared" si="39"/>
        <v>6609</v>
      </c>
      <c r="U86" s="10">
        <f t="shared" si="36"/>
        <v>258575</v>
      </c>
      <c r="V86" s="10">
        <f t="shared" si="36"/>
        <v>44944</v>
      </c>
      <c r="W86" s="10">
        <f t="shared" si="36"/>
        <v>27214</v>
      </c>
      <c r="X86" s="10">
        <f t="shared" si="36"/>
        <v>5300</v>
      </c>
    </row>
    <row r="87" spans="1:24" ht="21.75" x14ac:dyDescent="0.2">
      <c r="A87" s="7" t="s">
        <v>82</v>
      </c>
      <c r="B87" s="8">
        <f>VLOOKUP($A$7:$A$91,dt!$A$2:$R$78,2,FALSE)</f>
        <v>60379</v>
      </c>
      <c r="C87" s="8">
        <f>VLOOKUP($A$7:$A$91,dt!$A$2:$R$78,3,FALSE)</f>
        <v>154501</v>
      </c>
      <c r="D87" s="8">
        <f>VLOOKUP($A$7:$A$91,dt!$A$2:$R$78,4,FALSE)</f>
        <v>26691</v>
      </c>
      <c r="E87" s="8">
        <f>VLOOKUP($A$7:$A$91,dt!$A$2:$R$78,5,FALSE)</f>
        <v>985</v>
      </c>
      <c r="F87" s="8">
        <f>VLOOKUP($A$7:$A$91,dt!$A$2:$R$78,6,FALSE)</f>
        <v>15</v>
      </c>
      <c r="G87" s="8">
        <f>VLOOKUP($A$7:$A$91,dt!$A$2:$R$78,7,FALSE)</f>
        <v>6227</v>
      </c>
      <c r="H87" s="8">
        <f>VLOOKUP($A$7:$A$91,dt!$A$2:$R$78,8,FALSE)</f>
        <v>366</v>
      </c>
      <c r="I87" s="8">
        <f>VLOOKUP($A$7:$A$91,dt!$A$2:$R$78,9,FALSE)</f>
        <v>193086</v>
      </c>
      <c r="J87" s="8">
        <f>VLOOKUP($A$7:$A$91,dt!$A$2:$R$78,10,FALSE)</f>
        <v>1177</v>
      </c>
      <c r="K87" s="8">
        <f>VLOOKUP($A$7:$A$91,dt!$A$2:$R$78,11,FALSE)</f>
        <v>1664184</v>
      </c>
      <c r="L87" s="8">
        <f>VLOOKUP($A$7:$A$91,dt!$A$2:$R$78,12,FALSE)</f>
        <v>45990</v>
      </c>
      <c r="M87" s="8">
        <f>VLOOKUP($A$7:$A$91,dt!$A$2:$R$78,13,FALSE)</f>
        <v>1921811</v>
      </c>
      <c r="N87" s="8">
        <f>VLOOKUP($A$7:$A$91,dt!$A$2:$R$78,14,FALSE)</f>
        <v>804</v>
      </c>
      <c r="O87" s="8">
        <f>VLOOKUP($A$7:$A$91,dt!$A$2:$R$78,15,FALSE)</f>
        <v>1600012</v>
      </c>
      <c r="P87" s="8">
        <f>VLOOKUP($A$7:$A$91,dt!$A$2:$R$78,16,FALSE)</f>
        <v>2417</v>
      </c>
      <c r="Q87" s="8">
        <f>VLOOKUP($A$7:$A$91,dt!$A$2:$R$78,17,FALSE)</f>
        <v>54199</v>
      </c>
      <c r="R87" s="8">
        <f>VLOOKUP($A$7:$A$91,dt!$A$2:$R$78,18,FALSE)</f>
        <v>1034</v>
      </c>
      <c r="S87" s="8">
        <f>VLOOKUP($A$7:$A$91,dt!$A$2:$X$78,19,FALSE)</f>
        <v>364625</v>
      </c>
      <c r="T87" s="8">
        <f>VLOOKUP($A$7:$A$91,dt!$A$2:$X$78,20,FALSE)</f>
        <v>2034</v>
      </c>
      <c r="U87" s="8">
        <f>VLOOKUP($A$7:$A$91,dt!$A$2:$X$78,21,FALSE)</f>
        <v>52437</v>
      </c>
      <c r="V87" s="8">
        <f>VLOOKUP($A$7:$A$91,dt!$A$2:$X$78,22,FALSE)</f>
        <v>5810</v>
      </c>
      <c r="W87" s="8">
        <f>VLOOKUP($A$7:$A$91,dt!$A$2:$X$78,23,FALSE)</f>
        <v>1989</v>
      </c>
      <c r="X87" s="8">
        <f>VLOOKUP($A$7:$A$91,dt!$A$2:$X$78,24,FALSE)</f>
        <v>221</v>
      </c>
    </row>
    <row r="88" spans="1:24" ht="21.75" x14ac:dyDescent="0.2">
      <c r="A88" s="7" t="s">
        <v>83</v>
      </c>
      <c r="B88" s="8">
        <f>VLOOKUP($A$7:$A$91,dt!$A$2:$R$78,2,FALSE)</f>
        <v>23429</v>
      </c>
      <c r="C88" s="8">
        <f>VLOOKUP($A$7:$A$91,dt!$A$2:$R$78,3,FALSE)</f>
        <v>36980</v>
      </c>
      <c r="D88" s="8">
        <f>VLOOKUP($A$7:$A$91,dt!$A$2:$R$78,4,FALSE)</f>
        <v>7984</v>
      </c>
      <c r="E88" s="8">
        <f>VLOOKUP($A$7:$A$91,dt!$A$2:$R$78,5,FALSE)</f>
        <v>20</v>
      </c>
      <c r="F88" s="8">
        <f>VLOOKUP($A$7:$A$91,dt!$A$2:$R$78,6,FALSE)</f>
        <v>3</v>
      </c>
      <c r="G88" s="8">
        <f>VLOOKUP($A$7:$A$91,dt!$A$2:$R$78,7,FALSE)</f>
        <v>176</v>
      </c>
      <c r="H88" s="8">
        <f>VLOOKUP($A$7:$A$91,dt!$A$2:$R$78,8,FALSE)</f>
        <v>48</v>
      </c>
      <c r="I88" s="8">
        <f>VLOOKUP($A$7:$A$91,dt!$A$2:$R$78,9,FALSE)</f>
        <v>13520</v>
      </c>
      <c r="J88" s="8">
        <f>VLOOKUP($A$7:$A$91,dt!$A$2:$R$78,10,FALSE)</f>
        <v>115</v>
      </c>
      <c r="K88" s="8">
        <f>VLOOKUP($A$7:$A$91,dt!$A$2:$R$78,11,FALSE)</f>
        <v>549630</v>
      </c>
      <c r="L88" s="8">
        <f>VLOOKUP($A$7:$A$91,dt!$A$2:$R$78,12,FALSE)</f>
        <v>19636</v>
      </c>
      <c r="M88" s="8">
        <f>VLOOKUP($A$7:$A$91,dt!$A$2:$R$78,13,FALSE)</f>
        <v>1169912</v>
      </c>
      <c r="N88" s="8">
        <f>VLOOKUP($A$7:$A$91,dt!$A$2:$R$78,14,FALSE)</f>
        <v>92</v>
      </c>
      <c r="O88" s="8">
        <f>VLOOKUP($A$7:$A$91,dt!$A$2:$R$78,15,FALSE)</f>
        <v>304763</v>
      </c>
      <c r="P88" s="8">
        <f>VLOOKUP($A$7:$A$91,dt!$A$2:$R$78,16,FALSE)</f>
        <v>482</v>
      </c>
      <c r="Q88" s="8">
        <f>VLOOKUP($A$7:$A$91,dt!$A$2:$R$78,17,FALSE)</f>
        <v>4745</v>
      </c>
      <c r="R88" s="8">
        <f>VLOOKUP($A$7:$A$91,dt!$A$2:$R$78,18,FALSE)</f>
        <v>233</v>
      </c>
      <c r="S88" s="8">
        <f>VLOOKUP($A$7:$A$91,dt!$A$2:$X$78,19,FALSE)</f>
        <v>19839</v>
      </c>
      <c r="T88" s="8">
        <f>VLOOKUP($A$7:$A$91,dt!$A$2:$X$78,20,FALSE)</f>
        <v>823</v>
      </c>
      <c r="U88" s="8">
        <f>VLOOKUP($A$7:$A$91,dt!$A$2:$X$78,21,FALSE)</f>
        <v>32593</v>
      </c>
      <c r="V88" s="8">
        <f>VLOOKUP($A$7:$A$91,dt!$A$2:$X$78,22,FALSE)</f>
        <v>5131</v>
      </c>
      <c r="W88" s="8">
        <f>VLOOKUP($A$7:$A$91,dt!$A$2:$X$78,23,FALSE)</f>
        <v>687</v>
      </c>
      <c r="X88" s="8">
        <f>VLOOKUP($A$7:$A$91,dt!$A$2:$X$78,24,FALSE)</f>
        <v>96</v>
      </c>
    </row>
    <row r="89" spans="1:24" ht="21.75" x14ac:dyDescent="0.2">
      <c r="A89" s="7" t="s">
        <v>84</v>
      </c>
      <c r="B89" s="8">
        <f>VLOOKUP($A$7:$A$91,dt!$A$2:$R$78,2,FALSE)</f>
        <v>38615</v>
      </c>
      <c r="C89" s="8">
        <f>VLOOKUP($A$7:$A$91,dt!$A$2:$R$78,3,FALSE)</f>
        <v>67760</v>
      </c>
      <c r="D89" s="8">
        <f>VLOOKUP($A$7:$A$91,dt!$A$2:$R$78,4,FALSE)</f>
        <v>18169</v>
      </c>
      <c r="E89" s="8">
        <f>VLOOKUP($A$7:$A$91,dt!$A$2:$R$78,5,FALSE)</f>
        <v>2</v>
      </c>
      <c r="F89" s="8">
        <f>VLOOKUP($A$7:$A$91,dt!$A$2:$R$78,6,FALSE)</f>
        <v>1</v>
      </c>
      <c r="G89" s="8">
        <f>VLOOKUP($A$7:$A$91,dt!$A$2:$R$78,7,FALSE)</f>
        <v>1700</v>
      </c>
      <c r="H89" s="8">
        <f>VLOOKUP($A$7:$A$91,dt!$A$2:$R$78,8,FALSE)</f>
        <v>220</v>
      </c>
      <c r="I89" s="8">
        <f>VLOOKUP($A$7:$A$91,dt!$A$2:$R$78,9,FALSE)</f>
        <v>3725</v>
      </c>
      <c r="J89" s="8">
        <f>VLOOKUP($A$7:$A$91,dt!$A$2:$R$78,10,FALSE)</f>
        <v>178</v>
      </c>
      <c r="K89" s="8">
        <f>VLOOKUP($A$7:$A$91,dt!$A$2:$R$78,11,FALSE)</f>
        <v>781737</v>
      </c>
      <c r="L89" s="8">
        <f>VLOOKUP($A$7:$A$91,dt!$A$2:$R$78,12,FALSE)</f>
        <v>32043</v>
      </c>
      <c r="M89" s="8">
        <f>VLOOKUP($A$7:$A$91,dt!$A$2:$R$78,13,FALSE)</f>
        <v>240648</v>
      </c>
      <c r="N89" s="8">
        <f>VLOOKUP($A$7:$A$91,dt!$A$2:$R$78,14,FALSE)</f>
        <v>135</v>
      </c>
      <c r="O89" s="8">
        <f>VLOOKUP($A$7:$A$91,dt!$A$2:$R$78,15,FALSE)</f>
        <v>28542</v>
      </c>
      <c r="P89" s="8">
        <f>VLOOKUP($A$7:$A$91,dt!$A$2:$R$78,16,FALSE)</f>
        <v>706</v>
      </c>
      <c r="Q89" s="8">
        <f>VLOOKUP($A$7:$A$91,dt!$A$2:$R$78,17,FALSE)</f>
        <v>14316</v>
      </c>
      <c r="R89" s="8">
        <f>VLOOKUP($A$7:$A$91,dt!$A$2:$R$78,18,FALSE)</f>
        <v>460</v>
      </c>
      <c r="S89" s="8">
        <f>VLOOKUP($A$7:$A$91,dt!$A$2:$X$78,19,FALSE)</f>
        <v>46792</v>
      </c>
      <c r="T89" s="8">
        <f>VLOOKUP($A$7:$A$91,dt!$A$2:$X$78,20,FALSE)</f>
        <v>1427</v>
      </c>
      <c r="U89" s="8">
        <f>VLOOKUP($A$7:$A$91,dt!$A$2:$X$78,21,FALSE)</f>
        <v>50424</v>
      </c>
      <c r="V89" s="8">
        <f>VLOOKUP($A$7:$A$91,dt!$A$2:$X$78,22,FALSE)</f>
        <v>9929</v>
      </c>
      <c r="W89" s="8">
        <f>VLOOKUP($A$7:$A$91,dt!$A$2:$X$78,23,FALSE)</f>
        <v>16688</v>
      </c>
      <c r="X89" s="8">
        <f>VLOOKUP($A$7:$A$91,dt!$A$2:$X$78,24,FALSE)</f>
        <v>3645</v>
      </c>
    </row>
    <row r="90" spans="1:24" ht="21.75" x14ac:dyDescent="0.2">
      <c r="A90" s="7" t="s">
        <v>85</v>
      </c>
      <c r="B90" s="8">
        <f>VLOOKUP($A$7:$A$91,dt!$A$2:$R$78,2,FALSE)</f>
        <v>45797</v>
      </c>
      <c r="C90" s="8">
        <f>VLOOKUP($A$7:$A$91,dt!$A$2:$R$78,3,FALSE)</f>
        <v>56536</v>
      </c>
      <c r="D90" s="8">
        <f>VLOOKUP($A$7:$A$91,dt!$A$2:$R$78,4,FALSE)</f>
        <v>17403</v>
      </c>
      <c r="E90" s="8">
        <f>VLOOKUP($A$7:$A$91,dt!$A$2:$R$78,5,FALSE)</f>
        <v>15</v>
      </c>
      <c r="F90" s="8">
        <f>VLOOKUP($A$7:$A$91,dt!$A$2:$R$78,6,FALSE)</f>
        <v>1</v>
      </c>
      <c r="G90" s="8">
        <f>VLOOKUP($A$7:$A$91,dt!$A$2:$R$78,7,FALSE)</f>
        <v>1549</v>
      </c>
      <c r="H90" s="8">
        <f>VLOOKUP($A$7:$A$91,dt!$A$2:$R$78,8,FALSE)</f>
        <v>328</v>
      </c>
      <c r="I90" s="8">
        <f>VLOOKUP($A$7:$A$91,dt!$A$2:$R$78,9,FALSE)</f>
        <v>8108</v>
      </c>
      <c r="J90" s="8">
        <f>VLOOKUP($A$7:$A$91,dt!$A$2:$R$78,10,FALSE)</f>
        <v>51</v>
      </c>
      <c r="K90" s="8">
        <f>VLOOKUP($A$7:$A$91,dt!$A$2:$R$78,11,FALSE)</f>
        <v>831326</v>
      </c>
      <c r="L90" s="8">
        <f>VLOOKUP($A$7:$A$91,dt!$A$2:$R$78,12,FALSE)</f>
        <v>37744</v>
      </c>
      <c r="M90" s="8">
        <f>VLOOKUP($A$7:$A$91,dt!$A$2:$R$78,13,FALSE)</f>
        <v>71570</v>
      </c>
      <c r="N90" s="8">
        <f>VLOOKUP($A$7:$A$91,dt!$A$2:$R$78,14,FALSE)</f>
        <v>712</v>
      </c>
      <c r="O90" s="8">
        <f>VLOOKUP($A$7:$A$91,dt!$A$2:$R$78,15,FALSE)</f>
        <v>63446</v>
      </c>
      <c r="P90" s="8">
        <f>VLOOKUP($A$7:$A$91,dt!$A$2:$R$78,16,FALSE)</f>
        <v>502</v>
      </c>
      <c r="Q90" s="8">
        <f>VLOOKUP($A$7:$A$91,dt!$A$2:$R$78,17,FALSE)</f>
        <v>14755</v>
      </c>
      <c r="R90" s="8">
        <f>VLOOKUP($A$7:$A$91,dt!$A$2:$R$78,18,FALSE)</f>
        <v>867</v>
      </c>
      <c r="S90" s="8">
        <f>VLOOKUP($A$7:$A$91,dt!$A$2:$X$78,19,FALSE)</f>
        <v>22512</v>
      </c>
      <c r="T90" s="8">
        <f>VLOOKUP($A$7:$A$91,dt!$A$2:$X$78,20,FALSE)</f>
        <v>1227</v>
      </c>
      <c r="U90" s="8">
        <f>VLOOKUP($A$7:$A$91,dt!$A$2:$X$78,21,FALSE)</f>
        <v>68833</v>
      </c>
      <c r="V90" s="8">
        <f>VLOOKUP($A$7:$A$91,dt!$A$2:$X$78,22,FALSE)</f>
        <v>13603</v>
      </c>
      <c r="W90" s="8">
        <f>VLOOKUP($A$7:$A$91,dt!$A$2:$X$78,23,FALSE)</f>
        <v>4204</v>
      </c>
      <c r="X90" s="8">
        <f>VLOOKUP($A$7:$A$91,dt!$A$2:$X$78,24,FALSE)</f>
        <v>724</v>
      </c>
    </row>
    <row r="91" spans="1:24" ht="21.75" x14ac:dyDescent="0.2">
      <c r="A91" s="7" t="s">
        <v>86</v>
      </c>
      <c r="B91" s="8">
        <f>VLOOKUP($A$7:$A$91,dt!$A$2:$R$78,2,FALSE)</f>
        <v>55500</v>
      </c>
      <c r="C91" s="8">
        <f>VLOOKUP($A$7:$A$91,dt!$A$2:$R$78,3,FALSE)</f>
        <v>100214</v>
      </c>
      <c r="D91" s="8">
        <f>VLOOKUP($A$7:$A$91,dt!$A$2:$R$78,4,FALSE)</f>
        <v>23069</v>
      </c>
      <c r="E91" s="8">
        <f>VLOOKUP($A$7:$A$91,dt!$A$2:$R$78,5,FALSE)</f>
        <v>17</v>
      </c>
      <c r="F91" s="8">
        <f>VLOOKUP($A$7:$A$91,dt!$A$2:$R$78,6,FALSE)</f>
        <v>4</v>
      </c>
      <c r="G91" s="8">
        <f>VLOOKUP($A$7:$A$91,dt!$A$2:$R$78,7,FALSE)</f>
        <v>2505</v>
      </c>
      <c r="H91" s="8">
        <f>VLOOKUP($A$7:$A$91,dt!$A$2:$R$78,8,FALSE)</f>
        <v>501</v>
      </c>
      <c r="I91" s="8">
        <f>VLOOKUP($A$7:$A$91,dt!$A$2:$R$78,9,FALSE)</f>
        <v>7098</v>
      </c>
      <c r="J91" s="8">
        <f>VLOOKUP($A$7:$A$91,dt!$A$2:$R$78,10,FALSE)</f>
        <v>183</v>
      </c>
      <c r="K91" s="8">
        <f>VLOOKUP($A$7:$A$91,dt!$A$2:$R$78,11,FALSE)</f>
        <v>990961</v>
      </c>
      <c r="L91" s="8">
        <f>VLOOKUP($A$7:$A$91,dt!$A$2:$R$78,12,FALSE)</f>
        <v>46208</v>
      </c>
      <c r="M91" s="8">
        <f>VLOOKUP($A$7:$A$91,dt!$A$2:$R$78,13,FALSE)</f>
        <v>76491</v>
      </c>
      <c r="N91" s="8">
        <f>VLOOKUP($A$7:$A$91,dt!$A$2:$R$78,14,FALSE)</f>
        <v>176</v>
      </c>
      <c r="O91" s="8">
        <f>VLOOKUP($A$7:$A$91,dt!$A$2:$R$78,15,FALSE)</f>
        <v>43572</v>
      </c>
      <c r="P91" s="8">
        <f>VLOOKUP($A$7:$A$91,dt!$A$2:$R$78,16,FALSE)</f>
        <v>928</v>
      </c>
      <c r="Q91" s="8">
        <f>VLOOKUP($A$7:$A$91,dt!$A$2:$R$78,17,FALSE)</f>
        <v>6243</v>
      </c>
      <c r="R91" s="8">
        <f>VLOOKUP($A$7:$A$91,dt!$A$2:$R$78,18,FALSE)</f>
        <v>327</v>
      </c>
      <c r="S91" s="8">
        <f>VLOOKUP($A$7:$A$91,dt!$A$2:$X$78,19,FALSE)</f>
        <v>23094</v>
      </c>
      <c r="T91" s="8">
        <f>VLOOKUP($A$7:$A$91,dt!$A$2:$X$78,20,FALSE)</f>
        <v>1098</v>
      </c>
      <c r="U91" s="8">
        <f>VLOOKUP($A$7:$A$91,dt!$A$2:$X$78,21,FALSE)</f>
        <v>54288</v>
      </c>
      <c r="V91" s="8">
        <f>VLOOKUP($A$7:$A$91,dt!$A$2:$X$78,22,FALSE)</f>
        <v>10471</v>
      </c>
      <c r="W91" s="8">
        <f>VLOOKUP($A$7:$A$91,dt!$A$2:$X$78,23,FALSE)</f>
        <v>3646</v>
      </c>
      <c r="X91" s="8">
        <f>VLOOKUP($A$7:$A$91,dt!$A$2:$X$78,24,FALSE)</f>
        <v>614</v>
      </c>
    </row>
    <row r="93" spans="1:24" ht="21.75" x14ac:dyDescent="0.2">
      <c r="A93" s="9" t="s">
        <v>97</v>
      </c>
      <c r="B93" s="9" t="s">
        <v>127</v>
      </c>
    </row>
    <row r="94" spans="1:24" ht="21.75" x14ac:dyDescent="0.2">
      <c r="A94" s="9" t="s">
        <v>98</v>
      </c>
      <c r="B94" s="9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6" orientation="landscape" r:id="rId1"/>
  <rowBreaks count="2" manualBreakCount="2">
    <brk id="34" max="23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dt</vt:lpstr>
      <vt:lpstr>20.04.64</vt:lpstr>
      <vt:lpstr>'20.04.64'!Print_Area</vt:lpstr>
      <vt:lpstr>'20.04.64'!Print_Titles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Admin</cp:lastModifiedBy>
  <cp:lastPrinted>2020-03-18T05:54:35Z</cp:lastPrinted>
  <dcterms:created xsi:type="dcterms:W3CDTF">2019-08-21T02:30:20Z</dcterms:created>
  <dcterms:modified xsi:type="dcterms:W3CDTF">2021-05-25T06:56:42Z</dcterms:modified>
</cp:coreProperties>
</file>