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4\"/>
    </mc:Choice>
  </mc:AlternateContent>
  <xr:revisionPtr revIDLastSave="0" documentId="13_ncr:1_{62BD3855-3E86-44F2-B8A6-3DFC0D77651B}" xr6:coauthVersionLast="46" xr6:coauthVersionMax="46" xr10:uidLastSave="{00000000-0000-0000-0000-000000000000}"/>
  <bookViews>
    <workbookView xWindow="-120" yWindow="-120" windowWidth="21840" windowHeight="13140" firstSheet="1" activeTab="1" xr2:uid="{7BA0DC24-76C1-4553-8E33-56FABE6A1DA7}"/>
  </bookViews>
  <sheets>
    <sheet name="dt" sheetId="17" state="hidden" r:id="rId1"/>
    <sheet name="20.02.64" sheetId="2" r:id="rId2"/>
  </sheets>
  <definedNames>
    <definedName name="_xlnm.Print_Area" localSheetId="1">'20.02.64'!$A$1:$X$94</definedName>
    <definedName name="_xlnm.Print_Titles" localSheetId="1">'20.02.64'!$1:$4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<sst xmlns="http://schemas.openxmlformats.org/spreadsheetml/2006/main" count="229" uniqueCount="132">
  <si>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</si>
  <si>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</si>
  <si>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</si>
  <si>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</si>
  <si>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</si>
  <si>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</si>
  <si>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</si>
  <si>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</si>
  <si>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</si>
  <si>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</si>
  <si>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</si>
  <si>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</si>
  <si>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</si>
  <si>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</si>
  <si>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</si>
  <si>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</si>
  <si>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</si>
  <si>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</si>
  <si>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</si>
  <si>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</si>
  <si>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</si>
  <si>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</si>
  <si>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</si>
  <si>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</si>
  <si>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</si>
  <si>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</si>
  <si>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</si>
  <si>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</si>
  <si>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</si>
  <si>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</si>
  <si>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</si>
  <si>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</si>
  <si>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</si>
  <si>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</si>
  <si>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</si>
  <si>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</si>
  <si>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</si>
  <si>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</si>
  <si>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</si>
  <si>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</si>
  <si>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</si>
  <si>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</si>
  <si>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</si>
  <si>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</si>
  <si>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</si>
  <si>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</si>
  <si>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</si>
  <si>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</si>
  <si>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</si>
  <si>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</si>
  <si>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</si>
  <si>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</si>
  <si>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</si>
  <si>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</si>
  <si>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</si>
  <si>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</si>
  <si>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</si>
  <si>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</si>
  <si>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</si>
  <si>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</si>
  <si>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</si>
  <si>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</si>
  <si>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</si>
  <si>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</si>
  <si>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</si>
  <si>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</si>
  <si>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</si>
  <si>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</si>
  <si>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</si>
  <si>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</si>
  <si>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</si>
  <si>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</si>
  <si>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</si>
  <si>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</si>
  <si>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</si>
  <si>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</si>
  <si>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</si>
  <si>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</si>
  <si>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</si>
  <si>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</si>
  <si>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</si>
  <si>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</si>
  <si>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</si>
  <si>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</si>
  <si>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</si>
  <si>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</si>
  <si>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</si>
  <si>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</si>
  <si>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</si>
  <si>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</si>
  <si>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</si>
  <si>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</si>
  <si>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</si>
  <si>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</si>
  <si>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</si>
  <si>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</si>
  <si>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</si>
  <si>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</si>
  <si>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</si>
  <si>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</si>
  <si>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</si>
  <si>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</si>
  <si>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</si>
  <si>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</si>
  <si>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</si>
  <si>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ไก่พื้นเมือง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</si>
  <si>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</si>
  <si>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</si>
  <si>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</si>
  <si>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</si>
  <si>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</si>
  <si>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</si>
  <si>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</si>
  <si>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</si>
  <si>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</si>
  <si>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ไก่ พื้นเมือง ทั้งสิ้น (ตัว)</t>
  </si>
  <si>
    <t>จำนวนรวมเกษตรกรผู้เลี้ยง ไก่ พื้นเมือง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</si>
  <si>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</si>
  <si>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</si>
  <si>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</si>
  <si>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</si>
  <si>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</si>
  <si>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</si>
  <si>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</si>
  <si>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</si>
  <si>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</si>
  <si>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</si>
  <si>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</si>
  <si>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</si>
  <si>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สถานที่เลี้ยงสัตว์ จังหวัด</t>
  </si>
  <si>
    <t>ข้อมูล ณ วันที่ 20 กุมภาพันธ์ 2564</t>
  </si>
  <si>
    <t>:  ประมวลผลข้อมูล ณ วันที่ 20 กุมภาพันธ์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</si>
</sst>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87" fontId="0" fillId="0" borderId="0" xfId="1" applyNumberFormat="1" applyFont="1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D2A99-D941-4280-A26C-17C5876FF4FD}">
  <dimension ref="A1:X78"/>
  <sheetViews>
    <sheetView topLeftCell="T51" workbookViewId="0">
      <selection activeCell="B2" sqref="B2:X78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28" bestFit="1" customWidth="1"/>
    <col min="12" max="12" width="40.875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129</v>
      </c>
      <c r="B1" t="s">
        <v>100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</row>
    <row r="2" spans="1:24" x14ac:dyDescent="0.2">
      <c r="A2" t="s">
        <v>10</v>
      </c>
      <c r="B2" s="12">
        <v>4899</v>
      </c>
      <c r="C2" s="12">
        <v>4197</v>
      </c>
      <c r="D2" s="12">
        <v>574</v>
      </c>
      <c r="E2" s="12">
        <v>123</v>
      </c>
      <c r="F2" s="12">
        <v>7</v>
      </c>
      <c r="G2" s="12">
        <v>309</v>
      </c>
      <c r="H2" s="12">
        <v>48</v>
      </c>
      <c r="I2" s="12">
        <v>2843</v>
      </c>
      <c r="J2" s="12">
        <v>6</v>
      </c>
      <c r="K2" s="12">
        <v>106387</v>
      </c>
      <c r="L2" s="12">
        <v>3937</v>
      </c>
      <c r="M2" s="12">
        <v>36162</v>
      </c>
      <c r="N2" s="12">
        <v>458</v>
      </c>
      <c r="O2" s="12">
        <v>10560</v>
      </c>
      <c r="P2" s="12">
        <v>346</v>
      </c>
      <c r="Q2" s="12">
        <v>5965</v>
      </c>
      <c r="R2" s="12">
        <v>129</v>
      </c>
      <c r="S2" s="12">
        <v>26364</v>
      </c>
      <c r="T2" s="12">
        <v>129</v>
      </c>
      <c r="U2" s="12">
        <v>9843</v>
      </c>
      <c r="V2" s="12">
        <v>486</v>
      </c>
      <c r="W2" s="12">
        <v>1328</v>
      </c>
      <c r="X2" s="12">
        <v>80</v>
      </c>
    </row>
    <row r="3" spans="1:24" x14ac:dyDescent="0.2">
      <c r="A3" t="s">
        <v>17</v>
      </c>
      <c r="B3" s="12">
        <v>20006</v>
      </c>
      <c r="C3" s="12">
        <v>49248</v>
      </c>
      <c r="D3" s="12">
        <v>2911</v>
      </c>
      <c r="E3" s="12">
        <v>1236</v>
      </c>
      <c r="F3" s="12">
        <v>67</v>
      </c>
      <c r="G3" s="12">
        <v>16228</v>
      </c>
      <c r="H3" s="12">
        <v>1186</v>
      </c>
      <c r="I3" s="12">
        <v>159639</v>
      </c>
      <c r="J3" s="12">
        <v>1173</v>
      </c>
      <c r="K3" s="12">
        <v>1027218</v>
      </c>
      <c r="L3" s="12">
        <v>16665</v>
      </c>
      <c r="M3" s="12">
        <v>5809667</v>
      </c>
      <c r="N3" s="12">
        <v>154</v>
      </c>
      <c r="O3" s="12">
        <v>66931</v>
      </c>
      <c r="P3" s="12">
        <v>2209</v>
      </c>
      <c r="Q3" s="12">
        <v>92596</v>
      </c>
      <c r="R3" s="12">
        <v>459</v>
      </c>
      <c r="S3" s="12">
        <v>975612</v>
      </c>
      <c r="T3" s="12">
        <v>1751</v>
      </c>
      <c r="U3" s="12">
        <v>34791</v>
      </c>
      <c r="V3" s="12">
        <v>919</v>
      </c>
      <c r="W3" s="12">
        <v>3305</v>
      </c>
      <c r="X3" s="12">
        <v>104</v>
      </c>
    </row>
    <row r="4" spans="1:24" x14ac:dyDescent="0.2">
      <c r="A4" t="s">
        <v>11</v>
      </c>
      <c r="B4" s="12">
        <v>4130</v>
      </c>
      <c r="C4" s="12">
        <v>1938</v>
      </c>
      <c r="D4" s="12">
        <v>293</v>
      </c>
      <c r="E4" s="12">
        <v>0</v>
      </c>
      <c r="F4" s="12">
        <v>0</v>
      </c>
      <c r="G4" s="12">
        <v>164</v>
      </c>
      <c r="H4" s="12">
        <v>35</v>
      </c>
      <c r="I4" s="12">
        <v>0</v>
      </c>
      <c r="J4" s="12">
        <v>0</v>
      </c>
      <c r="K4" s="12">
        <v>108933</v>
      </c>
      <c r="L4" s="12">
        <v>3679</v>
      </c>
      <c r="M4" s="12">
        <v>18546</v>
      </c>
      <c r="N4" s="12">
        <v>41</v>
      </c>
      <c r="O4" s="12">
        <v>105649</v>
      </c>
      <c r="P4" s="12">
        <v>192</v>
      </c>
      <c r="Q4" s="12">
        <v>5198</v>
      </c>
      <c r="R4" s="12">
        <v>76</v>
      </c>
      <c r="S4" s="12">
        <v>133015</v>
      </c>
      <c r="T4" s="12">
        <v>156</v>
      </c>
      <c r="U4" s="12">
        <v>3448</v>
      </c>
      <c r="V4" s="12">
        <v>245</v>
      </c>
      <c r="W4" s="12">
        <v>333</v>
      </c>
      <c r="X4" s="12">
        <v>24</v>
      </c>
    </row>
    <row r="5" spans="1:24" x14ac:dyDescent="0.2">
      <c r="A5" t="s">
        <v>12</v>
      </c>
      <c r="B5" s="12">
        <v>6745</v>
      </c>
      <c r="C5" s="12">
        <v>4708</v>
      </c>
      <c r="D5" s="12">
        <v>289</v>
      </c>
      <c r="E5" s="12">
        <v>76</v>
      </c>
      <c r="F5" s="12">
        <v>5</v>
      </c>
      <c r="G5" s="12">
        <v>765</v>
      </c>
      <c r="H5" s="12">
        <v>67</v>
      </c>
      <c r="I5" s="12">
        <v>8141</v>
      </c>
      <c r="J5" s="12">
        <v>63</v>
      </c>
      <c r="K5" s="12">
        <v>261324</v>
      </c>
      <c r="L5" s="12">
        <v>5327</v>
      </c>
      <c r="M5" s="12">
        <v>203066</v>
      </c>
      <c r="N5" s="12">
        <v>83</v>
      </c>
      <c r="O5" s="12">
        <v>88200</v>
      </c>
      <c r="P5" s="12">
        <v>2003</v>
      </c>
      <c r="Q5" s="12">
        <v>82438</v>
      </c>
      <c r="R5" s="12">
        <v>140</v>
      </c>
      <c r="S5" s="12">
        <v>340858</v>
      </c>
      <c r="T5" s="12">
        <v>565</v>
      </c>
      <c r="U5" s="12">
        <v>3044</v>
      </c>
      <c r="V5" s="12">
        <v>125</v>
      </c>
      <c r="W5" s="12">
        <v>438</v>
      </c>
      <c r="X5" s="12">
        <v>16</v>
      </c>
    </row>
    <row r="6" spans="1:24" x14ac:dyDescent="0.2">
      <c r="A6" t="s">
        <v>13</v>
      </c>
      <c r="B6" s="12">
        <v>14620</v>
      </c>
      <c r="C6" s="12">
        <v>10257</v>
      </c>
      <c r="D6" s="12">
        <v>1066</v>
      </c>
      <c r="E6" s="12">
        <v>12</v>
      </c>
      <c r="F6" s="12">
        <v>3</v>
      </c>
      <c r="G6" s="12">
        <v>1390</v>
      </c>
      <c r="H6" s="12">
        <v>163</v>
      </c>
      <c r="I6" s="12">
        <v>2644</v>
      </c>
      <c r="J6" s="12">
        <v>64</v>
      </c>
      <c r="K6" s="12">
        <v>591618</v>
      </c>
      <c r="L6" s="12">
        <v>12633</v>
      </c>
      <c r="M6" s="12">
        <v>2737953</v>
      </c>
      <c r="N6" s="12">
        <v>138</v>
      </c>
      <c r="O6" s="12">
        <v>3534057</v>
      </c>
      <c r="P6" s="12">
        <v>1292</v>
      </c>
      <c r="Q6" s="12">
        <v>86342</v>
      </c>
      <c r="R6" s="12">
        <v>224</v>
      </c>
      <c r="S6" s="12">
        <v>398613</v>
      </c>
      <c r="T6" s="12">
        <v>1386</v>
      </c>
      <c r="U6" s="12">
        <v>6471</v>
      </c>
      <c r="V6" s="12">
        <v>319</v>
      </c>
      <c r="W6" s="12">
        <v>484</v>
      </c>
      <c r="X6" s="12">
        <v>21</v>
      </c>
    </row>
    <row r="7" spans="1:24" x14ac:dyDescent="0.2">
      <c r="A7" t="s">
        <v>15</v>
      </c>
      <c r="B7" s="12">
        <v>29762</v>
      </c>
      <c r="C7" s="12">
        <v>56713</v>
      </c>
      <c r="D7" s="12">
        <v>3610</v>
      </c>
      <c r="E7" s="12">
        <v>91664</v>
      </c>
      <c r="F7" s="12">
        <v>2502</v>
      </c>
      <c r="G7" s="12">
        <v>3366</v>
      </c>
      <c r="H7" s="12">
        <v>224</v>
      </c>
      <c r="I7" s="12">
        <v>523266</v>
      </c>
      <c r="J7" s="12">
        <v>1965</v>
      </c>
      <c r="K7" s="12">
        <v>995949</v>
      </c>
      <c r="L7" s="12">
        <v>23437</v>
      </c>
      <c r="M7" s="12">
        <v>62768895</v>
      </c>
      <c r="N7" s="12">
        <v>440</v>
      </c>
      <c r="O7" s="12">
        <v>821395</v>
      </c>
      <c r="P7" s="12">
        <v>1459</v>
      </c>
      <c r="Q7" s="12">
        <v>433844</v>
      </c>
      <c r="R7" s="12">
        <v>279</v>
      </c>
      <c r="S7" s="12">
        <v>477826</v>
      </c>
      <c r="T7" s="12">
        <v>1120</v>
      </c>
      <c r="U7" s="12">
        <v>60738</v>
      </c>
      <c r="V7" s="12">
        <v>2033</v>
      </c>
      <c r="W7" s="12">
        <v>3290</v>
      </c>
      <c r="X7" s="12">
        <v>83</v>
      </c>
    </row>
    <row r="8" spans="1:24" x14ac:dyDescent="0.2">
      <c r="A8" t="s">
        <v>18</v>
      </c>
      <c r="B8" s="12">
        <v>18197</v>
      </c>
      <c r="C8" s="12">
        <v>30334</v>
      </c>
      <c r="D8" s="12">
        <v>2008</v>
      </c>
      <c r="E8" s="12">
        <v>156993</v>
      </c>
      <c r="F8" s="12">
        <v>4608</v>
      </c>
      <c r="G8" s="12">
        <v>11165</v>
      </c>
      <c r="H8" s="12">
        <v>662</v>
      </c>
      <c r="I8" s="12">
        <v>167704</v>
      </c>
      <c r="J8" s="12">
        <v>251</v>
      </c>
      <c r="K8" s="12">
        <v>618045</v>
      </c>
      <c r="L8" s="12">
        <v>12557</v>
      </c>
      <c r="M8" s="12">
        <v>18963755</v>
      </c>
      <c r="N8" s="12">
        <v>252</v>
      </c>
      <c r="O8" s="12">
        <v>1456385</v>
      </c>
      <c r="P8" s="12">
        <v>1528</v>
      </c>
      <c r="Q8" s="12">
        <v>604201</v>
      </c>
      <c r="R8" s="12">
        <v>172</v>
      </c>
      <c r="S8" s="12">
        <v>247295</v>
      </c>
      <c r="T8" s="12">
        <v>636</v>
      </c>
      <c r="U8" s="12">
        <v>24003</v>
      </c>
      <c r="V8" s="12">
        <v>734</v>
      </c>
      <c r="W8" s="12">
        <v>2535</v>
      </c>
      <c r="X8" s="12">
        <v>56</v>
      </c>
    </row>
    <row r="9" spans="1:24" x14ac:dyDescent="0.2">
      <c r="A9" t="s">
        <v>16</v>
      </c>
      <c r="B9" s="12">
        <v>5295</v>
      </c>
      <c r="C9" s="12">
        <v>2895</v>
      </c>
      <c r="D9" s="12">
        <v>425</v>
      </c>
      <c r="E9" s="12">
        <v>147</v>
      </c>
      <c r="F9" s="12">
        <v>7</v>
      </c>
      <c r="G9" s="12">
        <v>122</v>
      </c>
      <c r="H9" s="12">
        <v>25</v>
      </c>
      <c r="I9" s="12">
        <v>42952</v>
      </c>
      <c r="J9" s="12">
        <v>302</v>
      </c>
      <c r="K9" s="12">
        <v>232735</v>
      </c>
      <c r="L9" s="12">
        <v>4290</v>
      </c>
      <c r="M9" s="12">
        <v>1783691</v>
      </c>
      <c r="N9" s="12">
        <v>67</v>
      </c>
      <c r="O9" s="12">
        <v>50974</v>
      </c>
      <c r="P9" s="12">
        <v>401</v>
      </c>
      <c r="Q9" s="12">
        <v>6627</v>
      </c>
      <c r="R9" s="12">
        <v>74</v>
      </c>
      <c r="S9" s="12">
        <v>149571</v>
      </c>
      <c r="T9" s="12">
        <v>403</v>
      </c>
      <c r="U9" s="12">
        <v>15132</v>
      </c>
      <c r="V9" s="12">
        <v>458</v>
      </c>
      <c r="W9" s="12">
        <v>132</v>
      </c>
      <c r="X9" s="12">
        <v>12</v>
      </c>
    </row>
    <row r="10" spans="1:24" x14ac:dyDescent="0.2">
      <c r="A10" t="s">
        <v>14</v>
      </c>
      <c r="B10" s="12">
        <v>18306</v>
      </c>
      <c r="C10" s="12">
        <v>13422</v>
      </c>
      <c r="D10" s="12">
        <v>1563</v>
      </c>
      <c r="E10" s="12">
        <v>4</v>
      </c>
      <c r="F10" s="12">
        <v>1</v>
      </c>
      <c r="G10" s="12">
        <v>773</v>
      </c>
      <c r="H10" s="12">
        <v>80</v>
      </c>
      <c r="I10" s="12">
        <v>70274</v>
      </c>
      <c r="J10" s="12">
        <v>850</v>
      </c>
      <c r="K10" s="12">
        <v>834206</v>
      </c>
      <c r="L10" s="12">
        <v>15182</v>
      </c>
      <c r="M10" s="12">
        <v>1293331</v>
      </c>
      <c r="N10" s="12">
        <v>34</v>
      </c>
      <c r="O10" s="12">
        <v>939658</v>
      </c>
      <c r="P10" s="12">
        <v>990</v>
      </c>
      <c r="Q10" s="12">
        <v>7742</v>
      </c>
      <c r="R10" s="12">
        <v>52</v>
      </c>
      <c r="S10" s="12">
        <v>1685011</v>
      </c>
      <c r="T10" s="12">
        <v>2391</v>
      </c>
      <c r="U10" s="12">
        <v>8784</v>
      </c>
      <c r="V10" s="12">
        <v>355</v>
      </c>
      <c r="W10" s="12">
        <v>424</v>
      </c>
      <c r="X10" s="12">
        <v>13</v>
      </c>
    </row>
    <row r="11" spans="1:24" x14ac:dyDescent="0.2">
      <c r="A11" t="s">
        <v>22</v>
      </c>
      <c r="B11" s="12">
        <v>10083</v>
      </c>
      <c r="C11" s="12">
        <v>1880</v>
      </c>
      <c r="D11" s="12">
        <v>301</v>
      </c>
      <c r="E11" s="12">
        <v>3060</v>
      </c>
      <c r="F11" s="12">
        <v>78</v>
      </c>
      <c r="G11" s="12">
        <v>637</v>
      </c>
      <c r="H11" s="12">
        <v>23</v>
      </c>
      <c r="I11" s="12">
        <v>62561</v>
      </c>
      <c r="J11" s="12">
        <v>155</v>
      </c>
      <c r="K11" s="12">
        <v>250880</v>
      </c>
      <c r="L11" s="12">
        <v>8613</v>
      </c>
      <c r="M11" s="12">
        <v>3219824</v>
      </c>
      <c r="N11" s="12">
        <v>336</v>
      </c>
      <c r="O11" s="12">
        <v>817697</v>
      </c>
      <c r="P11" s="12">
        <v>640</v>
      </c>
      <c r="Q11" s="12">
        <v>20835</v>
      </c>
      <c r="R11" s="12">
        <v>138</v>
      </c>
      <c r="S11" s="12">
        <v>9866</v>
      </c>
      <c r="T11" s="12">
        <v>127</v>
      </c>
      <c r="U11" s="12">
        <v>248</v>
      </c>
      <c r="V11" s="12">
        <v>26</v>
      </c>
      <c r="W11" s="12">
        <v>75</v>
      </c>
      <c r="X11" s="12">
        <v>5</v>
      </c>
    </row>
    <row r="12" spans="1:24" x14ac:dyDescent="0.2">
      <c r="A12" t="s">
        <v>24</v>
      </c>
      <c r="B12" s="12">
        <v>16836</v>
      </c>
      <c r="C12" s="12">
        <v>21079</v>
      </c>
      <c r="D12" s="12">
        <v>2568</v>
      </c>
      <c r="E12" s="12">
        <v>190</v>
      </c>
      <c r="F12" s="12">
        <v>6</v>
      </c>
      <c r="G12" s="12">
        <v>3203</v>
      </c>
      <c r="H12" s="12">
        <v>273</v>
      </c>
      <c r="I12" s="12">
        <v>371195</v>
      </c>
      <c r="J12" s="12">
        <v>588</v>
      </c>
      <c r="K12" s="12">
        <v>544649</v>
      </c>
      <c r="L12" s="12">
        <v>13155</v>
      </c>
      <c r="M12" s="12">
        <v>5006199</v>
      </c>
      <c r="N12" s="12">
        <v>310</v>
      </c>
      <c r="O12" s="12">
        <v>7119873</v>
      </c>
      <c r="P12" s="12">
        <v>1186</v>
      </c>
      <c r="Q12" s="12">
        <v>912249</v>
      </c>
      <c r="R12" s="12">
        <v>643</v>
      </c>
      <c r="S12" s="12">
        <v>256271</v>
      </c>
      <c r="T12" s="12">
        <v>1724</v>
      </c>
      <c r="U12" s="12">
        <v>6254</v>
      </c>
      <c r="V12" s="12">
        <v>367</v>
      </c>
      <c r="W12" s="12">
        <v>1378</v>
      </c>
      <c r="X12" s="12">
        <v>94</v>
      </c>
    </row>
    <row r="13" spans="1:24" x14ac:dyDescent="0.2">
      <c r="A13" t="s">
        <v>20</v>
      </c>
      <c r="B13" s="12">
        <v>12579</v>
      </c>
      <c r="C13" s="12">
        <v>19654</v>
      </c>
      <c r="D13" s="12">
        <v>1403</v>
      </c>
      <c r="E13" s="12">
        <v>1801</v>
      </c>
      <c r="F13" s="12">
        <v>31</v>
      </c>
      <c r="G13" s="12">
        <v>8100</v>
      </c>
      <c r="H13" s="12">
        <v>789</v>
      </c>
      <c r="I13" s="12">
        <v>522460</v>
      </c>
      <c r="J13" s="12">
        <v>284</v>
      </c>
      <c r="K13" s="12">
        <v>414955</v>
      </c>
      <c r="L13" s="12">
        <v>10542</v>
      </c>
      <c r="M13" s="12">
        <v>28085097</v>
      </c>
      <c r="N13" s="12">
        <v>345</v>
      </c>
      <c r="O13" s="12">
        <v>3397079</v>
      </c>
      <c r="P13" s="12">
        <v>467</v>
      </c>
      <c r="Q13" s="12">
        <v>149621</v>
      </c>
      <c r="R13" s="12">
        <v>73</v>
      </c>
      <c r="S13" s="12">
        <v>167482</v>
      </c>
      <c r="T13" s="12">
        <v>171</v>
      </c>
      <c r="U13" s="12">
        <v>6304</v>
      </c>
      <c r="V13" s="12">
        <v>291</v>
      </c>
      <c r="W13" s="12">
        <v>1906</v>
      </c>
      <c r="X13" s="12">
        <v>78</v>
      </c>
    </row>
    <row r="14" spans="1:24" x14ac:dyDescent="0.2">
      <c r="A14" t="s">
        <v>23</v>
      </c>
      <c r="B14" s="12">
        <v>4557</v>
      </c>
      <c r="C14" s="12">
        <v>1725</v>
      </c>
      <c r="D14" s="12">
        <v>186</v>
      </c>
      <c r="E14" s="12">
        <v>0</v>
      </c>
      <c r="F14" s="12">
        <v>0</v>
      </c>
      <c r="G14" s="12">
        <v>634</v>
      </c>
      <c r="H14" s="12">
        <v>70</v>
      </c>
      <c r="I14" s="12">
        <v>78480</v>
      </c>
      <c r="J14" s="12">
        <v>71</v>
      </c>
      <c r="K14" s="12">
        <v>115838</v>
      </c>
      <c r="L14" s="12">
        <v>3905</v>
      </c>
      <c r="M14" s="12">
        <v>440223</v>
      </c>
      <c r="N14" s="12">
        <v>15</v>
      </c>
      <c r="O14" s="12">
        <v>62758</v>
      </c>
      <c r="P14" s="12">
        <v>123</v>
      </c>
      <c r="Q14" s="12">
        <v>2361</v>
      </c>
      <c r="R14" s="12">
        <v>42</v>
      </c>
      <c r="S14" s="12">
        <v>11242</v>
      </c>
      <c r="T14" s="12">
        <v>66</v>
      </c>
      <c r="U14" s="12">
        <v>449</v>
      </c>
      <c r="V14" s="12">
        <v>29</v>
      </c>
      <c r="W14" s="12">
        <v>160</v>
      </c>
      <c r="X14" s="12">
        <v>10</v>
      </c>
    </row>
    <row r="15" spans="1:24" x14ac:dyDescent="0.2">
      <c r="A15" t="s">
        <v>26</v>
      </c>
      <c r="B15" s="12">
        <v>10688</v>
      </c>
      <c r="C15" s="12">
        <v>10531</v>
      </c>
      <c r="D15" s="12">
        <v>957</v>
      </c>
      <c r="E15" s="12">
        <v>125</v>
      </c>
      <c r="F15" s="12">
        <v>5</v>
      </c>
      <c r="G15" s="12">
        <v>13614</v>
      </c>
      <c r="H15" s="12">
        <v>1078</v>
      </c>
      <c r="I15" s="12">
        <v>246134</v>
      </c>
      <c r="J15" s="12">
        <v>181</v>
      </c>
      <c r="K15" s="12">
        <v>266344</v>
      </c>
      <c r="L15" s="12">
        <v>8718</v>
      </c>
      <c r="M15" s="12">
        <v>2482120</v>
      </c>
      <c r="N15" s="12">
        <v>301</v>
      </c>
      <c r="O15" s="12">
        <v>4425209</v>
      </c>
      <c r="P15" s="12">
        <v>926</v>
      </c>
      <c r="Q15" s="12">
        <v>575419</v>
      </c>
      <c r="R15" s="12">
        <v>296</v>
      </c>
      <c r="S15" s="12">
        <v>44935</v>
      </c>
      <c r="T15" s="12">
        <v>391</v>
      </c>
      <c r="U15" s="12">
        <v>2091</v>
      </c>
      <c r="V15" s="12">
        <v>93</v>
      </c>
      <c r="W15" s="12">
        <v>403</v>
      </c>
      <c r="X15" s="12">
        <v>21</v>
      </c>
    </row>
    <row r="16" spans="1:24" x14ac:dyDescent="0.2">
      <c r="A16" t="s">
        <v>25</v>
      </c>
      <c r="B16" s="12">
        <v>19529</v>
      </c>
      <c r="C16" s="12">
        <v>16672</v>
      </c>
      <c r="D16" s="12">
        <v>1666</v>
      </c>
      <c r="E16" s="12">
        <v>129</v>
      </c>
      <c r="F16" s="12">
        <v>8</v>
      </c>
      <c r="G16" s="12">
        <v>11108</v>
      </c>
      <c r="H16" s="12">
        <v>904</v>
      </c>
      <c r="I16" s="12">
        <v>306192</v>
      </c>
      <c r="J16" s="12">
        <v>534</v>
      </c>
      <c r="K16" s="12">
        <v>777574</v>
      </c>
      <c r="L16" s="12">
        <v>17336</v>
      </c>
      <c r="M16" s="12">
        <v>20619512</v>
      </c>
      <c r="N16" s="12">
        <v>740</v>
      </c>
      <c r="O16" s="12">
        <v>1865548</v>
      </c>
      <c r="P16" s="12">
        <v>692</v>
      </c>
      <c r="Q16" s="12">
        <v>481416</v>
      </c>
      <c r="R16" s="12">
        <v>119</v>
      </c>
      <c r="S16" s="12">
        <v>36370</v>
      </c>
      <c r="T16" s="12">
        <v>375</v>
      </c>
      <c r="U16" s="12">
        <v>1181</v>
      </c>
      <c r="V16" s="12">
        <v>66</v>
      </c>
      <c r="W16" s="12">
        <v>168</v>
      </c>
      <c r="X16" s="12">
        <v>11</v>
      </c>
    </row>
    <row r="17" spans="1:24" x14ac:dyDescent="0.2">
      <c r="A17" t="s">
        <v>21</v>
      </c>
      <c r="B17" s="12">
        <v>10194</v>
      </c>
      <c r="C17" s="12">
        <v>16520</v>
      </c>
      <c r="D17" s="12">
        <v>1550</v>
      </c>
      <c r="E17" s="12">
        <v>0</v>
      </c>
      <c r="F17" s="12">
        <v>0</v>
      </c>
      <c r="G17" s="12">
        <v>647</v>
      </c>
      <c r="H17" s="12">
        <v>66</v>
      </c>
      <c r="I17" s="12">
        <v>223413</v>
      </c>
      <c r="J17" s="12">
        <v>171</v>
      </c>
      <c r="K17" s="12">
        <v>437418</v>
      </c>
      <c r="L17" s="12">
        <v>8976</v>
      </c>
      <c r="M17" s="12">
        <v>4067862</v>
      </c>
      <c r="N17" s="12">
        <v>196</v>
      </c>
      <c r="O17" s="12">
        <v>314523</v>
      </c>
      <c r="P17" s="12">
        <v>233</v>
      </c>
      <c r="Q17" s="12">
        <v>554920</v>
      </c>
      <c r="R17" s="12">
        <v>57</v>
      </c>
      <c r="S17" s="12">
        <v>35595</v>
      </c>
      <c r="T17" s="12">
        <v>113</v>
      </c>
      <c r="U17" s="12">
        <v>898</v>
      </c>
      <c r="V17" s="12">
        <v>37</v>
      </c>
      <c r="W17" s="12">
        <v>174</v>
      </c>
      <c r="X17" s="12">
        <v>10</v>
      </c>
    </row>
    <row r="18" spans="1:24" x14ac:dyDescent="0.2">
      <c r="A18" t="s">
        <v>19</v>
      </c>
      <c r="B18" s="12">
        <v>2056</v>
      </c>
      <c r="C18" s="12">
        <v>252</v>
      </c>
      <c r="D18" s="12">
        <v>30</v>
      </c>
      <c r="E18" s="12">
        <v>1</v>
      </c>
      <c r="F18" s="12">
        <v>1</v>
      </c>
      <c r="G18" s="12">
        <v>32</v>
      </c>
      <c r="H18" s="12">
        <v>6</v>
      </c>
      <c r="I18" s="12">
        <v>91</v>
      </c>
      <c r="J18" s="12">
        <v>4</v>
      </c>
      <c r="K18" s="12">
        <v>46499</v>
      </c>
      <c r="L18" s="12">
        <v>1821</v>
      </c>
      <c r="M18" s="12">
        <v>2219</v>
      </c>
      <c r="N18" s="12">
        <v>10</v>
      </c>
      <c r="O18" s="12">
        <v>1675</v>
      </c>
      <c r="P18" s="12">
        <v>58</v>
      </c>
      <c r="Q18" s="12">
        <v>1426</v>
      </c>
      <c r="R18" s="12">
        <v>104</v>
      </c>
      <c r="S18" s="12">
        <v>5324</v>
      </c>
      <c r="T18" s="12">
        <v>179</v>
      </c>
      <c r="U18" s="12">
        <v>755</v>
      </c>
      <c r="V18" s="12">
        <v>30</v>
      </c>
      <c r="W18" s="12">
        <v>74</v>
      </c>
      <c r="X18" s="12">
        <v>7</v>
      </c>
    </row>
    <row r="19" spans="1:24" x14ac:dyDescent="0.2">
      <c r="A19" t="s">
        <v>27</v>
      </c>
      <c r="B19" s="12">
        <v>32191</v>
      </c>
      <c r="C19" s="12">
        <v>81897</v>
      </c>
      <c r="D19" s="12">
        <v>7178</v>
      </c>
      <c r="E19" s="12">
        <v>35952</v>
      </c>
      <c r="F19" s="12">
        <v>872</v>
      </c>
      <c r="G19" s="12">
        <v>12975</v>
      </c>
      <c r="H19" s="12">
        <v>1037</v>
      </c>
      <c r="I19" s="12">
        <v>37669</v>
      </c>
      <c r="J19" s="12">
        <v>1028</v>
      </c>
      <c r="K19" s="12">
        <v>1430912</v>
      </c>
      <c r="L19" s="12">
        <v>28904</v>
      </c>
      <c r="M19" s="12">
        <v>513882</v>
      </c>
      <c r="N19" s="12">
        <v>964</v>
      </c>
      <c r="O19" s="12">
        <v>478788</v>
      </c>
      <c r="P19" s="12">
        <v>4486</v>
      </c>
      <c r="Q19" s="12">
        <v>129869</v>
      </c>
      <c r="R19" s="12">
        <v>466</v>
      </c>
      <c r="S19" s="12">
        <v>19488</v>
      </c>
      <c r="T19" s="12">
        <v>928</v>
      </c>
      <c r="U19" s="12">
        <v>9943</v>
      </c>
      <c r="V19" s="12">
        <v>439</v>
      </c>
      <c r="W19" s="12">
        <v>442</v>
      </c>
      <c r="X19" s="12">
        <v>19</v>
      </c>
    </row>
    <row r="20" spans="1:24" x14ac:dyDescent="0.2">
      <c r="A20" t="s">
        <v>34</v>
      </c>
      <c r="B20" s="12">
        <v>81367</v>
      </c>
      <c r="C20" s="12">
        <v>92987</v>
      </c>
      <c r="D20" s="12">
        <v>13250</v>
      </c>
      <c r="E20" s="12">
        <v>7831</v>
      </c>
      <c r="F20" s="12">
        <v>214</v>
      </c>
      <c r="G20" s="12">
        <v>14938</v>
      </c>
      <c r="H20" s="12">
        <v>2355</v>
      </c>
      <c r="I20" s="12">
        <v>266596</v>
      </c>
      <c r="J20" s="12">
        <v>5610</v>
      </c>
      <c r="K20" s="12">
        <v>2708376</v>
      </c>
      <c r="L20" s="12">
        <v>75724</v>
      </c>
      <c r="M20" s="12">
        <v>4985828</v>
      </c>
      <c r="N20" s="12">
        <v>276</v>
      </c>
      <c r="O20" s="12">
        <v>467719</v>
      </c>
      <c r="P20" s="12">
        <v>2116</v>
      </c>
      <c r="Q20" s="12">
        <v>583910</v>
      </c>
      <c r="R20" s="12">
        <v>609</v>
      </c>
      <c r="S20" s="12">
        <v>244461</v>
      </c>
      <c r="T20" s="12">
        <v>1841</v>
      </c>
      <c r="U20" s="12">
        <v>27656</v>
      </c>
      <c r="V20" s="12">
        <v>1177</v>
      </c>
      <c r="W20" s="12">
        <v>688</v>
      </c>
      <c r="X20" s="12">
        <v>43</v>
      </c>
    </row>
    <row r="21" spans="1:24" x14ac:dyDescent="0.2">
      <c r="A21" t="s">
        <v>28</v>
      </c>
      <c r="B21" s="12">
        <v>189463</v>
      </c>
      <c r="C21" s="12">
        <v>443427</v>
      </c>
      <c r="D21" s="12">
        <v>55855</v>
      </c>
      <c r="E21" s="12">
        <v>158879</v>
      </c>
      <c r="F21" s="12">
        <v>5067</v>
      </c>
      <c r="G21" s="12">
        <v>71478</v>
      </c>
      <c r="H21" s="12">
        <v>10720</v>
      </c>
      <c r="I21" s="12">
        <v>343607</v>
      </c>
      <c r="J21" s="12">
        <v>8114</v>
      </c>
      <c r="K21" s="12">
        <v>5618631</v>
      </c>
      <c r="L21" s="12">
        <v>160752</v>
      </c>
      <c r="M21" s="12">
        <v>27904830</v>
      </c>
      <c r="N21" s="12">
        <v>4733</v>
      </c>
      <c r="O21" s="12">
        <v>1050555</v>
      </c>
      <c r="P21" s="12">
        <v>10197</v>
      </c>
      <c r="Q21" s="12">
        <v>375175</v>
      </c>
      <c r="R21" s="12">
        <v>2563</v>
      </c>
      <c r="S21" s="12">
        <v>454877</v>
      </c>
      <c r="T21" s="12">
        <v>6226</v>
      </c>
      <c r="U21" s="12">
        <v>106806</v>
      </c>
      <c r="V21" s="12">
        <v>3889</v>
      </c>
      <c r="W21" s="12">
        <v>3642</v>
      </c>
      <c r="X21" s="12">
        <v>138</v>
      </c>
    </row>
    <row r="22" spans="1:24" x14ac:dyDescent="0.2">
      <c r="A22" t="s">
        <v>29</v>
      </c>
      <c r="B22" s="12">
        <v>135677</v>
      </c>
      <c r="C22" s="12">
        <v>374063</v>
      </c>
      <c r="D22" s="12">
        <v>62337</v>
      </c>
      <c r="E22" s="12">
        <v>6811</v>
      </c>
      <c r="F22" s="12">
        <v>193</v>
      </c>
      <c r="G22" s="12">
        <v>129434</v>
      </c>
      <c r="H22" s="12">
        <v>22677</v>
      </c>
      <c r="I22" s="12">
        <v>178885</v>
      </c>
      <c r="J22" s="12">
        <v>8446</v>
      </c>
      <c r="K22" s="12">
        <v>4189449</v>
      </c>
      <c r="L22" s="12">
        <v>103861</v>
      </c>
      <c r="M22" s="12">
        <v>7553932</v>
      </c>
      <c r="N22" s="12">
        <v>1229</v>
      </c>
      <c r="O22" s="12">
        <v>250123</v>
      </c>
      <c r="P22" s="12">
        <v>5426</v>
      </c>
      <c r="Q22" s="12">
        <v>45480</v>
      </c>
      <c r="R22" s="12">
        <v>851</v>
      </c>
      <c r="S22" s="12">
        <v>160752</v>
      </c>
      <c r="T22" s="12">
        <v>6607</v>
      </c>
      <c r="U22" s="12">
        <v>15182</v>
      </c>
      <c r="V22" s="12">
        <v>894</v>
      </c>
      <c r="W22" s="12">
        <v>1157</v>
      </c>
      <c r="X22" s="12">
        <v>91</v>
      </c>
    </row>
    <row r="23" spans="1:24" x14ac:dyDescent="0.2">
      <c r="A23" t="s">
        <v>33</v>
      </c>
      <c r="B23" s="12">
        <v>48202</v>
      </c>
      <c r="C23" s="12">
        <v>153326</v>
      </c>
      <c r="D23" s="12">
        <v>30210</v>
      </c>
      <c r="E23" s="12">
        <v>19</v>
      </c>
      <c r="F23" s="12">
        <v>7</v>
      </c>
      <c r="G23" s="12">
        <v>30634</v>
      </c>
      <c r="H23" s="12">
        <v>6918</v>
      </c>
      <c r="I23" s="12">
        <v>71487</v>
      </c>
      <c r="J23" s="12">
        <v>2141</v>
      </c>
      <c r="K23" s="12">
        <v>1665497</v>
      </c>
      <c r="L23" s="12">
        <v>38310</v>
      </c>
      <c r="M23" s="12">
        <v>266743</v>
      </c>
      <c r="N23" s="12">
        <v>312</v>
      </c>
      <c r="O23" s="12">
        <v>45373</v>
      </c>
      <c r="P23" s="12">
        <v>2601</v>
      </c>
      <c r="Q23" s="12">
        <v>6548</v>
      </c>
      <c r="R23" s="12">
        <v>154</v>
      </c>
      <c r="S23" s="12">
        <v>24288</v>
      </c>
      <c r="T23" s="12">
        <v>796</v>
      </c>
      <c r="U23" s="12">
        <v>1224</v>
      </c>
      <c r="V23" s="12">
        <v>77</v>
      </c>
      <c r="W23" s="12">
        <v>96</v>
      </c>
      <c r="X23" s="12">
        <v>4</v>
      </c>
    </row>
    <row r="24" spans="1:24" x14ac:dyDescent="0.2">
      <c r="A24" t="s">
        <v>31</v>
      </c>
      <c r="B24" s="12">
        <v>129453</v>
      </c>
      <c r="C24" s="12">
        <v>381113</v>
      </c>
      <c r="D24" s="12">
        <v>79143</v>
      </c>
      <c r="E24" s="12">
        <v>2463</v>
      </c>
      <c r="F24" s="12">
        <v>139</v>
      </c>
      <c r="G24" s="12">
        <v>96030</v>
      </c>
      <c r="H24" s="12">
        <v>23024</v>
      </c>
      <c r="I24" s="12">
        <v>103865</v>
      </c>
      <c r="J24" s="12">
        <v>6146</v>
      </c>
      <c r="K24" s="12">
        <v>3272080</v>
      </c>
      <c r="L24" s="12">
        <v>91378</v>
      </c>
      <c r="M24" s="12">
        <v>1065702</v>
      </c>
      <c r="N24" s="12">
        <v>2151</v>
      </c>
      <c r="O24" s="12">
        <v>66109</v>
      </c>
      <c r="P24" s="12">
        <v>3594</v>
      </c>
      <c r="Q24" s="12">
        <v>31417</v>
      </c>
      <c r="R24" s="12">
        <v>2300</v>
      </c>
      <c r="S24" s="12">
        <v>60612</v>
      </c>
      <c r="T24" s="12">
        <v>2708</v>
      </c>
      <c r="U24" s="12">
        <v>4003</v>
      </c>
      <c r="V24" s="12">
        <v>236</v>
      </c>
      <c r="W24" s="12">
        <v>453</v>
      </c>
      <c r="X24" s="12">
        <v>19</v>
      </c>
    </row>
    <row r="25" spans="1:24" x14ac:dyDescent="0.2">
      <c r="A25" t="s">
        <v>30</v>
      </c>
      <c r="B25" s="12">
        <v>152347</v>
      </c>
      <c r="C25" s="12">
        <v>459024</v>
      </c>
      <c r="D25" s="12">
        <v>86519</v>
      </c>
      <c r="E25" s="12">
        <v>969</v>
      </c>
      <c r="F25" s="12">
        <v>101</v>
      </c>
      <c r="G25" s="12">
        <v>140905</v>
      </c>
      <c r="H25" s="12">
        <v>30788</v>
      </c>
      <c r="I25" s="12">
        <v>141718</v>
      </c>
      <c r="J25" s="12">
        <v>6845</v>
      </c>
      <c r="K25" s="12">
        <v>4307572</v>
      </c>
      <c r="L25" s="12">
        <v>115252</v>
      </c>
      <c r="M25" s="12">
        <v>618344</v>
      </c>
      <c r="N25" s="12">
        <v>1949</v>
      </c>
      <c r="O25" s="12">
        <v>157328</v>
      </c>
      <c r="P25" s="12">
        <v>8764</v>
      </c>
      <c r="Q25" s="12">
        <v>39423</v>
      </c>
      <c r="R25" s="12">
        <v>956</v>
      </c>
      <c r="S25" s="12">
        <v>158965</v>
      </c>
      <c r="T25" s="12">
        <v>6464</v>
      </c>
      <c r="U25" s="12">
        <v>4452</v>
      </c>
      <c r="V25" s="12">
        <v>333</v>
      </c>
      <c r="W25" s="12">
        <v>534</v>
      </c>
      <c r="X25" s="12">
        <v>27</v>
      </c>
    </row>
    <row r="26" spans="1:24" x14ac:dyDescent="0.2">
      <c r="A26" t="s">
        <v>35</v>
      </c>
      <c r="B26" s="12">
        <v>33906</v>
      </c>
      <c r="C26" s="12">
        <v>84570</v>
      </c>
      <c r="D26" s="12">
        <v>19564</v>
      </c>
      <c r="E26" s="12">
        <v>71</v>
      </c>
      <c r="F26" s="12">
        <v>29</v>
      </c>
      <c r="G26" s="12">
        <v>17187</v>
      </c>
      <c r="H26" s="12">
        <v>4284</v>
      </c>
      <c r="I26" s="12">
        <v>42135</v>
      </c>
      <c r="J26" s="12">
        <v>1176</v>
      </c>
      <c r="K26" s="12">
        <v>1003607</v>
      </c>
      <c r="L26" s="12">
        <v>24431</v>
      </c>
      <c r="M26" s="12">
        <v>467169</v>
      </c>
      <c r="N26" s="12">
        <v>87</v>
      </c>
      <c r="O26" s="12">
        <v>71389</v>
      </c>
      <c r="P26" s="12">
        <v>1991</v>
      </c>
      <c r="Q26" s="12">
        <v>6224</v>
      </c>
      <c r="R26" s="12">
        <v>276</v>
      </c>
      <c r="S26" s="12">
        <v>35984</v>
      </c>
      <c r="T26" s="12">
        <v>161</v>
      </c>
      <c r="U26" s="12">
        <v>3091</v>
      </c>
      <c r="V26" s="12">
        <v>99</v>
      </c>
      <c r="W26" s="12">
        <v>27</v>
      </c>
      <c r="X26" s="12">
        <v>3</v>
      </c>
    </row>
    <row r="27" spans="1:24" x14ac:dyDescent="0.2">
      <c r="A27" t="s">
        <v>32</v>
      </c>
      <c r="B27" s="12">
        <v>143678</v>
      </c>
      <c r="C27" s="12">
        <v>365830</v>
      </c>
      <c r="D27" s="12">
        <v>83864</v>
      </c>
      <c r="E27" s="12">
        <v>346</v>
      </c>
      <c r="F27" s="12">
        <v>28</v>
      </c>
      <c r="G27" s="12">
        <v>114115</v>
      </c>
      <c r="H27" s="12">
        <v>29874</v>
      </c>
      <c r="I27" s="12">
        <v>136025</v>
      </c>
      <c r="J27" s="12">
        <v>6307</v>
      </c>
      <c r="K27" s="12">
        <v>4280709</v>
      </c>
      <c r="L27" s="12">
        <v>98530</v>
      </c>
      <c r="M27" s="12">
        <v>2289090</v>
      </c>
      <c r="N27" s="12">
        <v>1638</v>
      </c>
      <c r="O27" s="12">
        <v>715945</v>
      </c>
      <c r="P27" s="12">
        <v>5108</v>
      </c>
      <c r="Q27" s="12">
        <v>27142</v>
      </c>
      <c r="R27" s="12">
        <v>1121</v>
      </c>
      <c r="S27" s="12">
        <v>42604</v>
      </c>
      <c r="T27" s="12">
        <v>1206</v>
      </c>
      <c r="U27" s="12">
        <v>6567</v>
      </c>
      <c r="V27" s="12">
        <v>461</v>
      </c>
      <c r="W27" s="12">
        <v>383</v>
      </c>
      <c r="X27" s="12">
        <v>30</v>
      </c>
    </row>
    <row r="28" spans="1:24" x14ac:dyDescent="0.2">
      <c r="A28" t="s">
        <v>44</v>
      </c>
      <c r="B28" s="12">
        <v>87872</v>
      </c>
      <c r="C28" s="12">
        <v>113303</v>
      </c>
      <c r="D28" s="12">
        <v>24541</v>
      </c>
      <c r="E28" s="12">
        <v>888</v>
      </c>
      <c r="F28" s="12">
        <v>69</v>
      </c>
      <c r="G28" s="12">
        <v>28196</v>
      </c>
      <c r="H28" s="12">
        <v>5847</v>
      </c>
      <c r="I28" s="12">
        <v>70872</v>
      </c>
      <c r="J28" s="12">
        <v>3544</v>
      </c>
      <c r="K28" s="12">
        <v>3023259</v>
      </c>
      <c r="L28" s="12">
        <v>80043</v>
      </c>
      <c r="M28" s="12">
        <v>159674</v>
      </c>
      <c r="N28" s="12">
        <v>919</v>
      </c>
      <c r="O28" s="12">
        <v>83714</v>
      </c>
      <c r="P28" s="12">
        <v>5114</v>
      </c>
      <c r="Q28" s="12">
        <v>22990</v>
      </c>
      <c r="R28" s="12">
        <v>1067</v>
      </c>
      <c r="S28" s="12">
        <v>133878</v>
      </c>
      <c r="T28" s="12">
        <v>1801</v>
      </c>
      <c r="U28" s="12">
        <v>4452</v>
      </c>
      <c r="V28" s="12">
        <v>303</v>
      </c>
      <c r="W28" s="12">
        <v>135</v>
      </c>
      <c r="X28" s="12">
        <v>11</v>
      </c>
    </row>
    <row r="29" spans="1:24" x14ac:dyDescent="0.2">
      <c r="A29" t="s">
        <v>38</v>
      </c>
      <c r="B29" s="12">
        <v>90799</v>
      </c>
      <c r="C29" s="12">
        <v>232297</v>
      </c>
      <c r="D29" s="12">
        <v>39412</v>
      </c>
      <c r="E29" s="12">
        <v>38847</v>
      </c>
      <c r="F29" s="12">
        <v>1114</v>
      </c>
      <c r="G29" s="12">
        <v>38862</v>
      </c>
      <c r="H29" s="12">
        <v>6109</v>
      </c>
      <c r="I29" s="12">
        <v>247437</v>
      </c>
      <c r="J29" s="12">
        <v>4754</v>
      </c>
      <c r="K29" s="12">
        <v>3590221</v>
      </c>
      <c r="L29" s="12">
        <v>74161</v>
      </c>
      <c r="M29" s="12">
        <v>1780640</v>
      </c>
      <c r="N29" s="12">
        <v>2219</v>
      </c>
      <c r="O29" s="12">
        <v>1169748</v>
      </c>
      <c r="P29" s="12">
        <v>4785</v>
      </c>
      <c r="Q29" s="12">
        <v>142998</v>
      </c>
      <c r="R29" s="12">
        <v>2743</v>
      </c>
      <c r="S29" s="12">
        <v>231182</v>
      </c>
      <c r="T29" s="12">
        <v>2450</v>
      </c>
      <c r="U29" s="12">
        <v>19295</v>
      </c>
      <c r="V29" s="12">
        <v>903</v>
      </c>
      <c r="W29" s="12">
        <v>173</v>
      </c>
      <c r="X29" s="12">
        <v>32</v>
      </c>
    </row>
    <row r="30" spans="1:24" x14ac:dyDescent="0.2">
      <c r="A30" t="s">
        <v>46</v>
      </c>
      <c r="B30" s="12">
        <v>64736</v>
      </c>
      <c r="C30" s="12">
        <v>130852</v>
      </c>
      <c r="D30" s="12">
        <v>24983</v>
      </c>
      <c r="E30" s="12">
        <v>98</v>
      </c>
      <c r="F30" s="12">
        <v>14</v>
      </c>
      <c r="G30" s="12">
        <v>72427</v>
      </c>
      <c r="H30" s="12">
        <v>13637</v>
      </c>
      <c r="I30" s="12">
        <v>123559</v>
      </c>
      <c r="J30" s="12">
        <v>3933</v>
      </c>
      <c r="K30" s="12">
        <v>1732768</v>
      </c>
      <c r="L30" s="12">
        <v>49770</v>
      </c>
      <c r="M30" s="12">
        <v>17934</v>
      </c>
      <c r="N30" s="12">
        <v>507</v>
      </c>
      <c r="O30" s="12">
        <v>295906</v>
      </c>
      <c r="P30" s="12">
        <v>3186</v>
      </c>
      <c r="Q30" s="12">
        <v>12300</v>
      </c>
      <c r="R30" s="12">
        <v>449</v>
      </c>
      <c r="S30" s="12">
        <v>9885</v>
      </c>
      <c r="T30" s="12">
        <v>269</v>
      </c>
      <c r="U30" s="12">
        <v>3538</v>
      </c>
      <c r="V30" s="12">
        <v>235</v>
      </c>
      <c r="W30" s="12">
        <v>143</v>
      </c>
      <c r="X30" s="12">
        <v>8</v>
      </c>
    </row>
    <row r="31" spans="1:24" x14ac:dyDescent="0.2">
      <c r="A31" t="s">
        <v>36</v>
      </c>
      <c r="B31" s="12">
        <v>24037</v>
      </c>
      <c r="C31" s="12">
        <v>34817</v>
      </c>
      <c r="D31" s="12">
        <v>4912</v>
      </c>
      <c r="E31" s="12">
        <v>1067</v>
      </c>
      <c r="F31" s="12">
        <v>12</v>
      </c>
      <c r="G31" s="12">
        <v>18003</v>
      </c>
      <c r="H31" s="12">
        <v>2341</v>
      </c>
      <c r="I31" s="12">
        <v>40031</v>
      </c>
      <c r="J31" s="12">
        <v>1115</v>
      </c>
      <c r="K31" s="12">
        <v>1166090</v>
      </c>
      <c r="L31" s="12">
        <v>20483</v>
      </c>
      <c r="M31" s="12">
        <v>22301</v>
      </c>
      <c r="N31" s="12">
        <v>148</v>
      </c>
      <c r="O31" s="12">
        <v>43731</v>
      </c>
      <c r="P31" s="12">
        <v>784</v>
      </c>
      <c r="Q31" s="12">
        <v>16988</v>
      </c>
      <c r="R31" s="12">
        <v>167</v>
      </c>
      <c r="S31" s="12">
        <v>21250</v>
      </c>
      <c r="T31" s="12">
        <v>199</v>
      </c>
      <c r="U31" s="12">
        <v>3261</v>
      </c>
      <c r="V31" s="12">
        <v>146</v>
      </c>
      <c r="W31" s="12">
        <v>38</v>
      </c>
      <c r="X31" s="12">
        <v>4</v>
      </c>
    </row>
    <row r="32" spans="1:24" x14ac:dyDescent="0.2">
      <c r="A32" t="s">
        <v>42</v>
      </c>
      <c r="B32" s="12">
        <v>85580</v>
      </c>
      <c r="C32" s="12">
        <v>227545</v>
      </c>
      <c r="D32" s="12">
        <v>45752</v>
      </c>
      <c r="E32" s="12">
        <v>7794</v>
      </c>
      <c r="F32" s="12">
        <v>249</v>
      </c>
      <c r="G32" s="12">
        <v>55761</v>
      </c>
      <c r="H32" s="12">
        <v>11723</v>
      </c>
      <c r="I32" s="12">
        <v>130636</v>
      </c>
      <c r="J32" s="12">
        <v>4215</v>
      </c>
      <c r="K32" s="12">
        <v>3008836</v>
      </c>
      <c r="L32" s="12">
        <v>65113</v>
      </c>
      <c r="M32" s="12">
        <v>680998</v>
      </c>
      <c r="N32" s="12">
        <v>2164</v>
      </c>
      <c r="O32" s="12">
        <v>410819</v>
      </c>
      <c r="P32" s="12">
        <v>4114</v>
      </c>
      <c r="Q32" s="12">
        <v>87704</v>
      </c>
      <c r="R32" s="12">
        <v>3560</v>
      </c>
      <c r="S32" s="12">
        <v>109806</v>
      </c>
      <c r="T32" s="12">
        <v>2620</v>
      </c>
      <c r="U32" s="12">
        <v>8549</v>
      </c>
      <c r="V32" s="12">
        <v>385</v>
      </c>
      <c r="W32" s="12">
        <v>443</v>
      </c>
      <c r="X32" s="12">
        <v>16</v>
      </c>
    </row>
    <row r="33" spans="1:24" x14ac:dyDescent="0.2">
      <c r="A33" t="s">
        <v>47</v>
      </c>
      <c r="B33" s="12">
        <v>27248</v>
      </c>
      <c r="C33" s="12">
        <v>77875</v>
      </c>
      <c r="D33" s="12">
        <v>17782</v>
      </c>
      <c r="E33" s="12">
        <v>3</v>
      </c>
      <c r="F33" s="12">
        <v>2</v>
      </c>
      <c r="G33" s="12">
        <v>17277</v>
      </c>
      <c r="H33" s="12">
        <v>4315</v>
      </c>
      <c r="I33" s="12">
        <v>30358</v>
      </c>
      <c r="J33" s="12">
        <v>1784</v>
      </c>
      <c r="K33" s="12">
        <v>845822</v>
      </c>
      <c r="L33" s="12">
        <v>20756</v>
      </c>
      <c r="M33" s="12">
        <v>140111</v>
      </c>
      <c r="N33" s="12">
        <v>120</v>
      </c>
      <c r="O33" s="12">
        <v>14392</v>
      </c>
      <c r="P33" s="12">
        <v>683</v>
      </c>
      <c r="Q33" s="12">
        <v>3081</v>
      </c>
      <c r="R33" s="12">
        <v>127</v>
      </c>
      <c r="S33" s="12">
        <v>3573</v>
      </c>
      <c r="T33" s="12">
        <v>142</v>
      </c>
      <c r="U33" s="12">
        <v>1798</v>
      </c>
      <c r="V33" s="12">
        <v>123</v>
      </c>
      <c r="W33" s="12">
        <v>34</v>
      </c>
      <c r="X33" s="12">
        <v>2</v>
      </c>
    </row>
    <row r="34" spans="1:24" x14ac:dyDescent="0.2">
      <c r="A34" t="s">
        <v>43</v>
      </c>
      <c r="B34" s="12">
        <v>111484</v>
      </c>
      <c r="C34" s="12">
        <v>299165</v>
      </c>
      <c r="D34" s="12">
        <v>64841</v>
      </c>
      <c r="E34" s="12">
        <v>719</v>
      </c>
      <c r="F34" s="12">
        <v>45</v>
      </c>
      <c r="G34" s="12">
        <v>69569</v>
      </c>
      <c r="H34" s="12">
        <v>17631</v>
      </c>
      <c r="I34" s="12">
        <v>113797</v>
      </c>
      <c r="J34" s="12">
        <v>4027</v>
      </c>
      <c r="K34" s="12">
        <v>3056619</v>
      </c>
      <c r="L34" s="12">
        <v>82181</v>
      </c>
      <c r="M34" s="12">
        <v>219852</v>
      </c>
      <c r="N34" s="12">
        <v>1313</v>
      </c>
      <c r="O34" s="12">
        <v>1048623</v>
      </c>
      <c r="P34" s="12">
        <v>10421</v>
      </c>
      <c r="Q34" s="12">
        <v>79080</v>
      </c>
      <c r="R34" s="12">
        <v>2080</v>
      </c>
      <c r="S34" s="12">
        <v>206711</v>
      </c>
      <c r="T34" s="12">
        <v>3910</v>
      </c>
      <c r="U34" s="12">
        <v>4721</v>
      </c>
      <c r="V34" s="12">
        <v>258</v>
      </c>
      <c r="W34" s="12">
        <v>175</v>
      </c>
      <c r="X34" s="12">
        <v>19</v>
      </c>
    </row>
    <row r="35" spans="1:24" x14ac:dyDescent="0.2">
      <c r="A35" t="s">
        <v>40</v>
      </c>
      <c r="B35" s="12">
        <v>41613</v>
      </c>
      <c r="C35" s="12">
        <v>42500</v>
      </c>
      <c r="D35" s="12">
        <v>5003</v>
      </c>
      <c r="E35" s="12">
        <v>6523</v>
      </c>
      <c r="F35" s="12">
        <v>81</v>
      </c>
      <c r="G35" s="12">
        <v>12874</v>
      </c>
      <c r="H35" s="12">
        <v>1577</v>
      </c>
      <c r="I35" s="12">
        <v>64026</v>
      </c>
      <c r="J35" s="12">
        <v>1235</v>
      </c>
      <c r="K35" s="12">
        <v>1336762</v>
      </c>
      <c r="L35" s="12">
        <v>37644</v>
      </c>
      <c r="M35" s="12">
        <v>200939</v>
      </c>
      <c r="N35" s="12">
        <v>111</v>
      </c>
      <c r="O35" s="12">
        <v>60247</v>
      </c>
      <c r="P35" s="12">
        <v>1241</v>
      </c>
      <c r="Q35" s="12">
        <v>2362</v>
      </c>
      <c r="R35" s="12">
        <v>70</v>
      </c>
      <c r="S35" s="12">
        <v>11068</v>
      </c>
      <c r="T35" s="12">
        <v>121</v>
      </c>
      <c r="U35" s="12">
        <v>7604</v>
      </c>
      <c r="V35" s="12">
        <v>324</v>
      </c>
      <c r="W35" s="12">
        <v>227</v>
      </c>
      <c r="X35" s="12">
        <v>23</v>
      </c>
    </row>
    <row r="36" spans="1:24" x14ac:dyDescent="0.2">
      <c r="A36" t="s">
        <v>45</v>
      </c>
      <c r="B36" s="12">
        <v>100437</v>
      </c>
      <c r="C36" s="12">
        <v>219351</v>
      </c>
      <c r="D36" s="12">
        <v>43602</v>
      </c>
      <c r="E36" s="12">
        <v>4602</v>
      </c>
      <c r="F36" s="12">
        <v>181</v>
      </c>
      <c r="G36" s="12">
        <v>80826</v>
      </c>
      <c r="H36" s="12">
        <v>15849</v>
      </c>
      <c r="I36" s="12">
        <v>75671</v>
      </c>
      <c r="J36" s="12">
        <v>4310</v>
      </c>
      <c r="K36" s="12">
        <v>2601242</v>
      </c>
      <c r="L36" s="12">
        <v>80325</v>
      </c>
      <c r="M36" s="12">
        <v>178003</v>
      </c>
      <c r="N36" s="12">
        <v>591</v>
      </c>
      <c r="O36" s="12">
        <v>130062</v>
      </c>
      <c r="P36" s="12">
        <v>2201</v>
      </c>
      <c r="Q36" s="12">
        <v>11258</v>
      </c>
      <c r="R36" s="12">
        <v>343</v>
      </c>
      <c r="S36" s="12">
        <v>27235</v>
      </c>
      <c r="T36" s="12">
        <v>759</v>
      </c>
      <c r="U36" s="12">
        <v>5258</v>
      </c>
      <c r="V36" s="12">
        <v>311</v>
      </c>
      <c r="W36" s="12">
        <v>143</v>
      </c>
      <c r="X36" s="12">
        <v>16</v>
      </c>
    </row>
    <row r="37" spans="1:24" x14ac:dyDescent="0.2">
      <c r="A37" t="s">
        <v>41</v>
      </c>
      <c r="B37" s="12">
        <v>31285</v>
      </c>
      <c r="C37" s="12">
        <v>41848</v>
      </c>
      <c r="D37" s="12">
        <v>7435</v>
      </c>
      <c r="E37" s="12">
        <v>48</v>
      </c>
      <c r="F37" s="12">
        <v>4</v>
      </c>
      <c r="G37" s="12">
        <v>12664</v>
      </c>
      <c r="H37" s="12">
        <v>2346</v>
      </c>
      <c r="I37" s="12">
        <v>57088</v>
      </c>
      <c r="J37" s="12">
        <v>1221</v>
      </c>
      <c r="K37" s="12">
        <v>1293881</v>
      </c>
      <c r="L37" s="12">
        <v>27909</v>
      </c>
      <c r="M37" s="12">
        <v>7150</v>
      </c>
      <c r="N37" s="12">
        <v>197</v>
      </c>
      <c r="O37" s="12">
        <v>648378</v>
      </c>
      <c r="P37" s="12">
        <v>811</v>
      </c>
      <c r="Q37" s="12">
        <v>5941</v>
      </c>
      <c r="R37" s="12">
        <v>117</v>
      </c>
      <c r="S37" s="12">
        <v>21357</v>
      </c>
      <c r="T37" s="12">
        <v>321</v>
      </c>
      <c r="U37" s="12">
        <v>6128</v>
      </c>
      <c r="V37" s="12">
        <v>312</v>
      </c>
      <c r="W37" s="12">
        <v>124</v>
      </c>
      <c r="X37" s="12">
        <v>9</v>
      </c>
    </row>
    <row r="38" spans="1:24" x14ac:dyDescent="0.2">
      <c r="A38" t="s">
        <v>37</v>
      </c>
      <c r="B38" s="12">
        <v>29085</v>
      </c>
      <c r="C38" s="12">
        <v>45431</v>
      </c>
      <c r="D38" s="12">
        <v>6276</v>
      </c>
      <c r="E38" s="12">
        <v>1586</v>
      </c>
      <c r="F38" s="12">
        <v>44</v>
      </c>
      <c r="G38" s="12">
        <v>13307</v>
      </c>
      <c r="H38" s="12">
        <v>2224</v>
      </c>
      <c r="I38" s="12">
        <v>51766</v>
      </c>
      <c r="J38" s="12">
        <v>1108</v>
      </c>
      <c r="K38" s="12">
        <v>1391844</v>
      </c>
      <c r="L38" s="12">
        <v>26023</v>
      </c>
      <c r="M38" s="12">
        <v>359460</v>
      </c>
      <c r="N38" s="12">
        <v>210</v>
      </c>
      <c r="O38" s="12">
        <v>56154</v>
      </c>
      <c r="P38" s="12">
        <v>396</v>
      </c>
      <c r="Q38" s="12">
        <v>4990</v>
      </c>
      <c r="R38" s="12">
        <v>63</v>
      </c>
      <c r="S38" s="12">
        <v>20503</v>
      </c>
      <c r="T38" s="12">
        <v>241</v>
      </c>
      <c r="U38" s="12">
        <v>7433</v>
      </c>
      <c r="V38" s="12">
        <v>329</v>
      </c>
      <c r="W38" s="12">
        <v>75</v>
      </c>
      <c r="X38" s="12">
        <v>4</v>
      </c>
    </row>
    <row r="39" spans="1:24" x14ac:dyDescent="0.2">
      <c r="A39" t="s">
        <v>39</v>
      </c>
      <c r="B39" s="12">
        <v>99067</v>
      </c>
      <c r="C39" s="12">
        <v>128781</v>
      </c>
      <c r="D39" s="12">
        <v>20877</v>
      </c>
      <c r="E39" s="12">
        <v>8985</v>
      </c>
      <c r="F39" s="12">
        <v>247</v>
      </c>
      <c r="G39" s="12">
        <v>55592</v>
      </c>
      <c r="H39" s="12">
        <v>10699</v>
      </c>
      <c r="I39" s="12">
        <v>192385</v>
      </c>
      <c r="J39" s="12">
        <v>3533</v>
      </c>
      <c r="K39" s="12">
        <v>4014833</v>
      </c>
      <c r="L39" s="12">
        <v>87633</v>
      </c>
      <c r="M39" s="12">
        <v>320930</v>
      </c>
      <c r="N39" s="12">
        <v>1077</v>
      </c>
      <c r="O39" s="12">
        <v>231295</v>
      </c>
      <c r="P39" s="12">
        <v>3606</v>
      </c>
      <c r="Q39" s="12">
        <v>18965</v>
      </c>
      <c r="R39" s="12">
        <v>481</v>
      </c>
      <c r="S39" s="12">
        <v>53479</v>
      </c>
      <c r="T39" s="12">
        <v>1227</v>
      </c>
      <c r="U39" s="12">
        <v>15619</v>
      </c>
      <c r="V39" s="12">
        <v>716</v>
      </c>
      <c r="W39" s="12">
        <v>273</v>
      </c>
      <c r="X39" s="12">
        <v>26</v>
      </c>
    </row>
    <row r="40" spans="1:24" x14ac:dyDescent="0.2">
      <c r="A40" t="s">
        <v>54</v>
      </c>
      <c r="B40" s="12">
        <v>82083</v>
      </c>
      <c r="C40" s="12">
        <v>43512</v>
      </c>
      <c r="D40" s="12">
        <v>5643</v>
      </c>
      <c r="E40" s="12">
        <v>4571</v>
      </c>
      <c r="F40" s="12">
        <v>146</v>
      </c>
      <c r="G40" s="12">
        <v>15457</v>
      </c>
      <c r="H40" s="12">
        <v>1826</v>
      </c>
      <c r="I40" s="12">
        <v>109101</v>
      </c>
      <c r="J40" s="12">
        <v>4406</v>
      </c>
      <c r="K40" s="12">
        <v>3897756</v>
      </c>
      <c r="L40" s="12">
        <v>78269</v>
      </c>
      <c r="M40" s="12">
        <v>391250</v>
      </c>
      <c r="N40" s="12">
        <v>316</v>
      </c>
      <c r="O40" s="12">
        <v>1136208</v>
      </c>
      <c r="P40" s="12">
        <v>3717</v>
      </c>
      <c r="Q40" s="12">
        <v>8951</v>
      </c>
      <c r="R40" s="12">
        <v>217</v>
      </c>
      <c r="S40" s="12">
        <v>53839</v>
      </c>
      <c r="T40" s="12">
        <v>1141</v>
      </c>
      <c r="U40" s="12">
        <v>3987</v>
      </c>
      <c r="V40" s="12">
        <v>206</v>
      </c>
      <c r="W40" s="12">
        <v>263</v>
      </c>
      <c r="X40" s="12">
        <v>23</v>
      </c>
    </row>
    <row r="41" spans="1:24" x14ac:dyDescent="0.2">
      <c r="A41" t="s">
        <v>48</v>
      </c>
      <c r="B41" s="12">
        <v>73652</v>
      </c>
      <c r="C41" s="12">
        <v>167416</v>
      </c>
      <c r="D41" s="12">
        <v>15168</v>
      </c>
      <c r="E41" s="12">
        <v>52527</v>
      </c>
      <c r="F41" s="12">
        <v>1135</v>
      </c>
      <c r="G41" s="12">
        <v>54008</v>
      </c>
      <c r="H41" s="12">
        <v>5788</v>
      </c>
      <c r="I41" s="12">
        <v>392496</v>
      </c>
      <c r="J41" s="12">
        <v>15781</v>
      </c>
      <c r="K41" s="12">
        <v>2715862</v>
      </c>
      <c r="L41" s="12">
        <v>61681</v>
      </c>
      <c r="M41" s="12">
        <v>1505907</v>
      </c>
      <c r="N41" s="12">
        <v>749</v>
      </c>
      <c r="O41" s="12">
        <v>3208477</v>
      </c>
      <c r="P41" s="12">
        <v>1946</v>
      </c>
      <c r="Q41" s="12">
        <v>5471</v>
      </c>
      <c r="R41" s="12">
        <v>171</v>
      </c>
      <c r="S41" s="12">
        <v>36850</v>
      </c>
      <c r="T41" s="12">
        <v>647</v>
      </c>
      <c r="U41" s="12">
        <v>4591</v>
      </c>
      <c r="V41" s="12">
        <v>216</v>
      </c>
      <c r="W41" s="12">
        <v>319</v>
      </c>
      <c r="X41" s="12">
        <v>23</v>
      </c>
    </row>
    <row r="42" spans="1:24" x14ac:dyDescent="0.2">
      <c r="A42" t="s">
        <v>52</v>
      </c>
      <c r="B42" s="12">
        <v>50294</v>
      </c>
      <c r="C42" s="12">
        <v>57079</v>
      </c>
      <c r="D42" s="12">
        <v>8968</v>
      </c>
      <c r="E42" s="12">
        <v>143</v>
      </c>
      <c r="F42" s="12">
        <v>12</v>
      </c>
      <c r="G42" s="12">
        <v>10844</v>
      </c>
      <c r="H42" s="12">
        <v>1787</v>
      </c>
      <c r="I42" s="12">
        <v>84120</v>
      </c>
      <c r="J42" s="12">
        <v>6574</v>
      </c>
      <c r="K42" s="12">
        <v>2120772</v>
      </c>
      <c r="L42" s="12">
        <v>47688</v>
      </c>
      <c r="M42" s="12">
        <v>54468</v>
      </c>
      <c r="N42" s="12">
        <v>213</v>
      </c>
      <c r="O42" s="12">
        <v>105508</v>
      </c>
      <c r="P42" s="12">
        <v>1353</v>
      </c>
      <c r="Q42" s="12">
        <v>2522</v>
      </c>
      <c r="R42" s="12">
        <v>114</v>
      </c>
      <c r="S42" s="12">
        <v>36612</v>
      </c>
      <c r="T42" s="12">
        <v>355</v>
      </c>
      <c r="U42" s="12">
        <v>2736</v>
      </c>
      <c r="V42" s="12">
        <v>284</v>
      </c>
      <c r="W42" s="12">
        <v>88</v>
      </c>
      <c r="X42" s="12">
        <v>12</v>
      </c>
    </row>
    <row r="43" spans="1:24" x14ac:dyDescent="0.2">
      <c r="A43" t="s">
        <v>53</v>
      </c>
      <c r="B43" s="12">
        <v>43853</v>
      </c>
      <c r="C43" s="12">
        <v>51531</v>
      </c>
      <c r="D43" s="12">
        <v>5576</v>
      </c>
      <c r="E43" s="12">
        <v>282</v>
      </c>
      <c r="F43" s="12">
        <v>20</v>
      </c>
      <c r="G43" s="12">
        <v>7081</v>
      </c>
      <c r="H43" s="12">
        <v>792</v>
      </c>
      <c r="I43" s="12">
        <v>25964</v>
      </c>
      <c r="J43" s="12">
        <v>1571</v>
      </c>
      <c r="K43" s="12">
        <v>2022817</v>
      </c>
      <c r="L43" s="12">
        <v>42080</v>
      </c>
      <c r="M43" s="12">
        <v>238306</v>
      </c>
      <c r="N43" s="12">
        <v>223</v>
      </c>
      <c r="O43" s="12">
        <v>151373</v>
      </c>
      <c r="P43" s="12">
        <v>915</v>
      </c>
      <c r="Q43" s="12">
        <v>1772</v>
      </c>
      <c r="R43" s="12">
        <v>70</v>
      </c>
      <c r="S43" s="12">
        <v>25242</v>
      </c>
      <c r="T43" s="12">
        <v>263</v>
      </c>
      <c r="U43" s="12">
        <v>1225</v>
      </c>
      <c r="V43" s="12">
        <v>71</v>
      </c>
      <c r="W43" s="12">
        <v>431</v>
      </c>
      <c r="X43" s="12">
        <v>11</v>
      </c>
    </row>
    <row r="44" spans="1:24" x14ac:dyDescent="0.2">
      <c r="A44" t="s">
        <v>51</v>
      </c>
      <c r="B44" s="12">
        <v>28261</v>
      </c>
      <c r="C44" s="12">
        <v>34399</v>
      </c>
      <c r="D44" s="12">
        <v>3220</v>
      </c>
      <c r="E44" s="12">
        <v>434</v>
      </c>
      <c r="F44" s="12">
        <v>24</v>
      </c>
      <c r="G44" s="12">
        <v>9468</v>
      </c>
      <c r="H44" s="12">
        <v>940</v>
      </c>
      <c r="I44" s="12">
        <v>57430</v>
      </c>
      <c r="J44" s="12">
        <v>1443</v>
      </c>
      <c r="K44" s="12">
        <v>1308954</v>
      </c>
      <c r="L44" s="12">
        <v>25895</v>
      </c>
      <c r="M44" s="12">
        <v>155683</v>
      </c>
      <c r="N44" s="12">
        <v>184</v>
      </c>
      <c r="O44" s="12">
        <v>182323</v>
      </c>
      <c r="P44" s="12">
        <v>747</v>
      </c>
      <c r="Q44" s="12">
        <v>1771</v>
      </c>
      <c r="R44" s="12">
        <v>57</v>
      </c>
      <c r="S44" s="12">
        <v>8927</v>
      </c>
      <c r="T44" s="12">
        <v>62</v>
      </c>
      <c r="U44" s="12">
        <v>1385</v>
      </c>
      <c r="V44" s="12">
        <v>58</v>
      </c>
      <c r="W44" s="12">
        <v>165</v>
      </c>
      <c r="X44" s="12">
        <v>3</v>
      </c>
    </row>
    <row r="45" spans="1:24" x14ac:dyDescent="0.2">
      <c r="A45" t="s">
        <v>55</v>
      </c>
      <c r="B45" s="12">
        <v>22155</v>
      </c>
      <c r="C45" s="12">
        <v>80804</v>
      </c>
      <c r="D45" s="12">
        <v>7884</v>
      </c>
      <c r="E45" s="12">
        <v>163</v>
      </c>
      <c r="F45" s="12">
        <v>32</v>
      </c>
      <c r="G45" s="12">
        <v>40088</v>
      </c>
      <c r="H45" s="12">
        <v>4887</v>
      </c>
      <c r="I45" s="12">
        <v>65901</v>
      </c>
      <c r="J45" s="12">
        <v>11212</v>
      </c>
      <c r="K45" s="12">
        <v>805026</v>
      </c>
      <c r="L45" s="12">
        <v>19604</v>
      </c>
      <c r="M45" s="12">
        <v>1953</v>
      </c>
      <c r="N45" s="12">
        <v>98</v>
      </c>
      <c r="O45" s="12">
        <v>34254</v>
      </c>
      <c r="P45" s="12">
        <v>272</v>
      </c>
      <c r="Q45" s="12">
        <v>912</v>
      </c>
      <c r="R45" s="12">
        <v>21</v>
      </c>
      <c r="S45" s="12">
        <v>4125</v>
      </c>
      <c r="T45" s="12">
        <v>86</v>
      </c>
      <c r="U45" s="12">
        <v>2761</v>
      </c>
      <c r="V45" s="12">
        <v>256</v>
      </c>
      <c r="W45" s="12">
        <v>121</v>
      </c>
      <c r="X45" s="12">
        <v>14</v>
      </c>
    </row>
    <row r="46" spans="1:24" x14ac:dyDescent="0.2">
      <c r="A46" t="s">
        <v>50</v>
      </c>
      <c r="B46" s="12">
        <v>52163</v>
      </c>
      <c r="C46" s="12">
        <v>133028</v>
      </c>
      <c r="D46" s="12">
        <v>13510</v>
      </c>
      <c r="E46" s="12">
        <v>3007</v>
      </c>
      <c r="F46" s="12">
        <v>50</v>
      </c>
      <c r="G46" s="12">
        <v>15020</v>
      </c>
      <c r="H46" s="12">
        <v>1541</v>
      </c>
      <c r="I46" s="12">
        <v>208300</v>
      </c>
      <c r="J46" s="12">
        <v>3360</v>
      </c>
      <c r="K46" s="12">
        <v>1712272</v>
      </c>
      <c r="L46" s="12">
        <v>45205</v>
      </c>
      <c r="M46" s="12">
        <v>1867382</v>
      </c>
      <c r="N46" s="12">
        <v>264</v>
      </c>
      <c r="O46" s="12">
        <v>946032</v>
      </c>
      <c r="P46" s="12">
        <v>1349</v>
      </c>
      <c r="Q46" s="12">
        <v>1559</v>
      </c>
      <c r="R46" s="12">
        <v>68</v>
      </c>
      <c r="S46" s="12">
        <v>22960</v>
      </c>
      <c r="T46" s="12">
        <v>290</v>
      </c>
      <c r="U46" s="12">
        <v>5081</v>
      </c>
      <c r="V46" s="12">
        <v>200</v>
      </c>
      <c r="W46" s="12">
        <v>618</v>
      </c>
      <c r="X46" s="12">
        <v>18</v>
      </c>
    </row>
    <row r="47" spans="1:24" x14ac:dyDescent="0.2">
      <c r="A47" t="s">
        <v>49</v>
      </c>
      <c r="B47" s="12">
        <v>34480</v>
      </c>
      <c r="C47" s="12">
        <v>26701</v>
      </c>
      <c r="D47" s="12">
        <v>2412</v>
      </c>
      <c r="E47" s="12">
        <v>25502</v>
      </c>
      <c r="F47" s="12">
        <v>451</v>
      </c>
      <c r="G47" s="12">
        <v>4941</v>
      </c>
      <c r="H47" s="12">
        <v>448</v>
      </c>
      <c r="I47" s="12">
        <v>249050</v>
      </c>
      <c r="J47" s="12">
        <v>1206</v>
      </c>
      <c r="K47" s="12">
        <v>1830875</v>
      </c>
      <c r="L47" s="12">
        <v>32960</v>
      </c>
      <c r="M47" s="12">
        <v>2008836</v>
      </c>
      <c r="N47" s="12">
        <v>169</v>
      </c>
      <c r="O47" s="12">
        <v>535103</v>
      </c>
      <c r="P47" s="12">
        <v>726</v>
      </c>
      <c r="Q47" s="12">
        <v>1184</v>
      </c>
      <c r="R47" s="12">
        <v>37</v>
      </c>
      <c r="S47" s="12">
        <v>11307</v>
      </c>
      <c r="T47" s="12">
        <v>231</v>
      </c>
      <c r="U47" s="12">
        <v>1004</v>
      </c>
      <c r="V47" s="12">
        <v>45</v>
      </c>
      <c r="W47" s="12">
        <v>30</v>
      </c>
      <c r="X47" s="12">
        <v>3</v>
      </c>
    </row>
    <row r="48" spans="1:24" x14ac:dyDescent="0.2">
      <c r="A48" t="s">
        <v>59</v>
      </c>
      <c r="B48" s="12">
        <v>40175</v>
      </c>
      <c r="C48" s="12">
        <v>26543</v>
      </c>
      <c r="D48" s="12">
        <v>1814</v>
      </c>
      <c r="E48" s="12">
        <v>153</v>
      </c>
      <c r="F48" s="12">
        <v>8</v>
      </c>
      <c r="G48" s="12">
        <v>8855</v>
      </c>
      <c r="H48" s="12">
        <v>656</v>
      </c>
      <c r="I48" s="12">
        <v>259992</v>
      </c>
      <c r="J48" s="12">
        <v>3851</v>
      </c>
      <c r="K48" s="12">
        <v>1666130</v>
      </c>
      <c r="L48" s="12">
        <v>36821</v>
      </c>
      <c r="M48" s="12">
        <v>1389866</v>
      </c>
      <c r="N48" s="12">
        <v>226</v>
      </c>
      <c r="O48" s="12">
        <v>195591</v>
      </c>
      <c r="P48" s="12">
        <v>1971</v>
      </c>
      <c r="Q48" s="12">
        <v>7592</v>
      </c>
      <c r="R48" s="12">
        <v>207</v>
      </c>
      <c r="S48" s="12">
        <v>214985</v>
      </c>
      <c r="T48" s="12">
        <v>990</v>
      </c>
      <c r="U48" s="12">
        <v>7715</v>
      </c>
      <c r="V48" s="12">
        <v>257</v>
      </c>
      <c r="W48" s="12">
        <v>713</v>
      </c>
      <c r="X48" s="12">
        <v>15</v>
      </c>
    </row>
    <row r="49" spans="1:24" x14ac:dyDescent="0.2">
      <c r="A49" t="s">
        <v>60</v>
      </c>
      <c r="B49" s="12">
        <v>39029</v>
      </c>
      <c r="C49" s="12">
        <v>244218</v>
      </c>
      <c r="D49" s="12">
        <v>17274</v>
      </c>
      <c r="E49" s="12">
        <v>87</v>
      </c>
      <c r="F49" s="12">
        <v>5</v>
      </c>
      <c r="G49" s="12">
        <v>23175</v>
      </c>
      <c r="H49" s="12">
        <v>2177</v>
      </c>
      <c r="I49" s="12">
        <v>163720</v>
      </c>
      <c r="J49" s="12">
        <v>7659</v>
      </c>
      <c r="K49" s="12">
        <v>1125834</v>
      </c>
      <c r="L49" s="12">
        <v>28767</v>
      </c>
      <c r="M49" s="12">
        <v>439927</v>
      </c>
      <c r="N49" s="12">
        <v>133</v>
      </c>
      <c r="O49" s="12">
        <v>20294</v>
      </c>
      <c r="P49" s="12">
        <v>615</v>
      </c>
      <c r="Q49" s="12">
        <v>1234</v>
      </c>
      <c r="R49" s="12">
        <v>111</v>
      </c>
      <c r="S49" s="12">
        <v>11886</v>
      </c>
      <c r="T49" s="12">
        <v>268</v>
      </c>
      <c r="U49" s="12">
        <v>13658</v>
      </c>
      <c r="V49" s="12">
        <v>514</v>
      </c>
      <c r="W49" s="12">
        <v>707</v>
      </c>
      <c r="X49" s="12">
        <v>12</v>
      </c>
    </row>
    <row r="50" spans="1:24" x14ac:dyDescent="0.2">
      <c r="A50" t="s">
        <v>57</v>
      </c>
      <c r="B50" s="12">
        <v>40189</v>
      </c>
      <c r="C50" s="12">
        <v>71161</v>
      </c>
      <c r="D50" s="12">
        <v>3952</v>
      </c>
      <c r="E50" s="12">
        <v>1490</v>
      </c>
      <c r="F50" s="12">
        <v>50</v>
      </c>
      <c r="G50" s="12">
        <v>7634</v>
      </c>
      <c r="H50" s="12">
        <v>612</v>
      </c>
      <c r="I50" s="12">
        <v>196565</v>
      </c>
      <c r="J50" s="12">
        <v>1829</v>
      </c>
      <c r="K50" s="12">
        <v>1979826</v>
      </c>
      <c r="L50" s="12">
        <v>35816</v>
      </c>
      <c r="M50" s="12">
        <v>6372008</v>
      </c>
      <c r="N50" s="12">
        <v>222</v>
      </c>
      <c r="O50" s="12">
        <v>1567191</v>
      </c>
      <c r="P50" s="12">
        <v>3107</v>
      </c>
      <c r="Q50" s="12">
        <v>38201</v>
      </c>
      <c r="R50" s="12">
        <v>233</v>
      </c>
      <c r="S50" s="12">
        <v>625686</v>
      </c>
      <c r="T50" s="12">
        <v>2085</v>
      </c>
      <c r="U50" s="12">
        <v>27663</v>
      </c>
      <c r="V50" s="12">
        <v>816</v>
      </c>
      <c r="W50" s="12">
        <v>4739</v>
      </c>
      <c r="X50" s="12">
        <v>124</v>
      </c>
    </row>
    <row r="51" spans="1:24" x14ac:dyDescent="0.2">
      <c r="A51" t="s">
        <v>63</v>
      </c>
      <c r="B51" s="12">
        <v>28622</v>
      </c>
      <c r="C51" s="12">
        <v>13011</v>
      </c>
      <c r="D51" s="12">
        <v>976</v>
      </c>
      <c r="E51" s="12">
        <v>466</v>
      </c>
      <c r="F51" s="12">
        <v>17</v>
      </c>
      <c r="G51" s="12">
        <v>7808</v>
      </c>
      <c r="H51" s="12">
        <v>520</v>
      </c>
      <c r="I51" s="12">
        <v>62041</v>
      </c>
      <c r="J51" s="12">
        <v>1319</v>
      </c>
      <c r="K51" s="12">
        <v>1433621</v>
      </c>
      <c r="L51" s="12">
        <v>26514</v>
      </c>
      <c r="M51" s="12">
        <v>1382647</v>
      </c>
      <c r="N51" s="12">
        <v>77</v>
      </c>
      <c r="O51" s="12">
        <v>1456558</v>
      </c>
      <c r="P51" s="12">
        <v>2012</v>
      </c>
      <c r="Q51" s="12">
        <v>42307</v>
      </c>
      <c r="R51" s="12">
        <v>71</v>
      </c>
      <c r="S51" s="12">
        <v>780713</v>
      </c>
      <c r="T51" s="12">
        <v>1266</v>
      </c>
      <c r="U51" s="12">
        <v>6294</v>
      </c>
      <c r="V51" s="12">
        <v>225</v>
      </c>
      <c r="W51" s="12">
        <v>964</v>
      </c>
      <c r="X51" s="12">
        <v>22</v>
      </c>
    </row>
    <row r="52" spans="1:24" x14ac:dyDescent="0.2">
      <c r="A52" t="s">
        <v>62</v>
      </c>
      <c r="B52" s="12">
        <v>49251</v>
      </c>
      <c r="C52" s="12">
        <v>59771</v>
      </c>
      <c r="D52" s="12">
        <v>6004</v>
      </c>
      <c r="E52" s="12">
        <v>183</v>
      </c>
      <c r="F52" s="12">
        <v>18</v>
      </c>
      <c r="G52" s="12">
        <v>25469</v>
      </c>
      <c r="H52" s="12">
        <v>2829</v>
      </c>
      <c r="I52" s="12">
        <v>152229</v>
      </c>
      <c r="J52" s="12">
        <v>4085</v>
      </c>
      <c r="K52" s="12">
        <v>2218686</v>
      </c>
      <c r="L52" s="12">
        <v>43107</v>
      </c>
      <c r="M52" s="12">
        <v>1078768</v>
      </c>
      <c r="N52" s="12">
        <v>244</v>
      </c>
      <c r="O52" s="12">
        <v>372012</v>
      </c>
      <c r="P52" s="12">
        <v>3195</v>
      </c>
      <c r="Q52" s="12">
        <v>18392</v>
      </c>
      <c r="R52" s="12">
        <v>170</v>
      </c>
      <c r="S52" s="12">
        <v>681433</v>
      </c>
      <c r="T52" s="12">
        <v>1081</v>
      </c>
      <c r="U52" s="12">
        <v>13055</v>
      </c>
      <c r="V52" s="12">
        <v>389</v>
      </c>
      <c r="W52" s="12">
        <v>1117</v>
      </c>
      <c r="X52" s="12">
        <v>39</v>
      </c>
    </row>
    <row r="53" spans="1:24" x14ac:dyDescent="0.2">
      <c r="A53" t="s">
        <v>64</v>
      </c>
      <c r="B53" s="12">
        <v>51809</v>
      </c>
      <c r="C53" s="12">
        <v>66083</v>
      </c>
      <c r="D53" s="12">
        <v>5047</v>
      </c>
      <c r="E53" s="12">
        <v>2402</v>
      </c>
      <c r="F53" s="12">
        <v>75</v>
      </c>
      <c r="G53" s="12">
        <v>7153</v>
      </c>
      <c r="H53" s="12">
        <v>713</v>
      </c>
      <c r="I53" s="12">
        <v>242869</v>
      </c>
      <c r="J53" s="12">
        <v>2053</v>
      </c>
      <c r="K53" s="12">
        <v>2317244</v>
      </c>
      <c r="L53" s="12">
        <v>48697</v>
      </c>
      <c r="M53" s="12">
        <v>6209224</v>
      </c>
      <c r="N53" s="12">
        <v>239</v>
      </c>
      <c r="O53" s="12">
        <v>337397</v>
      </c>
      <c r="P53" s="12">
        <v>1455</v>
      </c>
      <c r="Q53" s="12">
        <v>749861</v>
      </c>
      <c r="R53" s="12">
        <v>243</v>
      </c>
      <c r="S53" s="12">
        <v>112739</v>
      </c>
      <c r="T53" s="12">
        <v>436</v>
      </c>
      <c r="U53" s="12">
        <v>37580</v>
      </c>
      <c r="V53" s="12">
        <v>1126</v>
      </c>
      <c r="W53" s="12">
        <v>4755</v>
      </c>
      <c r="X53" s="12">
        <v>144</v>
      </c>
    </row>
    <row r="54" spans="1:24" x14ac:dyDescent="0.2">
      <c r="A54" t="s">
        <v>61</v>
      </c>
      <c r="B54" s="12">
        <v>35597</v>
      </c>
      <c r="C54" s="12">
        <v>103454</v>
      </c>
      <c r="D54" s="12">
        <v>8543</v>
      </c>
      <c r="E54" s="12">
        <v>2688</v>
      </c>
      <c r="F54" s="12">
        <v>106</v>
      </c>
      <c r="G54" s="12">
        <v>8348</v>
      </c>
      <c r="H54" s="12">
        <v>846</v>
      </c>
      <c r="I54" s="12">
        <v>73660</v>
      </c>
      <c r="J54" s="12">
        <v>2817</v>
      </c>
      <c r="K54" s="12">
        <v>1269105</v>
      </c>
      <c r="L54" s="12">
        <v>30635</v>
      </c>
      <c r="M54" s="12">
        <v>98742</v>
      </c>
      <c r="N54" s="12">
        <v>163</v>
      </c>
      <c r="O54" s="12">
        <v>50916</v>
      </c>
      <c r="P54" s="12">
        <v>1762</v>
      </c>
      <c r="Q54" s="12">
        <v>11364</v>
      </c>
      <c r="R54" s="12">
        <v>64</v>
      </c>
      <c r="S54" s="12">
        <v>185395</v>
      </c>
      <c r="T54" s="12">
        <v>708</v>
      </c>
      <c r="U54" s="12">
        <v>7883</v>
      </c>
      <c r="V54" s="12">
        <v>234</v>
      </c>
      <c r="W54" s="12">
        <v>842</v>
      </c>
      <c r="X54" s="12">
        <v>30</v>
      </c>
    </row>
    <row r="55" spans="1:24" x14ac:dyDescent="0.2">
      <c r="A55" t="s">
        <v>56</v>
      </c>
      <c r="B55" s="12">
        <v>31943</v>
      </c>
      <c r="C55" s="12">
        <v>44591</v>
      </c>
      <c r="D55" s="12">
        <v>3500</v>
      </c>
      <c r="E55" s="12">
        <v>0</v>
      </c>
      <c r="F55" s="12">
        <v>0</v>
      </c>
      <c r="G55" s="12">
        <v>23475</v>
      </c>
      <c r="H55" s="12">
        <v>1933</v>
      </c>
      <c r="I55" s="12">
        <v>66356</v>
      </c>
      <c r="J55" s="12">
        <v>1566</v>
      </c>
      <c r="K55" s="12">
        <v>1152613</v>
      </c>
      <c r="L55" s="12">
        <v>30193</v>
      </c>
      <c r="M55" s="12">
        <v>617952</v>
      </c>
      <c r="N55" s="12">
        <v>121</v>
      </c>
      <c r="O55" s="12">
        <v>1865082</v>
      </c>
      <c r="P55" s="12">
        <v>317</v>
      </c>
      <c r="Q55" s="12">
        <v>9423</v>
      </c>
      <c r="R55" s="12">
        <v>73</v>
      </c>
      <c r="S55" s="12">
        <v>112063</v>
      </c>
      <c r="T55" s="12">
        <v>131</v>
      </c>
      <c r="U55" s="12">
        <v>1554</v>
      </c>
      <c r="V55" s="12">
        <v>60</v>
      </c>
      <c r="W55" s="12">
        <v>178</v>
      </c>
      <c r="X55" s="12">
        <v>8</v>
      </c>
    </row>
    <row r="56" spans="1:24" x14ac:dyDescent="0.2">
      <c r="A56" t="s">
        <v>58</v>
      </c>
      <c r="B56" s="12">
        <v>24018</v>
      </c>
      <c r="C56" s="12">
        <v>12423</v>
      </c>
      <c r="D56" s="12">
        <v>954</v>
      </c>
      <c r="E56" s="12">
        <v>103</v>
      </c>
      <c r="F56" s="12">
        <v>5</v>
      </c>
      <c r="G56" s="12">
        <v>26751</v>
      </c>
      <c r="H56" s="12">
        <v>2491</v>
      </c>
      <c r="I56" s="12">
        <v>78362</v>
      </c>
      <c r="J56" s="12">
        <v>1351</v>
      </c>
      <c r="K56" s="12">
        <v>976718</v>
      </c>
      <c r="L56" s="12">
        <v>21127</v>
      </c>
      <c r="M56" s="12">
        <v>1533480</v>
      </c>
      <c r="N56" s="12">
        <v>112</v>
      </c>
      <c r="O56" s="12">
        <v>90741</v>
      </c>
      <c r="P56" s="12">
        <v>2259</v>
      </c>
      <c r="Q56" s="12">
        <v>17915</v>
      </c>
      <c r="R56" s="12">
        <v>127</v>
      </c>
      <c r="S56" s="12">
        <v>264288</v>
      </c>
      <c r="T56" s="12">
        <v>2383</v>
      </c>
      <c r="U56" s="12">
        <v>11978</v>
      </c>
      <c r="V56" s="12">
        <v>409</v>
      </c>
      <c r="W56" s="12">
        <v>1340</v>
      </c>
      <c r="X56" s="12">
        <v>40</v>
      </c>
    </row>
    <row r="57" spans="1:24" x14ac:dyDescent="0.2">
      <c r="A57" t="s">
        <v>66</v>
      </c>
      <c r="B57" s="12">
        <v>34773</v>
      </c>
      <c r="C57" s="12">
        <v>282521</v>
      </c>
      <c r="D57" s="12">
        <v>12571</v>
      </c>
      <c r="E57" s="12">
        <v>33468</v>
      </c>
      <c r="F57" s="12">
        <v>1171</v>
      </c>
      <c r="G57" s="12">
        <v>10258</v>
      </c>
      <c r="H57" s="12">
        <v>775</v>
      </c>
      <c r="I57" s="12">
        <v>414869</v>
      </c>
      <c r="J57" s="12">
        <v>2474</v>
      </c>
      <c r="K57" s="12">
        <v>994186</v>
      </c>
      <c r="L57" s="12">
        <v>24923</v>
      </c>
      <c r="M57" s="12">
        <v>32381833</v>
      </c>
      <c r="N57" s="12">
        <v>587</v>
      </c>
      <c r="O57" s="12">
        <v>382349</v>
      </c>
      <c r="P57" s="12">
        <v>989</v>
      </c>
      <c r="Q57" s="12">
        <v>445475</v>
      </c>
      <c r="R57" s="12">
        <v>269</v>
      </c>
      <c r="S57" s="12">
        <v>272994</v>
      </c>
      <c r="T57" s="12">
        <v>659</v>
      </c>
      <c r="U57" s="12">
        <v>91247</v>
      </c>
      <c r="V57" s="12">
        <v>2583</v>
      </c>
      <c r="W57" s="12">
        <v>28328</v>
      </c>
      <c r="X57" s="12">
        <v>362</v>
      </c>
    </row>
    <row r="58" spans="1:24" x14ac:dyDescent="0.2">
      <c r="A58" t="s">
        <v>68</v>
      </c>
      <c r="B58" s="12">
        <v>14850</v>
      </c>
      <c r="C58" s="12">
        <v>44947</v>
      </c>
      <c r="D58" s="12">
        <v>2220</v>
      </c>
      <c r="E58" s="12">
        <v>29348</v>
      </c>
      <c r="F58" s="12">
        <v>857</v>
      </c>
      <c r="G58" s="12">
        <v>420</v>
      </c>
      <c r="H58" s="12">
        <v>86</v>
      </c>
      <c r="I58" s="12">
        <v>381247</v>
      </c>
      <c r="J58" s="12">
        <v>825</v>
      </c>
      <c r="K58" s="12">
        <v>642905</v>
      </c>
      <c r="L58" s="12">
        <v>11388</v>
      </c>
      <c r="M58" s="12">
        <v>4597377</v>
      </c>
      <c r="N58" s="12">
        <v>193</v>
      </c>
      <c r="O58" s="12">
        <v>2199709</v>
      </c>
      <c r="P58" s="12">
        <v>604</v>
      </c>
      <c r="Q58" s="12">
        <v>1053223</v>
      </c>
      <c r="R58" s="12">
        <v>235</v>
      </c>
      <c r="S58" s="12">
        <v>872028</v>
      </c>
      <c r="T58" s="12">
        <v>702</v>
      </c>
      <c r="U58" s="12">
        <v>13640</v>
      </c>
      <c r="V58" s="12">
        <v>284</v>
      </c>
      <c r="W58" s="12">
        <v>2710</v>
      </c>
      <c r="X58" s="12">
        <v>66</v>
      </c>
    </row>
    <row r="59" spans="1:24" x14ac:dyDescent="0.2">
      <c r="A59" t="s">
        <v>72</v>
      </c>
      <c r="B59" s="12">
        <v>22296</v>
      </c>
      <c r="C59" s="12">
        <v>150083</v>
      </c>
      <c r="D59" s="12">
        <v>12552</v>
      </c>
      <c r="E59" s="12">
        <v>42085</v>
      </c>
      <c r="F59" s="12">
        <v>1094</v>
      </c>
      <c r="G59" s="12">
        <v>579</v>
      </c>
      <c r="H59" s="12">
        <v>114</v>
      </c>
      <c r="I59" s="12">
        <v>149967</v>
      </c>
      <c r="J59" s="12">
        <v>2030</v>
      </c>
      <c r="K59" s="12">
        <v>469078</v>
      </c>
      <c r="L59" s="12">
        <v>13691</v>
      </c>
      <c r="M59" s="12">
        <v>1405885</v>
      </c>
      <c r="N59" s="12">
        <v>150</v>
      </c>
      <c r="O59" s="12">
        <v>141765</v>
      </c>
      <c r="P59" s="12">
        <v>843</v>
      </c>
      <c r="Q59" s="12">
        <v>3291</v>
      </c>
      <c r="R59" s="12">
        <v>94</v>
      </c>
      <c r="S59" s="12">
        <v>47703</v>
      </c>
      <c r="T59" s="12">
        <v>397</v>
      </c>
      <c r="U59" s="12">
        <v>44728</v>
      </c>
      <c r="V59" s="12">
        <v>1122</v>
      </c>
      <c r="W59" s="12">
        <v>904</v>
      </c>
      <c r="X59" s="12">
        <v>26</v>
      </c>
    </row>
    <row r="60" spans="1:24" x14ac:dyDescent="0.2">
      <c r="A60" t="s">
        <v>71</v>
      </c>
      <c r="B60" s="12">
        <v>18329</v>
      </c>
      <c r="C60" s="12">
        <v>214820</v>
      </c>
      <c r="D60" s="12">
        <v>12418</v>
      </c>
      <c r="E60" s="12">
        <v>13720</v>
      </c>
      <c r="F60" s="12">
        <v>361</v>
      </c>
      <c r="G60" s="12">
        <v>816</v>
      </c>
      <c r="H60" s="12">
        <v>101</v>
      </c>
      <c r="I60" s="12">
        <v>126666</v>
      </c>
      <c r="J60" s="12">
        <v>1281</v>
      </c>
      <c r="K60" s="12">
        <v>413696</v>
      </c>
      <c r="L60" s="12">
        <v>10399</v>
      </c>
      <c r="M60" s="12">
        <v>1523668</v>
      </c>
      <c r="N60" s="12">
        <v>98</v>
      </c>
      <c r="O60" s="12">
        <v>279879</v>
      </c>
      <c r="P60" s="12">
        <v>628</v>
      </c>
      <c r="Q60" s="12">
        <v>69801</v>
      </c>
      <c r="R60" s="12">
        <v>172</v>
      </c>
      <c r="S60" s="12">
        <v>425069</v>
      </c>
      <c r="T60" s="12">
        <v>624</v>
      </c>
      <c r="U60" s="12">
        <v>34088</v>
      </c>
      <c r="V60" s="12">
        <v>751</v>
      </c>
      <c r="W60" s="12">
        <v>1157</v>
      </c>
      <c r="X60" s="12">
        <v>32</v>
      </c>
    </row>
    <row r="61" spans="1:24" x14ac:dyDescent="0.2">
      <c r="A61" t="s">
        <v>65</v>
      </c>
      <c r="B61" s="12">
        <v>24255</v>
      </c>
      <c r="C61" s="12">
        <v>99989</v>
      </c>
      <c r="D61" s="12">
        <v>8625</v>
      </c>
      <c r="E61" s="12">
        <v>47378</v>
      </c>
      <c r="F61" s="12">
        <v>2312</v>
      </c>
      <c r="G61" s="12">
        <v>1028</v>
      </c>
      <c r="H61" s="12">
        <v>100</v>
      </c>
      <c r="I61" s="12">
        <v>2175126</v>
      </c>
      <c r="J61" s="12">
        <v>1450</v>
      </c>
      <c r="K61" s="12">
        <v>683470</v>
      </c>
      <c r="L61" s="12">
        <v>16904</v>
      </c>
      <c r="M61" s="12">
        <v>10862504</v>
      </c>
      <c r="N61" s="12">
        <v>363</v>
      </c>
      <c r="O61" s="12">
        <v>865815</v>
      </c>
      <c r="P61" s="12">
        <v>689</v>
      </c>
      <c r="Q61" s="12">
        <v>559963</v>
      </c>
      <c r="R61" s="12">
        <v>123</v>
      </c>
      <c r="S61" s="12">
        <v>112464</v>
      </c>
      <c r="T61" s="12">
        <v>525</v>
      </c>
      <c r="U61" s="12">
        <v>22114</v>
      </c>
      <c r="V61" s="12">
        <v>801</v>
      </c>
      <c r="W61" s="12">
        <v>1441</v>
      </c>
      <c r="X61" s="12">
        <v>56</v>
      </c>
    </row>
    <row r="62" spans="1:24" x14ac:dyDescent="0.2">
      <c r="A62" t="s">
        <v>70</v>
      </c>
      <c r="B62" s="12">
        <v>2585</v>
      </c>
      <c r="C62" s="12">
        <v>921</v>
      </c>
      <c r="D62" s="12">
        <v>74</v>
      </c>
      <c r="E62" s="12">
        <v>6</v>
      </c>
      <c r="F62" s="12">
        <v>2</v>
      </c>
      <c r="G62" s="12">
        <v>13</v>
      </c>
      <c r="H62" s="12">
        <v>5</v>
      </c>
      <c r="I62" s="12">
        <v>1740</v>
      </c>
      <c r="J62" s="12">
        <v>9</v>
      </c>
      <c r="K62" s="12">
        <v>46472</v>
      </c>
      <c r="L62" s="12">
        <v>1753</v>
      </c>
      <c r="M62" s="12">
        <v>157</v>
      </c>
      <c r="N62" s="12">
        <v>13</v>
      </c>
      <c r="O62" s="12">
        <v>38553</v>
      </c>
      <c r="P62" s="12">
        <v>471</v>
      </c>
      <c r="Q62" s="12">
        <v>238</v>
      </c>
      <c r="R62" s="12">
        <v>20</v>
      </c>
      <c r="S62" s="12">
        <v>4506</v>
      </c>
      <c r="T62" s="12">
        <v>229</v>
      </c>
      <c r="U62" s="12">
        <v>267</v>
      </c>
      <c r="V62" s="12">
        <v>17</v>
      </c>
      <c r="W62" s="12">
        <v>57</v>
      </c>
      <c r="X62" s="12">
        <v>6</v>
      </c>
    </row>
    <row r="63" spans="1:24" x14ac:dyDescent="0.2">
      <c r="A63" t="s">
        <v>69</v>
      </c>
      <c r="B63" s="12">
        <v>2958</v>
      </c>
      <c r="C63" s="12">
        <v>347</v>
      </c>
      <c r="D63" s="12">
        <v>30</v>
      </c>
      <c r="E63" s="12">
        <v>0</v>
      </c>
      <c r="F63" s="12">
        <v>0</v>
      </c>
      <c r="G63" s="12">
        <v>13</v>
      </c>
      <c r="H63" s="12">
        <v>2</v>
      </c>
      <c r="I63" s="12">
        <v>135</v>
      </c>
      <c r="J63" s="12">
        <v>3</v>
      </c>
      <c r="K63" s="12">
        <v>64432</v>
      </c>
      <c r="L63" s="12">
        <v>2074</v>
      </c>
      <c r="M63" s="12">
        <v>30595</v>
      </c>
      <c r="N63" s="12">
        <v>15</v>
      </c>
      <c r="O63" s="12">
        <v>65642</v>
      </c>
      <c r="P63" s="12">
        <v>619</v>
      </c>
      <c r="Q63" s="12">
        <v>216</v>
      </c>
      <c r="R63" s="12">
        <v>8</v>
      </c>
      <c r="S63" s="12">
        <v>8481</v>
      </c>
      <c r="T63" s="12">
        <v>155</v>
      </c>
      <c r="U63" s="12">
        <v>421</v>
      </c>
      <c r="V63" s="12">
        <v>27</v>
      </c>
      <c r="W63" s="12">
        <v>1</v>
      </c>
      <c r="X63" s="12">
        <v>1</v>
      </c>
    </row>
    <row r="64" spans="1:24" x14ac:dyDescent="0.2">
      <c r="A64" t="s">
        <v>67</v>
      </c>
      <c r="B64" s="12">
        <v>32442</v>
      </c>
      <c r="C64" s="12">
        <v>165657</v>
      </c>
      <c r="D64" s="12">
        <v>7057</v>
      </c>
      <c r="E64" s="12">
        <v>1014</v>
      </c>
      <c r="F64" s="12">
        <v>26</v>
      </c>
      <c r="G64" s="12">
        <v>4076</v>
      </c>
      <c r="H64" s="12">
        <v>445</v>
      </c>
      <c r="I64" s="12">
        <v>549709</v>
      </c>
      <c r="J64" s="12">
        <v>2513</v>
      </c>
      <c r="K64" s="12">
        <v>1206970</v>
      </c>
      <c r="L64" s="12">
        <v>25010</v>
      </c>
      <c r="M64" s="12">
        <v>11768921</v>
      </c>
      <c r="N64" s="12">
        <v>374</v>
      </c>
      <c r="O64" s="12">
        <v>2914261</v>
      </c>
      <c r="P64" s="12">
        <v>1282</v>
      </c>
      <c r="Q64" s="12">
        <v>195003</v>
      </c>
      <c r="R64" s="12">
        <v>328</v>
      </c>
      <c r="S64" s="12">
        <v>3262081</v>
      </c>
      <c r="T64" s="12">
        <v>2099</v>
      </c>
      <c r="U64" s="12">
        <v>38070</v>
      </c>
      <c r="V64" s="12">
        <v>1222</v>
      </c>
      <c r="W64" s="12">
        <v>4908</v>
      </c>
      <c r="X64" s="12">
        <v>127</v>
      </c>
    </row>
    <row r="65" spans="1:24" x14ac:dyDescent="0.2">
      <c r="A65" t="s">
        <v>74</v>
      </c>
      <c r="B65" s="12">
        <v>17048</v>
      </c>
      <c r="C65" s="12">
        <v>57692</v>
      </c>
      <c r="D65" s="12">
        <v>7428</v>
      </c>
      <c r="E65" s="12">
        <v>93</v>
      </c>
      <c r="F65" s="12">
        <v>9</v>
      </c>
      <c r="G65" s="12">
        <v>766</v>
      </c>
      <c r="H65" s="12">
        <v>135</v>
      </c>
      <c r="I65" s="12">
        <v>88867</v>
      </c>
      <c r="J65" s="12">
        <v>709</v>
      </c>
      <c r="K65" s="12">
        <v>529363</v>
      </c>
      <c r="L65" s="12">
        <v>12270</v>
      </c>
      <c r="M65" s="12">
        <v>1953277</v>
      </c>
      <c r="N65" s="12">
        <v>188</v>
      </c>
      <c r="O65" s="12">
        <v>105817</v>
      </c>
      <c r="P65" s="12">
        <v>345</v>
      </c>
      <c r="Q65" s="12">
        <v>3618</v>
      </c>
      <c r="R65" s="12">
        <v>146</v>
      </c>
      <c r="S65" s="12">
        <v>10096</v>
      </c>
      <c r="T65" s="12">
        <v>284</v>
      </c>
      <c r="U65" s="12">
        <v>33444</v>
      </c>
      <c r="V65" s="12">
        <v>1706</v>
      </c>
      <c r="W65" s="12">
        <v>212</v>
      </c>
      <c r="X65" s="12">
        <v>27</v>
      </c>
    </row>
    <row r="66" spans="1:24" x14ac:dyDescent="0.2">
      <c r="A66" t="s">
        <v>79</v>
      </c>
      <c r="B66" s="12">
        <v>25327</v>
      </c>
      <c r="C66" s="12">
        <v>44866</v>
      </c>
      <c r="D66" s="12">
        <v>7127</v>
      </c>
      <c r="E66" s="12">
        <v>1123</v>
      </c>
      <c r="F66" s="12">
        <v>31</v>
      </c>
      <c r="G66" s="12">
        <v>628</v>
      </c>
      <c r="H66" s="12">
        <v>131</v>
      </c>
      <c r="I66" s="12">
        <v>98045</v>
      </c>
      <c r="J66" s="12">
        <v>2598</v>
      </c>
      <c r="K66" s="12">
        <v>743007</v>
      </c>
      <c r="L66" s="12">
        <v>21209</v>
      </c>
      <c r="M66" s="12">
        <v>639230</v>
      </c>
      <c r="N66" s="12">
        <v>153</v>
      </c>
      <c r="O66" s="12">
        <v>578528</v>
      </c>
      <c r="P66" s="12">
        <v>1158</v>
      </c>
      <c r="Q66" s="12">
        <v>3974</v>
      </c>
      <c r="R66" s="12">
        <v>122</v>
      </c>
      <c r="S66" s="12">
        <v>41401</v>
      </c>
      <c r="T66" s="12">
        <v>453</v>
      </c>
      <c r="U66" s="12">
        <v>7039</v>
      </c>
      <c r="V66" s="12">
        <v>293</v>
      </c>
      <c r="W66" s="12">
        <v>112</v>
      </c>
      <c r="X66" s="12">
        <v>10</v>
      </c>
    </row>
    <row r="67" spans="1:24" x14ac:dyDescent="0.2">
      <c r="A67" t="s">
        <v>80</v>
      </c>
      <c r="B67" s="12">
        <v>30235</v>
      </c>
      <c r="C67" s="12">
        <v>93849</v>
      </c>
      <c r="D67" s="12">
        <v>14184</v>
      </c>
      <c r="E67" s="12">
        <v>20</v>
      </c>
      <c r="F67" s="12">
        <v>7</v>
      </c>
      <c r="G67" s="12">
        <v>502</v>
      </c>
      <c r="H67" s="12">
        <v>117</v>
      </c>
      <c r="I67" s="12">
        <v>81755</v>
      </c>
      <c r="J67" s="12">
        <v>901</v>
      </c>
      <c r="K67" s="12">
        <v>822934</v>
      </c>
      <c r="L67" s="12">
        <v>23072</v>
      </c>
      <c r="M67" s="12">
        <v>1055796</v>
      </c>
      <c r="N67" s="12">
        <v>218</v>
      </c>
      <c r="O67" s="12">
        <v>643761</v>
      </c>
      <c r="P67" s="12">
        <v>849</v>
      </c>
      <c r="Q67" s="12">
        <v>6430</v>
      </c>
      <c r="R67" s="12">
        <v>209</v>
      </c>
      <c r="S67" s="12">
        <v>61965</v>
      </c>
      <c r="T67" s="12">
        <v>502</v>
      </c>
      <c r="U67" s="12">
        <v>17668</v>
      </c>
      <c r="V67" s="12">
        <v>1300</v>
      </c>
      <c r="W67" s="12">
        <v>127</v>
      </c>
      <c r="X67" s="12">
        <v>22</v>
      </c>
    </row>
    <row r="68" spans="1:24" x14ac:dyDescent="0.2">
      <c r="A68" t="s">
        <v>73</v>
      </c>
      <c r="B68" s="12">
        <v>100144</v>
      </c>
      <c r="C68" s="12">
        <v>219797</v>
      </c>
      <c r="D68" s="12">
        <v>41407</v>
      </c>
      <c r="E68" s="12">
        <v>125</v>
      </c>
      <c r="F68" s="12">
        <v>11</v>
      </c>
      <c r="G68" s="12">
        <v>2404</v>
      </c>
      <c r="H68" s="12">
        <v>234</v>
      </c>
      <c r="I68" s="12">
        <v>348926</v>
      </c>
      <c r="J68" s="12">
        <v>6098</v>
      </c>
      <c r="K68" s="12">
        <v>2869722</v>
      </c>
      <c r="L68" s="12">
        <v>74784</v>
      </c>
      <c r="M68" s="12">
        <v>2949746</v>
      </c>
      <c r="N68" s="12">
        <v>982</v>
      </c>
      <c r="O68" s="12">
        <v>891719</v>
      </c>
      <c r="P68" s="12">
        <v>6294</v>
      </c>
      <c r="Q68" s="12">
        <v>23148</v>
      </c>
      <c r="R68" s="12">
        <v>544</v>
      </c>
      <c r="S68" s="12">
        <v>386458</v>
      </c>
      <c r="T68" s="12">
        <v>3671</v>
      </c>
      <c r="U68" s="12">
        <v>48748</v>
      </c>
      <c r="V68" s="12">
        <v>2300</v>
      </c>
      <c r="W68" s="12">
        <v>693</v>
      </c>
      <c r="X68" s="12">
        <v>51</v>
      </c>
    </row>
    <row r="69" spans="1:24" x14ac:dyDescent="0.2">
      <c r="A69" t="s">
        <v>75</v>
      </c>
      <c r="B69" s="12">
        <v>10369</v>
      </c>
      <c r="C69" s="12">
        <v>9192</v>
      </c>
      <c r="D69" s="12">
        <v>1234</v>
      </c>
      <c r="E69" s="12">
        <v>26</v>
      </c>
      <c r="F69" s="12">
        <v>2</v>
      </c>
      <c r="G69" s="12">
        <v>2701</v>
      </c>
      <c r="H69" s="12">
        <v>241</v>
      </c>
      <c r="I69" s="12">
        <v>42769</v>
      </c>
      <c r="J69" s="12">
        <v>281</v>
      </c>
      <c r="K69" s="12">
        <v>304470</v>
      </c>
      <c r="L69" s="12">
        <v>9132</v>
      </c>
      <c r="M69" s="12">
        <v>493117</v>
      </c>
      <c r="N69" s="12">
        <v>113</v>
      </c>
      <c r="O69" s="12">
        <v>879196</v>
      </c>
      <c r="P69" s="12">
        <v>448</v>
      </c>
      <c r="Q69" s="12">
        <v>2243</v>
      </c>
      <c r="R69" s="12">
        <v>76</v>
      </c>
      <c r="S69" s="12">
        <v>9925</v>
      </c>
      <c r="T69" s="12">
        <v>203</v>
      </c>
      <c r="U69" s="12">
        <v>12907</v>
      </c>
      <c r="V69" s="12">
        <v>609</v>
      </c>
      <c r="W69" s="12">
        <v>155</v>
      </c>
      <c r="X69" s="12">
        <v>23</v>
      </c>
    </row>
    <row r="70" spans="1:24" x14ac:dyDescent="0.2">
      <c r="A70" t="s">
        <v>81</v>
      </c>
      <c r="B70" s="12">
        <v>60729</v>
      </c>
      <c r="C70" s="12">
        <v>162930</v>
      </c>
      <c r="D70" s="12">
        <v>31519</v>
      </c>
      <c r="E70" s="12">
        <v>4562</v>
      </c>
      <c r="F70" s="12">
        <v>159</v>
      </c>
      <c r="G70" s="12">
        <v>4220</v>
      </c>
      <c r="H70" s="12">
        <v>376</v>
      </c>
      <c r="I70" s="12">
        <v>486251</v>
      </c>
      <c r="J70" s="12">
        <v>5480</v>
      </c>
      <c r="K70" s="12">
        <v>2227737</v>
      </c>
      <c r="L70" s="12">
        <v>48015</v>
      </c>
      <c r="M70" s="12">
        <v>6425115</v>
      </c>
      <c r="N70" s="12">
        <v>979</v>
      </c>
      <c r="O70" s="12">
        <v>1146226</v>
      </c>
      <c r="P70" s="12">
        <v>2728</v>
      </c>
      <c r="Q70" s="12">
        <v>89628</v>
      </c>
      <c r="R70" s="12">
        <v>1263</v>
      </c>
      <c r="S70" s="12">
        <v>272920</v>
      </c>
      <c r="T70" s="12">
        <v>1920</v>
      </c>
      <c r="U70" s="12">
        <v>25489</v>
      </c>
      <c r="V70" s="12">
        <v>1740</v>
      </c>
      <c r="W70" s="12">
        <v>261</v>
      </c>
      <c r="X70" s="12">
        <v>36</v>
      </c>
    </row>
    <row r="71" spans="1:24" x14ac:dyDescent="0.2">
      <c r="A71" t="s">
        <v>76</v>
      </c>
      <c r="B71" s="12">
        <v>3104</v>
      </c>
      <c r="C71" s="12">
        <v>2291</v>
      </c>
      <c r="D71" s="12">
        <v>283</v>
      </c>
      <c r="E71" s="12">
        <v>0</v>
      </c>
      <c r="F71" s="12">
        <v>0</v>
      </c>
      <c r="G71" s="12">
        <v>747</v>
      </c>
      <c r="H71" s="12">
        <v>96</v>
      </c>
      <c r="I71" s="12">
        <v>8723</v>
      </c>
      <c r="J71" s="12">
        <v>51</v>
      </c>
      <c r="K71" s="12">
        <v>84681</v>
      </c>
      <c r="L71" s="12">
        <v>2601</v>
      </c>
      <c r="M71" s="12">
        <v>70063</v>
      </c>
      <c r="N71" s="12">
        <v>8</v>
      </c>
      <c r="O71" s="12">
        <v>117046</v>
      </c>
      <c r="P71" s="12">
        <v>52</v>
      </c>
      <c r="Q71" s="12">
        <v>181</v>
      </c>
      <c r="R71" s="12">
        <v>6</v>
      </c>
      <c r="S71" s="12">
        <v>4178</v>
      </c>
      <c r="T71" s="12">
        <v>29</v>
      </c>
      <c r="U71" s="12">
        <v>2353</v>
      </c>
      <c r="V71" s="12">
        <v>90</v>
      </c>
      <c r="W71" s="12">
        <v>105</v>
      </c>
      <c r="X71" s="12">
        <v>8</v>
      </c>
    </row>
    <row r="72" spans="1:24" x14ac:dyDescent="0.2">
      <c r="A72" t="s">
        <v>78</v>
      </c>
      <c r="B72" s="12">
        <v>7202</v>
      </c>
      <c r="C72" s="12">
        <v>9980</v>
      </c>
      <c r="D72" s="12">
        <v>1187</v>
      </c>
      <c r="E72" s="12">
        <v>7</v>
      </c>
      <c r="F72" s="12">
        <v>2</v>
      </c>
      <c r="G72" s="12">
        <v>1577</v>
      </c>
      <c r="H72" s="12">
        <v>173</v>
      </c>
      <c r="I72" s="12">
        <v>10124</v>
      </c>
      <c r="J72" s="12">
        <v>307</v>
      </c>
      <c r="K72" s="12">
        <v>175500</v>
      </c>
      <c r="L72" s="12">
        <v>6197</v>
      </c>
      <c r="M72" s="12">
        <v>14663</v>
      </c>
      <c r="N72" s="12">
        <v>20</v>
      </c>
      <c r="O72" s="12">
        <v>252958</v>
      </c>
      <c r="P72" s="12">
        <v>667</v>
      </c>
      <c r="Q72" s="12">
        <v>122</v>
      </c>
      <c r="R72" s="12">
        <v>9</v>
      </c>
      <c r="S72" s="12">
        <v>8719</v>
      </c>
      <c r="T72" s="12">
        <v>97</v>
      </c>
      <c r="U72" s="12">
        <v>8096</v>
      </c>
      <c r="V72" s="12">
        <v>472</v>
      </c>
      <c r="W72" s="12">
        <v>81</v>
      </c>
      <c r="X72" s="12">
        <v>8</v>
      </c>
    </row>
    <row r="73" spans="1:24" x14ac:dyDescent="0.2">
      <c r="A73" t="s">
        <v>77</v>
      </c>
      <c r="B73" s="12">
        <v>56341</v>
      </c>
      <c r="C73" s="12">
        <v>80175</v>
      </c>
      <c r="D73" s="12">
        <v>14007</v>
      </c>
      <c r="E73" s="12">
        <v>3</v>
      </c>
      <c r="F73" s="12">
        <v>2</v>
      </c>
      <c r="G73" s="12">
        <v>3943</v>
      </c>
      <c r="H73" s="12">
        <v>419</v>
      </c>
      <c r="I73" s="12">
        <v>223970</v>
      </c>
      <c r="J73" s="12">
        <v>3511</v>
      </c>
      <c r="K73" s="12">
        <v>1860426</v>
      </c>
      <c r="L73" s="12">
        <v>48307</v>
      </c>
      <c r="M73" s="12">
        <v>2159640</v>
      </c>
      <c r="N73" s="12">
        <v>472</v>
      </c>
      <c r="O73" s="12">
        <v>376082</v>
      </c>
      <c r="P73" s="12">
        <v>2456</v>
      </c>
      <c r="Q73" s="12">
        <v>10869</v>
      </c>
      <c r="R73" s="12">
        <v>210</v>
      </c>
      <c r="S73" s="12">
        <v>290325</v>
      </c>
      <c r="T73" s="12">
        <v>2091</v>
      </c>
      <c r="U73" s="12">
        <v>15046</v>
      </c>
      <c r="V73" s="12">
        <v>763</v>
      </c>
      <c r="W73" s="12">
        <v>461</v>
      </c>
      <c r="X73" s="12">
        <v>32</v>
      </c>
    </row>
    <row r="74" spans="1:24" x14ac:dyDescent="0.2">
      <c r="A74" t="s">
        <v>86</v>
      </c>
      <c r="B74" s="12">
        <v>55204</v>
      </c>
      <c r="C74" s="12">
        <v>100619</v>
      </c>
      <c r="D74" s="12">
        <v>22899</v>
      </c>
      <c r="E74" s="12">
        <v>17</v>
      </c>
      <c r="F74" s="12">
        <v>4</v>
      </c>
      <c r="G74" s="12">
        <v>2656</v>
      </c>
      <c r="H74" s="12">
        <v>510</v>
      </c>
      <c r="I74" s="12">
        <v>7321</v>
      </c>
      <c r="J74" s="12">
        <v>207</v>
      </c>
      <c r="K74" s="12">
        <v>989726</v>
      </c>
      <c r="L74" s="12">
        <v>46001</v>
      </c>
      <c r="M74" s="12">
        <v>77168</v>
      </c>
      <c r="N74" s="12">
        <v>186</v>
      </c>
      <c r="O74" s="12">
        <v>44745</v>
      </c>
      <c r="P74" s="12">
        <v>952</v>
      </c>
      <c r="Q74" s="12">
        <v>5860</v>
      </c>
      <c r="R74" s="12">
        <v>322</v>
      </c>
      <c r="S74" s="12">
        <v>23495</v>
      </c>
      <c r="T74" s="12">
        <v>1115</v>
      </c>
      <c r="U74" s="12">
        <v>54927</v>
      </c>
      <c r="V74" s="12">
        <v>10480</v>
      </c>
      <c r="W74" s="12">
        <v>3747</v>
      </c>
      <c r="X74" s="12">
        <v>618</v>
      </c>
    </row>
    <row r="75" spans="1:24" x14ac:dyDescent="0.2">
      <c r="A75" t="s">
        <v>84</v>
      </c>
      <c r="B75" s="12">
        <v>38469</v>
      </c>
      <c r="C75" s="12">
        <v>67710</v>
      </c>
      <c r="D75" s="12">
        <v>18094</v>
      </c>
      <c r="E75" s="12">
        <v>2</v>
      </c>
      <c r="F75" s="12">
        <v>1</v>
      </c>
      <c r="G75" s="12">
        <v>1707</v>
      </c>
      <c r="H75" s="12">
        <v>219</v>
      </c>
      <c r="I75" s="12">
        <v>3896</v>
      </c>
      <c r="J75" s="12">
        <v>180</v>
      </c>
      <c r="K75" s="12">
        <v>730002</v>
      </c>
      <c r="L75" s="12">
        <v>31920</v>
      </c>
      <c r="M75" s="12">
        <v>256749</v>
      </c>
      <c r="N75" s="12">
        <v>135</v>
      </c>
      <c r="O75" s="12">
        <v>27878</v>
      </c>
      <c r="P75" s="12">
        <v>710</v>
      </c>
      <c r="Q75" s="12">
        <v>14819</v>
      </c>
      <c r="R75" s="12">
        <v>463</v>
      </c>
      <c r="S75" s="12">
        <v>48759</v>
      </c>
      <c r="T75" s="12">
        <v>1444</v>
      </c>
      <c r="U75" s="12">
        <v>50639</v>
      </c>
      <c r="V75" s="12">
        <v>9903</v>
      </c>
      <c r="W75" s="12">
        <v>16547</v>
      </c>
      <c r="X75" s="12">
        <v>3636</v>
      </c>
    </row>
    <row r="76" spans="1:24" x14ac:dyDescent="0.2">
      <c r="A76" t="s">
        <v>85</v>
      </c>
      <c r="B76" s="12">
        <v>45569</v>
      </c>
      <c r="C76" s="12">
        <v>56729</v>
      </c>
      <c r="D76" s="12">
        <v>17379</v>
      </c>
      <c r="E76" s="12">
        <v>15</v>
      </c>
      <c r="F76" s="12">
        <v>1</v>
      </c>
      <c r="G76" s="12">
        <v>1549</v>
      </c>
      <c r="H76" s="12">
        <v>328</v>
      </c>
      <c r="I76" s="12">
        <v>9286</v>
      </c>
      <c r="J76" s="12">
        <v>55</v>
      </c>
      <c r="K76" s="12">
        <v>815477</v>
      </c>
      <c r="L76" s="12">
        <v>37561</v>
      </c>
      <c r="M76" s="12">
        <v>78015</v>
      </c>
      <c r="N76" s="12">
        <v>708</v>
      </c>
      <c r="O76" s="12">
        <v>63297</v>
      </c>
      <c r="P76" s="12">
        <v>494</v>
      </c>
      <c r="Q76" s="12">
        <v>15065</v>
      </c>
      <c r="R76" s="12">
        <v>876</v>
      </c>
      <c r="S76" s="12">
        <v>22513</v>
      </c>
      <c r="T76" s="12">
        <v>1229</v>
      </c>
      <c r="U76" s="12">
        <v>68882</v>
      </c>
      <c r="V76" s="12">
        <v>13550</v>
      </c>
      <c r="W76" s="12">
        <v>4214</v>
      </c>
      <c r="X76" s="12">
        <v>714</v>
      </c>
    </row>
    <row r="77" spans="1:24" x14ac:dyDescent="0.2">
      <c r="A77" t="s">
        <v>82</v>
      </c>
      <c r="B77" s="12">
        <v>62380</v>
      </c>
      <c r="C77" s="12">
        <v>159308</v>
      </c>
      <c r="D77" s="12">
        <v>27579</v>
      </c>
      <c r="E77" s="12">
        <v>444</v>
      </c>
      <c r="F77" s="12">
        <v>13</v>
      </c>
      <c r="G77" s="12">
        <v>6256</v>
      </c>
      <c r="H77" s="12">
        <v>368</v>
      </c>
      <c r="I77" s="12">
        <v>198378</v>
      </c>
      <c r="J77" s="12">
        <v>1397</v>
      </c>
      <c r="K77" s="12">
        <v>1717808</v>
      </c>
      <c r="L77" s="12">
        <v>47487</v>
      </c>
      <c r="M77" s="12">
        <v>2007546</v>
      </c>
      <c r="N77" s="12">
        <v>814</v>
      </c>
      <c r="O77" s="12">
        <v>1601326</v>
      </c>
      <c r="P77" s="12">
        <v>2459</v>
      </c>
      <c r="Q77" s="12">
        <v>58154</v>
      </c>
      <c r="R77" s="12">
        <v>1109</v>
      </c>
      <c r="S77" s="12">
        <v>381885</v>
      </c>
      <c r="T77" s="12">
        <v>2153</v>
      </c>
      <c r="U77" s="12">
        <v>52866</v>
      </c>
      <c r="V77" s="12">
        <v>5839</v>
      </c>
      <c r="W77" s="12">
        <v>2001</v>
      </c>
      <c r="X77" s="12">
        <v>223</v>
      </c>
    </row>
    <row r="78" spans="1:24" x14ac:dyDescent="0.2">
      <c r="A78" t="s">
        <v>83</v>
      </c>
      <c r="B78" s="12">
        <v>23447</v>
      </c>
      <c r="C78" s="12">
        <v>36735</v>
      </c>
      <c r="D78" s="12">
        <v>7965</v>
      </c>
      <c r="E78" s="12">
        <v>20</v>
      </c>
      <c r="F78" s="12">
        <v>3</v>
      </c>
      <c r="G78" s="12">
        <v>176</v>
      </c>
      <c r="H78" s="12">
        <v>50</v>
      </c>
      <c r="I78" s="12">
        <v>13512</v>
      </c>
      <c r="J78" s="12">
        <v>115</v>
      </c>
      <c r="K78" s="12">
        <v>548398</v>
      </c>
      <c r="L78" s="12">
        <v>19696</v>
      </c>
      <c r="M78" s="12">
        <v>1169912</v>
      </c>
      <c r="N78" s="12">
        <v>92</v>
      </c>
      <c r="O78" s="12">
        <v>304779</v>
      </c>
      <c r="P78" s="12">
        <v>485</v>
      </c>
      <c r="Q78" s="12">
        <v>4705</v>
      </c>
      <c r="R78" s="12">
        <v>230</v>
      </c>
      <c r="S78" s="12">
        <v>16653</v>
      </c>
      <c r="T78" s="12">
        <v>821</v>
      </c>
      <c r="U78" s="12">
        <v>32143</v>
      </c>
      <c r="V78" s="12">
        <v>5122</v>
      </c>
      <c r="W78" s="12">
        <v>637</v>
      </c>
      <c r="X78" s="12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RowHeight="14.25" x14ac:dyDescent="0.2"/>
  <cols>
    <col min="1" max="1" width="11.875" style="2" bestFit="1" customWidth="1"/>
    <col min="2" max="2" width="8.75" style="2" bestFit="1" customWidth="1"/>
    <col min="3" max="3" width="9" style="2" bestFit="1" customWidth="1"/>
    <col min="4" max="4" width="8.75" style="2" bestFit="1" customWidth="1"/>
    <col min="5" max="5" width="7.75" style="2" bestFit="1" customWidth="1"/>
    <col min="6" max="6" width="6.75" style="2" bestFit="1" customWidth="1"/>
    <col min="7" max="7" width="9" style="2" bestFit="1" customWidth="1"/>
    <col min="8" max="8" width="7.5" style="2" bestFit="1" customWidth="1"/>
    <col min="9" max="9" width="9.625" style="2" bestFit="1" customWidth="1"/>
    <col min="10" max="10" width="7.75" style="2" bestFit="1" customWidth="1"/>
    <col min="11" max="11" width="10.5" style="2" bestFit="1" customWidth="1"/>
    <col min="12" max="12" width="8.875" style="2" bestFit="1" customWidth="1"/>
    <col min="13" max="13" width="10.875" style="2" bestFit="1" customWidth="1"/>
    <col min="14" max="14" width="6.75" style="2" bestFit="1" customWidth="1"/>
    <col min="15" max="15" width="9.75" style="2" bestFit="1" customWidth="1"/>
    <col min="16" max="16" width="7.75" style="2" bestFit="1" customWidth="1"/>
    <col min="17" max="17" width="9" style="2" bestFit="1" customWidth="1"/>
    <col min="18" max="18" width="6.75" style="2" bestFit="1" customWidth="1"/>
    <col min="19" max="19" width="10.12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5" ht="27.75" x14ac:dyDescent="0.2">
      <c r="A1" s="1" t="s">
        <v>106</v>
      </c>
      <c r="B1" s="1"/>
      <c r="C1" s="1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3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4" x14ac:dyDescent="0.2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105</v>
      </c>
      <c r="L3" s="15"/>
      <c r="M3" s="15" t="s">
        <v>101</v>
      </c>
      <c r="N3" s="15"/>
      <c r="O3" s="15" t="s">
        <v>102</v>
      </c>
      <c r="P3" s="15"/>
      <c r="Q3" s="15" t="s">
        <v>104</v>
      </c>
      <c r="R3" s="15"/>
      <c r="S3" s="15" t="s">
        <v>103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 x14ac:dyDescent="0.2">
      <c r="A4" s="16"/>
      <c r="B4" s="17"/>
      <c r="C4" s="14" t="s">
        <v>95</v>
      </c>
      <c r="D4" s="14" t="s">
        <v>96</v>
      </c>
      <c r="E4" s="14" t="s">
        <v>95</v>
      </c>
      <c r="F4" s="14" t="s">
        <v>96</v>
      </c>
      <c r="G4" s="14" t="s">
        <v>95</v>
      </c>
      <c r="H4" s="14" t="s">
        <v>96</v>
      </c>
      <c r="I4" s="14" t="s">
        <v>95</v>
      </c>
      <c r="J4" s="14" t="s">
        <v>96</v>
      </c>
      <c r="K4" s="14" t="s">
        <v>95</v>
      </c>
      <c r="L4" s="14" t="s">
        <v>96</v>
      </c>
      <c r="M4" s="14" t="s">
        <v>95</v>
      </c>
      <c r="N4" s="14" t="s">
        <v>96</v>
      </c>
      <c r="O4" s="14" t="s">
        <v>95</v>
      </c>
      <c r="P4" s="14" t="s">
        <v>96</v>
      </c>
      <c r="Q4" s="14" t="s">
        <v>95</v>
      </c>
      <c r="R4" s="14" t="s">
        <v>96</v>
      </c>
      <c r="S4" s="14" t="s">
        <v>95</v>
      </c>
      <c r="T4" s="14" t="s">
        <v>96</v>
      </c>
      <c r="U4" s="14" t="s">
        <v>95</v>
      </c>
      <c r="V4" s="14" t="s">
        <v>96</v>
      </c>
      <c r="W4" s="14" t="s">
        <v>95</v>
      </c>
      <c r="X4" s="14" t="s">
        <v>96</v>
      </c>
    </row>
    <row r="5" spans="1:25" ht="21.75" x14ac:dyDescent="0.2">
      <c r="A5" s="5" t="s">
        <v>0</v>
      </c>
      <c r="B5" s="6">
        <f>SUM(B6,B16,B26,B35,B48,B57,B67,B76,B86)</f>
        <v>3363639</v>
      </c>
      <c r="C5" s="6">
        <f t="shared" ref="C5:X5" si="0">SUM(C6,C16,C26,C35,C48,C57,C67,C76,C86)</f>
        <v>7588910</v>
      </c>
      <c r="D5" s="6">
        <f t="shared" si="0"/>
        <v>1143020</v>
      </c>
      <c r="E5" s="6">
        <f t="shared" si="0"/>
        <v>807739</v>
      </c>
      <c r="F5" s="6">
        <f t="shared" si="0"/>
        <v>24263</v>
      </c>
      <c r="G5" s="6">
        <f t="shared" si="0"/>
        <v>1517921</v>
      </c>
      <c r="H5" s="6">
        <f t="shared" si="0"/>
        <v>267485</v>
      </c>
      <c r="I5" s="6">
        <f t="shared" si="0"/>
        <v>13217040</v>
      </c>
      <c r="J5" s="6">
        <f t="shared" si="0"/>
        <v>191812</v>
      </c>
      <c r="K5" s="6">
        <f t="shared" ref="K5:L5" si="1">SUM(K6,K16,K26,K35,K48,K57,K67,K76,K86)</f>
        <v>112664153</v>
      </c>
      <c r="L5" s="6">
        <f t="shared" si="1"/>
        <v>2749409</v>
      </c>
      <c r="M5" s="6">
        <f t="shared" ref="M5:N5" si="2">SUM(M6,M16,M26,M35,M48,M57,M67,M76,M86)</f>
        <v>314559010</v>
      </c>
      <c r="N5" s="6">
        <f t="shared" si="2"/>
        <v>37449</v>
      </c>
      <c r="O5" s="6">
        <f t="shared" si="0"/>
        <v>58750960</v>
      </c>
      <c r="P5" s="6">
        <f t="shared" si="0"/>
        <v>150310</v>
      </c>
      <c r="Q5" s="6">
        <f t="shared" si="0"/>
        <v>9163502</v>
      </c>
      <c r="R5" s="6">
        <f t="shared" si="0"/>
        <v>32528</v>
      </c>
      <c r="S5" s="6">
        <f t="shared" ref="S5:T5" si="3">SUM(S6,S16,S26,S35,S48,S57,S67,S76,S86)</f>
        <v>16826876</v>
      </c>
      <c r="T5" s="6">
        <f t="shared" si="3"/>
        <v>86505</v>
      </c>
      <c r="U5" s="6">
        <f t="shared" si="0"/>
        <v>1275986</v>
      </c>
      <c r="V5" s="6">
        <f t="shared" si="0"/>
        <v>84903</v>
      </c>
      <c r="W5" s="6">
        <f t="shared" si="0"/>
        <v>112261</v>
      </c>
      <c r="X5" s="6">
        <f t="shared" si="0"/>
        <v>7906</v>
      </c>
    </row>
    <row r="6" spans="1:25" ht="21.75" x14ac:dyDescent="0.2">
      <c r="A6" s="11" t="s">
        <v>1</v>
      </c>
      <c r="B6" s="10">
        <f>SUM(B7:B15)</f>
        <v>121960</v>
      </c>
      <c r="C6" s="10">
        <f t="shared" ref="C6:X6" si="4">SUM(C7:C15)</f>
        <v>173712</v>
      </c>
      <c r="D6" s="10">
        <f t="shared" si="4"/>
        <v>12739</v>
      </c>
      <c r="E6" s="10">
        <f t="shared" si="4"/>
        <v>250255</v>
      </c>
      <c r="F6" s="10">
        <f t="shared" si="4"/>
        <v>7200</v>
      </c>
      <c r="G6" s="10">
        <f t="shared" si="4"/>
        <v>34282</v>
      </c>
      <c r="H6" s="10">
        <f t="shared" si="4"/>
        <v>2490</v>
      </c>
      <c r="I6" s="10">
        <f t="shared" si="4"/>
        <v>977463</v>
      </c>
      <c r="J6" s="10">
        <f t="shared" si="4"/>
        <v>4674</v>
      </c>
      <c r="K6" s="10">
        <f t="shared" ref="K6:L6" si="5">SUM(K7:K15)</f>
        <v>4776415</v>
      </c>
      <c r="L6" s="10">
        <f t="shared" si="5"/>
        <v>97707</v>
      </c>
      <c r="M6" s="10">
        <f t="shared" ref="M6:N6" si="6">SUM(M7:M15)</f>
        <v>93615066</v>
      </c>
      <c r="N6" s="10">
        <f t="shared" si="6"/>
        <v>1667</v>
      </c>
      <c r="O6" s="10">
        <f t="shared" si="4"/>
        <v>7073809</v>
      </c>
      <c r="P6" s="10">
        <f t="shared" si="4"/>
        <v>10420</v>
      </c>
      <c r="Q6" s="10">
        <f t="shared" si="4"/>
        <v>1324953</v>
      </c>
      <c r="R6" s="10">
        <f t="shared" si="4"/>
        <v>1605</v>
      </c>
      <c r="S6" s="10">
        <f t="shared" ref="S6:T6" si="7">SUM(S7:S15)</f>
        <v>4434165</v>
      </c>
      <c r="T6" s="10">
        <f t="shared" si="7"/>
        <v>8537</v>
      </c>
      <c r="U6" s="10">
        <f t="shared" si="4"/>
        <v>166254</v>
      </c>
      <c r="V6" s="10">
        <f t="shared" si="4"/>
        <v>5674</v>
      </c>
      <c r="W6" s="10">
        <f t="shared" si="4"/>
        <v>12269</v>
      </c>
      <c r="X6" s="10">
        <f t="shared" si="4"/>
        <v>409</v>
      </c>
    </row>
    <row r="7" spans="1:25" ht="21.75" x14ac:dyDescent="0.2">
      <c r="A7" s="7" t="s">
        <v>10</v>
      </c>
      <c r="B7" s="8">
        <f>VLOOKUP($A$7:$A$91,dt!$A$2:$R$78,2,FALSE)</f>
        <v>4899</v>
      </c>
      <c r="C7" s="8">
        <f>VLOOKUP($A$7:$A$91,dt!$A$2:$R$78,3,FALSE)</f>
        <v>4197</v>
      </c>
      <c r="D7" s="8">
        <f>VLOOKUP($A$7:$A$91,dt!$A$2:$R$78,4,FALSE)</f>
        <v>574</v>
      </c>
      <c r="E7" s="8">
        <f>VLOOKUP($A$7:$A$91,dt!$A$2:$R$78,5,FALSE)</f>
        <v>123</v>
      </c>
      <c r="F7" s="8">
        <f>VLOOKUP($A$7:$A$91,dt!$A$2:$R$78,6,FALSE)</f>
        <v>7</v>
      </c>
      <c r="G7" s="8">
        <f>VLOOKUP($A$7:$A$91,dt!$A$2:$R$78,7,FALSE)</f>
        <v>309</v>
      </c>
      <c r="H7" s="8">
        <f>VLOOKUP($A$7:$A$91,dt!$A$2:$R$78,8,FALSE)</f>
        <v>48</v>
      </c>
      <c r="I7" s="8">
        <f>VLOOKUP($A$7:$A$91,dt!$A$2:$R$78,9,FALSE)</f>
        <v>2843</v>
      </c>
      <c r="J7" s="8">
        <f>VLOOKUP($A$7:$A$91,dt!$A$2:$R$78,10,FALSE)</f>
        <v>6</v>
      </c>
      <c r="K7" s="8">
        <f>VLOOKUP($A$7:$A$91,dt!$A$2:$R$78,11,FALSE)</f>
        <v>106387</v>
      </c>
      <c r="L7" s="8">
        <f>VLOOKUP($A$7:$A$91,dt!$A$2:$R$78,12,FALSE)</f>
        <v>3937</v>
      </c>
      <c r="M7" s="8">
        <f>VLOOKUP($A$7:$A$91,dt!$A$2:$R$78,13,FALSE)</f>
        <v>36162</v>
      </c>
      <c r="N7" s="8">
        <f>VLOOKUP($A$7:$A$91,dt!$A$2:$R$78,14,FALSE)</f>
        <v>458</v>
      </c>
      <c r="O7" s="8">
        <f>VLOOKUP($A$7:$A$91,dt!$A$2:$R$78,15,FALSE)</f>
        <v>10560</v>
      </c>
      <c r="P7" s="8">
        <f>VLOOKUP($A$7:$A$91,dt!$A$2:$R$78,16,FALSE)</f>
        <v>346</v>
      </c>
      <c r="Q7" s="8">
        <f>VLOOKUP($A$7:$A$91,dt!$A$2:$R$78,17,FALSE)</f>
        <v>5965</v>
      </c>
      <c r="R7" s="8">
        <f>VLOOKUP($A$7:$A$91,dt!$A$2:$R$78,18,FALSE)</f>
        <v>129</v>
      </c>
      <c r="S7" s="8">
        <f>VLOOKUP($A$7:$A$91,dt!$A$2:$X$78,19,FALSE)</f>
        <v>26364</v>
      </c>
      <c r="T7" s="8">
        <f>VLOOKUP($A$7:$A$91,dt!$A$2:$X$78,20,FALSE)</f>
        <v>129</v>
      </c>
      <c r="U7" s="8">
        <f>VLOOKUP($A$7:$A$91,dt!$A$2:$X$78,21,FALSE)</f>
        <v>9843</v>
      </c>
      <c r="V7" s="8">
        <f>VLOOKUP($A$7:$A$91,dt!$A$2:$X$78,22,FALSE)</f>
        <v>486</v>
      </c>
      <c r="W7" s="8">
        <f>VLOOKUP($A$7:$A$91,dt!$A$2:$X$78,23,FALSE)</f>
        <v>1328</v>
      </c>
      <c r="X7" s="8">
        <f>VLOOKUP($A$7:$A$91,dt!$A$2:$X$78,24,FALSE)</f>
        <v>80</v>
      </c>
    </row>
    <row r="8" spans="1:25" ht="21.75" x14ac:dyDescent="0.2">
      <c r="A8" s="7" t="s">
        <v>11</v>
      </c>
      <c r="B8" s="8">
        <f>VLOOKUP($A$7:$A$91,dt!$A$2:$R$78,2,FALSE)</f>
        <v>4130</v>
      </c>
      <c r="C8" s="8">
        <f>VLOOKUP($A$7:$A$91,dt!$A$2:$R$78,3,FALSE)</f>
        <v>1938</v>
      </c>
      <c r="D8" s="8">
        <f>VLOOKUP($A$7:$A$91,dt!$A$2:$R$78,4,FALSE)</f>
        <v>293</v>
      </c>
      <c r="E8" s="8">
        <f>VLOOKUP($A$7:$A$91,dt!$A$2:$R$78,5,FALSE)</f>
        <v>0</v>
      </c>
      <c r="F8" s="8">
        <f>VLOOKUP($A$7:$A$91,dt!$A$2:$R$78,6,FALSE)</f>
        <v>0</v>
      </c>
      <c r="G8" s="8">
        <f>VLOOKUP($A$7:$A$91,dt!$A$2:$R$78,7,FALSE)</f>
        <v>164</v>
      </c>
      <c r="H8" s="8">
        <f>VLOOKUP($A$7:$A$91,dt!$A$2:$R$78,8,FALSE)</f>
        <v>35</v>
      </c>
      <c r="I8" s="8">
        <f>VLOOKUP($A$7:$A$91,dt!$A$2:$R$78,9,FALSE)</f>
        <v>0</v>
      </c>
      <c r="J8" s="8">
        <f>VLOOKUP($A$7:$A$91,dt!$A$2:$R$78,10,FALSE)</f>
        <v>0</v>
      </c>
      <c r="K8" s="8">
        <f>VLOOKUP($A$7:$A$91,dt!$A$2:$R$78,11,FALSE)</f>
        <v>108933</v>
      </c>
      <c r="L8" s="8">
        <f>VLOOKUP($A$7:$A$91,dt!$A$2:$R$78,12,FALSE)</f>
        <v>3679</v>
      </c>
      <c r="M8" s="8">
        <f>VLOOKUP($A$7:$A$91,dt!$A$2:$R$78,13,FALSE)</f>
        <v>18546</v>
      </c>
      <c r="N8" s="8">
        <f>VLOOKUP($A$7:$A$91,dt!$A$2:$R$78,14,FALSE)</f>
        <v>41</v>
      </c>
      <c r="O8" s="8">
        <f>VLOOKUP($A$7:$A$91,dt!$A$2:$R$78,15,FALSE)</f>
        <v>105649</v>
      </c>
      <c r="P8" s="8">
        <f>VLOOKUP($A$7:$A$91,dt!$A$2:$R$78,16,FALSE)</f>
        <v>192</v>
      </c>
      <c r="Q8" s="8">
        <f>VLOOKUP($A$7:$A$91,dt!$A$2:$R$78,17,FALSE)</f>
        <v>5198</v>
      </c>
      <c r="R8" s="8">
        <f>VLOOKUP($A$7:$A$91,dt!$A$2:$R$78,18,FALSE)</f>
        <v>76</v>
      </c>
      <c r="S8" s="8">
        <f>VLOOKUP($A$7:$A$91,dt!$A$2:$X$78,19,FALSE)</f>
        <v>133015</v>
      </c>
      <c r="T8" s="8">
        <f>VLOOKUP($A$7:$A$91,dt!$A$2:$X$78,20,FALSE)</f>
        <v>156</v>
      </c>
      <c r="U8" s="8">
        <f>VLOOKUP($A$7:$A$91,dt!$A$2:$X$78,21,FALSE)</f>
        <v>3448</v>
      </c>
      <c r="V8" s="8">
        <f>VLOOKUP($A$7:$A$91,dt!$A$2:$X$78,22,FALSE)</f>
        <v>245</v>
      </c>
      <c r="W8" s="8">
        <f>VLOOKUP($A$7:$A$91,dt!$A$2:$X$78,23,FALSE)</f>
        <v>333</v>
      </c>
      <c r="X8" s="8">
        <f>VLOOKUP($A$7:$A$91,dt!$A$2:$X$78,24,FALSE)</f>
        <v>24</v>
      </c>
    </row>
    <row r="9" spans="1:25" ht="21.75" x14ac:dyDescent="0.2">
      <c r="A9" s="7" t="s">
        <v>12</v>
      </c>
      <c r="B9" s="8">
        <f>VLOOKUP($A$7:$A$91,dt!$A$2:$R$78,2,FALSE)</f>
        <v>6745</v>
      </c>
      <c r="C9" s="8">
        <f>VLOOKUP($A$7:$A$91,dt!$A$2:$R$78,3,FALSE)</f>
        <v>4708</v>
      </c>
      <c r="D9" s="8">
        <f>VLOOKUP($A$7:$A$91,dt!$A$2:$R$78,4,FALSE)</f>
        <v>289</v>
      </c>
      <c r="E9" s="8">
        <f>VLOOKUP($A$7:$A$91,dt!$A$2:$R$78,5,FALSE)</f>
        <v>76</v>
      </c>
      <c r="F9" s="8">
        <f>VLOOKUP($A$7:$A$91,dt!$A$2:$R$78,6,FALSE)</f>
        <v>5</v>
      </c>
      <c r="G9" s="8">
        <f>VLOOKUP($A$7:$A$91,dt!$A$2:$R$78,7,FALSE)</f>
        <v>765</v>
      </c>
      <c r="H9" s="8">
        <f>VLOOKUP($A$7:$A$91,dt!$A$2:$R$78,8,FALSE)</f>
        <v>67</v>
      </c>
      <c r="I9" s="8">
        <f>VLOOKUP($A$7:$A$91,dt!$A$2:$R$78,9,FALSE)</f>
        <v>8141</v>
      </c>
      <c r="J9" s="8">
        <f>VLOOKUP($A$7:$A$91,dt!$A$2:$R$78,10,FALSE)</f>
        <v>63</v>
      </c>
      <c r="K9" s="8">
        <f>VLOOKUP($A$7:$A$91,dt!$A$2:$R$78,11,FALSE)</f>
        <v>261324</v>
      </c>
      <c r="L9" s="8">
        <f>VLOOKUP($A$7:$A$91,dt!$A$2:$R$78,12,FALSE)</f>
        <v>5327</v>
      </c>
      <c r="M9" s="8">
        <f>VLOOKUP($A$7:$A$91,dt!$A$2:$R$78,13,FALSE)</f>
        <v>203066</v>
      </c>
      <c r="N9" s="8">
        <f>VLOOKUP($A$7:$A$91,dt!$A$2:$R$78,14,FALSE)</f>
        <v>83</v>
      </c>
      <c r="O9" s="8">
        <f>VLOOKUP($A$7:$A$91,dt!$A$2:$R$78,15,FALSE)</f>
        <v>88200</v>
      </c>
      <c r="P9" s="8">
        <f>VLOOKUP($A$7:$A$91,dt!$A$2:$R$78,16,FALSE)</f>
        <v>2003</v>
      </c>
      <c r="Q9" s="8">
        <f>VLOOKUP($A$7:$A$91,dt!$A$2:$R$78,17,FALSE)</f>
        <v>82438</v>
      </c>
      <c r="R9" s="8">
        <f>VLOOKUP($A$7:$A$91,dt!$A$2:$R$78,18,FALSE)</f>
        <v>140</v>
      </c>
      <c r="S9" s="8">
        <f>VLOOKUP($A$7:$A$91,dt!$A$2:$X$78,19,FALSE)</f>
        <v>340858</v>
      </c>
      <c r="T9" s="8">
        <f>VLOOKUP($A$7:$A$91,dt!$A$2:$X$78,20,FALSE)</f>
        <v>565</v>
      </c>
      <c r="U9" s="8">
        <f>VLOOKUP($A$7:$A$91,dt!$A$2:$X$78,21,FALSE)</f>
        <v>3044</v>
      </c>
      <c r="V9" s="8">
        <f>VLOOKUP($A$7:$A$91,dt!$A$2:$X$78,22,FALSE)</f>
        <v>125</v>
      </c>
      <c r="W9" s="8">
        <f>VLOOKUP($A$7:$A$91,dt!$A$2:$X$78,23,FALSE)</f>
        <v>438</v>
      </c>
      <c r="X9" s="8">
        <f>VLOOKUP($A$7:$A$91,dt!$A$2:$X$78,24,FALSE)</f>
        <v>16</v>
      </c>
    </row>
    <row r="10" spans="1:25" ht="21.75" x14ac:dyDescent="0.2">
      <c r="A10" s="7" t="s">
        <v>13</v>
      </c>
      <c r="B10" s="8">
        <f>VLOOKUP($A$7:$A$91,dt!$A$2:$R$78,2,FALSE)</f>
        <v>14620</v>
      </c>
      <c r="C10" s="8">
        <f>VLOOKUP($A$7:$A$91,dt!$A$2:$R$78,3,FALSE)</f>
        <v>10257</v>
      </c>
      <c r="D10" s="8">
        <f>VLOOKUP($A$7:$A$91,dt!$A$2:$R$78,4,FALSE)</f>
        <v>1066</v>
      </c>
      <c r="E10" s="8">
        <f>VLOOKUP($A$7:$A$91,dt!$A$2:$R$78,5,FALSE)</f>
        <v>12</v>
      </c>
      <c r="F10" s="8">
        <f>VLOOKUP($A$7:$A$91,dt!$A$2:$R$78,6,FALSE)</f>
        <v>3</v>
      </c>
      <c r="G10" s="8">
        <f>VLOOKUP($A$7:$A$91,dt!$A$2:$R$78,7,FALSE)</f>
        <v>1390</v>
      </c>
      <c r="H10" s="8">
        <f>VLOOKUP($A$7:$A$91,dt!$A$2:$R$78,8,FALSE)</f>
        <v>163</v>
      </c>
      <c r="I10" s="8">
        <f>VLOOKUP($A$7:$A$91,dt!$A$2:$R$78,9,FALSE)</f>
        <v>2644</v>
      </c>
      <c r="J10" s="8">
        <f>VLOOKUP($A$7:$A$91,dt!$A$2:$R$78,10,FALSE)</f>
        <v>64</v>
      </c>
      <c r="K10" s="8">
        <f>VLOOKUP($A$7:$A$91,dt!$A$2:$R$78,11,FALSE)</f>
        <v>591618</v>
      </c>
      <c r="L10" s="8">
        <f>VLOOKUP($A$7:$A$91,dt!$A$2:$R$78,12,FALSE)</f>
        <v>12633</v>
      </c>
      <c r="M10" s="8">
        <f>VLOOKUP($A$7:$A$91,dt!$A$2:$R$78,13,FALSE)</f>
        <v>2737953</v>
      </c>
      <c r="N10" s="8">
        <f>VLOOKUP($A$7:$A$91,dt!$A$2:$R$78,14,FALSE)</f>
        <v>138</v>
      </c>
      <c r="O10" s="8">
        <f>VLOOKUP($A$7:$A$91,dt!$A$2:$R$78,15,FALSE)</f>
        <v>3534057</v>
      </c>
      <c r="P10" s="8">
        <f>VLOOKUP($A$7:$A$91,dt!$A$2:$R$78,16,FALSE)</f>
        <v>1292</v>
      </c>
      <c r="Q10" s="8">
        <f>VLOOKUP($A$7:$A$91,dt!$A$2:$R$78,17,FALSE)</f>
        <v>86342</v>
      </c>
      <c r="R10" s="8">
        <f>VLOOKUP($A$7:$A$91,dt!$A$2:$R$78,18,FALSE)</f>
        <v>224</v>
      </c>
      <c r="S10" s="8">
        <f>VLOOKUP($A$7:$A$91,dt!$A$2:$X$78,19,FALSE)</f>
        <v>398613</v>
      </c>
      <c r="T10" s="8">
        <f>VLOOKUP($A$7:$A$91,dt!$A$2:$X$78,20,FALSE)</f>
        <v>1386</v>
      </c>
      <c r="U10" s="8">
        <f>VLOOKUP($A$7:$A$91,dt!$A$2:$X$78,21,FALSE)</f>
        <v>6471</v>
      </c>
      <c r="V10" s="8">
        <f>VLOOKUP($A$7:$A$91,dt!$A$2:$X$78,22,FALSE)</f>
        <v>319</v>
      </c>
      <c r="W10" s="8">
        <f>VLOOKUP($A$7:$A$91,dt!$A$2:$X$78,23,FALSE)</f>
        <v>484</v>
      </c>
      <c r="X10" s="8">
        <f>VLOOKUP($A$7:$A$91,dt!$A$2:$X$78,24,FALSE)</f>
        <v>21</v>
      </c>
    </row>
    <row r="11" spans="1:25" ht="21.75" x14ac:dyDescent="0.2">
      <c r="A11" s="7" t="s">
        <v>14</v>
      </c>
      <c r="B11" s="8">
        <f>VLOOKUP($A$7:$A$91,dt!$A$2:$R$78,2,FALSE)</f>
        <v>18306</v>
      </c>
      <c r="C11" s="8">
        <f>VLOOKUP($A$7:$A$91,dt!$A$2:$R$78,3,FALSE)</f>
        <v>13422</v>
      </c>
      <c r="D11" s="8">
        <f>VLOOKUP($A$7:$A$91,dt!$A$2:$R$78,4,FALSE)</f>
        <v>1563</v>
      </c>
      <c r="E11" s="8">
        <f>VLOOKUP($A$7:$A$91,dt!$A$2:$R$78,5,FALSE)</f>
        <v>4</v>
      </c>
      <c r="F11" s="8">
        <f>VLOOKUP($A$7:$A$91,dt!$A$2:$R$78,6,FALSE)</f>
        <v>1</v>
      </c>
      <c r="G11" s="8">
        <f>VLOOKUP($A$7:$A$91,dt!$A$2:$R$78,7,FALSE)</f>
        <v>773</v>
      </c>
      <c r="H11" s="8">
        <f>VLOOKUP($A$7:$A$91,dt!$A$2:$R$78,8,FALSE)</f>
        <v>80</v>
      </c>
      <c r="I11" s="8">
        <f>VLOOKUP($A$7:$A$91,dt!$A$2:$R$78,9,FALSE)</f>
        <v>70274</v>
      </c>
      <c r="J11" s="8">
        <f>VLOOKUP($A$7:$A$91,dt!$A$2:$R$78,10,FALSE)</f>
        <v>850</v>
      </c>
      <c r="K11" s="8">
        <f>VLOOKUP($A$7:$A$91,dt!$A$2:$R$78,11,FALSE)</f>
        <v>834206</v>
      </c>
      <c r="L11" s="8">
        <f>VLOOKUP($A$7:$A$91,dt!$A$2:$R$78,12,FALSE)</f>
        <v>15182</v>
      </c>
      <c r="M11" s="8">
        <f>VLOOKUP($A$7:$A$91,dt!$A$2:$R$78,13,FALSE)</f>
        <v>1293331</v>
      </c>
      <c r="N11" s="8">
        <f>VLOOKUP($A$7:$A$91,dt!$A$2:$R$78,14,FALSE)</f>
        <v>34</v>
      </c>
      <c r="O11" s="8">
        <f>VLOOKUP($A$7:$A$91,dt!$A$2:$R$78,15,FALSE)</f>
        <v>939658</v>
      </c>
      <c r="P11" s="8">
        <f>VLOOKUP($A$7:$A$91,dt!$A$2:$R$78,16,FALSE)</f>
        <v>990</v>
      </c>
      <c r="Q11" s="8">
        <f>VLOOKUP($A$7:$A$91,dt!$A$2:$R$78,17,FALSE)</f>
        <v>7742</v>
      </c>
      <c r="R11" s="8">
        <f>VLOOKUP($A$7:$A$91,dt!$A$2:$R$78,18,FALSE)</f>
        <v>52</v>
      </c>
      <c r="S11" s="8">
        <f>VLOOKUP($A$7:$A$91,dt!$A$2:$X$78,19,FALSE)</f>
        <v>1685011</v>
      </c>
      <c r="T11" s="8">
        <f>VLOOKUP($A$7:$A$91,dt!$A$2:$X$78,20,FALSE)</f>
        <v>2391</v>
      </c>
      <c r="U11" s="8">
        <f>VLOOKUP($A$7:$A$91,dt!$A$2:$X$78,21,FALSE)</f>
        <v>8784</v>
      </c>
      <c r="V11" s="8">
        <f>VLOOKUP($A$7:$A$91,dt!$A$2:$X$78,22,FALSE)</f>
        <v>355</v>
      </c>
      <c r="W11" s="8">
        <f>VLOOKUP($A$7:$A$91,dt!$A$2:$X$78,23,FALSE)</f>
        <v>424</v>
      </c>
      <c r="X11" s="8">
        <f>VLOOKUP($A$7:$A$91,dt!$A$2:$X$78,24,FALSE)</f>
        <v>13</v>
      </c>
    </row>
    <row r="12" spans="1:25" ht="21.75" x14ac:dyDescent="0.2">
      <c r="A12" s="7" t="s">
        <v>15</v>
      </c>
      <c r="B12" s="8">
        <f>VLOOKUP($A$7:$A$91,dt!$A$2:$R$78,2,FALSE)</f>
        <v>29762</v>
      </c>
      <c r="C12" s="8">
        <f>VLOOKUP($A$7:$A$91,dt!$A$2:$R$78,3,FALSE)</f>
        <v>56713</v>
      </c>
      <c r="D12" s="8">
        <f>VLOOKUP($A$7:$A$91,dt!$A$2:$R$78,4,FALSE)</f>
        <v>3610</v>
      </c>
      <c r="E12" s="8">
        <f>VLOOKUP($A$7:$A$91,dt!$A$2:$R$78,5,FALSE)</f>
        <v>91664</v>
      </c>
      <c r="F12" s="8">
        <f>VLOOKUP($A$7:$A$91,dt!$A$2:$R$78,6,FALSE)</f>
        <v>2502</v>
      </c>
      <c r="G12" s="8">
        <f>VLOOKUP($A$7:$A$91,dt!$A$2:$R$78,7,FALSE)</f>
        <v>3366</v>
      </c>
      <c r="H12" s="8">
        <f>VLOOKUP($A$7:$A$91,dt!$A$2:$R$78,8,FALSE)</f>
        <v>224</v>
      </c>
      <c r="I12" s="8">
        <f>VLOOKUP($A$7:$A$91,dt!$A$2:$R$78,9,FALSE)</f>
        <v>523266</v>
      </c>
      <c r="J12" s="8">
        <f>VLOOKUP($A$7:$A$91,dt!$A$2:$R$78,10,FALSE)</f>
        <v>1965</v>
      </c>
      <c r="K12" s="8">
        <f>VLOOKUP($A$7:$A$91,dt!$A$2:$R$78,11,FALSE)</f>
        <v>995949</v>
      </c>
      <c r="L12" s="8">
        <f>VLOOKUP($A$7:$A$91,dt!$A$2:$R$78,12,FALSE)</f>
        <v>23437</v>
      </c>
      <c r="M12" s="8">
        <f>VLOOKUP($A$7:$A$91,dt!$A$2:$R$78,13,FALSE)</f>
        <v>62768895</v>
      </c>
      <c r="N12" s="8">
        <f>VLOOKUP($A$7:$A$91,dt!$A$2:$R$78,14,FALSE)</f>
        <v>440</v>
      </c>
      <c r="O12" s="8">
        <f>VLOOKUP($A$7:$A$91,dt!$A$2:$R$78,15,FALSE)</f>
        <v>821395</v>
      </c>
      <c r="P12" s="8">
        <f>VLOOKUP($A$7:$A$91,dt!$A$2:$R$78,16,FALSE)</f>
        <v>1459</v>
      </c>
      <c r="Q12" s="8">
        <f>VLOOKUP($A$7:$A$91,dt!$A$2:$R$78,17,FALSE)</f>
        <v>433844</v>
      </c>
      <c r="R12" s="8">
        <f>VLOOKUP($A$7:$A$91,dt!$A$2:$R$78,18,FALSE)</f>
        <v>279</v>
      </c>
      <c r="S12" s="8">
        <f>VLOOKUP($A$7:$A$91,dt!$A$2:$X$78,19,FALSE)</f>
        <v>477826</v>
      </c>
      <c r="T12" s="8">
        <f>VLOOKUP($A$7:$A$91,dt!$A$2:$X$78,20,FALSE)</f>
        <v>1120</v>
      </c>
      <c r="U12" s="8">
        <f>VLOOKUP($A$7:$A$91,dt!$A$2:$X$78,21,FALSE)</f>
        <v>60738</v>
      </c>
      <c r="V12" s="8">
        <f>VLOOKUP($A$7:$A$91,dt!$A$2:$X$78,22,FALSE)</f>
        <v>2033</v>
      </c>
      <c r="W12" s="8">
        <f>VLOOKUP($A$7:$A$91,dt!$A$2:$X$78,23,FALSE)</f>
        <v>3290</v>
      </c>
      <c r="X12" s="8">
        <f>VLOOKUP($A$7:$A$91,dt!$A$2:$X$78,24,FALSE)</f>
        <v>83</v>
      </c>
    </row>
    <row r="13" spans="1:25" ht="21.75" x14ac:dyDescent="0.2">
      <c r="A13" s="7" t="s">
        <v>16</v>
      </c>
      <c r="B13" s="8">
        <f>VLOOKUP($A$7:$A$91,dt!$A$2:$R$78,2,FALSE)</f>
        <v>5295</v>
      </c>
      <c r="C13" s="8">
        <f>VLOOKUP($A$7:$A$91,dt!$A$2:$R$78,3,FALSE)</f>
        <v>2895</v>
      </c>
      <c r="D13" s="8">
        <f>VLOOKUP($A$7:$A$91,dt!$A$2:$R$78,4,FALSE)</f>
        <v>425</v>
      </c>
      <c r="E13" s="8">
        <f>VLOOKUP($A$7:$A$91,dt!$A$2:$R$78,5,FALSE)</f>
        <v>147</v>
      </c>
      <c r="F13" s="8">
        <f>VLOOKUP($A$7:$A$91,dt!$A$2:$R$78,6,FALSE)</f>
        <v>7</v>
      </c>
      <c r="G13" s="8">
        <f>VLOOKUP($A$7:$A$91,dt!$A$2:$R$78,7,FALSE)</f>
        <v>122</v>
      </c>
      <c r="H13" s="8">
        <f>VLOOKUP($A$7:$A$91,dt!$A$2:$R$78,8,FALSE)</f>
        <v>25</v>
      </c>
      <c r="I13" s="8">
        <f>VLOOKUP($A$7:$A$91,dt!$A$2:$R$78,9,FALSE)</f>
        <v>42952</v>
      </c>
      <c r="J13" s="8">
        <f>VLOOKUP($A$7:$A$91,dt!$A$2:$R$78,10,FALSE)</f>
        <v>302</v>
      </c>
      <c r="K13" s="8">
        <f>VLOOKUP($A$7:$A$91,dt!$A$2:$R$78,11,FALSE)</f>
        <v>232735</v>
      </c>
      <c r="L13" s="8">
        <f>VLOOKUP($A$7:$A$91,dt!$A$2:$R$78,12,FALSE)</f>
        <v>4290</v>
      </c>
      <c r="M13" s="8">
        <f>VLOOKUP($A$7:$A$91,dt!$A$2:$R$78,13,FALSE)</f>
        <v>1783691</v>
      </c>
      <c r="N13" s="8">
        <f>VLOOKUP($A$7:$A$91,dt!$A$2:$R$78,14,FALSE)</f>
        <v>67</v>
      </c>
      <c r="O13" s="8">
        <f>VLOOKUP($A$7:$A$91,dt!$A$2:$R$78,15,FALSE)</f>
        <v>50974</v>
      </c>
      <c r="P13" s="8">
        <f>VLOOKUP($A$7:$A$91,dt!$A$2:$R$78,16,FALSE)</f>
        <v>401</v>
      </c>
      <c r="Q13" s="8">
        <f>VLOOKUP($A$7:$A$91,dt!$A$2:$R$78,17,FALSE)</f>
        <v>6627</v>
      </c>
      <c r="R13" s="8">
        <f>VLOOKUP($A$7:$A$91,dt!$A$2:$R$78,18,FALSE)</f>
        <v>74</v>
      </c>
      <c r="S13" s="8">
        <f>VLOOKUP($A$7:$A$91,dt!$A$2:$X$78,19,FALSE)</f>
        <v>149571</v>
      </c>
      <c r="T13" s="8">
        <f>VLOOKUP($A$7:$A$91,dt!$A$2:$X$78,20,FALSE)</f>
        <v>403</v>
      </c>
      <c r="U13" s="8">
        <f>VLOOKUP($A$7:$A$91,dt!$A$2:$X$78,21,FALSE)</f>
        <v>15132</v>
      </c>
      <c r="V13" s="8">
        <f>VLOOKUP($A$7:$A$91,dt!$A$2:$X$78,22,FALSE)</f>
        <v>458</v>
      </c>
      <c r="W13" s="8">
        <f>VLOOKUP($A$7:$A$91,dt!$A$2:$X$78,23,FALSE)</f>
        <v>132</v>
      </c>
      <c r="X13" s="8">
        <f>VLOOKUP($A$7:$A$91,dt!$A$2:$X$78,24,FALSE)</f>
        <v>12</v>
      </c>
    </row>
    <row r="14" spans="1:25" ht="21.75" x14ac:dyDescent="0.2">
      <c r="A14" s="7" t="s">
        <v>17</v>
      </c>
      <c r="B14" s="8">
        <f>VLOOKUP($A$7:$A$91,dt!$A$2:$R$78,2,FALSE)</f>
        <v>20006</v>
      </c>
      <c r="C14" s="8">
        <f>VLOOKUP($A$7:$A$91,dt!$A$2:$R$78,3,FALSE)</f>
        <v>49248</v>
      </c>
      <c r="D14" s="8">
        <f>VLOOKUP($A$7:$A$91,dt!$A$2:$R$78,4,FALSE)</f>
        <v>2911</v>
      </c>
      <c r="E14" s="8">
        <f>VLOOKUP($A$7:$A$91,dt!$A$2:$R$78,5,FALSE)</f>
        <v>1236</v>
      </c>
      <c r="F14" s="8">
        <f>VLOOKUP($A$7:$A$91,dt!$A$2:$R$78,6,FALSE)</f>
        <v>67</v>
      </c>
      <c r="G14" s="8">
        <f>VLOOKUP($A$7:$A$91,dt!$A$2:$R$78,7,FALSE)</f>
        <v>16228</v>
      </c>
      <c r="H14" s="8">
        <f>VLOOKUP($A$7:$A$91,dt!$A$2:$R$78,8,FALSE)</f>
        <v>1186</v>
      </c>
      <c r="I14" s="8">
        <f>VLOOKUP($A$7:$A$91,dt!$A$2:$R$78,9,FALSE)</f>
        <v>159639</v>
      </c>
      <c r="J14" s="8">
        <f>VLOOKUP($A$7:$A$91,dt!$A$2:$R$78,10,FALSE)</f>
        <v>1173</v>
      </c>
      <c r="K14" s="8">
        <f>VLOOKUP($A$7:$A$91,dt!$A$2:$R$78,11,FALSE)</f>
        <v>1027218</v>
      </c>
      <c r="L14" s="8">
        <f>VLOOKUP($A$7:$A$91,dt!$A$2:$R$78,12,FALSE)</f>
        <v>16665</v>
      </c>
      <c r="M14" s="8">
        <f>VLOOKUP($A$7:$A$91,dt!$A$2:$R$78,13,FALSE)</f>
        <v>5809667</v>
      </c>
      <c r="N14" s="8">
        <f>VLOOKUP($A$7:$A$91,dt!$A$2:$R$78,14,FALSE)</f>
        <v>154</v>
      </c>
      <c r="O14" s="8">
        <f>VLOOKUP($A$7:$A$91,dt!$A$2:$R$78,15,FALSE)</f>
        <v>66931</v>
      </c>
      <c r="P14" s="8">
        <f>VLOOKUP($A$7:$A$91,dt!$A$2:$R$78,16,FALSE)</f>
        <v>2209</v>
      </c>
      <c r="Q14" s="8">
        <f>VLOOKUP($A$7:$A$91,dt!$A$2:$R$78,17,FALSE)</f>
        <v>92596</v>
      </c>
      <c r="R14" s="8">
        <f>VLOOKUP($A$7:$A$91,dt!$A$2:$R$78,18,FALSE)</f>
        <v>459</v>
      </c>
      <c r="S14" s="8">
        <f>VLOOKUP($A$7:$A$91,dt!$A$2:$X$78,19,FALSE)</f>
        <v>975612</v>
      </c>
      <c r="T14" s="8">
        <f>VLOOKUP($A$7:$A$91,dt!$A$2:$X$78,20,FALSE)</f>
        <v>1751</v>
      </c>
      <c r="U14" s="8">
        <f>VLOOKUP($A$7:$A$91,dt!$A$2:$X$78,21,FALSE)</f>
        <v>34791</v>
      </c>
      <c r="V14" s="8">
        <f>VLOOKUP($A$7:$A$91,dt!$A$2:$X$78,22,FALSE)</f>
        <v>919</v>
      </c>
      <c r="W14" s="8">
        <f>VLOOKUP($A$7:$A$91,dt!$A$2:$X$78,23,FALSE)</f>
        <v>3305</v>
      </c>
      <c r="X14" s="8">
        <f>VLOOKUP($A$7:$A$91,dt!$A$2:$X$78,24,FALSE)</f>
        <v>104</v>
      </c>
    </row>
    <row r="15" spans="1:25" ht="21.75" x14ac:dyDescent="0.2">
      <c r="A15" s="7" t="s">
        <v>18</v>
      </c>
      <c r="B15" s="8">
        <f>VLOOKUP($A$7:$A$91,dt!$A$2:$R$78,2,FALSE)</f>
        <v>18197</v>
      </c>
      <c r="C15" s="8">
        <f>VLOOKUP($A$7:$A$91,dt!$A$2:$R$78,3,FALSE)</f>
        <v>30334</v>
      </c>
      <c r="D15" s="8">
        <f>VLOOKUP($A$7:$A$91,dt!$A$2:$R$78,4,FALSE)</f>
        <v>2008</v>
      </c>
      <c r="E15" s="8">
        <f>VLOOKUP($A$7:$A$91,dt!$A$2:$R$78,5,FALSE)</f>
        <v>156993</v>
      </c>
      <c r="F15" s="8">
        <f>VLOOKUP($A$7:$A$91,dt!$A$2:$R$78,6,FALSE)</f>
        <v>4608</v>
      </c>
      <c r="G15" s="8">
        <f>VLOOKUP($A$7:$A$91,dt!$A$2:$R$78,7,FALSE)</f>
        <v>11165</v>
      </c>
      <c r="H15" s="8">
        <f>VLOOKUP($A$7:$A$91,dt!$A$2:$R$78,8,FALSE)</f>
        <v>662</v>
      </c>
      <c r="I15" s="8">
        <f>VLOOKUP($A$7:$A$91,dt!$A$2:$R$78,9,FALSE)</f>
        <v>167704</v>
      </c>
      <c r="J15" s="8">
        <f>VLOOKUP($A$7:$A$91,dt!$A$2:$R$78,10,FALSE)</f>
        <v>251</v>
      </c>
      <c r="K15" s="8">
        <f>VLOOKUP($A$7:$A$91,dt!$A$2:$R$78,11,FALSE)</f>
        <v>618045</v>
      </c>
      <c r="L15" s="8">
        <f>VLOOKUP($A$7:$A$91,dt!$A$2:$R$78,12,FALSE)</f>
        <v>12557</v>
      </c>
      <c r="M15" s="8">
        <f>VLOOKUP($A$7:$A$91,dt!$A$2:$R$78,13,FALSE)</f>
        <v>18963755</v>
      </c>
      <c r="N15" s="8">
        <f>VLOOKUP($A$7:$A$91,dt!$A$2:$R$78,14,FALSE)</f>
        <v>252</v>
      </c>
      <c r="O15" s="8">
        <f>VLOOKUP($A$7:$A$91,dt!$A$2:$R$78,15,FALSE)</f>
        <v>1456385</v>
      </c>
      <c r="P15" s="8">
        <f>VLOOKUP($A$7:$A$91,dt!$A$2:$R$78,16,FALSE)</f>
        <v>1528</v>
      </c>
      <c r="Q15" s="8">
        <f>VLOOKUP($A$7:$A$91,dt!$A$2:$R$78,17,FALSE)</f>
        <v>604201</v>
      </c>
      <c r="R15" s="8">
        <f>VLOOKUP($A$7:$A$91,dt!$A$2:$R$78,18,FALSE)</f>
        <v>172</v>
      </c>
      <c r="S15" s="8">
        <f>VLOOKUP($A$7:$A$91,dt!$A$2:$X$78,19,FALSE)</f>
        <v>247295</v>
      </c>
      <c r="T15" s="8">
        <f>VLOOKUP($A$7:$A$91,dt!$A$2:$X$78,20,FALSE)</f>
        <v>636</v>
      </c>
      <c r="U15" s="8">
        <f>VLOOKUP($A$7:$A$91,dt!$A$2:$X$78,21,FALSE)</f>
        <v>24003</v>
      </c>
      <c r="V15" s="8">
        <f>VLOOKUP($A$7:$A$91,dt!$A$2:$X$78,22,FALSE)</f>
        <v>734</v>
      </c>
      <c r="W15" s="8">
        <f>VLOOKUP($A$7:$A$91,dt!$A$2:$X$78,23,FALSE)</f>
        <v>2535</v>
      </c>
      <c r="X15" s="8">
        <f>VLOOKUP($A$7:$A$91,dt!$A$2:$X$78,24,FALSE)</f>
        <v>56</v>
      </c>
    </row>
    <row r="16" spans="1:25" ht="21.75" x14ac:dyDescent="0.2">
      <c r="A16" s="11" t="s">
        <v>2</v>
      </c>
      <c r="B16" s="10">
        <f t="shared" ref="B16:X16" si="8">SUM(B17:B25)</f>
        <v>118713</v>
      </c>
      <c r="C16" s="10">
        <f t="shared" si="8"/>
        <v>170210</v>
      </c>
      <c r="D16" s="10">
        <f t="shared" si="8"/>
        <v>15839</v>
      </c>
      <c r="E16" s="10">
        <f t="shared" si="8"/>
        <v>41258</v>
      </c>
      <c r="F16" s="10">
        <f t="shared" si="8"/>
        <v>1001</v>
      </c>
      <c r="G16" s="10">
        <f t="shared" si="8"/>
        <v>50950</v>
      </c>
      <c r="H16" s="10">
        <f t="shared" si="8"/>
        <v>4246</v>
      </c>
      <c r="I16" s="10">
        <f t="shared" si="8"/>
        <v>1848195</v>
      </c>
      <c r="J16" s="10">
        <f t="shared" si="8"/>
        <v>3016</v>
      </c>
      <c r="K16" s="10">
        <f t="shared" ref="K16:L16" si="9">SUM(K17:K25)</f>
        <v>4285069</v>
      </c>
      <c r="L16" s="10">
        <f t="shared" si="9"/>
        <v>101970</v>
      </c>
      <c r="M16" s="10">
        <f t="shared" ref="M16:N16" si="10">SUM(M17:M25)</f>
        <v>64436938</v>
      </c>
      <c r="N16" s="10">
        <f t="shared" si="10"/>
        <v>3217</v>
      </c>
      <c r="O16" s="10">
        <f t="shared" si="8"/>
        <v>18483150</v>
      </c>
      <c r="P16" s="10">
        <f t="shared" si="8"/>
        <v>8811</v>
      </c>
      <c r="Q16" s="10">
        <f t="shared" si="8"/>
        <v>2828116</v>
      </c>
      <c r="R16" s="10">
        <f t="shared" si="8"/>
        <v>1938</v>
      </c>
      <c r="S16" s="10">
        <f t="shared" ref="S16:T16" si="11">SUM(S17:S25)</f>
        <v>586573</v>
      </c>
      <c r="T16" s="10">
        <f t="shared" si="11"/>
        <v>4074</v>
      </c>
      <c r="U16" s="10">
        <f t="shared" si="8"/>
        <v>28123</v>
      </c>
      <c r="V16" s="10">
        <f t="shared" si="8"/>
        <v>1378</v>
      </c>
      <c r="W16" s="10">
        <f t="shared" si="8"/>
        <v>4780</v>
      </c>
      <c r="X16" s="10">
        <f t="shared" si="8"/>
        <v>255</v>
      </c>
    </row>
    <row r="17" spans="1:24" ht="21.75" x14ac:dyDescent="0.2">
      <c r="A17" s="7" t="s">
        <v>19</v>
      </c>
      <c r="B17" s="8">
        <f>VLOOKUP($A$7:$A$91,dt!$A$2:$R$78,2,FALSE)</f>
        <v>2056</v>
      </c>
      <c r="C17" s="8">
        <f>VLOOKUP($A$7:$A$91,dt!$A$2:$R$78,3,FALSE)</f>
        <v>252</v>
      </c>
      <c r="D17" s="8">
        <f>VLOOKUP($A$7:$A$91,dt!$A$2:$R$78,4,FALSE)</f>
        <v>30</v>
      </c>
      <c r="E17" s="8">
        <f>VLOOKUP($A$7:$A$91,dt!$A$2:$R$78,5,FALSE)</f>
        <v>1</v>
      </c>
      <c r="F17" s="8">
        <f>VLOOKUP($A$7:$A$91,dt!$A$2:$R$78,6,FALSE)</f>
        <v>1</v>
      </c>
      <c r="G17" s="8">
        <f>VLOOKUP($A$7:$A$91,dt!$A$2:$R$78,7,FALSE)</f>
        <v>32</v>
      </c>
      <c r="H17" s="8">
        <f>VLOOKUP($A$7:$A$91,dt!$A$2:$R$78,8,FALSE)</f>
        <v>6</v>
      </c>
      <c r="I17" s="8">
        <f>VLOOKUP($A$7:$A$91,dt!$A$2:$R$78,9,FALSE)</f>
        <v>91</v>
      </c>
      <c r="J17" s="8">
        <f>VLOOKUP($A$7:$A$91,dt!$A$2:$R$78,10,FALSE)</f>
        <v>4</v>
      </c>
      <c r="K17" s="8">
        <f>VLOOKUP($A$7:$A$91,dt!$A$2:$R$78,11,FALSE)</f>
        <v>46499</v>
      </c>
      <c r="L17" s="8">
        <f>VLOOKUP($A$7:$A$91,dt!$A$2:$R$78,12,FALSE)</f>
        <v>1821</v>
      </c>
      <c r="M17" s="8">
        <f>VLOOKUP($A$7:$A$91,dt!$A$2:$R$78,13,FALSE)</f>
        <v>2219</v>
      </c>
      <c r="N17" s="8">
        <f>VLOOKUP($A$7:$A$91,dt!$A$2:$R$78,14,FALSE)</f>
        <v>10</v>
      </c>
      <c r="O17" s="8">
        <f>VLOOKUP($A$7:$A$91,dt!$A$2:$R$78,15,FALSE)</f>
        <v>1675</v>
      </c>
      <c r="P17" s="8">
        <f>VLOOKUP($A$7:$A$91,dt!$A$2:$R$78,16,FALSE)</f>
        <v>58</v>
      </c>
      <c r="Q17" s="8">
        <f>VLOOKUP($A$7:$A$91,dt!$A$2:$R$78,17,FALSE)</f>
        <v>1426</v>
      </c>
      <c r="R17" s="8">
        <f>VLOOKUP($A$7:$A$91,dt!$A$2:$R$78,18,FALSE)</f>
        <v>104</v>
      </c>
      <c r="S17" s="8">
        <f>VLOOKUP($A$7:$A$91,dt!$A$2:$X$78,19,FALSE)</f>
        <v>5324</v>
      </c>
      <c r="T17" s="8">
        <f>VLOOKUP($A$7:$A$91,dt!$A$2:$X$78,20,FALSE)</f>
        <v>179</v>
      </c>
      <c r="U17" s="8">
        <f>VLOOKUP($A$7:$A$91,dt!$A$2:$X$78,21,FALSE)</f>
        <v>755</v>
      </c>
      <c r="V17" s="8">
        <f>VLOOKUP($A$7:$A$91,dt!$A$2:$X$78,22,FALSE)</f>
        <v>30</v>
      </c>
      <c r="W17" s="8">
        <f>VLOOKUP($A$7:$A$91,dt!$A$2:$X$78,23,FALSE)</f>
        <v>74</v>
      </c>
      <c r="X17" s="8">
        <f>VLOOKUP($A$7:$A$91,dt!$A$2:$X$78,24,FALSE)</f>
        <v>7</v>
      </c>
    </row>
    <row r="18" spans="1:24" ht="21.75" x14ac:dyDescent="0.2">
      <c r="A18" s="7" t="s">
        <v>20</v>
      </c>
      <c r="B18" s="8">
        <f>VLOOKUP($A$7:$A$91,dt!$A$2:$R$78,2,FALSE)</f>
        <v>12579</v>
      </c>
      <c r="C18" s="8">
        <f>VLOOKUP($A$7:$A$91,dt!$A$2:$R$78,3,FALSE)</f>
        <v>19654</v>
      </c>
      <c r="D18" s="8">
        <f>VLOOKUP($A$7:$A$91,dt!$A$2:$R$78,4,FALSE)</f>
        <v>1403</v>
      </c>
      <c r="E18" s="8">
        <f>VLOOKUP($A$7:$A$91,dt!$A$2:$R$78,5,FALSE)</f>
        <v>1801</v>
      </c>
      <c r="F18" s="8">
        <f>VLOOKUP($A$7:$A$91,dt!$A$2:$R$78,6,FALSE)</f>
        <v>31</v>
      </c>
      <c r="G18" s="8">
        <f>VLOOKUP($A$7:$A$91,dt!$A$2:$R$78,7,FALSE)</f>
        <v>8100</v>
      </c>
      <c r="H18" s="8">
        <f>VLOOKUP($A$7:$A$91,dt!$A$2:$R$78,8,FALSE)</f>
        <v>789</v>
      </c>
      <c r="I18" s="8">
        <f>VLOOKUP($A$7:$A$91,dt!$A$2:$R$78,9,FALSE)</f>
        <v>522460</v>
      </c>
      <c r="J18" s="8">
        <f>VLOOKUP($A$7:$A$91,dt!$A$2:$R$78,10,FALSE)</f>
        <v>284</v>
      </c>
      <c r="K18" s="8">
        <f>VLOOKUP($A$7:$A$91,dt!$A$2:$R$78,11,FALSE)</f>
        <v>414955</v>
      </c>
      <c r="L18" s="8">
        <f>VLOOKUP($A$7:$A$91,dt!$A$2:$R$78,12,FALSE)</f>
        <v>10542</v>
      </c>
      <c r="M18" s="8">
        <f>VLOOKUP($A$7:$A$91,dt!$A$2:$R$78,13,FALSE)</f>
        <v>28085097</v>
      </c>
      <c r="N18" s="8">
        <f>VLOOKUP($A$7:$A$91,dt!$A$2:$R$78,14,FALSE)</f>
        <v>345</v>
      </c>
      <c r="O18" s="8">
        <f>VLOOKUP($A$7:$A$91,dt!$A$2:$R$78,15,FALSE)</f>
        <v>3397079</v>
      </c>
      <c r="P18" s="8">
        <f>VLOOKUP($A$7:$A$91,dt!$A$2:$R$78,16,FALSE)</f>
        <v>467</v>
      </c>
      <c r="Q18" s="8">
        <f>VLOOKUP($A$7:$A$91,dt!$A$2:$R$78,17,FALSE)</f>
        <v>149621</v>
      </c>
      <c r="R18" s="8">
        <f>VLOOKUP($A$7:$A$91,dt!$A$2:$R$78,18,FALSE)</f>
        <v>73</v>
      </c>
      <c r="S18" s="8">
        <f>VLOOKUP($A$7:$A$91,dt!$A$2:$X$78,19,FALSE)</f>
        <v>167482</v>
      </c>
      <c r="T18" s="8">
        <f>VLOOKUP($A$7:$A$91,dt!$A$2:$X$78,20,FALSE)</f>
        <v>171</v>
      </c>
      <c r="U18" s="8">
        <f>VLOOKUP($A$7:$A$91,dt!$A$2:$X$78,21,FALSE)</f>
        <v>6304</v>
      </c>
      <c r="V18" s="8">
        <f>VLOOKUP($A$7:$A$91,dt!$A$2:$X$78,22,FALSE)</f>
        <v>291</v>
      </c>
      <c r="W18" s="8">
        <f>VLOOKUP($A$7:$A$91,dt!$A$2:$X$78,23,FALSE)</f>
        <v>1906</v>
      </c>
      <c r="X18" s="8">
        <f>VLOOKUP($A$7:$A$91,dt!$A$2:$X$78,24,FALSE)</f>
        <v>78</v>
      </c>
    </row>
    <row r="19" spans="1:24" ht="21.75" x14ac:dyDescent="0.2">
      <c r="A19" s="7" t="s">
        <v>21</v>
      </c>
      <c r="B19" s="8">
        <f>VLOOKUP($A$7:$A$91,dt!$A$2:$R$78,2,FALSE)</f>
        <v>10194</v>
      </c>
      <c r="C19" s="8">
        <f>VLOOKUP($A$7:$A$91,dt!$A$2:$R$78,3,FALSE)</f>
        <v>16520</v>
      </c>
      <c r="D19" s="8">
        <f>VLOOKUP($A$7:$A$91,dt!$A$2:$R$78,4,FALSE)</f>
        <v>1550</v>
      </c>
      <c r="E19" s="8">
        <f>VLOOKUP($A$7:$A$91,dt!$A$2:$R$78,5,FALSE)</f>
        <v>0</v>
      </c>
      <c r="F19" s="8">
        <f>VLOOKUP($A$7:$A$91,dt!$A$2:$R$78,6,FALSE)</f>
        <v>0</v>
      </c>
      <c r="G19" s="8">
        <f>VLOOKUP($A$7:$A$91,dt!$A$2:$R$78,7,FALSE)</f>
        <v>647</v>
      </c>
      <c r="H19" s="8">
        <f>VLOOKUP($A$7:$A$91,dt!$A$2:$R$78,8,FALSE)</f>
        <v>66</v>
      </c>
      <c r="I19" s="8">
        <f>VLOOKUP($A$7:$A$91,dt!$A$2:$R$78,9,FALSE)</f>
        <v>223413</v>
      </c>
      <c r="J19" s="8">
        <f>VLOOKUP($A$7:$A$91,dt!$A$2:$R$78,10,FALSE)</f>
        <v>171</v>
      </c>
      <c r="K19" s="8">
        <f>VLOOKUP($A$7:$A$91,dt!$A$2:$R$78,11,FALSE)</f>
        <v>437418</v>
      </c>
      <c r="L19" s="8">
        <f>VLOOKUP($A$7:$A$91,dt!$A$2:$R$78,12,FALSE)</f>
        <v>8976</v>
      </c>
      <c r="M19" s="8">
        <f>VLOOKUP($A$7:$A$91,dt!$A$2:$R$78,13,FALSE)</f>
        <v>4067862</v>
      </c>
      <c r="N19" s="8">
        <f>VLOOKUP($A$7:$A$91,dt!$A$2:$R$78,14,FALSE)</f>
        <v>196</v>
      </c>
      <c r="O19" s="8">
        <f>VLOOKUP($A$7:$A$91,dt!$A$2:$R$78,15,FALSE)</f>
        <v>314523</v>
      </c>
      <c r="P19" s="8">
        <f>VLOOKUP($A$7:$A$91,dt!$A$2:$R$78,16,FALSE)</f>
        <v>233</v>
      </c>
      <c r="Q19" s="8">
        <f>VLOOKUP($A$7:$A$91,dt!$A$2:$R$78,17,FALSE)</f>
        <v>554920</v>
      </c>
      <c r="R19" s="8">
        <f>VLOOKUP($A$7:$A$91,dt!$A$2:$R$78,18,FALSE)</f>
        <v>57</v>
      </c>
      <c r="S19" s="8">
        <f>VLOOKUP($A$7:$A$91,dt!$A$2:$X$78,19,FALSE)</f>
        <v>35595</v>
      </c>
      <c r="T19" s="8">
        <f>VLOOKUP($A$7:$A$91,dt!$A$2:$X$78,20,FALSE)</f>
        <v>113</v>
      </c>
      <c r="U19" s="8">
        <f>VLOOKUP($A$7:$A$91,dt!$A$2:$X$78,21,FALSE)</f>
        <v>898</v>
      </c>
      <c r="V19" s="8">
        <f>VLOOKUP($A$7:$A$91,dt!$A$2:$X$78,22,FALSE)</f>
        <v>37</v>
      </c>
      <c r="W19" s="8">
        <f>VLOOKUP($A$7:$A$91,dt!$A$2:$X$78,23,FALSE)</f>
        <v>174</v>
      </c>
      <c r="X19" s="8">
        <f>VLOOKUP($A$7:$A$91,dt!$A$2:$X$78,24,FALSE)</f>
        <v>10</v>
      </c>
    </row>
    <row r="20" spans="1:24" ht="21.75" x14ac:dyDescent="0.2">
      <c r="A20" s="7" t="s">
        <v>22</v>
      </c>
      <c r="B20" s="8">
        <f>VLOOKUP($A$7:$A$91,dt!$A$2:$R$78,2,FALSE)</f>
        <v>10083</v>
      </c>
      <c r="C20" s="8">
        <f>VLOOKUP($A$7:$A$91,dt!$A$2:$R$78,3,FALSE)</f>
        <v>1880</v>
      </c>
      <c r="D20" s="8">
        <f>VLOOKUP($A$7:$A$91,dt!$A$2:$R$78,4,FALSE)</f>
        <v>301</v>
      </c>
      <c r="E20" s="8">
        <f>VLOOKUP($A$7:$A$91,dt!$A$2:$R$78,5,FALSE)</f>
        <v>3060</v>
      </c>
      <c r="F20" s="8">
        <f>VLOOKUP($A$7:$A$91,dt!$A$2:$R$78,6,FALSE)</f>
        <v>78</v>
      </c>
      <c r="G20" s="8">
        <f>VLOOKUP($A$7:$A$91,dt!$A$2:$R$78,7,FALSE)</f>
        <v>637</v>
      </c>
      <c r="H20" s="8">
        <f>VLOOKUP($A$7:$A$91,dt!$A$2:$R$78,8,FALSE)</f>
        <v>23</v>
      </c>
      <c r="I20" s="8">
        <f>VLOOKUP($A$7:$A$91,dt!$A$2:$R$78,9,FALSE)</f>
        <v>62561</v>
      </c>
      <c r="J20" s="8">
        <f>VLOOKUP($A$7:$A$91,dt!$A$2:$R$78,10,FALSE)</f>
        <v>155</v>
      </c>
      <c r="K20" s="8">
        <f>VLOOKUP($A$7:$A$91,dt!$A$2:$R$78,11,FALSE)</f>
        <v>250880</v>
      </c>
      <c r="L20" s="8">
        <f>VLOOKUP($A$7:$A$91,dt!$A$2:$R$78,12,FALSE)</f>
        <v>8613</v>
      </c>
      <c r="M20" s="8">
        <f>VLOOKUP($A$7:$A$91,dt!$A$2:$R$78,13,FALSE)</f>
        <v>3219824</v>
      </c>
      <c r="N20" s="8">
        <f>VLOOKUP($A$7:$A$91,dt!$A$2:$R$78,14,FALSE)</f>
        <v>336</v>
      </c>
      <c r="O20" s="8">
        <f>VLOOKUP($A$7:$A$91,dt!$A$2:$R$78,15,FALSE)</f>
        <v>817697</v>
      </c>
      <c r="P20" s="8">
        <f>VLOOKUP($A$7:$A$91,dt!$A$2:$R$78,16,FALSE)</f>
        <v>640</v>
      </c>
      <c r="Q20" s="8">
        <f>VLOOKUP($A$7:$A$91,dt!$A$2:$R$78,17,FALSE)</f>
        <v>20835</v>
      </c>
      <c r="R20" s="8">
        <f>VLOOKUP($A$7:$A$91,dt!$A$2:$R$78,18,FALSE)</f>
        <v>138</v>
      </c>
      <c r="S20" s="8">
        <f>VLOOKUP($A$7:$A$91,dt!$A$2:$X$78,19,FALSE)</f>
        <v>9866</v>
      </c>
      <c r="T20" s="8">
        <f>VLOOKUP($A$7:$A$91,dt!$A$2:$X$78,20,FALSE)</f>
        <v>127</v>
      </c>
      <c r="U20" s="8">
        <f>VLOOKUP($A$7:$A$91,dt!$A$2:$X$78,21,FALSE)</f>
        <v>248</v>
      </c>
      <c r="V20" s="8">
        <f>VLOOKUP($A$7:$A$91,dt!$A$2:$X$78,22,FALSE)</f>
        <v>26</v>
      </c>
      <c r="W20" s="8">
        <f>VLOOKUP($A$7:$A$91,dt!$A$2:$X$78,23,FALSE)</f>
        <v>75</v>
      </c>
      <c r="X20" s="8">
        <f>VLOOKUP($A$7:$A$91,dt!$A$2:$X$78,24,FALSE)</f>
        <v>5</v>
      </c>
    </row>
    <row r="21" spans="1:24" ht="21.75" x14ac:dyDescent="0.2">
      <c r="A21" s="7" t="s">
        <v>23</v>
      </c>
      <c r="B21" s="8">
        <f>VLOOKUP($A$7:$A$91,dt!$A$2:$R$78,2,FALSE)</f>
        <v>4557</v>
      </c>
      <c r="C21" s="8">
        <f>VLOOKUP($A$7:$A$91,dt!$A$2:$R$78,3,FALSE)</f>
        <v>1725</v>
      </c>
      <c r="D21" s="8">
        <f>VLOOKUP($A$7:$A$91,dt!$A$2:$R$78,4,FALSE)</f>
        <v>186</v>
      </c>
      <c r="E21" s="8">
        <f>VLOOKUP($A$7:$A$91,dt!$A$2:$R$78,5,FALSE)</f>
        <v>0</v>
      </c>
      <c r="F21" s="8">
        <f>VLOOKUP($A$7:$A$91,dt!$A$2:$R$78,6,FALSE)</f>
        <v>0</v>
      </c>
      <c r="G21" s="8">
        <f>VLOOKUP($A$7:$A$91,dt!$A$2:$R$78,7,FALSE)</f>
        <v>634</v>
      </c>
      <c r="H21" s="8">
        <f>VLOOKUP($A$7:$A$91,dt!$A$2:$R$78,8,FALSE)</f>
        <v>70</v>
      </c>
      <c r="I21" s="8">
        <f>VLOOKUP($A$7:$A$91,dt!$A$2:$R$78,9,FALSE)</f>
        <v>78480</v>
      </c>
      <c r="J21" s="8">
        <f>VLOOKUP($A$7:$A$91,dt!$A$2:$R$78,10,FALSE)</f>
        <v>71</v>
      </c>
      <c r="K21" s="8">
        <f>VLOOKUP($A$7:$A$91,dt!$A$2:$R$78,11,FALSE)</f>
        <v>115838</v>
      </c>
      <c r="L21" s="8">
        <f>VLOOKUP($A$7:$A$91,dt!$A$2:$R$78,12,FALSE)</f>
        <v>3905</v>
      </c>
      <c r="M21" s="8">
        <f>VLOOKUP($A$7:$A$91,dt!$A$2:$R$78,13,FALSE)</f>
        <v>440223</v>
      </c>
      <c r="N21" s="8">
        <f>VLOOKUP($A$7:$A$91,dt!$A$2:$R$78,14,FALSE)</f>
        <v>15</v>
      </c>
      <c r="O21" s="8">
        <f>VLOOKUP($A$7:$A$91,dt!$A$2:$R$78,15,FALSE)</f>
        <v>62758</v>
      </c>
      <c r="P21" s="8">
        <f>VLOOKUP($A$7:$A$91,dt!$A$2:$R$78,16,FALSE)</f>
        <v>123</v>
      </c>
      <c r="Q21" s="8">
        <f>VLOOKUP($A$7:$A$91,dt!$A$2:$R$78,17,FALSE)</f>
        <v>2361</v>
      </c>
      <c r="R21" s="8">
        <f>VLOOKUP($A$7:$A$91,dt!$A$2:$R$78,18,FALSE)</f>
        <v>42</v>
      </c>
      <c r="S21" s="8">
        <f>VLOOKUP($A$7:$A$91,dt!$A$2:$X$78,19,FALSE)</f>
        <v>11242</v>
      </c>
      <c r="T21" s="8">
        <f>VLOOKUP($A$7:$A$91,dt!$A$2:$X$78,20,FALSE)</f>
        <v>66</v>
      </c>
      <c r="U21" s="8">
        <f>VLOOKUP($A$7:$A$91,dt!$A$2:$X$78,21,FALSE)</f>
        <v>449</v>
      </c>
      <c r="V21" s="8">
        <f>VLOOKUP($A$7:$A$91,dt!$A$2:$X$78,22,FALSE)</f>
        <v>29</v>
      </c>
      <c r="W21" s="8">
        <f>VLOOKUP($A$7:$A$91,dt!$A$2:$X$78,23,FALSE)</f>
        <v>160</v>
      </c>
      <c r="X21" s="8">
        <f>VLOOKUP($A$7:$A$91,dt!$A$2:$X$78,24,FALSE)</f>
        <v>10</v>
      </c>
    </row>
    <row r="22" spans="1:24" ht="21.75" x14ac:dyDescent="0.2">
      <c r="A22" s="7" t="s">
        <v>24</v>
      </c>
      <c r="B22" s="8">
        <f>VLOOKUP($A$7:$A$91,dt!$A$2:$R$78,2,FALSE)</f>
        <v>16836</v>
      </c>
      <c r="C22" s="8">
        <f>VLOOKUP($A$7:$A$91,dt!$A$2:$R$78,3,FALSE)</f>
        <v>21079</v>
      </c>
      <c r="D22" s="8">
        <f>VLOOKUP($A$7:$A$91,dt!$A$2:$R$78,4,FALSE)</f>
        <v>2568</v>
      </c>
      <c r="E22" s="8">
        <f>VLOOKUP($A$7:$A$91,dt!$A$2:$R$78,5,FALSE)</f>
        <v>190</v>
      </c>
      <c r="F22" s="8">
        <f>VLOOKUP($A$7:$A$91,dt!$A$2:$R$78,6,FALSE)</f>
        <v>6</v>
      </c>
      <c r="G22" s="8">
        <f>VLOOKUP($A$7:$A$91,dt!$A$2:$R$78,7,FALSE)</f>
        <v>3203</v>
      </c>
      <c r="H22" s="8">
        <f>VLOOKUP($A$7:$A$91,dt!$A$2:$R$78,8,FALSE)</f>
        <v>273</v>
      </c>
      <c r="I22" s="8">
        <f>VLOOKUP($A$7:$A$91,dt!$A$2:$R$78,9,FALSE)</f>
        <v>371195</v>
      </c>
      <c r="J22" s="8">
        <f>VLOOKUP($A$7:$A$91,dt!$A$2:$R$78,10,FALSE)</f>
        <v>588</v>
      </c>
      <c r="K22" s="8">
        <f>VLOOKUP($A$7:$A$91,dt!$A$2:$R$78,11,FALSE)</f>
        <v>544649</v>
      </c>
      <c r="L22" s="8">
        <f>VLOOKUP($A$7:$A$91,dt!$A$2:$R$78,12,FALSE)</f>
        <v>13155</v>
      </c>
      <c r="M22" s="8">
        <f>VLOOKUP($A$7:$A$91,dt!$A$2:$R$78,13,FALSE)</f>
        <v>5006199</v>
      </c>
      <c r="N22" s="8">
        <f>VLOOKUP($A$7:$A$91,dt!$A$2:$R$78,14,FALSE)</f>
        <v>310</v>
      </c>
      <c r="O22" s="8">
        <f>VLOOKUP($A$7:$A$91,dt!$A$2:$R$78,15,FALSE)</f>
        <v>7119873</v>
      </c>
      <c r="P22" s="8">
        <f>VLOOKUP($A$7:$A$91,dt!$A$2:$R$78,16,FALSE)</f>
        <v>1186</v>
      </c>
      <c r="Q22" s="8">
        <f>VLOOKUP($A$7:$A$91,dt!$A$2:$R$78,17,FALSE)</f>
        <v>912249</v>
      </c>
      <c r="R22" s="8">
        <f>VLOOKUP($A$7:$A$91,dt!$A$2:$R$78,18,FALSE)</f>
        <v>643</v>
      </c>
      <c r="S22" s="8">
        <f>VLOOKUP($A$7:$A$91,dt!$A$2:$X$78,19,FALSE)</f>
        <v>256271</v>
      </c>
      <c r="T22" s="8">
        <f>VLOOKUP($A$7:$A$91,dt!$A$2:$X$78,20,FALSE)</f>
        <v>1724</v>
      </c>
      <c r="U22" s="8">
        <f>VLOOKUP($A$7:$A$91,dt!$A$2:$X$78,21,FALSE)</f>
        <v>6254</v>
      </c>
      <c r="V22" s="8">
        <f>VLOOKUP($A$7:$A$91,dt!$A$2:$X$78,22,FALSE)</f>
        <v>367</v>
      </c>
      <c r="W22" s="8">
        <f>VLOOKUP($A$7:$A$91,dt!$A$2:$X$78,23,FALSE)</f>
        <v>1378</v>
      </c>
      <c r="X22" s="8">
        <f>VLOOKUP($A$7:$A$91,dt!$A$2:$X$78,24,FALSE)</f>
        <v>94</v>
      </c>
    </row>
    <row r="23" spans="1:24" ht="21.75" x14ac:dyDescent="0.2">
      <c r="A23" s="7" t="s">
        <v>25</v>
      </c>
      <c r="B23" s="8">
        <f>VLOOKUP($A$7:$A$91,dt!$A$2:$R$78,2,FALSE)</f>
        <v>19529</v>
      </c>
      <c r="C23" s="8">
        <f>VLOOKUP($A$7:$A$91,dt!$A$2:$R$78,3,FALSE)</f>
        <v>16672</v>
      </c>
      <c r="D23" s="8">
        <f>VLOOKUP($A$7:$A$91,dt!$A$2:$R$78,4,FALSE)</f>
        <v>1666</v>
      </c>
      <c r="E23" s="8">
        <f>VLOOKUP($A$7:$A$91,dt!$A$2:$R$78,5,FALSE)</f>
        <v>129</v>
      </c>
      <c r="F23" s="8">
        <f>VLOOKUP($A$7:$A$91,dt!$A$2:$R$78,6,FALSE)</f>
        <v>8</v>
      </c>
      <c r="G23" s="8">
        <f>VLOOKUP($A$7:$A$91,dt!$A$2:$R$78,7,FALSE)</f>
        <v>11108</v>
      </c>
      <c r="H23" s="8">
        <f>VLOOKUP($A$7:$A$91,dt!$A$2:$R$78,8,FALSE)</f>
        <v>904</v>
      </c>
      <c r="I23" s="8">
        <f>VLOOKUP($A$7:$A$91,dt!$A$2:$R$78,9,FALSE)</f>
        <v>306192</v>
      </c>
      <c r="J23" s="8">
        <f>VLOOKUP($A$7:$A$91,dt!$A$2:$R$78,10,FALSE)</f>
        <v>534</v>
      </c>
      <c r="K23" s="8">
        <f>VLOOKUP($A$7:$A$91,dt!$A$2:$R$78,11,FALSE)</f>
        <v>777574</v>
      </c>
      <c r="L23" s="8">
        <f>VLOOKUP($A$7:$A$91,dt!$A$2:$R$78,12,FALSE)</f>
        <v>17336</v>
      </c>
      <c r="M23" s="8">
        <f>VLOOKUP($A$7:$A$91,dt!$A$2:$R$78,13,FALSE)</f>
        <v>20619512</v>
      </c>
      <c r="N23" s="8">
        <f>VLOOKUP($A$7:$A$91,dt!$A$2:$R$78,14,FALSE)</f>
        <v>740</v>
      </c>
      <c r="O23" s="8">
        <f>VLOOKUP($A$7:$A$91,dt!$A$2:$R$78,15,FALSE)</f>
        <v>1865548</v>
      </c>
      <c r="P23" s="8">
        <f>VLOOKUP($A$7:$A$91,dt!$A$2:$R$78,16,FALSE)</f>
        <v>692</v>
      </c>
      <c r="Q23" s="8">
        <f>VLOOKUP($A$7:$A$91,dt!$A$2:$R$78,17,FALSE)</f>
        <v>481416</v>
      </c>
      <c r="R23" s="8">
        <f>VLOOKUP($A$7:$A$91,dt!$A$2:$R$78,18,FALSE)</f>
        <v>119</v>
      </c>
      <c r="S23" s="8">
        <f>VLOOKUP($A$7:$A$91,dt!$A$2:$X$78,19,FALSE)</f>
        <v>36370</v>
      </c>
      <c r="T23" s="8">
        <f>VLOOKUP($A$7:$A$91,dt!$A$2:$X$78,20,FALSE)</f>
        <v>375</v>
      </c>
      <c r="U23" s="8">
        <f>VLOOKUP($A$7:$A$91,dt!$A$2:$X$78,21,FALSE)</f>
        <v>1181</v>
      </c>
      <c r="V23" s="8">
        <f>VLOOKUP($A$7:$A$91,dt!$A$2:$X$78,22,FALSE)</f>
        <v>66</v>
      </c>
      <c r="W23" s="8">
        <f>VLOOKUP($A$7:$A$91,dt!$A$2:$X$78,23,FALSE)</f>
        <v>168</v>
      </c>
      <c r="X23" s="8">
        <f>VLOOKUP($A$7:$A$91,dt!$A$2:$X$78,24,FALSE)</f>
        <v>11</v>
      </c>
    </row>
    <row r="24" spans="1:24" ht="21.75" x14ac:dyDescent="0.2">
      <c r="A24" s="7" t="s">
        <v>26</v>
      </c>
      <c r="B24" s="8">
        <f>VLOOKUP($A$7:$A$91,dt!$A$2:$R$78,2,FALSE)</f>
        <v>10688</v>
      </c>
      <c r="C24" s="8">
        <f>VLOOKUP($A$7:$A$91,dt!$A$2:$R$78,3,FALSE)</f>
        <v>10531</v>
      </c>
      <c r="D24" s="8">
        <f>VLOOKUP($A$7:$A$91,dt!$A$2:$R$78,4,FALSE)</f>
        <v>957</v>
      </c>
      <c r="E24" s="8">
        <f>VLOOKUP($A$7:$A$91,dt!$A$2:$R$78,5,FALSE)</f>
        <v>125</v>
      </c>
      <c r="F24" s="8">
        <f>VLOOKUP($A$7:$A$91,dt!$A$2:$R$78,6,FALSE)</f>
        <v>5</v>
      </c>
      <c r="G24" s="8">
        <f>VLOOKUP($A$7:$A$91,dt!$A$2:$R$78,7,FALSE)</f>
        <v>13614</v>
      </c>
      <c r="H24" s="8">
        <f>VLOOKUP($A$7:$A$91,dt!$A$2:$R$78,8,FALSE)</f>
        <v>1078</v>
      </c>
      <c r="I24" s="8">
        <f>VLOOKUP($A$7:$A$91,dt!$A$2:$R$78,9,FALSE)</f>
        <v>246134</v>
      </c>
      <c r="J24" s="8">
        <f>VLOOKUP($A$7:$A$91,dt!$A$2:$R$78,10,FALSE)</f>
        <v>181</v>
      </c>
      <c r="K24" s="8">
        <f>VLOOKUP($A$7:$A$91,dt!$A$2:$R$78,11,FALSE)</f>
        <v>266344</v>
      </c>
      <c r="L24" s="8">
        <f>VLOOKUP($A$7:$A$91,dt!$A$2:$R$78,12,FALSE)</f>
        <v>8718</v>
      </c>
      <c r="M24" s="8">
        <f>VLOOKUP($A$7:$A$91,dt!$A$2:$R$78,13,FALSE)</f>
        <v>2482120</v>
      </c>
      <c r="N24" s="8">
        <f>VLOOKUP($A$7:$A$91,dt!$A$2:$R$78,14,FALSE)</f>
        <v>301</v>
      </c>
      <c r="O24" s="8">
        <f>VLOOKUP($A$7:$A$91,dt!$A$2:$R$78,15,FALSE)</f>
        <v>4425209</v>
      </c>
      <c r="P24" s="8">
        <f>VLOOKUP($A$7:$A$91,dt!$A$2:$R$78,16,FALSE)</f>
        <v>926</v>
      </c>
      <c r="Q24" s="8">
        <f>VLOOKUP($A$7:$A$91,dt!$A$2:$R$78,17,FALSE)</f>
        <v>575419</v>
      </c>
      <c r="R24" s="8">
        <f>VLOOKUP($A$7:$A$91,dt!$A$2:$R$78,18,FALSE)</f>
        <v>296</v>
      </c>
      <c r="S24" s="8">
        <f>VLOOKUP($A$7:$A$91,dt!$A$2:$X$78,19,FALSE)</f>
        <v>44935</v>
      </c>
      <c r="T24" s="8">
        <f>VLOOKUP($A$7:$A$91,dt!$A$2:$X$78,20,FALSE)</f>
        <v>391</v>
      </c>
      <c r="U24" s="8">
        <f>VLOOKUP($A$7:$A$91,dt!$A$2:$X$78,21,FALSE)</f>
        <v>2091</v>
      </c>
      <c r="V24" s="8">
        <f>VLOOKUP($A$7:$A$91,dt!$A$2:$X$78,22,FALSE)</f>
        <v>93</v>
      </c>
      <c r="W24" s="8">
        <f>VLOOKUP($A$7:$A$91,dt!$A$2:$X$78,23,FALSE)</f>
        <v>403</v>
      </c>
      <c r="X24" s="8">
        <f>VLOOKUP($A$7:$A$91,dt!$A$2:$X$78,24,FALSE)</f>
        <v>21</v>
      </c>
    </row>
    <row r="25" spans="1:24" ht="21.75" x14ac:dyDescent="0.2">
      <c r="A25" s="7" t="s">
        <v>27</v>
      </c>
      <c r="B25" s="8">
        <f>VLOOKUP($A$7:$A$91,dt!$A$2:$R$78,2,FALSE)</f>
        <v>32191</v>
      </c>
      <c r="C25" s="8">
        <f>VLOOKUP($A$7:$A$91,dt!$A$2:$R$78,3,FALSE)</f>
        <v>81897</v>
      </c>
      <c r="D25" s="8">
        <f>VLOOKUP($A$7:$A$91,dt!$A$2:$R$78,4,FALSE)</f>
        <v>7178</v>
      </c>
      <c r="E25" s="8">
        <f>VLOOKUP($A$7:$A$91,dt!$A$2:$R$78,5,FALSE)</f>
        <v>35952</v>
      </c>
      <c r="F25" s="8">
        <f>VLOOKUP($A$7:$A$91,dt!$A$2:$R$78,6,FALSE)</f>
        <v>872</v>
      </c>
      <c r="G25" s="8">
        <f>VLOOKUP($A$7:$A$91,dt!$A$2:$R$78,7,FALSE)</f>
        <v>12975</v>
      </c>
      <c r="H25" s="8">
        <f>VLOOKUP($A$7:$A$91,dt!$A$2:$R$78,8,FALSE)</f>
        <v>1037</v>
      </c>
      <c r="I25" s="8">
        <f>VLOOKUP($A$7:$A$91,dt!$A$2:$R$78,9,FALSE)</f>
        <v>37669</v>
      </c>
      <c r="J25" s="8">
        <f>VLOOKUP($A$7:$A$91,dt!$A$2:$R$78,10,FALSE)</f>
        <v>1028</v>
      </c>
      <c r="K25" s="8">
        <f>VLOOKUP($A$7:$A$91,dt!$A$2:$R$78,11,FALSE)</f>
        <v>1430912</v>
      </c>
      <c r="L25" s="8">
        <f>VLOOKUP($A$7:$A$91,dt!$A$2:$R$78,12,FALSE)</f>
        <v>28904</v>
      </c>
      <c r="M25" s="8">
        <f>VLOOKUP($A$7:$A$91,dt!$A$2:$R$78,13,FALSE)</f>
        <v>513882</v>
      </c>
      <c r="N25" s="8">
        <f>VLOOKUP($A$7:$A$91,dt!$A$2:$R$78,14,FALSE)</f>
        <v>964</v>
      </c>
      <c r="O25" s="8">
        <f>VLOOKUP($A$7:$A$91,dt!$A$2:$R$78,15,FALSE)</f>
        <v>478788</v>
      </c>
      <c r="P25" s="8">
        <f>VLOOKUP($A$7:$A$91,dt!$A$2:$R$78,16,FALSE)</f>
        <v>4486</v>
      </c>
      <c r="Q25" s="8">
        <f>VLOOKUP($A$7:$A$91,dt!$A$2:$R$78,17,FALSE)</f>
        <v>129869</v>
      </c>
      <c r="R25" s="8">
        <f>VLOOKUP($A$7:$A$91,dt!$A$2:$R$78,18,FALSE)</f>
        <v>466</v>
      </c>
      <c r="S25" s="8">
        <f>VLOOKUP($A$7:$A$91,dt!$A$2:$X$78,19,FALSE)</f>
        <v>19488</v>
      </c>
      <c r="T25" s="8">
        <f>VLOOKUP($A$7:$A$91,dt!$A$2:$X$78,20,FALSE)</f>
        <v>928</v>
      </c>
      <c r="U25" s="8">
        <f>VLOOKUP($A$7:$A$91,dt!$A$2:$X$78,21,FALSE)</f>
        <v>9943</v>
      </c>
      <c r="V25" s="8">
        <f>VLOOKUP($A$7:$A$91,dt!$A$2:$X$78,22,FALSE)</f>
        <v>439</v>
      </c>
      <c r="W25" s="8">
        <f>VLOOKUP($A$7:$A$91,dt!$A$2:$X$78,23,FALSE)</f>
        <v>442</v>
      </c>
      <c r="X25" s="8">
        <f>VLOOKUP($A$7:$A$91,dt!$A$2:$X$78,24,FALSE)</f>
        <v>19</v>
      </c>
    </row>
    <row r="26" spans="1:24" ht="21.75" x14ac:dyDescent="0.2">
      <c r="A26" s="11" t="s">
        <v>3</v>
      </c>
      <c r="B26" s="10">
        <f>SUM(B27:B34)</f>
        <v>914093</v>
      </c>
      <c r="C26" s="10">
        <f t="shared" ref="C26:X26" si="12">SUM(C27:C34)</f>
        <v>2354340</v>
      </c>
      <c r="D26" s="10">
        <f t="shared" si="12"/>
        <v>430742</v>
      </c>
      <c r="E26" s="10">
        <f t="shared" si="12"/>
        <v>177389</v>
      </c>
      <c r="F26" s="10">
        <f t="shared" si="12"/>
        <v>5778</v>
      </c>
      <c r="G26" s="10">
        <f t="shared" si="12"/>
        <v>614721</v>
      </c>
      <c r="H26" s="10">
        <f t="shared" si="12"/>
        <v>130640</v>
      </c>
      <c r="I26" s="10">
        <f t="shared" si="12"/>
        <v>1284318</v>
      </c>
      <c r="J26" s="10">
        <f t="shared" si="12"/>
        <v>44785</v>
      </c>
      <c r="K26" s="10">
        <f t="shared" ref="K26:L26" si="13">SUM(K27:K34)</f>
        <v>27045921</v>
      </c>
      <c r="L26" s="10">
        <f t="shared" si="13"/>
        <v>708238</v>
      </c>
      <c r="M26" s="10">
        <f t="shared" ref="M26:N26" si="14">SUM(M27:M34)</f>
        <v>45151638</v>
      </c>
      <c r="N26" s="10">
        <f t="shared" si="14"/>
        <v>12375</v>
      </c>
      <c r="O26" s="10">
        <f t="shared" si="12"/>
        <v>2824541</v>
      </c>
      <c r="P26" s="10">
        <f t="shared" si="12"/>
        <v>39797</v>
      </c>
      <c r="Q26" s="10">
        <f t="shared" si="12"/>
        <v>1115319</v>
      </c>
      <c r="R26" s="10">
        <f t="shared" si="12"/>
        <v>8830</v>
      </c>
      <c r="S26" s="10">
        <f t="shared" ref="S26:T26" si="15">SUM(S27:S34)</f>
        <v>1182543</v>
      </c>
      <c r="T26" s="10">
        <f t="shared" si="15"/>
        <v>26009</v>
      </c>
      <c r="U26" s="10">
        <f t="shared" si="12"/>
        <v>168981</v>
      </c>
      <c r="V26" s="10">
        <f t="shared" si="12"/>
        <v>7166</v>
      </c>
      <c r="W26" s="10">
        <f t="shared" si="12"/>
        <v>6980</v>
      </c>
      <c r="X26" s="10">
        <f t="shared" si="12"/>
        <v>355</v>
      </c>
    </row>
    <row r="27" spans="1:24" ht="21.75" x14ac:dyDescent="0.2">
      <c r="A27" s="7" t="s">
        <v>28</v>
      </c>
      <c r="B27" s="8">
        <f>VLOOKUP($A$7:$A$91,dt!$A$2:$R$78,2,FALSE)</f>
        <v>189463</v>
      </c>
      <c r="C27" s="8">
        <f>VLOOKUP($A$7:$A$91,dt!$A$2:$R$78,3,FALSE)</f>
        <v>443427</v>
      </c>
      <c r="D27" s="8">
        <f>VLOOKUP($A$7:$A$91,dt!$A$2:$R$78,4,FALSE)</f>
        <v>55855</v>
      </c>
      <c r="E27" s="8">
        <f>VLOOKUP($A$7:$A$91,dt!$A$2:$R$78,5,FALSE)</f>
        <v>158879</v>
      </c>
      <c r="F27" s="8">
        <f>VLOOKUP($A$7:$A$91,dt!$A$2:$R$78,6,FALSE)</f>
        <v>5067</v>
      </c>
      <c r="G27" s="8">
        <f>VLOOKUP($A$7:$A$91,dt!$A$2:$R$78,7,FALSE)</f>
        <v>71478</v>
      </c>
      <c r="H27" s="8">
        <f>VLOOKUP($A$7:$A$91,dt!$A$2:$R$78,8,FALSE)</f>
        <v>10720</v>
      </c>
      <c r="I27" s="8">
        <f>VLOOKUP($A$7:$A$91,dt!$A$2:$R$78,9,FALSE)</f>
        <v>343607</v>
      </c>
      <c r="J27" s="8">
        <f>VLOOKUP($A$7:$A$91,dt!$A$2:$R$78,10,FALSE)</f>
        <v>8114</v>
      </c>
      <c r="K27" s="8">
        <f>VLOOKUP($A$7:$A$91,dt!$A$2:$R$78,11,FALSE)</f>
        <v>5618631</v>
      </c>
      <c r="L27" s="8">
        <f>VLOOKUP($A$7:$A$91,dt!$A$2:$R$78,12,FALSE)</f>
        <v>160752</v>
      </c>
      <c r="M27" s="8">
        <f>VLOOKUP($A$7:$A$91,dt!$A$2:$R$78,13,FALSE)</f>
        <v>27904830</v>
      </c>
      <c r="N27" s="8">
        <f>VLOOKUP($A$7:$A$91,dt!$A$2:$R$78,14,FALSE)</f>
        <v>4733</v>
      </c>
      <c r="O27" s="8">
        <f>VLOOKUP($A$7:$A$91,dt!$A$2:$R$78,15,FALSE)</f>
        <v>1050555</v>
      </c>
      <c r="P27" s="8">
        <f>VLOOKUP($A$7:$A$91,dt!$A$2:$R$78,16,FALSE)</f>
        <v>10197</v>
      </c>
      <c r="Q27" s="8">
        <f>VLOOKUP($A$7:$A$91,dt!$A$2:$R$78,17,FALSE)</f>
        <v>375175</v>
      </c>
      <c r="R27" s="8">
        <f>VLOOKUP($A$7:$A$91,dt!$A$2:$R$78,18,FALSE)</f>
        <v>2563</v>
      </c>
      <c r="S27" s="8">
        <f>VLOOKUP($A$7:$A$91,dt!$A$2:$X$78,19,FALSE)</f>
        <v>454877</v>
      </c>
      <c r="T27" s="8">
        <f>VLOOKUP($A$7:$A$91,dt!$A$2:$X$78,20,FALSE)</f>
        <v>6226</v>
      </c>
      <c r="U27" s="8">
        <f>VLOOKUP($A$7:$A$91,dt!$A$2:$X$78,21,FALSE)</f>
        <v>106806</v>
      </c>
      <c r="V27" s="8">
        <f>VLOOKUP($A$7:$A$91,dt!$A$2:$X$78,22,FALSE)</f>
        <v>3889</v>
      </c>
      <c r="W27" s="8">
        <f>VLOOKUP($A$7:$A$91,dt!$A$2:$X$78,23,FALSE)</f>
        <v>3642</v>
      </c>
      <c r="X27" s="8">
        <f>VLOOKUP($A$7:$A$91,dt!$A$2:$X$78,24,FALSE)</f>
        <v>138</v>
      </c>
    </row>
    <row r="28" spans="1:24" ht="21.75" x14ac:dyDescent="0.2">
      <c r="A28" s="7" t="s">
        <v>29</v>
      </c>
      <c r="B28" s="8">
        <f>VLOOKUP($A$7:$A$91,dt!$A$2:$R$78,2,FALSE)</f>
        <v>135677</v>
      </c>
      <c r="C28" s="8">
        <f>VLOOKUP($A$7:$A$91,dt!$A$2:$R$78,3,FALSE)</f>
        <v>374063</v>
      </c>
      <c r="D28" s="8">
        <f>VLOOKUP($A$7:$A$91,dt!$A$2:$R$78,4,FALSE)</f>
        <v>62337</v>
      </c>
      <c r="E28" s="8">
        <f>VLOOKUP($A$7:$A$91,dt!$A$2:$R$78,5,FALSE)</f>
        <v>6811</v>
      </c>
      <c r="F28" s="8">
        <f>VLOOKUP($A$7:$A$91,dt!$A$2:$R$78,6,FALSE)</f>
        <v>193</v>
      </c>
      <c r="G28" s="8">
        <f>VLOOKUP($A$7:$A$91,dt!$A$2:$R$78,7,FALSE)</f>
        <v>129434</v>
      </c>
      <c r="H28" s="8">
        <f>VLOOKUP($A$7:$A$91,dt!$A$2:$R$78,8,FALSE)</f>
        <v>22677</v>
      </c>
      <c r="I28" s="8">
        <f>VLOOKUP($A$7:$A$91,dt!$A$2:$R$78,9,FALSE)</f>
        <v>178885</v>
      </c>
      <c r="J28" s="8">
        <f>VLOOKUP($A$7:$A$91,dt!$A$2:$R$78,10,FALSE)</f>
        <v>8446</v>
      </c>
      <c r="K28" s="8">
        <f>VLOOKUP($A$7:$A$91,dt!$A$2:$R$78,11,FALSE)</f>
        <v>4189449</v>
      </c>
      <c r="L28" s="8">
        <f>VLOOKUP($A$7:$A$91,dt!$A$2:$R$78,12,FALSE)</f>
        <v>103861</v>
      </c>
      <c r="M28" s="8">
        <f>VLOOKUP($A$7:$A$91,dt!$A$2:$R$78,13,FALSE)</f>
        <v>7553932</v>
      </c>
      <c r="N28" s="8">
        <f>VLOOKUP($A$7:$A$91,dt!$A$2:$R$78,14,FALSE)</f>
        <v>1229</v>
      </c>
      <c r="O28" s="8">
        <f>VLOOKUP($A$7:$A$91,dt!$A$2:$R$78,15,FALSE)</f>
        <v>250123</v>
      </c>
      <c r="P28" s="8">
        <f>VLOOKUP($A$7:$A$91,dt!$A$2:$R$78,16,FALSE)</f>
        <v>5426</v>
      </c>
      <c r="Q28" s="8">
        <f>VLOOKUP($A$7:$A$91,dt!$A$2:$R$78,17,FALSE)</f>
        <v>45480</v>
      </c>
      <c r="R28" s="8">
        <f>VLOOKUP($A$7:$A$91,dt!$A$2:$R$78,18,FALSE)</f>
        <v>851</v>
      </c>
      <c r="S28" s="8">
        <f>VLOOKUP($A$7:$A$91,dt!$A$2:$X$78,19,FALSE)</f>
        <v>160752</v>
      </c>
      <c r="T28" s="8">
        <f>VLOOKUP($A$7:$A$91,dt!$A$2:$X$78,20,FALSE)</f>
        <v>6607</v>
      </c>
      <c r="U28" s="8">
        <f>VLOOKUP($A$7:$A$91,dt!$A$2:$X$78,21,FALSE)</f>
        <v>15182</v>
      </c>
      <c r="V28" s="8">
        <f>VLOOKUP($A$7:$A$91,dt!$A$2:$X$78,22,FALSE)</f>
        <v>894</v>
      </c>
      <c r="W28" s="8">
        <f>VLOOKUP($A$7:$A$91,dt!$A$2:$X$78,23,FALSE)</f>
        <v>1157</v>
      </c>
      <c r="X28" s="8">
        <f>VLOOKUP($A$7:$A$91,dt!$A$2:$X$78,24,FALSE)</f>
        <v>91</v>
      </c>
    </row>
    <row r="29" spans="1:24" ht="21.75" x14ac:dyDescent="0.2">
      <c r="A29" s="7" t="s">
        <v>30</v>
      </c>
      <c r="B29" s="8">
        <f>VLOOKUP($A$7:$A$91,dt!$A$2:$R$78,2,FALSE)</f>
        <v>152347</v>
      </c>
      <c r="C29" s="8">
        <f>VLOOKUP($A$7:$A$91,dt!$A$2:$R$78,3,FALSE)</f>
        <v>459024</v>
      </c>
      <c r="D29" s="8">
        <f>VLOOKUP($A$7:$A$91,dt!$A$2:$R$78,4,FALSE)</f>
        <v>86519</v>
      </c>
      <c r="E29" s="8">
        <f>VLOOKUP($A$7:$A$91,dt!$A$2:$R$78,5,FALSE)</f>
        <v>969</v>
      </c>
      <c r="F29" s="8">
        <f>VLOOKUP($A$7:$A$91,dt!$A$2:$R$78,6,FALSE)</f>
        <v>101</v>
      </c>
      <c r="G29" s="8">
        <f>VLOOKUP($A$7:$A$91,dt!$A$2:$R$78,7,FALSE)</f>
        <v>140905</v>
      </c>
      <c r="H29" s="8">
        <f>VLOOKUP($A$7:$A$91,dt!$A$2:$R$78,8,FALSE)</f>
        <v>30788</v>
      </c>
      <c r="I29" s="8">
        <f>VLOOKUP($A$7:$A$91,dt!$A$2:$R$78,9,FALSE)</f>
        <v>141718</v>
      </c>
      <c r="J29" s="8">
        <f>VLOOKUP($A$7:$A$91,dt!$A$2:$R$78,10,FALSE)</f>
        <v>6845</v>
      </c>
      <c r="K29" s="8">
        <f>VLOOKUP($A$7:$A$91,dt!$A$2:$R$78,11,FALSE)</f>
        <v>4307572</v>
      </c>
      <c r="L29" s="8">
        <f>VLOOKUP($A$7:$A$91,dt!$A$2:$R$78,12,FALSE)</f>
        <v>115252</v>
      </c>
      <c r="M29" s="8">
        <f>VLOOKUP($A$7:$A$91,dt!$A$2:$R$78,13,FALSE)</f>
        <v>618344</v>
      </c>
      <c r="N29" s="8">
        <f>VLOOKUP($A$7:$A$91,dt!$A$2:$R$78,14,FALSE)</f>
        <v>1949</v>
      </c>
      <c r="O29" s="8">
        <f>VLOOKUP($A$7:$A$91,dt!$A$2:$R$78,15,FALSE)</f>
        <v>157328</v>
      </c>
      <c r="P29" s="8">
        <f>VLOOKUP($A$7:$A$91,dt!$A$2:$R$78,16,FALSE)</f>
        <v>8764</v>
      </c>
      <c r="Q29" s="8">
        <f>VLOOKUP($A$7:$A$91,dt!$A$2:$R$78,17,FALSE)</f>
        <v>39423</v>
      </c>
      <c r="R29" s="8">
        <f>VLOOKUP($A$7:$A$91,dt!$A$2:$R$78,18,FALSE)</f>
        <v>956</v>
      </c>
      <c r="S29" s="8">
        <f>VLOOKUP($A$7:$A$91,dt!$A$2:$X$78,19,FALSE)</f>
        <v>158965</v>
      </c>
      <c r="T29" s="8">
        <f>VLOOKUP($A$7:$A$91,dt!$A$2:$X$78,20,FALSE)</f>
        <v>6464</v>
      </c>
      <c r="U29" s="8">
        <f>VLOOKUP($A$7:$A$91,dt!$A$2:$X$78,21,FALSE)</f>
        <v>4452</v>
      </c>
      <c r="V29" s="8">
        <f>VLOOKUP($A$7:$A$91,dt!$A$2:$X$78,22,FALSE)</f>
        <v>333</v>
      </c>
      <c r="W29" s="8">
        <f>VLOOKUP($A$7:$A$91,dt!$A$2:$X$78,23,FALSE)</f>
        <v>534</v>
      </c>
      <c r="X29" s="8">
        <f>VLOOKUP($A$7:$A$91,dt!$A$2:$X$78,24,FALSE)</f>
        <v>27</v>
      </c>
    </row>
    <row r="30" spans="1:24" ht="21.75" x14ac:dyDescent="0.2">
      <c r="A30" s="7" t="s">
        <v>31</v>
      </c>
      <c r="B30" s="8">
        <f>VLOOKUP($A$7:$A$91,dt!$A$2:$R$78,2,FALSE)</f>
        <v>129453</v>
      </c>
      <c r="C30" s="8">
        <f>VLOOKUP($A$7:$A$91,dt!$A$2:$R$78,3,FALSE)</f>
        <v>381113</v>
      </c>
      <c r="D30" s="8">
        <f>VLOOKUP($A$7:$A$91,dt!$A$2:$R$78,4,FALSE)</f>
        <v>79143</v>
      </c>
      <c r="E30" s="8">
        <f>VLOOKUP($A$7:$A$91,dt!$A$2:$R$78,5,FALSE)</f>
        <v>2463</v>
      </c>
      <c r="F30" s="8">
        <f>VLOOKUP($A$7:$A$91,dt!$A$2:$R$78,6,FALSE)</f>
        <v>139</v>
      </c>
      <c r="G30" s="8">
        <f>VLOOKUP($A$7:$A$91,dt!$A$2:$R$78,7,FALSE)</f>
        <v>96030</v>
      </c>
      <c r="H30" s="8">
        <f>VLOOKUP($A$7:$A$91,dt!$A$2:$R$78,8,FALSE)</f>
        <v>23024</v>
      </c>
      <c r="I30" s="8">
        <f>VLOOKUP($A$7:$A$91,dt!$A$2:$R$78,9,FALSE)</f>
        <v>103865</v>
      </c>
      <c r="J30" s="8">
        <f>VLOOKUP($A$7:$A$91,dt!$A$2:$R$78,10,FALSE)</f>
        <v>6146</v>
      </c>
      <c r="K30" s="8">
        <f>VLOOKUP($A$7:$A$91,dt!$A$2:$R$78,11,FALSE)</f>
        <v>3272080</v>
      </c>
      <c r="L30" s="8">
        <f>VLOOKUP($A$7:$A$91,dt!$A$2:$R$78,12,FALSE)</f>
        <v>91378</v>
      </c>
      <c r="M30" s="8">
        <f>VLOOKUP($A$7:$A$91,dt!$A$2:$R$78,13,FALSE)</f>
        <v>1065702</v>
      </c>
      <c r="N30" s="8">
        <f>VLOOKUP($A$7:$A$91,dt!$A$2:$R$78,14,FALSE)</f>
        <v>2151</v>
      </c>
      <c r="O30" s="8">
        <f>VLOOKUP($A$7:$A$91,dt!$A$2:$R$78,15,FALSE)</f>
        <v>66109</v>
      </c>
      <c r="P30" s="8">
        <f>VLOOKUP($A$7:$A$91,dt!$A$2:$R$78,16,FALSE)</f>
        <v>3594</v>
      </c>
      <c r="Q30" s="8">
        <f>VLOOKUP($A$7:$A$91,dt!$A$2:$R$78,17,FALSE)</f>
        <v>31417</v>
      </c>
      <c r="R30" s="8">
        <f>VLOOKUP($A$7:$A$91,dt!$A$2:$R$78,18,FALSE)</f>
        <v>2300</v>
      </c>
      <c r="S30" s="8">
        <f>VLOOKUP($A$7:$A$91,dt!$A$2:$X$78,19,FALSE)</f>
        <v>60612</v>
      </c>
      <c r="T30" s="8">
        <f>VLOOKUP($A$7:$A$91,dt!$A$2:$X$78,20,FALSE)</f>
        <v>2708</v>
      </c>
      <c r="U30" s="8">
        <f>VLOOKUP($A$7:$A$91,dt!$A$2:$X$78,21,FALSE)</f>
        <v>4003</v>
      </c>
      <c r="V30" s="8">
        <f>VLOOKUP($A$7:$A$91,dt!$A$2:$X$78,22,FALSE)</f>
        <v>236</v>
      </c>
      <c r="W30" s="8">
        <f>VLOOKUP($A$7:$A$91,dt!$A$2:$X$78,23,FALSE)</f>
        <v>453</v>
      </c>
      <c r="X30" s="8">
        <f>VLOOKUP($A$7:$A$91,dt!$A$2:$X$78,24,FALSE)</f>
        <v>19</v>
      </c>
    </row>
    <row r="31" spans="1:24" ht="21.75" x14ac:dyDescent="0.2">
      <c r="A31" s="7" t="s">
        <v>32</v>
      </c>
      <c r="B31" s="8">
        <f>VLOOKUP($A$7:$A$91,dt!$A$2:$R$78,2,FALSE)</f>
        <v>143678</v>
      </c>
      <c r="C31" s="8">
        <f>VLOOKUP($A$7:$A$91,dt!$A$2:$R$78,3,FALSE)</f>
        <v>365830</v>
      </c>
      <c r="D31" s="8">
        <f>VLOOKUP($A$7:$A$91,dt!$A$2:$R$78,4,FALSE)</f>
        <v>83864</v>
      </c>
      <c r="E31" s="8">
        <f>VLOOKUP($A$7:$A$91,dt!$A$2:$R$78,5,FALSE)</f>
        <v>346</v>
      </c>
      <c r="F31" s="8">
        <f>VLOOKUP($A$7:$A$91,dt!$A$2:$R$78,6,FALSE)</f>
        <v>28</v>
      </c>
      <c r="G31" s="8">
        <f>VLOOKUP($A$7:$A$91,dt!$A$2:$R$78,7,FALSE)</f>
        <v>114115</v>
      </c>
      <c r="H31" s="8">
        <f>VLOOKUP($A$7:$A$91,dt!$A$2:$R$78,8,FALSE)</f>
        <v>29874</v>
      </c>
      <c r="I31" s="8">
        <f>VLOOKUP($A$7:$A$91,dt!$A$2:$R$78,9,FALSE)</f>
        <v>136025</v>
      </c>
      <c r="J31" s="8">
        <f>VLOOKUP($A$7:$A$91,dt!$A$2:$R$78,10,FALSE)</f>
        <v>6307</v>
      </c>
      <c r="K31" s="8">
        <f>VLOOKUP($A$7:$A$91,dt!$A$2:$R$78,11,FALSE)</f>
        <v>4280709</v>
      </c>
      <c r="L31" s="8">
        <f>VLOOKUP($A$7:$A$91,dt!$A$2:$R$78,12,FALSE)</f>
        <v>98530</v>
      </c>
      <c r="M31" s="8">
        <f>VLOOKUP($A$7:$A$91,dt!$A$2:$R$78,13,FALSE)</f>
        <v>2289090</v>
      </c>
      <c r="N31" s="8">
        <f>VLOOKUP($A$7:$A$91,dt!$A$2:$R$78,14,FALSE)</f>
        <v>1638</v>
      </c>
      <c r="O31" s="8">
        <f>VLOOKUP($A$7:$A$91,dt!$A$2:$R$78,15,FALSE)</f>
        <v>715945</v>
      </c>
      <c r="P31" s="8">
        <f>VLOOKUP($A$7:$A$91,dt!$A$2:$R$78,16,FALSE)</f>
        <v>5108</v>
      </c>
      <c r="Q31" s="8">
        <f>VLOOKUP($A$7:$A$91,dt!$A$2:$R$78,17,FALSE)</f>
        <v>27142</v>
      </c>
      <c r="R31" s="8">
        <f>VLOOKUP($A$7:$A$91,dt!$A$2:$R$78,18,FALSE)</f>
        <v>1121</v>
      </c>
      <c r="S31" s="8">
        <f>VLOOKUP($A$7:$A$91,dt!$A$2:$X$78,19,FALSE)</f>
        <v>42604</v>
      </c>
      <c r="T31" s="8">
        <f>VLOOKUP($A$7:$A$91,dt!$A$2:$X$78,20,FALSE)</f>
        <v>1206</v>
      </c>
      <c r="U31" s="8">
        <f>VLOOKUP($A$7:$A$91,dt!$A$2:$X$78,21,FALSE)</f>
        <v>6567</v>
      </c>
      <c r="V31" s="8">
        <f>VLOOKUP($A$7:$A$91,dt!$A$2:$X$78,22,FALSE)</f>
        <v>461</v>
      </c>
      <c r="W31" s="8">
        <f>VLOOKUP($A$7:$A$91,dt!$A$2:$X$78,23,FALSE)</f>
        <v>383</v>
      </c>
      <c r="X31" s="8">
        <f>VLOOKUP($A$7:$A$91,dt!$A$2:$X$78,24,FALSE)</f>
        <v>30</v>
      </c>
    </row>
    <row r="32" spans="1:24" ht="21.75" x14ac:dyDescent="0.2">
      <c r="A32" s="7" t="s">
        <v>33</v>
      </c>
      <c r="B32" s="8">
        <f>VLOOKUP($A$7:$A$91,dt!$A$2:$R$78,2,FALSE)</f>
        <v>48202</v>
      </c>
      <c r="C32" s="8">
        <f>VLOOKUP($A$7:$A$91,dt!$A$2:$R$78,3,FALSE)</f>
        <v>153326</v>
      </c>
      <c r="D32" s="8">
        <f>VLOOKUP($A$7:$A$91,dt!$A$2:$R$78,4,FALSE)</f>
        <v>30210</v>
      </c>
      <c r="E32" s="8">
        <f>VLOOKUP($A$7:$A$91,dt!$A$2:$R$78,5,FALSE)</f>
        <v>19</v>
      </c>
      <c r="F32" s="8">
        <f>VLOOKUP($A$7:$A$91,dt!$A$2:$R$78,6,FALSE)</f>
        <v>7</v>
      </c>
      <c r="G32" s="8">
        <f>VLOOKUP($A$7:$A$91,dt!$A$2:$R$78,7,FALSE)</f>
        <v>30634</v>
      </c>
      <c r="H32" s="8">
        <f>VLOOKUP($A$7:$A$91,dt!$A$2:$R$78,8,FALSE)</f>
        <v>6918</v>
      </c>
      <c r="I32" s="8">
        <f>VLOOKUP($A$7:$A$91,dt!$A$2:$R$78,9,FALSE)</f>
        <v>71487</v>
      </c>
      <c r="J32" s="8">
        <f>VLOOKUP($A$7:$A$91,dt!$A$2:$R$78,10,FALSE)</f>
        <v>2141</v>
      </c>
      <c r="K32" s="8">
        <f>VLOOKUP($A$7:$A$91,dt!$A$2:$R$78,11,FALSE)</f>
        <v>1665497</v>
      </c>
      <c r="L32" s="8">
        <f>VLOOKUP($A$7:$A$91,dt!$A$2:$R$78,12,FALSE)</f>
        <v>38310</v>
      </c>
      <c r="M32" s="8">
        <f>VLOOKUP($A$7:$A$91,dt!$A$2:$R$78,13,FALSE)</f>
        <v>266743</v>
      </c>
      <c r="N32" s="8">
        <f>VLOOKUP($A$7:$A$91,dt!$A$2:$R$78,14,FALSE)</f>
        <v>312</v>
      </c>
      <c r="O32" s="8">
        <f>VLOOKUP($A$7:$A$91,dt!$A$2:$R$78,15,FALSE)</f>
        <v>45373</v>
      </c>
      <c r="P32" s="8">
        <f>VLOOKUP($A$7:$A$91,dt!$A$2:$R$78,16,FALSE)</f>
        <v>2601</v>
      </c>
      <c r="Q32" s="8">
        <f>VLOOKUP($A$7:$A$91,dt!$A$2:$R$78,17,FALSE)</f>
        <v>6548</v>
      </c>
      <c r="R32" s="8">
        <f>VLOOKUP($A$7:$A$91,dt!$A$2:$R$78,18,FALSE)</f>
        <v>154</v>
      </c>
      <c r="S32" s="8">
        <f>VLOOKUP($A$7:$A$91,dt!$A$2:$X$78,19,FALSE)</f>
        <v>24288</v>
      </c>
      <c r="T32" s="8">
        <f>VLOOKUP($A$7:$A$91,dt!$A$2:$X$78,20,FALSE)</f>
        <v>796</v>
      </c>
      <c r="U32" s="8">
        <f>VLOOKUP($A$7:$A$91,dt!$A$2:$X$78,21,FALSE)</f>
        <v>1224</v>
      </c>
      <c r="V32" s="8">
        <f>VLOOKUP($A$7:$A$91,dt!$A$2:$X$78,22,FALSE)</f>
        <v>77</v>
      </c>
      <c r="W32" s="8">
        <f>VLOOKUP($A$7:$A$91,dt!$A$2:$X$78,23,FALSE)</f>
        <v>96</v>
      </c>
      <c r="X32" s="8">
        <f>VLOOKUP($A$7:$A$91,dt!$A$2:$X$78,24,FALSE)</f>
        <v>4</v>
      </c>
    </row>
    <row r="33" spans="1:24" ht="21.75" x14ac:dyDescent="0.2">
      <c r="A33" s="7" t="s">
        <v>34</v>
      </c>
      <c r="B33" s="8">
        <f>VLOOKUP($A$7:$A$91,dt!$A$2:$R$78,2,FALSE)</f>
        <v>81367</v>
      </c>
      <c r="C33" s="8">
        <f>VLOOKUP($A$7:$A$91,dt!$A$2:$R$78,3,FALSE)</f>
        <v>92987</v>
      </c>
      <c r="D33" s="8">
        <f>VLOOKUP($A$7:$A$91,dt!$A$2:$R$78,4,FALSE)</f>
        <v>13250</v>
      </c>
      <c r="E33" s="8">
        <f>VLOOKUP($A$7:$A$91,dt!$A$2:$R$78,5,FALSE)</f>
        <v>7831</v>
      </c>
      <c r="F33" s="8">
        <f>VLOOKUP($A$7:$A$91,dt!$A$2:$R$78,6,FALSE)</f>
        <v>214</v>
      </c>
      <c r="G33" s="8">
        <f>VLOOKUP($A$7:$A$91,dt!$A$2:$R$78,7,FALSE)</f>
        <v>14938</v>
      </c>
      <c r="H33" s="8">
        <f>VLOOKUP($A$7:$A$91,dt!$A$2:$R$78,8,FALSE)</f>
        <v>2355</v>
      </c>
      <c r="I33" s="8">
        <f>VLOOKUP($A$7:$A$91,dt!$A$2:$R$78,9,FALSE)</f>
        <v>266596</v>
      </c>
      <c r="J33" s="8">
        <f>VLOOKUP($A$7:$A$91,dt!$A$2:$R$78,10,FALSE)</f>
        <v>5610</v>
      </c>
      <c r="K33" s="8">
        <f>VLOOKUP($A$7:$A$91,dt!$A$2:$R$78,11,FALSE)</f>
        <v>2708376</v>
      </c>
      <c r="L33" s="8">
        <f>VLOOKUP($A$7:$A$91,dt!$A$2:$R$78,12,FALSE)</f>
        <v>75724</v>
      </c>
      <c r="M33" s="8">
        <f>VLOOKUP($A$7:$A$91,dt!$A$2:$R$78,13,FALSE)</f>
        <v>4985828</v>
      </c>
      <c r="N33" s="8">
        <f>VLOOKUP($A$7:$A$91,dt!$A$2:$R$78,14,FALSE)</f>
        <v>276</v>
      </c>
      <c r="O33" s="8">
        <f>VLOOKUP($A$7:$A$91,dt!$A$2:$R$78,15,FALSE)</f>
        <v>467719</v>
      </c>
      <c r="P33" s="8">
        <f>VLOOKUP($A$7:$A$91,dt!$A$2:$R$78,16,FALSE)</f>
        <v>2116</v>
      </c>
      <c r="Q33" s="8">
        <f>VLOOKUP($A$7:$A$91,dt!$A$2:$R$78,17,FALSE)</f>
        <v>583910</v>
      </c>
      <c r="R33" s="8">
        <f>VLOOKUP($A$7:$A$91,dt!$A$2:$R$78,18,FALSE)</f>
        <v>609</v>
      </c>
      <c r="S33" s="8">
        <f>VLOOKUP($A$7:$A$91,dt!$A$2:$X$78,19,FALSE)</f>
        <v>244461</v>
      </c>
      <c r="T33" s="8">
        <f>VLOOKUP($A$7:$A$91,dt!$A$2:$X$78,20,FALSE)</f>
        <v>1841</v>
      </c>
      <c r="U33" s="8">
        <f>VLOOKUP($A$7:$A$91,dt!$A$2:$X$78,21,FALSE)</f>
        <v>27656</v>
      </c>
      <c r="V33" s="8">
        <f>VLOOKUP($A$7:$A$91,dt!$A$2:$X$78,22,FALSE)</f>
        <v>1177</v>
      </c>
      <c r="W33" s="8">
        <f>VLOOKUP($A$7:$A$91,dt!$A$2:$X$78,23,FALSE)</f>
        <v>688</v>
      </c>
      <c r="X33" s="8">
        <f>VLOOKUP($A$7:$A$91,dt!$A$2:$X$78,24,FALSE)</f>
        <v>43</v>
      </c>
    </row>
    <row r="34" spans="1:24" ht="21.75" x14ac:dyDescent="0.2">
      <c r="A34" s="7" t="s">
        <v>35</v>
      </c>
      <c r="B34" s="8">
        <f>VLOOKUP($A$7:$A$91,dt!$A$2:$R$78,2,FALSE)</f>
        <v>33906</v>
      </c>
      <c r="C34" s="8">
        <f>VLOOKUP($A$7:$A$91,dt!$A$2:$R$78,3,FALSE)</f>
        <v>84570</v>
      </c>
      <c r="D34" s="8">
        <f>VLOOKUP($A$7:$A$91,dt!$A$2:$R$78,4,FALSE)</f>
        <v>19564</v>
      </c>
      <c r="E34" s="8">
        <f>VLOOKUP($A$7:$A$91,dt!$A$2:$R$78,5,FALSE)</f>
        <v>71</v>
      </c>
      <c r="F34" s="8">
        <f>VLOOKUP($A$7:$A$91,dt!$A$2:$R$78,6,FALSE)</f>
        <v>29</v>
      </c>
      <c r="G34" s="8">
        <f>VLOOKUP($A$7:$A$91,dt!$A$2:$R$78,7,FALSE)</f>
        <v>17187</v>
      </c>
      <c r="H34" s="8">
        <f>VLOOKUP($A$7:$A$91,dt!$A$2:$R$78,8,FALSE)</f>
        <v>4284</v>
      </c>
      <c r="I34" s="8">
        <f>VLOOKUP($A$7:$A$91,dt!$A$2:$R$78,9,FALSE)</f>
        <v>42135</v>
      </c>
      <c r="J34" s="8">
        <f>VLOOKUP($A$7:$A$91,dt!$A$2:$R$78,10,FALSE)</f>
        <v>1176</v>
      </c>
      <c r="K34" s="8">
        <f>VLOOKUP($A$7:$A$91,dt!$A$2:$R$78,11,FALSE)</f>
        <v>1003607</v>
      </c>
      <c r="L34" s="8">
        <f>VLOOKUP($A$7:$A$91,dt!$A$2:$R$78,12,FALSE)</f>
        <v>24431</v>
      </c>
      <c r="M34" s="8">
        <f>VLOOKUP($A$7:$A$91,dt!$A$2:$R$78,13,FALSE)</f>
        <v>467169</v>
      </c>
      <c r="N34" s="8">
        <f>VLOOKUP($A$7:$A$91,dt!$A$2:$R$78,14,FALSE)</f>
        <v>87</v>
      </c>
      <c r="O34" s="8">
        <f>VLOOKUP($A$7:$A$91,dt!$A$2:$R$78,15,FALSE)</f>
        <v>71389</v>
      </c>
      <c r="P34" s="8">
        <f>VLOOKUP($A$7:$A$91,dt!$A$2:$R$78,16,FALSE)</f>
        <v>1991</v>
      </c>
      <c r="Q34" s="8">
        <f>VLOOKUP($A$7:$A$91,dt!$A$2:$R$78,17,FALSE)</f>
        <v>6224</v>
      </c>
      <c r="R34" s="8">
        <f>VLOOKUP($A$7:$A$91,dt!$A$2:$R$78,18,FALSE)</f>
        <v>276</v>
      </c>
      <c r="S34" s="8">
        <f>VLOOKUP($A$7:$A$91,dt!$A$2:$X$78,19,FALSE)</f>
        <v>35984</v>
      </c>
      <c r="T34" s="8">
        <f>VLOOKUP($A$7:$A$91,dt!$A$2:$X$78,20,FALSE)</f>
        <v>161</v>
      </c>
      <c r="U34" s="8">
        <f>VLOOKUP($A$7:$A$91,dt!$A$2:$X$78,21,FALSE)</f>
        <v>3091</v>
      </c>
      <c r="V34" s="8">
        <f>VLOOKUP($A$7:$A$91,dt!$A$2:$X$78,22,FALSE)</f>
        <v>99</v>
      </c>
      <c r="W34" s="8">
        <f>VLOOKUP($A$7:$A$91,dt!$A$2:$X$78,23,FALSE)</f>
        <v>27</v>
      </c>
      <c r="X34" s="8">
        <f>VLOOKUP($A$7:$A$91,dt!$A$2:$X$78,24,FALSE)</f>
        <v>3</v>
      </c>
    </row>
    <row r="35" spans="1:24" ht="21.75" x14ac:dyDescent="0.2">
      <c r="A35" s="11" t="s">
        <v>4</v>
      </c>
      <c r="B35" s="10">
        <f>SUM(B36:B47)</f>
        <v>793243</v>
      </c>
      <c r="C35" s="10">
        <f t="shared" ref="C35:X35" si="16">SUM(C36:C47)</f>
        <v>1593765</v>
      </c>
      <c r="D35" s="10">
        <f t="shared" si="16"/>
        <v>305416</v>
      </c>
      <c r="E35" s="10">
        <f t="shared" si="16"/>
        <v>71160</v>
      </c>
      <c r="F35" s="10">
        <f t="shared" si="16"/>
        <v>2062</v>
      </c>
      <c r="G35" s="10">
        <f t="shared" si="16"/>
        <v>475358</v>
      </c>
      <c r="H35" s="10">
        <f t="shared" si="16"/>
        <v>94298</v>
      </c>
      <c r="I35" s="10">
        <f t="shared" si="16"/>
        <v>1197626</v>
      </c>
      <c r="J35" s="10">
        <f t="shared" si="16"/>
        <v>34779</v>
      </c>
      <c r="K35" s="10">
        <f t="shared" ref="K35:L35" si="17">SUM(K36:K47)</f>
        <v>27062177</v>
      </c>
      <c r="L35" s="10">
        <f t="shared" si="17"/>
        <v>652041</v>
      </c>
      <c r="M35" s="10">
        <f t="shared" ref="M35:N35" si="18">SUM(M36:M47)</f>
        <v>4087992</v>
      </c>
      <c r="N35" s="10">
        <f t="shared" si="18"/>
        <v>9576</v>
      </c>
      <c r="O35" s="10">
        <f t="shared" si="16"/>
        <v>4193069</v>
      </c>
      <c r="P35" s="10">
        <f t="shared" si="16"/>
        <v>37342</v>
      </c>
      <c r="Q35" s="10">
        <f t="shared" si="16"/>
        <v>408657</v>
      </c>
      <c r="R35" s="10">
        <f t="shared" si="16"/>
        <v>11267</v>
      </c>
      <c r="S35" s="10">
        <f t="shared" ref="S35:T35" si="19">SUM(S36:S47)</f>
        <v>849927</v>
      </c>
      <c r="T35" s="10">
        <f t="shared" si="19"/>
        <v>14060</v>
      </c>
      <c r="U35" s="10">
        <f t="shared" si="16"/>
        <v>87656</v>
      </c>
      <c r="V35" s="10">
        <f t="shared" si="16"/>
        <v>4345</v>
      </c>
      <c r="W35" s="10">
        <f t="shared" si="16"/>
        <v>1983</v>
      </c>
      <c r="X35" s="10">
        <f t="shared" si="16"/>
        <v>170</v>
      </c>
    </row>
    <row r="36" spans="1:24" ht="21.75" x14ac:dyDescent="0.2">
      <c r="A36" s="7" t="s">
        <v>36</v>
      </c>
      <c r="B36" s="8">
        <f>VLOOKUP($A$7:$A$91,dt!$A$2:$R$78,2,FALSE)</f>
        <v>24037</v>
      </c>
      <c r="C36" s="8">
        <f>VLOOKUP($A$7:$A$91,dt!$A$2:$R$78,3,FALSE)</f>
        <v>34817</v>
      </c>
      <c r="D36" s="8">
        <f>VLOOKUP($A$7:$A$91,dt!$A$2:$R$78,4,FALSE)</f>
        <v>4912</v>
      </c>
      <c r="E36" s="8">
        <f>VLOOKUP($A$7:$A$91,dt!$A$2:$R$78,5,FALSE)</f>
        <v>1067</v>
      </c>
      <c r="F36" s="8">
        <f>VLOOKUP($A$7:$A$91,dt!$A$2:$R$78,6,FALSE)</f>
        <v>12</v>
      </c>
      <c r="G36" s="8">
        <f>VLOOKUP($A$7:$A$91,dt!$A$2:$R$78,7,FALSE)</f>
        <v>18003</v>
      </c>
      <c r="H36" s="8">
        <f>VLOOKUP($A$7:$A$91,dt!$A$2:$R$78,8,FALSE)</f>
        <v>2341</v>
      </c>
      <c r="I36" s="8">
        <f>VLOOKUP($A$7:$A$91,dt!$A$2:$R$78,9,FALSE)</f>
        <v>40031</v>
      </c>
      <c r="J36" s="8">
        <f>VLOOKUP($A$7:$A$91,dt!$A$2:$R$78,10,FALSE)</f>
        <v>1115</v>
      </c>
      <c r="K36" s="8">
        <f>VLOOKUP($A$7:$A$91,dt!$A$2:$R$78,11,FALSE)</f>
        <v>1166090</v>
      </c>
      <c r="L36" s="8">
        <f>VLOOKUP($A$7:$A$91,dt!$A$2:$R$78,12,FALSE)</f>
        <v>20483</v>
      </c>
      <c r="M36" s="8">
        <f>VLOOKUP($A$7:$A$91,dt!$A$2:$R$78,13,FALSE)</f>
        <v>22301</v>
      </c>
      <c r="N36" s="8">
        <f>VLOOKUP($A$7:$A$91,dt!$A$2:$R$78,14,FALSE)</f>
        <v>148</v>
      </c>
      <c r="O36" s="8">
        <f>VLOOKUP($A$7:$A$91,dt!$A$2:$R$78,15,FALSE)</f>
        <v>43731</v>
      </c>
      <c r="P36" s="8">
        <f>VLOOKUP($A$7:$A$91,dt!$A$2:$R$78,16,FALSE)</f>
        <v>784</v>
      </c>
      <c r="Q36" s="8">
        <f>VLOOKUP($A$7:$A$91,dt!$A$2:$R$78,17,FALSE)</f>
        <v>16988</v>
      </c>
      <c r="R36" s="8">
        <f>VLOOKUP($A$7:$A$91,dt!$A$2:$R$78,18,FALSE)</f>
        <v>167</v>
      </c>
      <c r="S36" s="8">
        <f>VLOOKUP($A$7:$A$91,dt!$A$2:$X$78,19,FALSE)</f>
        <v>21250</v>
      </c>
      <c r="T36" s="8">
        <f>VLOOKUP($A$7:$A$91,dt!$A$2:$X$78,20,FALSE)</f>
        <v>199</v>
      </c>
      <c r="U36" s="8">
        <f>VLOOKUP($A$7:$A$91,dt!$A$2:$X$78,21,FALSE)</f>
        <v>3261</v>
      </c>
      <c r="V36" s="8">
        <f>VLOOKUP($A$7:$A$91,dt!$A$2:$X$78,22,FALSE)</f>
        <v>146</v>
      </c>
      <c r="W36" s="8">
        <f>VLOOKUP($A$7:$A$91,dt!$A$2:$X$78,23,FALSE)</f>
        <v>38</v>
      </c>
      <c r="X36" s="8">
        <f>VLOOKUP($A$7:$A$91,dt!$A$2:$X$78,24,FALSE)</f>
        <v>4</v>
      </c>
    </row>
    <row r="37" spans="1:24" ht="21.75" x14ac:dyDescent="0.2">
      <c r="A37" s="7" t="s">
        <v>37</v>
      </c>
      <c r="B37" s="8">
        <f>VLOOKUP($A$7:$A$91,dt!$A$2:$R$78,2,FALSE)</f>
        <v>29085</v>
      </c>
      <c r="C37" s="8">
        <f>VLOOKUP($A$7:$A$91,dt!$A$2:$R$78,3,FALSE)</f>
        <v>45431</v>
      </c>
      <c r="D37" s="8">
        <f>VLOOKUP($A$7:$A$91,dt!$A$2:$R$78,4,FALSE)</f>
        <v>6276</v>
      </c>
      <c r="E37" s="8">
        <f>VLOOKUP($A$7:$A$91,dt!$A$2:$R$78,5,FALSE)</f>
        <v>1586</v>
      </c>
      <c r="F37" s="8">
        <f>VLOOKUP($A$7:$A$91,dt!$A$2:$R$78,6,FALSE)</f>
        <v>44</v>
      </c>
      <c r="G37" s="8">
        <f>VLOOKUP($A$7:$A$91,dt!$A$2:$R$78,7,FALSE)</f>
        <v>13307</v>
      </c>
      <c r="H37" s="8">
        <f>VLOOKUP($A$7:$A$91,dt!$A$2:$R$78,8,FALSE)</f>
        <v>2224</v>
      </c>
      <c r="I37" s="8">
        <f>VLOOKUP($A$7:$A$91,dt!$A$2:$R$78,9,FALSE)</f>
        <v>51766</v>
      </c>
      <c r="J37" s="8">
        <f>VLOOKUP($A$7:$A$91,dt!$A$2:$R$78,10,FALSE)</f>
        <v>1108</v>
      </c>
      <c r="K37" s="8">
        <f>VLOOKUP($A$7:$A$91,dt!$A$2:$R$78,11,FALSE)</f>
        <v>1391844</v>
      </c>
      <c r="L37" s="8">
        <f>VLOOKUP($A$7:$A$91,dt!$A$2:$R$78,12,FALSE)</f>
        <v>26023</v>
      </c>
      <c r="M37" s="8">
        <f>VLOOKUP($A$7:$A$91,dt!$A$2:$R$78,13,FALSE)</f>
        <v>359460</v>
      </c>
      <c r="N37" s="8">
        <f>VLOOKUP($A$7:$A$91,dt!$A$2:$R$78,14,FALSE)</f>
        <v>210</v>
      </c>
      <c r="O37" s="8">
        <f>VLOOKUP($A$7:$A$91,dt!$A$2:$R$78,15,FALSE)</f>
        <v>56154</v>
      </c>
      <c r="P37" s="8">
        <f>VLOOKUP($A$7:$A$91,dt!$A$2:$R$78,16,FALSE)</f>
        <v>396</v>
      </c>
      <c r="Q37" s="8">
        <f>VLOOKUP($A$7:$A$91,dt!$A$2:$R$78,17,FALSE)</f>
        <v>4990</v>
      </c>
      <c r="R37" s="8">
        <f>VLOOKUP($A$7:$A$91,dt!$A$2:$R$78,18,FALSE)</f>
        <v>63</v>
      </c>
      <c r="S37" s="8">
        <f>VLOOKUP($A$7:$A$91,dt!$A$2:$X$78,19,FALSE)</f>
        <v>20503</v>
      </c>
      <c r="T37" s="8">
        <f>VLOOKUP($A$7:$A$91,dt!$A$2:$X$78,20,FALSE)</f>
        <v>241</v>
      </c>
      <c r="U37" s="8">
        <f>VLOOKUP($A$7:$A$91,dt!$A$2:$X$78,21,FALSE)</f>
        <v>7433</v>
      </c>
      <c r="V37" s="8">
        <f>VLOOKUP($A$7:$A$91,dt!$A$2:$X$78,22,FALSE)</f>
        <v>329</v>
      </c>
      <c r="W37" s="8">
        <f>VLOOKUP($A$7:$A$91,dt!$A$2:$X$78,23,FALSE)</f>
        <v>75</v>
      </c>
      <c r="X37" s="8">
        <f>VLOOKUP($A$7:$A$91,dt!$A$2:$X$78,24,FALSE)</f>
        <v>4</v>
      </c>
    </row>
    <row r="38" spans="1:24" ht="21.75" x14ac:dyDescent="0.2">
      <c r="A38" s="7" t="s">
        <v>38</v>
      </c>
      <c r="B38" s="8">
        <f>VLOOKUP($A$7:$A$91,dt!$A$2:$R$78,2,FALSE)</f>
        <v>90799</v>
      </c>
      <c r="C38" s="8">
        <f>VLOOKUP($A$7:$A$91,dt!$A$2:$R$78,3,FALSE)</f>
        <v>232297</v>
      </c>
      <c r="D38" s="8">
        <f>VLOOKUP($A$7:$A$91,dt!$A$2:$R$78,4,FALSE)</f>
        <v>39412</v>
      </c>
      <c r="E38" s="8">
        <f>VLOOKUP($A$7:$A$91,dt!$A$2:$R$78,5,FALSE)</f>
        <v>38847</v>
      </c>
      <c r="F38" s="8">
        <f>VLOOKUP($A$7:$A$91,dt!$A$2:$R$78,6,FALSE)</f>
        <v>1114</v>
      </c>
      <c r="G38" s="8">
        <f>VLOOKUP($A$7:$A$91,dt!$A$2:$R$78,7,FALSE)</f>
        <v>38862</v>
      </c>
      <c r="H38" s="8">
        <f>VLOOKUP($A$7:$A$91,dt!$A$2:$R$78,8,FALSE)</f>
        <v>6109</v>
      </c>
      <c r="I38" s="8">
        <f>VLOOKUP($A$7:$A$91,dt!$A$2:$R$78,9,FALSE)</f>
        <v>247437</v>
      </c>
      <c r="J38" s="8">
        <f>VLOOKUP($A$7:$A$91,dt!$A$2:$R$78,10,FALSE)</f>
        <v>4754</v>
      </c>
      <c r="K38" s="8">
        <f>VLOOKUP($A$7:$A$91,dt!$A$2:$R$78,11,FALSE)</f>
        <v>3590221</v>
      </c>
      <c r="L38" s="8">
        <f>VLOOKUP($A$7:$A$91,dt!$A$2:$R$78,12,FALSE)</f>
        <v>74161</v>
      </c>
      <c r="M38" s="8">
        <f>VLOOKUP($A$7:$A$91,dt!$A$2:$R$78,13,FALSE)</f>
        <v>1780640</v>
      </c>
      <c r="N38" s="8">
        <f>VLOOKUP($A$7:$A$91,dt!$A$2:$R$78,14,FALSE)</f>
        <v>2219</v>
      </c>
      <c r="O38" s="8">
        <f>VLOOKUP($A$7:$A$91,dt!$A$2:$R$78,15,FALSE)</f>
        <v>1169748</v>
      </c>
      <c r="P38" s="8">
        <f>VLOOKUP($A$7:$A$91,dt!$A$2:$R$78,16,FALSE)</f>
        <v>4785</v>
      </c>
      <c r="Q38" s="8">
        <f>VLOOKUP($A$7:$A$91,dt!$A$2:$R$78,17,FALSE)</f>
        <v>142998</v>
      </c>
      <c r="R38" s="8">
        <f>VLOOKUP($A$7:$A$91,dt!$A$2:$R$78,18,FALSE)</f>
        <v>2743</v>
      </c>
      <c r="S38" s="8">
        <f>VLOOKUP($A$7:$A$91,dt!$A$2:$X$78,19,FALSE)</f>
        <v>231182</v>
      </c>
      <c r="T38" s="8">
        <f>VLOOKUP($A$7:$A$91,dt!$A$2:$X$78,20,FALSE)</f>
        <v>2450</v>
      </c>
      <c r="U38" s="8">
        <f>VLOOKUP($A$7:$A$91,dt!$A$2:$X$78,21,FALSE)</f>
        <v>19295</v>
      </c>
      <c r="V38" s="8">
        <f>VLOOKUP($A$7:$A$91,dt!$A$2:$X$78,22,FALSE)</f>
        <v>903</v>
      </c>
      <c r="W38" s="8">
        <f>VLOOKUP($A$7:$A$91,dt!$A$2:$X$78,23,FALSE)</f>
        <v>173</v>
      </c>
      <c r="X38" s="8">
        <f>VLOOKUP($A$7:$A$91,dt!$A$2:$X$78,24,FALSE)</f>
        <v>32</v>
      </c>
    </row>
    <row r="39" spans="1:24" ht="21.75" x14ac:dyDescent="0.2">
      <c r="A39" s="7" t="s">
        <v>39</v>
      </c>
      <c r="B39" s="8">
        <f>VLOOKUP($A$7:$A$91,dt!$A$2:$R$78,2,FALSE)</f>
        <v>99067</v>
      </c>
      <c r="C39" s="8">
        <f>VLOOKUP($A$7:$A$91,dt!$A$2:$R$78,3,FALSE)</f>
        <v>128781</v>
      </c>
      <c r="D39" s="8">
        <f>VLOOKUP($A$7:$A$91,dt!$A$2:$R$78,4,FALSE)</f>
        <v>20877</v>
      </c>
      <c r="E39" s="8">
        <f>VLOOKUP($A$7:$A$91,dt!$A$2:$R$78,5,FALSE)</f>
        <v>8985</v>
      </c>
      <c r="F39" s="8">
        <f>VLOOKUP($A$7:$A$91,dt!$A$2:$R$78,6,FALSE)</f>
        <v>247</v>
      </c>
      <c r="G39" s="8">
        <f>VLOOKUP($A$7:$A$91,dt!$A$2:$R$78,7,FALSE)</f>
        <v>55592</v>
      </c>
      <c r="H39" s="8">
        <f>VLOOKUP($A$7:$A$91,dt!$A$2:$R$78,8,FALSE)</f>
        <v>10699</v>
      </c>
      <c r="I39" s="8">
        <f>VLOOKUP($A$7:$A$91,dt!$A$2:$R$78,9,FALSE)</f>
        <v>192385</v>
      </c>
      <c r="J39" s="8">
        <f>VLOOKUP($A$7:$A$91,dt!$A$2:$R$78,10,FALSE)</f>
        <v>3533</v>
      </c>
      <c r="K39" s="8">
        <f>VLOOKUP($A$7:$A$91,dt!$A$2:$R$78,11,FALSE)</f>
        <v>4014833</v>
      </c>
      <c r="L39" s="8">
        <f>VLOOKUP($A$7:$A$91,dt!$A$2:$R$78,12,FALSE)</f>
        <v>87633</v>
      </c>
      <c r="M39" s="8">
        <f>VLOOKUP($A$7:$A$91,dt!$A$2:$R$78,13,FALSE)</f>
        <v>320930</v>
      </c>
      <c r="N39" s="8">
        <f>VLOOKUP($A$7:$A$91,dt!$A$2:$R$78,14,FALSE)</f>
        <v>1077</v>
      </c>
      <c r="O39" s="8">
        <f>VLOOKUP($A$7:$A$91,dt!$A$2:$R$78,15,FALSE)</f>
        <v>231295</v>
      </c>
      <c r="P39" s="8">
        <f>VLOOKUP($A$7:$A$91,dt!$A$2:$R$78,16,FALSE)</f>
        <v>3606</v>
      </c>
      <c r="Q39" s="8">
        <f>VLOOKUP($A$7:$A$91,dt!$A$2:$R$78,17,FALSE)</f>
        <v>18965</v>
      </c>
      <c r="R39" s="8">
        <f>VLOOKUP($A$7:$A$91,dt!$A$2:$R$78,18,FALSE)</f>
        <v>481</v>
      </c>
      <c r="S39" s="8">
        <f>VLOOKUP($A$7:$A$91,dt!$A$2:$X$78,19,FALSE)</f>
        <v>53479</v>
      </c>
      <c r="T39" s="8">
        <f>VLOOKUP($A$7:$A$91,dt!$A$2:$X$78,20,FALSE)</f>
        <v>1227</v>
      </c>
      <c r="U39" s="8">
        <f>VLOOKUP($A$7:$A$91,dt!$A$2:$X$78,21,FALSE)</f>
        <v>15619</v>
      </c>
      <c r="V39" s="8">
        <f>VLOOKUP($A$7:$A$91,dt!$A$2:$X$78,22,FALSE)</f>
        <v>716</v>
      </c>
      <c r="W39" s="8">
        <f>VLOOKUP($A$7:$A$91,dt!$A$2:$X$78,23,FALSE)</f>
        <v>273</v>
      </c>
      <c r="X39" s="8">
        <f>VLOOKUP($A$7:$A$91,dt!$A$2:$X$78,24,FALSE)</f>
        <v>26</v>
      </c>
    </row>
    <row r="40" spans="1:24" ht="21.75" x14ac:dyDescent="0.2">
      <c r="A40" s="7" t="s">
        <v>40</v>
      </c>
      <c r="B40" s="8">
        <f>VLOOKUP($A$7:$A$91,dt!$A$2:$R$78,2,FALSE)</f>
        <v>41613</v>
      </c>
      <c r="C40" s="8">
        <f>VLOOKUP($A$7:$A$91,dt!$A$2:$R$78,3,FALSE)</f>
        <v>42500</v>
      </c>
      <c r="D40" s="8">
        <f>VLOOKUP($A$7:$A$91,dt!$A$2:$R$78,4,FALSE)</f>
        <v>5003</v>
      </c>
      <c r="E40" s="8">
        <f>VLOOKUP($A$7:$A$91,dt!$A$2:$R$78,5,FALSE)</f>
        <v>6523</v>
      </c>
      <c r="F40" s="8">
        <f>VLOOKUP($A$7:$A$91,dt!$A$2:$R$78,6,FALSE)</f>
        <v>81</v>
      </c>
      <c r="G40" s="8">
        <f>VLOOKUP($A$7:$A$91,dt!$A$2:$R$78,7,FALSE)</f>
        <v>12874</v>
      </c>
      <c r="H40" s="8">
        <f>VLOOKUP($A$7:$A$91,dt!$A$2:$R$78,8,FALSE)</f>
        <v>1577</v>
      </c>
      <c r="I40" s="8">
        <f>VLOOKUP($A$7:$A$91,dt!$A$2:$R$78,9,FALSE)</f>
        <v>64026</v>
      </c>
      <c r="J40" s="8">
        <f>VLOOKUP($A$7:$A$91,dt!$A$2:$R$78,10,FALSE)</f>
        <v>1235</v>
      </c>
      <c r="K40" s="8">
        <f>VLOOKUP($A$7:$A$91,dt!$A$2:$R$78,11,FALSE)</f>
        <v>1336762</v>
      </c>
      <c r="L40" s="8">
        <f>VLOOKUP($A$7:$A$91,dt!$A$2:$R$78,12,FALSE)</f>
        <v>37644</v>
      </c>
      <c r="M40" s="8">
        <f>VLOOKUP($A$7:$A$91,dt!$A$2:$R$78,13,FALSE)</f>
        <v>200939</v>
      </c>
      <c r="N40" s="8">
        <f>VLOOKUP($A$7:$A$91,dt!$A$2:$R$78,14,FALSE)</f>
        <v>111</v>
      </c>
      <c r="O40" s="8">
        <f>VLOOKUP($A$7:$A$91,dt!$A$2:$R$78,15,FALSE)</f>
        <v>60247</v>
      </c>
      <c r="P40" s="8">
        <f>VLOOKUP($A$7:$A$91,dt!$A$2:$R$78,16,FALSE)</f>
        <v>1241</v>
      </c>
      <c r="Q40" s="8">
        <f>VLOOKUP($A$7:$A$91,dt!$A$2:$R$78,17,FALSE)</f>
        <v>2362</v>
      </c>
      <c r="R40" s="8">
        <f>VLOOKUP($A$7:$A$91,dt!$A$2:$R$78,18,FALSE)</f>
        <v>70</v>
      </c>
      <c r="S40" s="8">
        <f>VLOOKUP($A$7:$A$91,dt!$A$2:$X$78,19,FALSE)</f>
        <v>11068</v>
      </c>
      <c r="T40" s="8">
        <f>VLOOKUP($A$7:$A$91,dt!$A$2:$X$78,20,FALSE)</f>
        <v>121</v>
      </c>
      <c r="U40" s="8">
        <f>VLOOKUP($A$7:$A$91,dt!$A$2:$X$78,21,FALSE)</f>
        <v>7604</v>
      </c>
      <c r="V40" s="8">
        <f>VLOOKUP($A$7:$A$91,dt!$A$2:$X$78,22,FALSE)</f>
        <v>324</v>
      </c>
      <c r="W40" s="8">
        <f>VLOOKUP($A$7:$A$91,dt!$A$2:$X$78,23,FALSE)</f>
        <v>227</v>
      </c>
      <c r="X40" s="8">
        <f>VLOOKUP($A$7:$A$91,dt!$A$2:$X$78,24,FALSE)</f>
        <v>23</v>
      </c>
    </row>
    <row r="41" spans="1:24" ht="21.75" x14ac:dyDescent="0.2">
      <c r="A41" s="7" t="s">
        <v>41</v>
      </c>
      <c r="B41" s="8">
        <f>VLOOKUP($A$7:$A$91,dt!$A$2:$R$78,2,FALSE)</f>
        <v>31285</v>
      </c>
      <c r="C41" s="8">
        <f>VLOOKUP($A$7:$A$91,dt!$A$2:$R$78,3,FALSE)</f>
        <v>41848</v>
      </c>
      <c r="D41" s="8">
        <f>VLOOKUP($A$7:$A$91,dt!$A$2:$R$78,4,FALSE)</f>
        <v>7435</v>
      </c>
      <c r="E41" s="8">
        <f>VLOOKUP($A$7:$A$91,dt!$A$2:$R$78,5,FALSE)</f>
        <v>48</v>
      </c>
      <c r="F41" s="8">
        <f>VLOOKUP($A$7:$A$91,dt!$A$2:$R$78,6,FALSE)</f>
        <v>4</v>
      </c>
      <c r="G41" s="8">
        <f>VLOOKUP($A$7:$A$91,dt!$A$2:$R$78,7,FALSE)</f>
        <v>12664</v>
      </c>
      <c r="H41" s="8">
        <f>VLOOKUP($A$7:$A$91,dt!$A$2:$R$78,8,FALSE)</f>
        <v>2346</v>
      </c>
      <c r="I41" s="8">
        <f>VLOOKUP($A$7:$A$91,dt!$A$2:$R$78,9,FALSE)</f>
        <v>57088</v>
      </c>
      <c r="J41" s="8">
        <f>VLOOKUP($A$7:$A$91,dt!$A$2:$R$78,10,FALSE)</f>
        <v>1221</v>
      </c>
      <c r="K41" s="8">
        <f>VLOOKUP($A$7:$A$91,dt!$A$2:$R$78,11,FALSE)</f>
        <v>1293881</v>
      </c>
      <c r="L41" s="8">
        <f>VLOOKUP($A$7:$A$91,dt!$A$2:$R$78,12,FALSE)</f>
        <v>27909</v>
      </c>
      <c r="M41" s="8">
        <f>VLOOKUP($A$7:$A$91,dt!$A$2:$R$78,13,FALSE)</f>
        <v>7150</v>
      </c>
      <c r="N41" s="8">
        <f>VLOOKUP($A$7:$A$91,dt!$A$2:$R$78,14,FALSE)</f>
        <v>197</v>
      </c>
      <c r="O41" s="8">
        <f>VLOOKUP($A$7:$A$91,dt!$A$2:$R$78,15,FALSE)</f>
        <v>648378</v>
      </c>
      <c r="P41" s="8">
        <f>VLOOKUP($A$7:$A$91,dt!$A$2:$R$78,16,FALSE)</f>
        <v>811</v>
      </c>
      <c r="Q41" s="8">
        <f>VLOOKUP($A$7:$A$91,dt!$A$2:$R$78,17,FALSE)</f>
        <v>5941</v>
      </c>
      <c r="R41" s="8">
        <f>VLOOKUP($A$7:$A$91,dt!$A$2:$R$78,18,FALSE)</f>
        <v>117</v>
      </c>
      <c r="S41" s="8">
        <f>VLOOKUP($A$7:$A$91,dt!$A$2:$X$78,19,FALSE)</f>
        <v>21357</v>
      </c>
      <c r="T41" s="8">
        <f>VLOOKUP($A$7:$A$91,dt!$A$2:$X$78,20,FALSE)</f>
        <v>321</v>
      </c>
      <c r="U41" s="8">
        <f>VLOOKUP($A$7:$A$91,dt!$A$2:$X$78,21,FALSE)</f>
        <v>6128</v>
      </c>
      <c r="V41" s="8">
        <f>VLOOKUP($A$7:$A$91,dt!$A$2:$X$78,22,FALSE)</f>
        <v>312</v>
      </c>
      <c r="W41" s="8">
        <f>VLOOKUP($A$7:$A$91,dt!$A$2:$X$78,23,FALSE)</f>
        <v>124</v>
      </c>
      <c r="X41" s="8">
        <f>VLOOKUP($A$7:$A$91,dt!$A$2:$X$78,24,FALSE)</f>
        <v>9</v>
      </c>
    </row>
    <row r="42" spans="1:24" ht="21.75" x14ac:dyDescent="0.2">
      <c r="A42" s="7" t="s">
        <v>42</v>
      </c>
      <c r="B42" s="8">
        <f>VLOOKUP($A$7:$A$91,dt!$A$2:$R$78,2,FALSE)</f>
        <v>85580</v>
      </c>
      <c r="C42" s="8">
        <f>VLOOKUP($A$7:$A$91,dt!$A$2:$R$78,3,FALSE)</f>
        <v>227545</v>
      </c>
      <c r="D42" s="8">
        <f>VLOOKUP($A$7:$A$91,dt!$A$2:$R$78,4,FALSE)</f>
        <v>45752</v>
      </c>
      <c r="E42" s="8">
        <f>VLOOKUP($A$7:$A$91,dt!$A$2:$R$78,5,FALSE)</f>
        <v>7794</v>
      </c>
      <c r="F42" s="8">
        <f>VLOOKUP($A$7:$A$91,dt!$A$2:$R$78,6,FALSE)</f>
        <v>249</v>
      </c>
      <c r="G42" s="8">
        <f>VLOOKUP($A$7:$A$91,dt!$A$2:$R$78,7,FALSE)</f>
        <v>55761</v>
      </c>
      <c r="H42" s="8">
        <f>VLOOKUP($A$7:$A$91,dt!$A$2:$R$78,8,FALSE)</f>
        <v>11723</v>
      </c>
      <c r="I42" s="8">
        <f>VLOOKUP($A$7:$A$91,dt!$A$2:$R$78,9,FALSE)</f>
        <v>130636</v>
      </c>
      <c r="J42" s="8">
        <f>VLOOKUP($A$7:$A$91,dt!$A$2:$R$78,10,FALSE)</f>
        <v>4215</v>
      </c>
      <c r="K42" s="8">
        <f>VLOOKUP($A$7:$A$91,dt!$A$2:$R$78,11,FALSE)</f>
        <v>3008836</v>
      </c>
      <c r="L42" s="8">
        <f>VLOOKUP($A$7:$A$91,dt!$A$2:$R$78,12,FALSE)</f>
        <v>65113</v>
      </c>
      <c r="M42" s="8">
        <f>VLOOKUP($A$7:$A$91,dt!$A$2:$R$78,13,FALSE)</f>
        <v>680998</v>
      </c>
      <c r="N42" s="8">
        <f>VLOOKUP($A$7:$A$91,dt!$A$2:$R$78,14,FALSE)</f>
        <v>2164</v>
      </c>
      <c r="O42" s="8">
        <f>VLOOKUP($A$7:$A$91,dt!$A$2:$R$78,15,FALSE)</f>
        <v>410819</v>
      </c>
      <c r="P42" s="8">
        <f>VLOOKUP($A$7:$A$91,dt!$A$2:$R$78,16,FALSE)</f>
        <v>4114</v>
      </c>
      <c r="Q42" s="8">
        <f>VLOOKUP($A$7:$A$91,dt!$A$2:$R$78,17,FALSE)</f>
        <v>87704</v>
      </c>
      <c r="R42" s="8">
        <f>VLOOKUP($A$7:$A$91,dt!$A$2:$R$78,18,FALSE)</f>
        <v>3560</v>
      </c>
      <c r="S42" s="8">
        <f>VLOOKUP($A$7:$A$91,dt!$A$2:$X$78,19,FALSE)</f>
        <v>109806</v>
      </c>
      <c r="T42" s="8">
        <f>VLOOKUP($A$7:$A$91,dt!$A$2:$X$78,20,FALSE)</f>
        <v>2620</v>
      </c>
      <c r="U42" s="8">
        <f>VLOOKUP($A$7:$A$91,dt!$A$2:$X$78,21,FALSE)</f>
        <v>8549</v>
      </c>
      <c r="V42" s="8">
        <f>VLOOKUP($A$7:$A$91,dt!$A$2:$X$78,22,FALSE)</f>
        <v>385</v>
      </c>
      <c r="W42" s="8">
        <f>VLOOKUP($A$7:$A$91,dt!$A$2:$X$78,23,FALSE)</f>
        <v>443</v>
      </c>
      <c r="X42" s="8">
        <f>VLOOKUP($A$7:$A$91,dt!$A$2:$X$78,24,FALSE)</f>
        <v>16</v>
      </c>
    </row>
    <row r="43" spans="1:24" ht="21.75" x14ac:dyDescent="0.2">
      <c r="A43" s="7" t="s">
        <v>43</v>
      </c>
      <c r="B43" s="8">
        <f>VLOOKUP($A$7:$A$91,dt!$A$2:$R$78,2,FALSE)</f>
        <v>111484</v>
      </c>
      <c r="C43" s="8">
        <f>VLOOKUP($A$7:$A$91,dt!$A$2:$R$78,3,FALSE)</f>
        <v>299165</v>
      </c>
      <c r="D43" s="8">
        <f>VLOOKUP($A$7:$A$91,dt!$A$2:$R$78,4,FALSE)</f>
        <v>64841</v>
      </c>
      <c r="E43" s="8">
        <f>VLOOKUP($A$7:$A$91,dt!$A$2:$R$78,5,FALSE)</f>
        <v>719</v>
      </c>
      <c r="F43" s="8">
        <f>VLOOKUP($A$7:$A$91,dt!$A$2:$R$78,6,FALSE)</f>
        <v>45</v>
      </c>
      <c r="G43" s="8">
        <f>VLOOKUP($A$7:$A$91,dt!$A$2:$R$78,7,FALSE)</f>
        <v>69569</v>
      </c>
      <c r="H43" s="8">
        <f>VLOOKUP($A$7:$A$91,dt!$A$2:$R$78,8,FALSE)</f>
        <v>17631</v>
      </c>
      <c r="I43" s="8">
        <f>VLOOKUP($A$7:$A$91,dt!$A$2:$R$78,9,FALSE)</f>
        <v>113797</v>
      </c>
      <c r="J43" s="8">
        <f>VLOOKUP($A$7:$A$91,dt!$A$2:$R$78,10,FALSE)</f>
        <v>4027</v>
      </c>
      <c r="K43" s="8">
        <f>VLOOKUP($A$7:$A$91,dt!$A$2:$R$78,11,FALSE)</f>
        <v>3056619</v>
      </c>
      <c r="L43" s="8">
        <f>VLOOKUP($A$7:$A$91,dt!$A$2:$R$78,12,FALSE)</f>
        <v>82181</v>
      </c>
      <c r="M43" s="8">
        <f>VLOOKUP($A$7:$A$91,dt!$A$2:$R$78,13,FALSE)</f>
        <v>219852</v>
      </c>
      <c r="N43" s="8">
        <f>VLOOKUP($A$7:$A$91,dt!$A$2:$R$78,14,FALSE)</f>
        <v>1313</v>
      </c>
      <c r="O43" s="8">
        <f>VLOOKUP($A$7:$A$91,dt!$A$2:$R$78,15,FALSE)</f>
        <v>1048623</v>
      </c>
      <c r="P43" s="8">
        <f>VLOOKUP($A$7:$A$91,dt!$A$2:$R$78,16,FALSE)</f>
        <v>10421</v>
      </c>
      <c r="Q43" s="8">
        <f>VLOOKUP($A$7:$A$91,dt!$A$2:$R$78,17,FALSE)</f>
        <v>79080</v>
      </c>
      <c r="R43" s="8">
        <f>VLOOKUP($A$7:$A$91,dt!$A$2:$R$78,18,FALSE)</f>
        <v>2080</v>
      </c>
      <c r="S43" s="8">
        <f>VLOOKUP($A$7:$A$91,dt!$A$2:$X$78,19,FALSE)</f>
        <v>206711</v>
      </c>
      <c r="T43" s="8">
        <f>VLOOKUP($A$7:$A$91,dt!$A$2:$X$78,20,FALSE)</f>
        <v>3910</v>
      </c>
      <c r="U43" s="8">
        <f>VLOOKUP($A$7:$A$91,dt!$A$2:$X$78,21,FALSE)</f>
        <v>4721</v>
      </c>
      <c r="V43" s="8">
        <f>VLOOKUP($A$7:$A$91,dt!$A$2:$X$78,22,FALSE)</f>
        <v>258</v>
      </c>
      <c r="W43" s="8">
        <f>VLOOKUP($A$7:$A$91,dt!$A$2:$X$78,23,FALSE)</f>
        <v>175</v>
      </c>
      <c r="X43" s="8">
        <f>VLOOKUP($A$7:$A$91,dt!$A$2:$X$78,24,FALSE)</f>
        <v>19</v>
      </c>
    </row>
    <row r="44" spans="1:24" ht="21.75" x14ac:dyDescent="0.2">
      <c r="A44" s="7" t="s">
        <v>44</v>
      </c>
      <c r="B44" s="8">
        <f>VLOOKUP($A$7:$A$91,dt!$A$2:$R$78,2,FALSE)</f>
        <v>87872</v>
      </c>
      <c r="C44" s="8">
        <f>VLOOKUP($A$7:$A$91,dt!$A$2:$R$78,3,FALSE)</f>
        <v>113303</v>
      </c>
      <c r="D44" s="8">
        <f>VLOOKUP($A$7:$A$91,dt!$A$2:$R$78,4,FALSE)</f>
        <v>24541</v>
      </c>
      <c r="E44" s="8">
        <f>VLOOKUP($A$7:$A$91,dt!$A$2:$R$78,5,FALSE)</f>
        <v>888</v>
      </c>
      <c r="F44" s="8">
        <f>VLOOKUP($A$7:$A$91,dt!$A$2:$R$78,6,FALSE)</f>
        <v>69</v>
      </c>
      <c r="G44" s="8">
        <f>VLOOKUP($A$7:$A$91,dt!$A$2:$R$78,7,FALSE)</f>
        <v>28196</v>
      </c>
      <c r="H44" s="8">
        <f>VLOOKUP($A$7:$A$91,dt!$A$2:$R$78,8,FALSE)</f>
        <v>5847</v>
      </c>
      <c r="I44" s="8">
        <f>VLOOKUP($A$7:$A$91,dt!$A$2:$R$78,9,FALSE)</f>
        <v>70872</v>
      </c>
      <c r="J44" s="8">
        <f>VLOOKUP($A$7:$A$91,dt!$A$2:$R$78,10,FALSE)</f>
        <v>3544</v>
      </c>
      <c r="K44" s="8">
        <f>VLOOKUP($A$7:$A$91,dt!$A$2:$R$78,11,FALSE)</f>
        <v>3023259</v>
      </c>
      <c r="L44" s="8">
        <f>VLOOKUP($A$7:$A$91,dt!$A$2:$R$78,12,FALSE)</f>
        <v>80043</v>
      </c>
      <c r="M44" s="8">
        <f>VLOOKUP($A$7:$A$91,dt!$A$2:$R$78,13,FALSE)</f>
        <v>159674</v>
      </c>
      <c r="N44" s="8">
        <f>VLOOKUP($A$7:$A$91,dt!$A$2:$R$78,14,FALSE)</f>
        <v>919</v>
      </c>
      <c r="O44" s="8">
        <f>VLOOKUP($A$7:$A$91,dt!$A$2:$R$78,15,FALSE)</f>
        <v>83714</v>
      </c>
      <c r="P44" s="8">
        <f>VLOOKUP($A$7:$A$91,dt!$A$2:$R$78,16,FALSE)</f>
        <v>5114</v>
      </c>
      <c r="Q44" s="8">
        <f>VLOOKUP($A$7:$A$91,dt!$A$2:$R$78,17,FALSE)</f>
        <v>22990</v>
      </c>
      <c r="R44" s="8">
        <f>VLOOKUP($A$7:$A$91,dt!$A$2:$R$78,18,FALSE)</f>
        <v>1067</v>
      </c>
      <c r="S44" s="8">
        <f>VLOOKUP($A$7:$A$91,dt!$A$2:$X$78,19,FALSE)</f>
        <v>133878</v>
      </c>
      <c r="T44" s="8">
        <f>VLOOKUP($A$7:$A$91,dt!$A$2:$X$78,20,FALSE)</f>
        <v>1801</v>
      </c>
      <c r="U44" s="8">
        <f>VLOOKUP($A$7:$A$91,dt!$A$2:$X$78,21,FALSE)</f>
        <v>4452</v>
      </c>
      <c r="V44" s="8">
        <f>VLOOKUP($A$7:$A$91,dt!$A$2:$X$78,22,FALSE)</f>
        <v>303</v>
      </c>
      <c r="W44" s="8">
        <f>VLOOKUP($A$7:$A$91,dt!$A$2:$X$78,23,FALSE)</f>
        <v>135</v>
      </c>
      <c r="X44" s="8">
        <f>VLOOKUP($A$7:$A$91,dt!$A$2:$X$78,24,FALSE)</f>
        <v>11</v>
      </c>
    </row>
    <row r="45" spans="1:24" ht="21.75" x14ac:dyDescent="0.2">
      <c r="A45" s="7" t="s">
        <v>45</v>
      </c>
      <c r="B45" s="8">
        <f>VLOOKUP($A$7:$A$91,dt!$A$2:$R$78,2,FALSE)</f>
        <v>100437</v>
      </c>
      <c r="C45" s="8">
        <f>VLOOKUP($A$7:$A$91,dt!$A$2:$R$78,3,FALSE)</f>
        <v>219351</v>
      </c>
      <c r="D45" s="8">
        <f>VLOOKUP($A$7:$A$91,dt!$A$2:$R$78,4,FALSE)</f>
        <v>43602</v>
      </c>
      <c r="E45" s="8">
        <f>VLOOKUP($A$7:$A$91,dt!$A$2:$R$78,5,FALSE)</f>
        <v>4602</v>
      </c>
      <c r="F45" s="8">
        <f>VLOOKUP($A$7:$A$91,dt!$A$2:$R$78,6,FALSE)</f>
        <v>181</v>
      </c>
      <c r="G45" s="8">
        <f>VLOOKUP($A$7:$A$91,dt!$A$2:$R$78,7,FALSE)</f>
        <v>80826</v>
      </c>
      <c r="H45" s="8">
        <f>VLOOKUP($A$7:$A$91,dt!$A$2:$R$78,8,FALSE)</f>
        <v>15849</v>
      </c>
      <c r="I45" s="8">
        <f>VLOOKUP($A$7:$A$91,dt!$A$2:$R$78,9,FALSE)</f>
        <v>75671</v>
      </c>
      <c r="J45" s="8">
        <f>VLOOKUP($A$7:$A$91,dt!$A$2:$R$78,10,FALSE)</f>
        <v>4310</v>
      </c>
      <c r="K45" s="8">
        <f>VLOOKUP($A$7:$A$91,dt!$A$2:$R$78,11,FALSE)</f>
        <v>2601242</v>
      </c>
      <c r="L45" s="8">
        <f>VLOOKUP($A$7:$A$91,dt!$A$2:$R$78,12,FALSE)</f>
        <v>80325</v>
      </c>
      <c r="M45" s="8">
        <f>VLOOKUP($A$7:$A$91,dt!$A$2:$R$78,13,FALSE)</f>
        <v>178003</v>
      </c>
      <c r="N45" s="8">
        <f>VLOOKUP($A$7:$A$91,dt!$A$2:$R$78,14,FALSE)</f>
        <v>591</v>
      </c>
      <c r="O45" s="8">
        <f>VLOOKUP($A$7:$A$91,dt!$A$2:$R$78,15,FALSE)</f>
        <v>130062</v>
      </c>
      <c r="P45" s="8">
        <f>VLOOKUP($A$7:$A$91,dt!$A$2:$R$78,16,FALSE)</f>
        <v>2201</v>
      </c>
      <c r="Q45" s="8">
        <f>VLOOKUP($A$7:$A$91,dt!$A$2:$R$78,17,FALSE)</f>
        <v>11258</v>
      </c>
      <c r="R45" s="8">
        <f>VLOOKUP($A$7:$A$91,dt!$A$2:$R$78,18,FALSE)</f>
        <v>343</v>
      </c>
      <c r="S45" s="8">
        <f>VLOOKUP($A$7:$A$91,dt!$A$2:$X$78,19,FALSE)</f>
        <v>27235</v>
      </c>
      <c r="T45" s="8">
        <f>VLOOKUP($A$7:$A$91,dt!$A$2:$X$78,20,FALSE)</f>
        <v>759</v>
      </c>
      <c r="U45" s="8">
        <f>VLOOKUP($A$7:$A$91,dt!$A$2:$X$78,21,FALSE)</f>
        <v>5258</v>
      </c>
      <c r="V45" s="8">
        <f>VLOOKUP($A$7:$A$91,dt!$A$2:$X$78,22,FALSE)</f>
        <v>311</v>
      </c>
      <c r="W45" s="8">
        <f>VLOOKUP($A$7:$A$91,dt!$A$2:$X$78,23,FALSE)</f>
        <v>143</v>
      </c>
      <c r="X45" s="8">
        <f>VLOOKUP($A$7:$A$91,dt!$A$2:$X$78,24,FALSE)</f>
        <v>16</v>
      </c>
    </row>
    <row r="46" spans="1:24" ht="21.75" x14ac:dyDescent="0.2">
      <c r="A46" s="7" t="s">
        <v>46</v>
      </c>
      <c r="B46" s="8">
        <f>VLOOKUP($A$7:$A$91,dt!$A$2:$R$78,2,FALSE)</f>
        <v>64736</v>
      </c>
      <c r="C46" s="8">
        <f>VLOOKUP($A$7:$A$91,dt!$A$2:$R$78,3,FALSE)</f>
        <v>130852</v>
      </c>
      <c r="D46" s="8">
        <f>VLOOKUP($A$7:$A$91,dt!$A$2:$R$78,4,FALSE)</f>
        <v>24983</v>
      </c>
      <c r="E46" s="8">
        <f>VLOOKUP($A$7:$A$91,dt!$A$2:$R$78,5,FALSE)</f>
        <v>98</v>
      </c>
      <c r="F46" s="8">
        <f>VLOOKUP($A$7:$A$91,dt!$A$2:$R$78,6,FALSE)</f>
        <v>14</v>
      </c>
      <c r="G46" s="8">
        <f>VLOOKUP($A$7:$A$91,dt!$A$2:$R$78,7,FALSE)</f>
        <v>72427</v>
      </c>
      <c r="H46" s="8">
        <f>VLOOKUP($A$7:$A$91,dt!$A$2:$R$78,8,FALSE)</f>
        <v>13637</v>
      </c>
      <c r="I46" s="8">
        <f>VLOOKUP($A$7:$A$91,dt!$A$2:$R$78,9,FALSE)</f>
        <v>123559</v>
      </c>
      <c r="J46" s="8">
        <f>VLOOKUP($A$7:$A$91,dt!$A$2:$R$78,10,FALSE)</f>
        <v>3933</v>
      </c>
      <c r="K46" s="8">
        <f>VLOOKUP($A$7:$A$91,dt!$A$2:$R$78,11,FALSE)</f>
        <v>1732768</v>
      </c>
      <c r="L46" s="8">
        <f>VLOOKUP($A$7:$A$91,dt!$A$2:$R$78,12,FALSE)</f>
        <v>49770</v>
      </c>
      <c r="M46" s="8">
        <f>VLOOKUP($A$7:$A$91,dt!$A$2:$R$78,13,FALSE)</f>
        <v>17934</v>
      </c>
      <c r="N46" s="8">
        <f>VLOOKUP($A$7:$A$91,dt!$A$2:$R$78,14,FALSE)</f>
        <v>507</v>
      </c>
      <c r="O46" s="8">
        <f>VLOOKUP($A$7:$A$91,dt!$A$2:$R$78,15,FALSE)</f>
        <v>295906</v>
      </c>
      <c r="P46" s="8">
        <f>VLOOKUP($A$7:$A$91,dt!$A$2:$R$78,16,FALSE)</f>
        <v>3186</v>
      </c>
      <c r="Q46" s="8">
        <f>VLOOKUP($A$7:$A$91,dt!$A$2:$R$78,17,FALSE)</f>
        <v>12300</v>
      </c>
      <c r="R46" s="8">
        <f>VLOOKUP($A$7:$A$91,dt!$A$2:$R$78,18,FALSE)</f>
        <v>449</v>
      </c>
      <c r="S46" s="8">
        <f>VLOOKUP($A$7:$A$91,dt!$A$2:$X$78,19,FALSE)</f>
        <v>9885</v>
      </c>
      <c r="T46" s="8">
        <f>VLOOKUP($A$7:$A$91,dt!$A$2:$X$78,20,FALSE)</f>
        <v>269</v>
      </c>
      <c r="U46" s="8">
        <f>VLOOKUP($A$7:$A$91,dt!$A$2:$X$78,21,FALSE)</f>
        <v>3538</v>
      </c>
      <c r="V46" s="8">
        <f>VLOOKUP($A$7:$A$91,dt!$A$2:$X$78,22,FALSE)</f>
        <v>235</v>
      </c>
      <c r="W46" s="8">
        <f>VLOOKUP($A$7:$A$91,dt!$A$2:$X$78,23,FALSE)</f>
        <v>143</v>
      </c>
      <c r="X46" s="8">
        <f>VLOOKUP($A$7:$A$91,dt!$A$2:$X$78,24,FALSE)</f>
        <v>8</v>
      </c>
    </row>
    <row r="47" spans="1:24" ht="21.75" x14ac:dyDescent="0.2">
      <c r="A47" s="7" t="s">
        <v>47</v>
      </c>
      <c r="B47" s="8">
        <f>VLOOKUP($A$7:$A$91,dt!$A$2:$R$78,2,FALSE)</f>
        <v>27248</v>
      </c>
      <c r="C47" s="8">
        <f>VLOOKUP($A$7:$A$91,dt!$A$2:$R$78,3,FALSE)</f>
        <v>77875</v>
      </c>
      <c r="D47" s="8">
        <f>VLOOKUP($A$7:$A$91,dt!$A$2:$R$78,4,FALSE)</f>
        <v>17782</v>
      </c>
      <c r="E47" s="8">
        <f>VLOOKUP($A$7:$A$91,dt!$A$2:$R$78,5,FALSE)</f>
        <v>3</v>
      </c>
      <c r="F47" s="8">
        <f>VLOOKUP($A$7:$A$91,dt!$A$2:$R$78,6,FALSE)</f>
        <v>2</v>
      </c>
      <c r="G47" s="8">
        <f>VLOOKUP($A$7:$A$91,dt!$A$2:$R$78,7,FALSE)</f>
        <v>17277</v>
      </c>
      <c r="H47" s="8">
        <f>VLOOKUP($A$7:$A$91,dt!$A$2:$R$78,8,FALSE)</f>
        <v>4315</v>
      </c>
      <c r="I47" s="8">
        <f>VLOOKUP($A$7:$A$91,dt!$A$2:$R$78,9,FALSE)</f>
        <v>30358</v>
      </c>
      <c r="J47" s="8">
        <f>VLOOKUP($A$7:$A$91,dt!$A$2:$R$78,10,FALSE)</f>
        <v>1784</v>
      </c>
      <c r="K47" s="8">
        <f>VLOOKUP($A$7:$A$91,dt!$A$2:$R$78,11,FALSE)</f>
        <v>845822</v>
      </c>
      <c r="L47" s="8">
        <f>VLOOKUP($A$7:$A$91,dt!$A$2:$R$78,12,FALSE)</f>
        <v>20756</v>
      </c>
      <c r="M47" s="8">
        <f>VLOOKUP($A$7:$A$91,dt!$A$2:$R$78,13,FALSE)</f>
        <v>140111</v>
      </c>
      <c r="N47" s="8">
        <f>VLOOKUP($A$7:$A$91,dt!$A$2:$R$78,14,FALSE)</f>
        <v>120</v>
      </c>
      <c r="O47" s="8">
        <f>VLOOKUP($A$7:$A$91,dt!$A$2:$R$78,15,FALSE)</f>
        <v>14392</v>
      </c>
      <c r="P47" s="8">
        <f>VLOOKUP($A$7:$A$91,dt!$A$2:$R$78,16,FALSE)</f>
        <v>683</v>
      </c>
      <c r="Q47" s="8">
        <f>VLOOKUP($A$7:$A$91,dt!$A$2:$R$78,17,FALSE)</f>
        <v>3081</v>
      </c>
      <c r="R47" s="8">
        <f>VLOOKUP($A$7:$A$91,dt!$A$2:$R$78,18,FALSE)</f>
        <v>127</v>
      </c>
      <c r="S47" s="8">
        <f>VLOOKUP($A$7:$A$91,dt!$A$2:$X$78,19,FALSE)</f>
        <v>3573</v>
      </c>
      <c r="T47" s="8">
        <f>VLOOKUP($A$7:$A$91,dt!$A$2:$X$78,20,FALSE)</f>
        <v>142</v>
      </c>
      <c r="U47" s="8">
        <f>VLOOKUP($A$7:$A$91,dt!$A$2:$X$78,21,FALSE)</f>
        <v>1798</v>
      </c>
      <c r="V47" s="8">
        <f>VLOOKUP($A$7:$A$91,dt!$A$2:$X$78,22,FALSE)</f>
        <v>123</v>
      </c>
      <c r="W47" s="8">
        <f>VLOOKUP($A$7:$A$91,dt!$A$2:$X$78,23,FALSE)</f>
        <v>34</v>
      </c>
      <c r="X47" s="8">
        <f>VLOOKUP($A$7:$A$91,dt!$A$2:$X$78,24,FALSE)</f>
        <v>2</v>
      </c>
    </row>
    <row r="48" spans="1:24" ht="21.75" x14ac:dyDescent="0.2">
      <c r="A48" s="11" t="s">
        <v>5</v>
      </c>
      <c r="B48" s="10">
        <f>SUM(B49:B56)</f>
        <v>386941</v>
      </c>
      <c r="C48" s="10">
        <f t="shared" ref="C48:X48" si="20">SUM(C49:C56)</f>
        <v>594470</v>
      </c>
      <c r="D48" s="10">
        <f t="shared" si="20"/>
        <v>62381</v>
      </c>
      <c r="E48" s="10">
        <f t="shared" si="20"/>
        <v>86629</v>
      </c>
      <c r="F48" s="10">
        <f t="shared" si="20"/>
        <v>1870</v>
      </c>
      <c r="G48" s="10">
        <f t="shared" si="20"/>
        <v>156907</v>
      </c>
      <c r="H48" s="10">
        <f t="shared" si="20"/>
        <v>18009</v>
      </c>
      <c r="I48" s="10">
        <f t="shared" si="20"/>
        <v>1192362</v>
      </c>
      <c r="J48" s="10">
        <f t="shared" si="20"/>
        <v>45553</v>
      </c>
      <c r="K48" s="10">
        <f t="shared" ref="K48:L48" si="21">SUM(K49:K56)</f>
        <v>16414334</v>
      </c>
      <c r="L48" s="10">
        <f t="shared" si="21"/>
        <v>353382</v>
      </c>
      <c r="M48" s="10">
        <f t="shared" ref="M48:N48" si="22">SUM(M49:M56)</f>
        <v>6223785</v>
      </c>
      <c r="N48" s="10">
        <f t="shared" si="22"/>
        <v>2216</v>
      </c>
      <c r="O48" s="10">
        <f t="shared" si="20"/>
        <v>6299278</v>
      </c>
      <c r="P48" s="10">
        <f t="shared" si="20"/>
        <v>11025</v>
      </c>
      <c r="Q48" s="10">
        <f t="shared" si="20"/>
        <v>24142</v>
      </c>
      <c r="R48" s="10">
        <f t="shared" si="20"/>
        <v>755</v>
      </c>
      <c r="S48" s="10">
        <f t="shared" ref="S48:T48" si="23">SUM(S49:S56)</f>
        <v>199862</v>
      </c>
      <c r="T48" s="10">
        <f t="shared" si="23"/>
        <v>3075</v>
      </c>
      <c r="U48" s="10">
        <f t="shared" si="20"/>
        <v>22770</v>
      </c>
      <c r="V48" s="10">
        <f t="shared" si="20"/>
        <v>1336</v>
      </c>
      <c r="W48" s="10">
        <f t="shared" si="20"/>
        <v>2035</v>
      </c>
      <c r="X48" s="10">
        <f t="shared" si="20"/>
        <v>107</v>
      </c>
    </row>
    <row r="49" spans="1:24" ht="21.75" x14ac:dyDescent="0.2">
      <c r="A49" s="7" t="s">
        <v>48</v>
      </c>
      <c r="B49" s="8">
        <f>VLOOKUP($A$7:$A$91,dt!$A$2:$R$78,2,FALSE)</f>
        <v>73652</v>
      </c>
      <c r="C49" s="8">
        <f>VLOOKUP($A$7:$A$91,dt!$A$2:$R$78,3,FALSE)</f>
        <v>167416</v>
      </c>
      <c r="D49" s="8">
        <f>VLOOKUP($A$7:$A$91,dt!$A$2:$R$78,4,FALSE)</f>
        <v>15168</v>
      </c>
      <c r="E49" s="8">
        <f>VLOOKUP($A$7:$A$91,dt!$A$2:$R$78,5,FALSE)</f>
        <v>52527</v>
      </c>
      <c r="F49" s="8">
        <f>VLOOKUP($A$7:$A$91,dt!$A$2:$R$78,6,FALSE)</f>
        <v>1135</v>
      </c>
      <c r="G49" s="8">
        <f>VLOOKUP($A$7:$A$91,dt!$A$2:$R$78,7,FALSE)</f>
        <v>54008</v>
      </c>
      <c r="H49" s="8">
        <f>VLOOKUP($A$7:$A$91,dt!$A$2:$R$78,8,FALSE)</f>
        <v>5788</v>
      </c>
      <c r="I49" s="8">
        <f>VLOOKUP($A$7:$A$91,dt!$A$2:$R$78,9,FALSE)</f>
        <v>392496</v>
      </c>
      <c r="J49" s="8">
        <f>VLOOKUP($A$7:$A$91,dt!$A$2:$R$78,10,FALSE)</f>
        <v>15781</v>
      </c>
      <c r="K49" s="8">
        <f>VLOOKUP($A$7:$A$91,dt!$A$2:$R$78,11,FALSE)</f>
        <v>2715862</v>
      </c>
      <c r="L49" s="8">
        <f>VLOOKUP($A$7:$A$91,dt!$A$2:$R$78,12,FALSE)</f>
        <v>61681</v>
      </c>
      <c r="M49" s="8">
        <f>VLOOKUP($A$7:$A$91,dt!$A$2:$R$78,13,FALSE)</f>
        <v>1505907</v>
      </c>
      <c r="N49" s="8">
        <f>VLOOKUP($A$7:$A$91,dt!$A$2:$R$78,14,FALSE)</f>
        <v>749</v>
      </c>
      <c r="O49" s="8">
        <f>VLOOKUP($A$7:$A$91,dt!$A$2:$R$78,15,FALSE)</f>
        <v>3208477</v>
      </c>
      <c r="P49" s="8">
        <f>VLOOKUP($A$7:$A$91,dt!$A$2:$R$78,16,FALSE)</f>
        <v>1946</v>
      </c>
      <c r="Q49" s="8">
        <f>VLOOKUP($A$7:$A$91,dt!$A$2:$R$78,17,FALSE)</f>
        <v>5471</v>
      </c>
      <c r="R49" s="8">
        <f>VLOOKUP($A$7:$A$91,dt!$A$2:$R$78,18,FALSE)</f>
        <v>171</v>
      </c>
      <c r="S49" s="8">
        <f>VLOOKUP($A$7:$A$91,dt!$A$2:$X$78,19,FALSE)</f>
        <v>36850</v>
      </c>
      <c r="T49" s="8">
        <f>VLOOKUP($A$7:$A$91,dt!$A$2:$X$78,20,FALSE)</f>
        <v>647</v>
      </c>
      <c r="U49" s="8">
        <f>VLOOKUP($A$7:$A$91,dt!$A$2:$X$78,21,FALSE)</f>
        <v>4591</v>
      </c>
      <c r="V49" s="8">
        <f>VLOOKUP($A$7:$A$91,dt!$A$2:$X$78,22,FALSE)</f>
        <v>216</v>
      </c>
      <c r="W49" s="8">
        <f>VLOOKUP($A$7:$A$91,dt!$A$2:$X$78,23,FALSE)</f>
        <v>319</v>
      </c>
      <c r="X49" s="8">
        <f>VLOOKUP($A$7:$A$91,dt!$A$2:$X$78,24,FALSE)</f>
        <v>23</v>
      </c>
    </row>
    <row r="50" spans="1:24" ht="21.75" x14ac:dyDescent="0.2">
      <c r="A50" s="7" t="s">
        <v>49</v>
      </c>
      <c r="B50" s="8">
        <f>VLOOKUP($A$7:$A$91,dt!$A$2:$R$78,2,FALSE)</f>
        <v>34480</v>
      </c>
      <c r="C50" s="8">
        <f>VLOOKUP($A$7:$A$91,dt!$A$2:$R$78,3,FALSE)</f>
        <v>26701</v>
      </c>
      <c r="D50" s="8">
        <f>VLOOKUP($A$7:$A$91,dt!$A$2:$R$78,4,FALSE)</f>
        <v>2412</v>
      </c>
      <c r="E50" s="8">
        <f>VLOOKUP($A$7:$A$91,dt!$A$2:$R$78,5,FALSE)</f>
        <v>25502</v>
      </c>
      <c r="F50" s="8">
        <f>VLOOKUP($A$7:$A$91,dt!$A$2:$R$78,6,FALSE)</f>
        <v>451</v>
      </c>
      <c r="G50" s="8">
        <f>VLOOKUP($A$7:$A$91,dt!$A$2:$R$78,7,FALSE)</f>
        <v>4941</v>
      </c>
      <c r="H50" s="8">
        <f>VLOOKUP($A$7:$A$91,dt!$A$2:$R$78,8,FALSE)</f>
        <v>448</v>
      </c>
      <c r="I50" s="8">
        <f>VLOOKUP($A$7:$A$91,dt!$A$2:$R$78,9,FALSE)</f>
        <v>249050</v>
      </c>
      <c r="J50" s="8">
        <f>VLOOKUP($A$7:$A$91,dt!$A$2:$R$78,10,FALSE)</f>
        <v>1206</v>
      </c>
      <c r="K50" s="8">
        <f>VLOOKUP($A$7:$A$91,dt!$A$2:$R$78,11,FALSE)</f>
        <v>1830875</v>
      </c>
      <c r="L50" s="8">
        <f>VLOOKUP($A$7:$A$91,dt!$A$2:$R$78,12,FALSE)</f>
        <v>32960</v>
      </c>
      <c r="M50" s="8">
        <f>VLOOKUP($A$7:$A$91,dt!$A$2:$R$78,13,FALSE)</f>
        <v>2008836</v>
      </c>
      <c r="N50" s="8">
        <f>VLOOKUP($A$7:$A$91,dt!$A$2:$R$78,14,FALSE)</f>
        <v>169</v>
      </c>
      <c r="O50" s="8">
        <f>VLOOKUP($A$7:$A$91,dt!$A$2:$R$78,15,FALSE)</f>
        <v>535103</v>
      </c>
      <c r="P50" s="8">
        <f>VLOOKUP($A$7:$A$91,dt!$A$2:$R$78,16,FALSE)</f>
        <v>726</v>
      </c>
      <c r="Q50" s="8">
        <f>VLOOKUP($A$7:$A$91,dt!$A$2:$R$78,17,FALSE)</f>
        <v>1184</v>
      </c>
      <c r="R50" s="8">
        <f>VLOOKUP($A$7:$A$91,dt!$A$2:$R$78,18,FALSE)</f>
        <v>37</v>
      </c>
      <c r="S50" s="8">
        <f>VLOOKUP($A$7:$A$91,dt!$A$2:$X$78,19,FALSE)</f>
        <v>11307</v>
      </c>
      <c r="T50" s="8">
        <f>VLOOKUP($A$7:$A$91,dt!$A$2:$X$78,20,FALSE)</f>
        <v>231</v>
      </c>
      <c r="U50" s="8">
        <f>VLOOKUP($A$7:$A$91,dt!$A$2:$X$78,21,FALSE)</f>
        <v>1004</v>
      </c>
      <c r="V50" s="8">
        <f>VLOOKUP($A$7:$A$91,dt!$A$2:$X$78,22,FALSE)</f>
        <v>45</v>
      </c>
      <c r="W50" s="8">
        <f>VLOOKUP($A$7:$A$91,dt!$A$2:$X$78,23,FALSE)</f>
        <v>30</v>
      </c>
      <c r="X50" s="8">
        <f>VLOOKUP($A$7:$A$91,dt!$A$2:$X$78,24,FALSE)</f>
        <v>3</v>
      </c>
    </row>
    <row r="51" spans="1:24" ht="21.75" x14ac:dyDescent="0.2">
      <c r="A51" s="7" t="s">
        <v>50</v>
      </c>
      <c r="B51" s="8">
        <f>VLOOKUP($A$7:$A$91,dt!$A$2:$R$78,2,FALSE)</f>
        <v>52163</v>
      </c>
      <c r="C51" s="8">
        <f>VLOOKUP($A$7:$A$91,dt!$A$2:$R$78,3,FALSE)</f>
        <v>133028</v>
      </c>
      <c r="D51" s="8">
        <f>VLOOKUP($A$7:$A$91,dt!$A$2:$R$78,4,FALSE)</f>
        <v>13510</v>
      </c>
      <c r="E51" s="8">
        <f>VLOOKUP($A$7:$A$91,dt!$A$2:$R$78,5,FALSE)</f>
        <v>3007</v>
      </c>
      <c r="F51" s="8">
        <f>VLOOKUP($A$7:$A$91,dt!$A$2:$R$78,6,FALSE)</f>
        <v>50</v>
      </c>
      <c r="G51" s="8">
        <f>VLOOKUP($A$7:$A$91,dt!$A$2:$R$78,7,FALSE)</f>
        <v>15020</v>
      </c>
      <c r="H51" s="8">
        <f>VLOOKUP($A$7:$A$91,dt!$A$2:$R$78,8,FALSE)</f>
        <v>1541</v>
      </c>
      <c r="I51" s="8">
        <f>VLOOKUP($A$7:$A$91,dt!$A$2:$R$78,9,FALSE)</f>
        <v>208300</v>
      </c>
      <c r="J51" s="8">
        <f>VLOOKUP($A$7:$A$91,dt!$A$2:$R$78,10,FALSE)</f>
        <v>3360</v>
      </c>
      <c r="K51" s="8">
        <f>VLOOKUP($A$7:$A$91,dt!$A$2:$R$78,11,FALSE)</f>
        <v>1712272</v>
      </c>
      <c r="L51" s="8">
        <f>VLOOKUP($A$7:$A$91,dt!$A$2:$R$78,12,FALSE)</f>
        <v>45205</v>
      </c>
      <c r="M51" s="8">
        <f>VLOOKUP($A$7:$A$91,dt!$A$2:$R$78,13,FALSE)</f>
        <v>1867382</v>
      </c>
      <c r="N51" s="8">
        <f>VLOOKUP($A$7:$A$91,dt!$A$2:$R$78,14,FALSE)</f>
        <v>264</v>
      </c>
      <c r="O51" s="8">
        <f>VLOOKUP($A$7:$A$91,dt!$A$2:$R$78,15,FALSE)</f>
        <v>946032</v>
      </c>
      <c r="P51" s="8">
        <f>VLOOKUP($A$7:$A$91,dt!$A$2:$R$78,16,FALSE)</f>
        <v>1349</v>
      </c>
      <c r="Q51" s="8">
        <f>VLOOKUP($A$7:$A$91,dt!$A$2:$R$78,17,FALSE)</f>
        <v>1559</v>
      </c>
      <c r="R51" s="8">
        <f>VLOOKUP($A$7:$A$91,dt!$A$2:$R$78,18,FALSE)</f>
        <v>68</v>
      </c>
      <c r="S51" s="8">
        <f>VLOOKUP($A$7:$A$91,dt!$A$2:$X$78,19,FALSE)</f>
        <v>22960</v>
      </c>
      <c r="T51" s="8">
        <f>VLOOKUP($A$7:$A$91,dt!$A$2:$X$78,20,FALSE)</f>
        <v>290</v>
      </c>
      <c r="U51" s="8">
        <f>VLOOKUP($A$7:$A$91,dt!$A$2:$X$78,21,FALSE)</f>
        <v>5081</v>
      </c>
      <c r="V51" s="8">
        <f>VLOOKUP($A$7:$A$91,dt!$A$2:$X$78,22,FALSE)</f>
        <v>200</v>
      </c>
      <c r="W51" s="8">
        <f>VLOOKUP($A$7:$A$91,dt!$A$2:$X$78,23,FALSE)</f>
        <v>618</v>
      </c>
      <c r="X51" s="8">
        <f>VLOOKUP($A$7:$A$91,dt!$A$2:$X$78,24,FALSE)</f>
        <v>18</v>
      </c>
    </row>
    <row r="52" spans="1:24" ht="21.75" x14ac:dyDescent="0.2">
      <c r="A52" s="7" t="s">
        <v>51</v>
      </c>
      <c r="B52" s="8">
        <f>VLOOKUP($A$7:$A$91,dt!$A$2:$R$78,2,FALSE)</f>
        <v>28261</v>
      </c>
      <c r="C52" s="8">
        <f>VLOOKUP($A$7:$A$91,dt!$A$2:$R$78,3,FALSE)</f>
        <v>34399</v>
      </c>
      <c r="D52" s="8">
        <f>VLOOKUP($A$7:$A$91,dt!$A$2:$R$78,4,FALSE)</f>
        <v>3220</v>
      </c>
      <c r="E52" s="8">
        <f>VLOOKUP($A$7:$A$91,dt!$A$2:$R$78,5,FALSE)</f>
        <v>434</v>
      </c>
      <c r="F52" s="8">
        <f>VLOOKUP($A$7:$A$91,dt!$A$2:$R$78,6,FALSE)</f>
        <v>24</v>
      </c>
      <c r="G52" s="8">
        <f>VLOOKUP($A$7:$A$91,dt!$A$2:$R$78,7,FALSE)</f>
        <v>9468</v>
      </c>
      <c r="H52" s="8">
        <f>VLOOKUP($A$7:$A$91,dt!$A$2:$R$78,8,FALSE)</f>
        <v>940</v>
      </c>
      <c r="I52" s="8">
        <f>VLOOKUP($A$7:$A$91,dt!$A$2:$R$78,9,FALSE)</f>
        <v>57430</v>
      </c>
      <c r="J52" s="8">
        <f>VLOOKUP($A$7:$A$91,dt!$A$2:$R$78,10,FALSE)</f>
        <v>1443</v>
      </c>
      <c r="K52" s="8">
        <f>VLOOKUP($A$7:$A$91,dt!$A$2:$R$78,11,FALSE)</f>
        <v>1308954</v>
      </c>
      <c r="L52" s="8">
        <f>VLOOKUP($A$7:$A$91,dt!$A$2:$R$78,12,FALSE)</f>
        <v>25895</v>
      </c>
      <c r="M52" s="8">
        <f>VLOOKUP($A$7:$A$91,dt!$A$2:$R$78,13,FALSE)</f>
        <v>155683</v>
      </c>
      <c r="N52" s="8">
        <f>VLOOKUP($A$7:$A$91,dt!$A$2:$R$78,14,FALSE)</f>
        <v>184</v>
      </c>
      <c r="O52" s="8">
        <f>VLOOKUP($A$7:$A$91,dt!$A$2:$R$78,15,FALSE)</f>
        <v>182323</v>
      </c>
      <c r="P52" s="8">
        <f>VLOOKUP($A$7:$A$91,dt!$A$2:$R$78,16,FALSE)</f>
        <v>747</v>
      </c>
      <c r="Q52" s="8">
        <f>VLOOKUP($A$7:$A$91,dt!$A$2:$R$78,17,FALSE)</f>
        <v>1771</v>
      </c>
      <c r="R52" s="8">
        <f>VLOOKUP($A$7:$A$91,dt!$A$2:$R$78,18,FALSE)</f>
        <v>57</v>
      </c>
      <c r="S52" s="8">
        <f>VLOOKUP($A$7:$A$91,dt!$A$2:$X$78,19,FALSE)</f>
        <v>8927</v>
      </c>
      <c r="T52" s="8">
        <f>VLOOKUP($A$7:$A$91,dt!$A$2:$X$78,20,FALSE)</f>
        <v>62</v>
      </c>
      <c r="U52" s="8">
        <f>VLOOKUP($A$7:$A$91,dt!$A$2:$X$78,21,FALSE)</f>
        <v>1385</v>
      </c>
      <c r="V52" s="8">
        <f>VLOOKUP($A$7:$A$91,dt!$A$2:$X$78,22,FALSE)</f>
        <v>58</v>
      </c>
      <c r="W52" s="8">
        <f>VLOOKUP($A$7:$A$91,dt!$A$2:$X$78,23,FALSE)</f>
        <v>165</v>
      </c>
      <c r="X52" s="8">
        <f>VLOOKUP($A$7:$A$91,dt!$A$2:$X$78,24,FALSE)</f>
        <v>3</v>
      </c>
    </row>
    <row r="53" spans="1:24" ht="21.75" x14ac:dyDescent="0.2">
      <c r="A53" s="7" t="s">
        <v>52</v>
      </c>
      <c r="B53" s="8">
        <f>VLOOKUP($A$7:$A$91,dt!$A$2:$R$78,2,FALSE)</f>
        <v>50294</v>
      </c>
      <c r="C53" s="8">
        <f>VLOOKUP($A$7:$A$91,dt!$A$2:$R$78,3,FALSE)</f>
        <v>57079</v>
      </c>
      <c r="D53" s="8">
        <f>VLOOKUP($A$7:$A$91,dt!$A$2:$R$78,4,FALSE)</f>
        <v>8968</v>
      </c>
      <c r="E53" s="8">
        <f>VLOOKUP($A$7:$A$91,dt!$A$2:$R$78,5,FALSE)</f>
        <v>143</v>
      </c>
      <c r="F53" s="8">
        <f>VLOOKUP($A$7:$A$91,dt!$A$2:$R$78,6,FALSE)</f>
        <v>12</v>
      </c>
      <c r="G53" s="8">
        <f>VLOOKUP($A$7:$A$91,dt!$A$2:$R$78,7,FALSE)</f>
        <v>10844</v>
      </c>
      <c r="H53" s="8">
        <f>VLOOKUP($A$7:$A$91,dt!$A$2:$R$78,8,FALSE)</f>
        <v>1787</v>
      </c>
      <c r="I53" s="8">
        <f>VLOOKUP($A$7:$A$91,dt!$A$2:$R$78,9,FALSE)</f>
        <v>84120</v>
      </c>
      <c r="J53" s="8">
        <f>VLOOKUP($A$7:$A$91,dt!$A$2:$R$78,10,FALSE)</f>
        <v>6574</v>
      </c>
      <c r="K53" s="8">
        <f>VLOOKUP($A$7:$A$91,dt!$A$2:$R$78,11,FALSE)</f>
        <v>2120772</v>
      </c>
      <c r="L53" s="8">
        <f>VLOOKUP($A$7:$A$91,dt!$A$2:$R$78,12,FALSE)</f>
        <v>47688</v>
      </c>
      <c r="M53" s="8">
        <f>VLOOKUP($A$7:$A$91,dt!$A$2:$R$78,13,FALSE)</f>
        <v>54468</v>
      </c>
      <c r="N53" s="8">
        <f>VLOOKUP($A$7:$A$91,dt!$A$2:$R$78,14,FALSE)</f>
        <v>213</v>
      </c>
      <c r="O53" s="8">
        <f>VLOOKUP($A$7:$A$91,dt!$A$2:$R$78,15,FALSE)</f>
        <v>105508</v>
      </c>
      <c r="P53" s="8">
        <f>VLOOKUP($A$7:$A$91,dt!$A$2:$R$78,16,FALSE)</f>
        <v>1353</v>
      </c>
      <c r="Q53" s="8">
        <f>VLOOKUP($A$7:$A$91,dt!$A$2:$R$78,17,FALSE)</f>
        <v>2522</v>
      </c>
      <c r="R53" s="8">
        <f>VLOOKUP($A$7:$A$91,dt!$A$2:$R$78,18,FALSE)</f>
        <v>114</v>
      </c>
      <c r="S53" s="8">
        <f>VLOOKUP($A$7:$A$91,dt!$A$2:$X$78,19,FALSE)</f>
        <v>36612</v>
      </c>
      <c r="T53" s="8">
        <f>VLOOKUP($A$7:$A$91,dt!$A$2:$X$78,20,FALSE)</f>
        <v>355</v>
      </c>
      <c r="U53" s="8">
        <f>VLOOKUP($A$7:$A$91,dt!$A$2:$X$78,21,FALSE)</f>
        <v>2736</v>
      </c>
      <c r="V53" s="8">
        <f>VLOOKUP($A$7:$A$91,dt!$A$2:$X$78,22,FALSE)</f>
        <v>284</v>
      </c>
      <c r="W53" s="8">
        <f>VLOOKUP($A$7:$A$91,dt!$A$2:$X$78,23,FALSE)</f>
        <v>88</v>
      </c>
      <c r="X53" s="8">
        <f>VLOOKUP($A$7:$A$91,dt!$A$2:$X$78,24,FALSE)</f>
        <v>12</v>
      </c>
    </row>
    <row r="54" spans="1:24" ht="21.75" x14ac:dyDescent="0.2">
      <c r="A54" s="7" t="s">
        <v>53</v>
      </c>
      <c r="B54" s="8">
        <f>VLOOKUP($A$7:$A$91,dt!$A$2:$R$78,2,FALSE)</f>
        <v>43853</v>
      </c>
      <c r="C54" s="8">
        <f>VLOOKUP($A$7:$A$91,dt!$A$2:$R$78,3,FALSE)</f>
        <v>51531</v>
      </c>
      <c r="D54" s="8">
        <f>VLOOKUP($A$7:$A$91,dt!$A$2:$R$78,4,FALSE)</f>
        <v>5576</v>
      </c>
      <c r="E54" s="8">
        <f>VLOOKUP($A$7:$A$91,dt!$A$2:$R$78,5,FALSE)</f>
        <v>282</v>
      </c>
      <c r="F54" s="8">
        <f>VLOOKUP($A$7:$A$91,dt!$A$2:$R$78,6,FALSE)</f>
        <v>20</v>
      </c>
      <c r="G54" s="8">
        <f>VLOOKUP($A$7:$A$91,dt!$A$2:$R$78,7,FALSE)</f>
        <v>7081</v>
      </c>
      <c r="H54" s="8">
        <f>VLOOKUP($A$7:$A$91,dt!$A$2:$R$78,8,FALSE)</f>
        <v>792</v>
      </c>
      <c r="I54" s="8">
        <f>VLOOKUP($A$7:$A$91,dt!$A$2:$R$78,9,FALSE)</f>
        <v>25964</v>
      </c>
      <c r="J54" s="8">
        <f>VLOOKUP($A$7:$A$91,dt!$A$2:$R$78,10,FALSE)</f>
        <v>1571</v>
      </c>
      <c r="K54" s="8">
        <f>VLOOKUP($A$7:$A$91,dt!$A$2:$R$78,11,FALSE)</f>
        <v>2022817</v>
      </c>
      <c r="L54" s="8">
        <f>VLOOKUP($A$7:$A$91,dt!$A$2:$R$78,12,FALSE)</f>
        <v>42080</v>
      </c>
      <c r="M54" s="8">
        <f>VLOOKUP($A$7:$A$91,dt!$A$2:$R$78,13,FALSE)</f>
        <v>238306</v>
      </c>
      <c r="N54" s="8">
        <f>VLOOKUP($A$7:$A$91,dt!$A$2:$R$78,14,FALSE)</f>
        <v>223</v>
      </c>
      <c r="O54" s="8">
        <f>VLOOKUP($A$7:$A$91,dt!$A$2:$R$78,15,FALSE)</f>
        <v>151373</v>
      </c>
      <c r="P54" s="8">
        <f>VLOOKUP($A$7:$A$91,dt!$A$2:$R$78,16,FALSE)</f>
        <v>915</v>
      </c>
      <c r="Q54" s="8">
        <f>VLOOKUP($A$7:$A$91,dt!$A$2:$R$78,17,FALSE)</f>
        <v>1772</v>
      </c>
      <c r="R54" s="8">
        <f>VLOOKUP($A$7:$A$91,dt!$A$2:$R$78,18,FALSE)</f>
        <v>70</v>
      </c>
      <c r="S54" s="8">
        <f>VLOOKUP($A$7:$A$91,dt!$A$2:$X$78,19,FALSE)</f>
        <v>25242</v>
      </c>
      <c r="T54" s="8">
        <f>VLOOKUP($A$7:$A$91,dt!$A$2:$X$78,20,FALSE)</f>
        <v>263</v>
      </c>
      <c r="U54" s="8">
        <f>VLOOKUP($A$7:$A$91,dt!$A$2:$X$78,21,FALSE)</f>
        <v>1225</v>
      </c>
      <c r="V54" s="8">
        <f>VLOOKUP($A$7:$A$91,dt!$A$2:$X$78,22,FALSE)</f>
        <v>71</v>
      </c>
      <c r="W54" s="8">
        <f>VLOOKUP($A$7:$A$91,dt!$A$2:$X$78,23,FALSE)</f>
        <v>431</v>
      </c>
      <c r="X54" s="8">
        <f>VLOOKUP($A$7:$A$91,dt!$A$2:$X$78,24,FALSE)</f>
        <v>11</v>
      </c>
    </row>
    <row r="55" spans="1:24" ht="21.75" x14ac:dyDescent="0.2">
      <c r="A55" s="7" t="s">
        <v>54</v>
      </c>
      <c r="B55" s="8">
        <f>VLOOKUP($A$7:$A$91,dt!$A$2:$R$78,2,FALSE)</f>
        <v>82083</v>
      </c>
      <c r="C55" s="8">
        <f>VLOOKUP($A$7:$A$91,dt!$A$2:$R$78,3,FALSE)</f>
        <v>43512</v>
      </c>
      <c r="D55" s="8">
        <f>VLOOKUP($A$7:$A$91,dt!$A$2:$R$78,4,FALSE)</f>
        <v>5643</v>
      </c>
      <c r="E55" s="8">
        <f>VLOOKUP($A$7:$A$91,dt!$A$2:$R$78,5,FALSE)</f>
        <v>4571</v>
      </c>
      <c r="F55" s="8">
        <f>VLOOKUP($A$7:$A$91,dt!$A$2:$R$78,6,FALSE)</f>
        <v>146</v>
      </c>
      <c r="G55" s="8">
        <f>VLOOKUP($A$7:$A$91,dt!$A$2:$R$78,7,FALSE)</f>
        <v>15457</v>
      </c>
      <c r="H55" s="8">
        <f>VLOOKUP($A$7:$A$91,dt!$A$2:$R$78,8,FALSE)</f>
        <v>1826</v>
      </c>
      <c r="I55" s="8">
        <f>VLOOKUP($A$7:$A$91,dt!$A$2:$R$78,9,FALSE)</f>
        <v>109101</v>
      </c>
      <c r="J55" s="8">
        <f>VLOOKUP($A$7:$A$91,dt!$A$2:$R$78,10,FALSE)</f>
        <v>4406</v>
      </c>
      <c r="K55" s="8">
        <f>VLOOKUP($A$7:$A$91,dt!$A$2:$R$78,11,FALSE)</f>
        <v>3897756</v>
      </c>
      <c r="L55" s="8">
        <f>VLOOKUP($A$7:$A$91,dt!$A$2:$R$78,12,FALSE)</f>
        <v>78269</v>
      </c>
      <c r="M55" s="8">
        <f>VLOOKUP($A$7:$A$91,dt!$A$2:$R$78,13,FALSE)</f>
        <v>391250</v>
      </c>
      <c r="N55" s="8">
        <f>VLOOKUP($A$7:$A$91,dt!$A$2:$R$78,14,FALSE)</f>
        <v>316</v>
      </c>
      <c r="O55" s="8">
        <f>VLOOKUP($A$7:$A$91,dt!$A$2:$R$78,15,FALSE)</f>
        <v>1136208</v>
      </c>
      <c r="P55" s="8">
        <f>VLOOKUP($A$7:$A$91,dt!$A$2:$R$78,16,FALSE)</f>
        <v>3717</v>
      </c>
      <c r="Q55" s="8">
        <f>VLOOKUP($A$7:$A$91,dt!$A$2:$R$78,17,FALSE)</f>
        <v>8951</v>
      </c>
      <c r="R55" s="8">
        <f>VLOOKUP($A$7:$A$91,dt!$A$2:$R$78,18,FALSE)</f>
        <v>217</v>
      </c>
      <c r="S55" s="8">
        <f>VLOOKUP($A$7:$A$91,dt!$A$2:$X$78,19,FALSE)</f>
        <v>53839</v>
      </c>
      <c r="T55" s="8">
        <f>VLOOKUP($A$7:$A$91,dt!$A$2:$X$78,20,FALSE)</f>
        <v>1141</v>
      </c>
      <c r="U55" s="8">
        <f>VLOOKUP($A$7:$A$91,dt!$A$2:$X$78,21,FALSE)</f>
        <v>3987</v>
      </c>
      <c r="V55" s="8">
        <f>VLOOKUP($A$7:$A$91,dt!$A$2:$X$78,22,FALSE)</f>
        <v>206</v>
      </c>
      <c r="W55" s="8">
        <f>VLOOKUP($A$7:$A$91,dt!$A$2:$X$78,23,FALSE)</f>
        <v>263</v>
      </c>
      <c r="X55" s="8">
        <f>VLOOKUP($A$7:$A$91,dt!$A$2:$X$78,24,FALSE)</f>
        <v>23</v>
      </c>
    </row>
    <row r="56" spans="1:24" ht="21.75" x14ac:dyDescent="0.2">
      <c r="A56" s="7" t="s">
        <v>55</v>
      </c>
      <c r="B56" s="8">
        <f>VLOOKUP($A$7:$A$91,dt!$A$2:$R$78,2,FALSE)</f>
        <v>22155</v>
      </c>
      <c r="C56" s="8">
        <f>VLOOKUP($A$7:$A$91,dt!$A$2:$R$78,3,FALSE)</f>
        <v>80804</v>
      </c>
      <c r="D56" s="8">
        <f>VLOOKUP($A$7:$A$91,dt!$A$2:$R$78,4,FALSE)</f>
        <v>7884</v>
      </c>
      <c r="E56" s="8">
        <f>VLOOKUP($A$7:$A$91,dt!$A$2:$R$78,5,FALSE)</f>
        <v>163</v>
      </c>
      <c r="F56" s="8">
        <f>VLOOKUP($A$7:$A$91,dt!$A$2:$R$78,6,FALSE)</f>
        <v>32</v>
      </c>
      <c r="G56" s="8">
        <f>VLOOKUP($A$7:$A$91,dt!$A$2:$R$78,7,FALSE)</f>
        <v>40088</v>
      </c>
      <c r="H56" s="8">
        <f>VLOOKUP($A$7:$A$91,dt!$A$2:$R$78,8,FALSE)</f>
        <v>4887</v>
      </c>
      <c r="I56" s="8">
        <f>VLOOKUP($A$7:$A$91,dt!$A$2:$R$78,9,FALSE)</f>
        <v>65901</v>
      </c>
      <c r="J56" s="8">
        <f>VLOOKUP($A$7:$A$91,dt!$A$2:$R$78,10,FALSE)</f>
        <v>11212</v>
      </c>
      <c r="K56" s="8">
        <f>VLOOKUP($A$7:$A$91,dt!$A$2:$R$78,11,FALSE)</f>
        <v>805026</v>
      </c>
      <c r="L56" s="8">
        <f>VLOOKUP($A$7:$A$91,dt!$A$2:$R$78,12,FALSE)</f>
        <v>19604</v>
      </c>
      <c r="M56" s="8">
        <f>VLOOKUP($A$7:$A$91,dt!$A$2:$R$78,13,FALSE)</f>
        <v>1953</v>
      </c>
      <c r="N56" s="8">
        <f>VLOOKUP($A$7:$A$91,dt!$A$2:$R$78,14,FALSE)</f>
        <v>98</v>
      </c>
      <c r="O56" s="8">
        <f>VLOOKUP($A$7:$A$91,dt!$A$2:$R$78,15,FALSE)</f>
        <v>34254</v>
      </c>
      <c r="P56" s="8">
        <f>VLOOKUP($A$7:$A$91,dt!$A$2:$R$78,16,FALSE)</f>
        <v>272</v>
      </c>
      <c r="Q56" s="8">
        <f>VLOOKUP($A$7:$A$91,dt!$A$2:$R$78,17,FALSE)</f>
        <v>912</v>
      </c>
      <c r="R56" s="8">
        <f>VLOOKUP($A$7:$A$91,dt!$A$2:$R$78,18,FALSE)</f>
        <v>21</v>
      </c>
      <c r="S56" s="8">
        <f>VLOOKUP($A$7:$A$91,dt!$A$2:$X$78,19,FALSE)</f>
        <v>4125</v>
      </c>
      <c r="T56" s="8">
        <f>VLOOKUP($A$7:$A$91,dt!$A$2:$X$78,20,FALSE)</f>
        <v>86</v>
      </c>
      <c r="U56" s="8">
        <f>VLOOKUP($A$7:$A$91,dt!$A$2:$X$78,21,FALSE)</f>
        <v>2761</v>
      </c>
      <c r="V56" s="8">
        <f>VLOOKUP($A$7:$A$91,dt!$A$2:$X$78,22,FALSE)</f>
        <v>256</v>
      </c>
      <c r="W56" s="8">
        <f>VLOOKUP($A$7:$A$91,dt!$A$2:$X$78,23,FALSE)</f>
        <v>121</v>
      </c>
      <c r="X56" s="8">
        <f>VLOOKUP($A$7:$A$91,dt!$A$2:$X$78,24,FALSE)</f>
        <v>14</v>
      </c>
    </row>
    <row r="57" spans="1:24" ht="21.75" x14ac:dyDescent="0.2">
      <c r="A57" s="11" t="s">
        <v>6</v>
      </c>
      <c r="B57" s="10">
        <f>SUM(B58:B66)</f>
        <v>340633</v>
      </c>
      <c r="C57" s="10">
        <f t="shared" ref="C57:X57" si="24">SUM(C58:C66)</f>
        <v>641255</v>
      </c>
      <c r="D57" s="10">
        <f t="shared" si="24"/>
        <v>48064</v>
      </c>
      <c r="E57" s="10">
        <f t="shared" si="24"/>
        <v>7572</v>
      </c>
      <c r="F57" s="10">
        <f t="shared" si="24"/>
        <v>284</v>
      </c>
      <c r="G57" s="10">
        <f t="shared" si="24"/>
        <v>138668</v>
      </c>
      <c r="H57" s="10">
        <f t="shared" si="24"/>
        <v>12777</v>
      </c>
      <c r="I57" s="10">
        <f t="shared" si="24"/>
        <v>1295794</v>
      </c>
      <c r="J57" s="10">
        <f t="shared" si="24"/>
        <v>26530</v>
      </c>
      <c r="K57" s="10">
        <f t="shared" ref="K57:L57" si="25">SUM(K58:K66)</f>
        <v>14139777</v>
      </c>
      <c r="L57" s="10">
        <f t="shared" si="25"/>
        <v>301677</v>
      </c>
      <c r="M57" s="10">
        <f t="shared" ref="M57:N57" si="26">SUM(M58:M66)</f>
        <v>19122614</v>
      </c>
      <c r="N57" s="10">
        <f t="shared" si="26"/>
        <v>1537</v>
      </c>
      <c r="O57" s="10">
        <f t="shared" si="24"/>
        <v>5955782</v>
      </c>
      <c r="P57" s="10">
        <f t="shared" si="24"/>
        <v>16693</v>
      </c>
      <c r="Q57" s="10">
        <f t="shared" si="24"/>
        <v>896289</v>
      </c>
      <c r="R57" s="10">
        <f t="shared" si="24"/>
        <v>1299</v>
      </c>
      <c r="S57" s="10">
        <f t="shared" ref="S57:T57" si="27">SUM(S58:S66)</f>
        <v>2989188</v>
      </c>
      <c r="T57" s="10">
        <f t="shared" si="27"/>
        <v>9348</v>
      </c>
      <c r="U57" s="10">
        <f t="shared" si="24"/>
        <v>127380</v>
      </c>
      <c r="V57" s="10">
        <f t="shared" si="24"/>
        <v>4030</v>
      </c>
      <c r="W57" s="10">
        <f t="shared" si="24"/>
        <v>15355</v>
      </c>
      <c r="X57" s="10">
        <f t="shared" si="24"/>
        <v>434</v>
      </c>
    </row>
    <row r="58" spans="1:24" ht="21.75" x14ac:dyDescent="0.2">
      <c r="A58" s="7" t="s">
        <v>56</v>
      </c>
      <c r="B58" s="8">
        <f>VLOOKUP($A$7:$A$91,dt!$A$2:$R$78,2,FALSE)</f>
        <v>31943</v>
      </c>
      <c r="C58" s="8">
        <f>VLOOKUP($A$7:$A$91,dt!$A$2:$R$78,3,FALSE)</f>
        <v>44591</v>
      </c>
      <c r="D58" s="8">
        <f>VLOOKUP($A$7:$A$91,dt!$A$2:$R$78,4,FALSE)</f>
        <v>3500</v>
      </c>
      <c r="E58" s="8">
        <f>VLOOKUP($A$7:$A$91,dt!$A$2:$R$78,5,FALSE)</f>
        <v>0</v>
      </c>
      <c r="F58" s="8">
        <f>VLOOKUP($A$7:$A$91,dt!$A$2:$R$78,6,FALSE)</f>
        <v>0</v>
      </c>
      <c r="G58" s="8">
        <f>VLOOKUP($A$7:$A$91,dt!$A$2:$R$78,7,FALSE)</f>
        <v>23475</v>
      </c>
      <c r="H58" s="8">
        <f>VLOOKUP($A$7:$A$91,dt!$A$2:$R$78,8,FALSE)</f>
        <v>1933</v>
      </c>
      <c r="I58" s="8">
        <f>VLOOKUP($A$7:$A$91,dt!$A$2:$R$78,9,FALSE)</f>
        <v>66356</v>
      </c>
      <c r="J58" s="8">
        <f>VLOOKUP($A$7:$A$91,dt!$A$2:$R$78,10,FALSE)</f>
        <v>1566</v>
      </c>
      <c r="K58" s="8">
        <f>VLOOKUP($A$7:$A$91,dt!$A$2:$R$78,11,FALSE)</f>
        <v>1152613</v>
      </c>
      <c r="L58" s="8">
        <f>VLOOKUP($A$7:$A$91,dt!$A$2:$R$78,12,FALSE)</f>
        <v>30193</v>
      </c>
      <c r="M58" s="8">
        <f>VLOOKUP($A$7:$A$91,dt!$A$2:$R$78,13,FALSE)</f>
        <v>617952</v>
      </c>
      <c r="N58" s="8">
        <f>VLOOKUP($A$7:$A$91,dt!$A$2:$R$78,14,FALSE)</f>
        <v>121</v>
      </c>
      <c r="O58" s="8">
        <f>VLOOKUP($A$7:$A$91,dt!$A$2:$R$78,15,FALSE)</f>
        <v>1865082</v>
      </c>
      <c r="P58" s="8">
        <f>VLOOKUP($A$7:$A$91,dt!$A$2:$R$78,16,FALSE)</f>
        <v>317</v>
      </c>
      <c r="Q58" s="8">
        <f>VLOOKUP($A$7:$A$91,dt!$A$2:$R$78,17,FALSE)</f>
        <v>9423</v>
      </c>
      <c r="R58" s="8">
        <f>VLOOKUP($A$7:$A$91,dt!$A$2:$R$78,18,FALSE)</f>
        <v>73</v>
      </c>
      <c r="S58" s="8">
        <f>VLOOKUP($A$7:$A$91,dt!$A$2:$X$78,19,FALSE)</f>
        <v>112063</v>
      </c>
      <c r="T58" s="8">
        <f>VLOOKUP($A$7:$A$91,dt!$A$2:$X$78,20,FALSE)</f>
        <v>131</v>
      </c>
      <c r="U58" s="8">
        <f>VLOOKUP($A$7:$A$91,dt!$A$2:$X$78,21,FALSE)</f>
        <v>1554</v>
      </c>
      <c r="V58" s="8">
        <f>VLOOKUP($A$7:$A$91,dt!$A$2:$X$78,22,FALSE)</f>
        <v>60</v>
      </c>
      <c r="W58" s="8">
        <f>VLOOKUP($A$7:$A$91,dt!$A$2:$X$78,23,FALSE)</f>
        <v>178</v>
      </c>
      <c r="X58" s="8">
        <f>VLOOKUP($A$7:$A$91,dt!$A$2:$X$78,24,FALSE)</f>
        <v>8</v>
      </c>
    </row>
    <row r="59" spans="1:24" ht="21.75" x14ac:dyDescent="0.2">
      <c r="A59" s="7" t="s">
        <v>57</v>
      </c>
      <c r="B59" s="8">
        <f>VLOOKUP($A$7:$A$91,dt!$A$2:$R$78,2,FALSE)</f>
        <v>40189</v>
      </c>
      <c r="C59" s="8">
        <f>VLOOKUP($A$7:$A$91,dt!$A$2:$R$78,3,FALSE)</f>
        <v>71161</v>
      </c>
      <c r="D59" s="8">
        <f>VLOOKUP($A$7:$A$91,dt!$A$2:$R$78,4,FALSE)</f>
        <v>3952</v>
      </c>
      <c r="E59" s="8">
        <f>VLOOKUP($A$7:$A$91,dt!$A$2:$R$78,5,FALSE)</f>
        <v>1490</v>
      </c>
      <c r="F59" s="8">
        <f>VLOOKUP($A$7:$A$91,dt!$A$2:$R$78,6,FALSE)</f>
        <v>50</v>
      </c>
      <c r="G59" s="8">
        <f>VLOOKUP($A$7:$A$91,dt!$A$2:$R$78,7,FALSE)</f>
        <v>7634</v>
      </c>
      <c r="H59" s="8">
        <f>VLOOKUP($A$7:$A$91,dt!$A$2:$R$78,8,FALSE)</f>
        <v>612</v>
      </c>
      <c r="I59" s="8">
        <f>VLOOKUP($A$7:$A$91,dt!$A$2:$R$78,9,FALSE)</f>
        <v>196565</v>
      </c>
      <c r="J59" s="8">
        <f>VLOOKUP($A$7:$A$91,dt!$A$2:$R$78,10,FALSE)</f>
        <v>1829</v>
      </c>
      <c r="K59" s="8">
        <f>VLOOKUP($A$7:$A$91,dt!$A$2:$R$78,11,FALSE)</f>
        <v>1979826</v>
      </c>
      <c r="L59" s="8">
        <f>VLOOKUP($A$7:$A$91,dt!$A$2:$R$78,12,FALSE)</f>
        <v>35816</v>
      </c>
      <c r="M59" s="8">
        <f>VLOOKUP($A$7:$A$91,dt!$A$2:$R$78,13,FALSE)</f>
        <v>6372008</v>
      </c>
      <c r="N59" s="8">
        <f>VLOOKUP($A$7:$A$91,dt!$A$2:$R$78,14,FALSE)</f>
        <v>222</v>
      </c>
      <c r="O59" s="8">
        <f>VLOOKUP($A$7:$A$91,dt!$A$2:$R$78,15,FALSE)</f>
        <v>1567191</v>
      </c>
      <c r="P59" s="8">
        <f>VLOOKUP($A$7:$A$91,dt!$A$2:$R$78,16,FALSE)</f>
        <v>3107</v>
      </c>
      <c r="Q59" s="8">
        <f>VLOOKUP($A$7:$A$91,dt!$A$2:$R$78,17,FALSE)</f>
        <v>38201</v>
      </c>
      <c r="R59" s="8">
        <f>VLOOKUP($A$7:$A$91,dt!$A$2:$R$78,18,FALSE)</f>
        <v>233</v>
      </c>
      <c r="S59" s="8">
        <f>VLOOKUP($A$7:$A$91,dt!$A$2:$X$78,19,FALSE)</f>
        <v>625686</v>
      </c>
      <c r="T59" s="8">
        <f>VLOOKUP($A$7:$A$91,dt!$A$2:$X$78,20,FALSE)</f>
        <v>2085</v>
      </c>
      <c r="U59" s="8">
        <f>VLOOKUP($A$7:$A$91,dt!$A$2:$X$78,21,FALSE)</f>
        <v>27663</v>
      </c>
      <c r="V59" s="8">
        <f>VLOOKUP($A$7:$A$91,dt!$A$2:$X$78,22,FALSE)</f>
        <v>816</v>
      </c>
      <c r="W59" s="8">
        <f>VLOOKUP($A$7:$A$91,dt!$A$2:$X$78,23,FALSE)</f>
        <v>4739</v>
      </c>
      <c r="X59" s="8">
        <f>VLOOKUP($A$7:$A$91,dt!$A$2:$X$78,24,FALSE)</f>
        <v>124</v>
      </c>
    </row>
    <row r="60" spans="1:24" ht="21.75" x14ac:dyDescent="0.2">
      <c r="A60" s="7" t="s">
        <v>58</v>
      </c>
      <c r="B60" s="8">
        <f>VLOOKUP($A$7:$A$91,dt!$A$2:$R$78,2,FALSE)</f>
        <v>24018</v>
      </c>
      <c r="C60" s="8">
        <f>VLOOKUP($A$7:$A$91,dt!$A$2:$R$78,3,FALSE)</f>
        <v>12423</v>
      </c>
      <c r="D60" s="8">
        <f>VLOOKUP($A$7:$A$91,dt!$A$2:$R$78,4,FALSE)</f>
        <v>954</v>
      </c>
      <c r="E60" s="8">
        <f>VLOOKUP($A$7:$A$91,dt!$A$2:$R$78,5,FALSE)</f>
        <v>103</v>
      </c>
      <c r="F60" s="8">
        <f>VLOOKUP($A$7:$A$91,dt!$A$2:$R$78,6,FALSE)</f>
        <v>5</v>
      </c>
      <c r="G60" s="8">
        <f>VLOOKUP($A$7:$A$91,dt!$A$2:$R$78,7,FALSE)</f>
        <v>26751</v>
      </c>
      <c r="H60" s="8">
        <f>VLOOKUP($A$7:$A$91,dt!$A$2:$R$78,8,FALSE)</f>
        <v>2491</v>
      </c>
      <c r="I60" s="8">
        <f>VLOOKUP($A$7:$A$91,dt!$A$2:$R$78,9,FALSE)</f>
        <v>78362</v>
      </c>
      <c r="J60" s="8">
        <f>VLOOKUP($A$7:$A$91,dt!$A$2:$R$78,10,FALSE)</f>
        <v>1351</v>
      </c>
      <c r="K60" s="8">
        <f>VLOOKUP($A$7:$A$91,dt!$A$2:$R$78,11,FALSE)</f>
        <v>976718</v>
      </c>
      <c r="L60" s="8">
        <f>VLOOKUP($A$7:$A$91,dt!$A$2:$R$78,12,FALSE)</f>
        <v>21127</v>
      </c>
      <c r="M60" s="8">
        <f>VLOOKUP($A$7:$A$91,dt!$A$2:$R$78,13,FALSE)</f>
        <v>1533480</v>
      </c>
      <c r="N60" s="8">
        <f>VLOOKUP($A$7:$A$91,dt!$A$2:$R$78,14,FALSE)</f>
        <v>112</v>
      </c>
      <c r="O60" s="8">
        <f>VLOOKUP($A$7:$A$91,dt!$A$2:$R$78,15,FALSE)</f>
        <v>90741</v>
      </c>
      <c r="P60" s="8">
        <f>VLOOKUP($A$7:$A$91,dt!$A$2:$R$78,16,FALSE)</f>
        <v>2259</v>
      </c>
      <c r="Q60" s="8">
        <f>VLOOKUP($A$7:$A$91,dt!$A$2:$R$78,17,FALSE)</f>
        <v>17915</v>
      </c>
      <c r="R60" s="8">
        <f>VLOOKUP($A$7:$A$91,dt!$A$2:$R$78,18,FALSE)</f>
        <v>127</v>
      </c>
      <c r="S60" s="8">
        <f>VLOOKUP($A$7:$A$91,dt!$A$2:$X$78,19,FALSE)</f>
        <v>264288</v>
      </c>
      <c r="T60" s="8">
        <f>VLOOKUP($A$7:$A$91,dt!$A$2:$X$78,20,FALSE)</f>
        <v>2383</v>
      </c>
      <c r="U60" s="8">
        <f>VLOOKUP($A$7:$A$91,dt!$A$2:$X$78,21,FALSE)</f>
        <v>11978</v>
      </c>
      <c r="V60" s="8">
        <f>VLOOKUP($A$7:$A$91,dt!$A$2:$X$78,22,FALSE)</f>
        <v>409</v>
      </c>
      <c r="W60" s="8">
        <f>VLOOKUP($A$7:$A$91,dt!$A$2:$X$78,23,FALSE)</f>
        <v>1340</v>
      </c>
      <c r="X60" s="8">
        <f>VLOOKUP($A$7:$A$91,dt!$A$2:$X$78,24,FALSE)</f>
        <v>40</v>
      </c>
    </row>
    <row r="61" spans="1:24" ht="21.75" x14ac:dyDescent="0.2">
      <c r="A61" s="7" t="s">
        <v>59</v>
      </c>
      <c r="B61" s="8">
        <f>VLOOKUP($A$7:$A$91,dt!$A$2:$R$78,2,FALSE)</f>
        <v>40175</v>
      </c>
      <c r="C61" s="8">
        <f>VLOOKUP($A$7:$A$91,dt!$A$2:$R$78,3,FALSE)</f>
        <v>26543</v>
      </c>
      <c r="D61" s="8">
        <f>VLOOKUP($A$7:$A$91,dt!$A$2:$R$78,4,FALSE)</f>
        <v>1814</v>
      </c>
      <c r="E61" s="8">
        <f>VLOOKUP($A$7:$A$91,dt!$A$2:$R$78,5,FALSE)</f>
        <v>153</v>
      </c>
      <c r="F61" s="8">
        <f>VLOOKUP($A$7:$A$91,dt!$A$2:$R$78,6,FALSE)</f>
        <v>8</v>
      </c>
      <c r="G61" s="8">
        <f>VLOOKUP($A$7:$A$91,dt!$A$2:$R$78,7,FALSE)</f>
        <v>8855</v>
      </c>
      <c r="H61" s="8">
        <f>VLOOKUP($A$7:$A$91,dt!$A$2:$R$78,8,FALSE)</f>
        <v>656</v>
      </c>
      <c r="I61" s="8">
        <f>VLOOKUP($A$7:$A$91,dt!$A$2:$R$78,9,FALSE)</f>
        <v>259992</v>
      </c>
      <c r="J61" s="8">
        <f>VLOOKUP($A$7:$A$91,dt!$A$2:$R$78,10,FALSE)</f>
        <v>3851</v>
      </c>
      <c r="K61" s="8">
        <f>VLOOKUP($A$7:$A$91,dt!$A$2:$R$78,11,FALSE)</f>
        <v>1666130</v>
      </c>
      <c r="L61" s="8">
        <f>VLOOKUP($A$7:$A$91,dt!$A$2:$R$78,12,FALSE)</f>
        <v>36821</v>
      </c>
      <c r="M61" s="8">
        <f>VLOOKUP($A$7:$A$91,dt!$A$2:$R$78,13,FALSE)</f>
        <v>1389866</v>
      </c>
      <c r="N61" s="8">
        <f>VLOOKUP($A$7:$A$91,dt!$A$2:$R$78,14,FALSE)</f>
        <v>226</v>
      </c>
      <c r="O61" s="8">
        <f>VLOOKUP($A$7:$A$91,dt!$A$2:$R$78,15,FALSE)</f>
        <v>195591</v>
      </c>
      <c r="P61" s="8">
        <f>VLOOKUP($A$7:$A$91,dt!$A$2:$R$78,16,FALSE)</f>
        <v>1971</v>
      </c>
      <c r="Q61" s="8">
        <f>VLOOKUP($A$7:$A$91,dt!$A$2:$R$78,17,FALSE)</f>
        <v>7592</v>
      </c>
      <c r="R61" s="8">
        <f>VLOOKUP($A$7:$A$91,dt!$A$2:$R$78,18,FALSE)</f>
        <v>207</v>
      </c>
      <c r="S61" s="8">
        <f>VLOOKUP($A$7:$A$91,dt!$A$2:$X$78,19,FALSE)</f>
        <v>214985</v>
      </c>
      <c r="T61" s="8">
        <f>VLOOKUP($A$7:$A$91,dt!$A$2:$X$78,20,FALSE)</f>
        <v>990</v>
      </c>
      <c r="U61" s="8">
        <f>VLOOKUP($A$7:$A$91,dt!$A$2:$X$78,21,FALSE)</f>
        <v>7715</v>
      </c>
      <c r="V61" s="8">
        <f>VLOOKUP($A$7:$A$91,dt!$A$2:$X$78,22,FALSE)</f>
        <v>257</v>
      </c>
      <c r="W61" s="8">
        <f>VLOOKUP($A$7:$A$91,dt!$A$2:$X$78,23,FALSE)</f>
        <v>713</v>
      </c>
      <c r="X61" s="8">
        <f>VLOOKUP($A$7:$A$91,dt!$A$2:$X$78,24,FALSE)</f>
        <v>15</v>
      </c>
    </row>
    <row r="62" spans="1:24" ht="21.75" x14ac:dyDescent="0.2">
      <c r="A62" s="7" t="s">
        <v>60</v>
      </c>
      <c r="B62" s="8">
        <f>VLOOKUP($A$7:$A$91,dt!$A$2:$R$78,2,FALSE)</f>
        <v>39029</v>
      </c>
      <c r="C62" s="8">
        <f>VLOOKUP($A$7:$A$91,dt!$A$2:$R$78,3,FALSE)</f>
        <v>244218</v>
      </c>
      <c r="D62" s="8">
        <f>VLOOKUP($A$7:$A$91,dt!$A$2:$R$78,4,FALSE)</f>
        <v>17274</v>
      </c>
      <c r="E62" s="8">
        <f>VLOOKUP($A$7:$A$91,dt!$A$2:$R$78,5,FALSE)</f>
        <v>87</v>
      </c>
      <c r="F62" s="8">
        <f>VLOOKUP($A$7:$A$91,dt!$A$2:$R$78,6,FALSE)</f>
        <v>5</v>
      </c>
      <c r="G62" s="8">
        <f>VLOOKUP($A$7:$A$91,dt!$A$2:$R$78,7,FALSE)</f>
        <v>23175</v>
      </c>
      <c r="H62" s="8">
        <f>VLOOKUP($A$7:$A$91,dt!$A$2:$R$78,8,FALSE)</f>
        <v>2177</v>
      </c>
      <c r="I62" s="8">
        <f>VLOOKUP($A$7:$A$91,dt!$A$2:$R$78,9,FALSE)</f>
        <v>163720</v>
      </c>
      <c r="J62" s="8">
        <f>VLOOKUP($A$7:$A$91,dt!$A$2:$R$78,10,FALSE)</f>
        <v>7659</v>
      </c>
      <c r="K62" s="8">
        <f>VLOOKUP($A$7:$A$91,dt!$A$2:$R$78,11,FALSE)</f>
        <v>1125834</v>
      </c>
      <c r="L62" s="8">
        <f>VLOOKUP($A$7:$A$91,dt!$A$2:$R$78,12,FALSE)</f>
        <v>28767</v>
      </c>
      <c r="M62" s="8">
        <f>VLOOKUP($A$7:$A$91,dt!$A$2:$R$78,13,FALSE)</f>
        <v>439927</v>
      </c>
      <c r="N62" s="8">
        <f>VLOOKUP($A$7:$A$91,dt!$A$2:$R$78,14,FALSE)</f>
        <v>133</v>
      </c>
      <c r="O62" s="8">
        <f>VLOOKUP($A$7:$A$91,dt!$A$2:$R$78,15,FALSE)</f>
        <v>20294</v>
      </c>
      <c r="P62" s="8">
        <f>VLOOKUP($A$7:$A$91,dt!$A$2:$R$78,16,FALSE)</f>
        <v>615</v>
      </c>
      <c r="Q62" s="8">
        <f>VLOOKUP($A$7:$A$91,dt!$A$2:$R$78,17,FALSE)</f>
        <v>1234</v>
      </c>
      <c r="R62" s="8">
        <f>VLOOKUP($A$7:$A$91,dt!$A$2:$R$78,18,FALSE)</f>
        <v>111</v>
      </c>
      <c r="S62" s="8">
        <f>VLOOKUP($A$7:$A$91,dt!$A$2:$X$78,19,FALSE)</f>
        <v>11886</v>
      </c>
      <c r="T62" s="8">
        <f>VLOOKUP($A$7:$A$91,dt!$A$2:$X$78,20,FALSE)</f>
        <v>268</v>
      </c>
      <c r="U62" s="8">
        <f>VLOOKUP($A$7:$A$91,dt!$A$2:$X$78,21,FALSE)</f>
        <v>13658</v>
      </c>
      <c r="V62" s="8">
        <f>VLOOKUP($A$7:$A$91,dt!$A$2:$X$78,22,FALSE)</f>
        <v>514</v>
      </c>
      <c r="W62" s="8">
        <f>VLOOKUP($A$7:$A$91,dt!$A$2:$X$78,23,FALSE)</f>
        <v>707</v>
      </c>
      <c r="X62" s="8">
        <f>VLOOKUP($A$7:$A$91,dt!$A$2:$X$78,24,FALSE)</f>
        <v>12</v>
      </c>
    </row>
    <row r="63" spans="1:24" ht="21.75" x14ac:dyDescent="0.2">
      <c r="A63" s="7" t="s">
        <v>61</v>
      </c>
      <c r="B63" s="8">
        <f>VLOOKUP($A$7:$A$91,dt!$A$2:$R$78,2,FALSE)</f>
        <v>35597</v>
      </c>
      <c r="C63" s="8">
        <f>VLOOKUP($A$7:$A$91,dt!$A$2:$R$78,3,FALSE)</f>
        <v>103454</v>
      </c>
      <c r="D63" s="8">
        <f>VLOOKUP($A$7:$A$91,dt!$A$2:$R$78,4,FALSE)</f>
        <v>8543</v>
      </c>
      <c r="E63" s="8">
        <f>VLOOKUP($A$7:$A$91,dt!$A$2:$R$78,5,FALSE)</f>
        <v>2688</v>
      </c>
      <c r="F63" s="8">
        <f>VLOOKUP($A$7:$A$91,dt!$A$2:$R$78,6,FALSE)</f>
        <v>106</v>
      </c>
      <c r="G63" s="8">
        <f>VLOOKUP($A$7:$A$91,dt!$A$2:$R$78,7,FALSE)</f>
        <v>8348</v>
      </c>
      <c r="H63" s="8">
        <f>VLOOKUP($A$7:$A$91,dt!$A$2:$R$78,8,FALSE)</f>
        <v>846</v>
      </c>
      <c r="I63" s="8">
        <f>VLOOKUP($A$7:$A$91,dt!$A$2:$R$78,9,FALSE)</f>
        <v>73660</v>
      </c>
      <c r="J63" s="8">
        <f>VLOOKUP($A$7:$A$91,dt!$A$2:$R$78,10,FALSE)</f>
        <v>2817</v>
      </c>
      <c r="K63" s="8">
        <f>VLOOKUP($A$7:$A$91,dt!$A$2:$R$78,11,FALSE)</f>
        <v>1269105</v>
      </c>
      <c r="L63" s="8">
        <f>VLOOKUP($A$7:$A$91,dt!$A$2:$R$78,12,FALSE)</f>
        <v>30635</v>
      </c>
      <c r="M63" s="8">
        <f>VLOOKUP($A$7:$A$91,dt!$A$2:$R$78,13,FALSE)</f>
        <v>98742</v>
      </c>
      <c r="N63" s="8">
        <f>VLOOKUP($A$7:$A$91,dt!$A$2:$R$78,14,FALSE)</f>
        <v>163</v>
      </c>
      <c r="O63" s="8">
        <f>VLOOKUP($A$7:$A$91,dt!$A$2:$R$78,15,FALSE)</f>
        <v>50916</v>
      </c>
      <c r="P63" s="8">
        <f>VLOOKUP($A$7:$A$91,dt!$A$2:$R$78,16,FALSE)</f>
        <v>1762</v>
      </c>
      <c r="Q63" s="8">
        <f>VLOOKUP($A$7:$A$91,dt!$A$2:$R$78,17,FALSE)</f>
        <v>11364</v>
      </c>
      <c r="R63" s="8">
        <f>VLOOKUP($A$7:$A$91,dt!$A$2:$R$78,18,FALSE)</f>
        <v>64</v>
      </c>
      <c r="S63" s="8">
        <f>VLOOKUP($A$7:$A$91,dt!$A$2:$X$78,19,FALSE)</f>
        <v>185395</v>
      </c>
      <c r="T63" s="8">
        <f>VLOOKUP($A$7:$A$91,dt!$A$2:$X$78,20,FALSE)</f>
        <v>708</v>
      </c>
      <c r="U63" s="8">
        <f>VLOOKUP($A$7:$A$91,dt!$A$2:$X$78,21,FALSE)</f>
        <v>7883</v>
      </c>
      <c r="V63" s="8">
        <f>VLOOKUP($A$7:$A$91,dt!$A$2:$X$78,22,FALSE)</f>
        <v>234</v>
      </c>
      <c r="W63" s="8">
        <f>VLOOKUP($A$7:$A$91,dt!$A$2:$X$78,23,FALSE)</f>
        <v>842</v>
      </c>
      <c r="X63" s="8">
        <f>VLOOKUP($A$7:$A$91,dt!$A$2:$X$78,24,FALSE)</f>
        <v>30</v>
      </c>
    </row>
    <row r="64" spans="1:24" ht="21.75" x14ac:dyDescent="0.2">
      <c r="A64" s="7" t="s">
        <v>62</v>
      </c>
      <c r="B64" s="8">
        <f>VLOOKUP($A$7:$A$91,dt!$A$2:$R$78,2,FALSE)</f>
        <v>49251</v>
      </c>
      <c r="C64" s="8">
        <f>VLOOKUP($A$7:$A$91,dt!$A$2:$R$78,3,FALSE)</f>
        <v>59771</v>
      </c>
      <c r="D64" s="8">
        <f>VLOOKUP($A$7:$A$91,dt!$A$2:$R$78,4,FALSE)</f>
        <v>6004</v>
      </c>
      <c r="E64" s="8">
        <f>VLOOKUP($A$7:$A$91,dt!$A$2:$R$78,5,FALSE)</f>
        <v>183</v>
      </c>
      <c r="F64" s="8">
        <f>VLOOKUP($A$7:$A$91,dt!$A$2:$R$78,6,FALSE)</f>
        <v>18</v>
      </c>
      <c r="G64" s="8">
        <f>VLOOKUP($A$7:$A$91,dt!$A$2:$R$78,7,FALSE)</f>
        <v>25469</v>
      </c>
      <c r="H64" s="8">
        <f>VLOOKUP($A$7:$A$91,dt!$A$2:$R$78,8,FALSE)</f>
        <v>2829</v>
      </c>
      <c r="I64" s="8">
        <f>VLOOKUP($A$7:$A$91,dt!$A$2:$R$78,9,FALSE)</f>
        <v>152229</v>
      </c>
      <c r="J64" s="8">
        <f>VLOOKUP($A$7:$A$91,dt!$A$2:$R$78,10,FALSE)</f>
        <v>4085</v>
      </c>
      <c r="K64" s="8">
        <f>VLOOKUP($A$7:$A$91,dt!$A$2:$R$78,11,FALSE)</f>
        <v>2218686</v>
      </c>
      <c r="L64" s="8">
        <f>VLOOKUP($A$7:$A$91,dt!$A$2:$R$78,12,FALSE)</f>
        <v>43107</v>
      </c>
      <c r="M64" s="8">
        <f>VLOOKUP($A$7:$A$91,dt!$A$2:$R$78,13,FALSE)</f>
        <v>1078768</v>
      </c>
      <c r="N64" s="8">
        <f>VLOOKUP($A$7:$A$91,dt!$A$2:$R$78,14,FALSE)</f>
        <v>244</v>
      </c>
      <c r="O64" s="8">
        <f>VLOOKUP($A$7:$A$91,dt!$A$2:$R$78,15,FALSE)</f>
        <v>372012</v>
      </c>
      <c r="P64" s="8">
        <f>VLOOKUP($A$7:$A$91,dt!$A$2:$R$78,16,FALSE)</f>
        <v>3195</v>
      </c>
      <c r="Q64" s="8">
        <f>VLOOKUP($A$7:$A$91,dt!$A$2:$R$78,17,FALSE)</f>
        <v>18392</v>
      </c>
      <c r="R64" s="8">
        <f>VLOOKUP($A$7:$A$91,dt!$A$2:$R$78,18,FALSE)</f>
        <v>170</v>
      </c>
      <c r="S64" s="8">
        <f>VLOOKUP($A$7:$A$91,dt!$A$2:$X$78,19,FALSE)</f>
        <v>681433</v>
      </c>
      <c r="T64" s="8">
        <f>VLOOKUP($A$7:$A$91,dt!$A$2:$X$78,20,FALSE)</f>
        <v>1081</v>
      </c>
      <c r="U64" s="8">
        <f>VLOOKUP($A$7:$A$91,dt!$A$2:$X$78,21,FALSE)</f>
        <v>13055</v>
      </c>
      <c r="V64" s="8">
        <f>VLOOKUP($A$7:$A$91,dt!$A$2:$X$78,22,FALSE)</f>
        <v>389</v>
      </c>
      <c r="W64" s="8">
        <f>VLOOKUP($A$7:$A$91,dt!$A$2:$X$78,23,FALSE)</f>
        <v>1117</v>
      </c>
      <c r="X64" s="8">
        <f>VLOOKUP($A$7:$A$91,dt!$A$2:$X$78,24,FALSE)</f>
        <v>39</v>
      </c>
    </row>
    <row r="65" spans="1:24" ht="21.75" x14ac:dyDescent="0.2">
      <c r="A65" s="7" t="s">
        <v>63</v>
      </c>
      <c r="B65" s="8">
        <f>VLOOKUP($A$7:$A$91,dt!$A$2:$R$78,2,FALSE)</f>
        <v>28622</v>
      </c>
      <c r="C65" s="8">
        <f>VLOOKUP($A$7:$A$91,dt!$A$2:$R$78,3,FALSE)</f>
        <v>13011</v>
      </c>
      <c r="D65" s="8">
        <f>VLOOKUP($A$7:$A$91,dt!$A$2:$R$78,4,FALSE)</f>
        <v>976</v>
      </c>
      <c r="E65" s="8">
        <f>VLOOKUP($A$7:$A$91,dt!$A$2:$R$78,5,FALSE)</f>
        <v>466</v>
      </c>
      <c r="F65" s="8">
        <f>VLOOKUP($A$7:$A$91,dt!$A$2:$R$78,6,FALSE)</f>
        <v>17</v>
      </c>
      <c r="G65" s="8">
        <f>VLOOKUP($A$7:$A$91,dt!$A$2:$R$78,7,FALSE)</f>
        <v>7808</v>
      </c>
      <c r="H65" s="8">
        <f>VLOOKUP($A$7:$A$91,dt!$A$2:$R$78,8,FALSE)</f>
        <v>520</v>
      </c>
      <c r="I65" s="8">
        <f>VLOOKUP($A$7:$A$91,dt!$A$2:$R$78,9,FALSE)</f>
        <v>62041</v>
      </c>
      <c r="J65" s="8">
        <f>VLOOKUP($A$7:$A$91,dt!$A$2:$R$78,10,FALSE)</f>
        <v>1319</v>
      </c>
      <c r="K65" s="8">
        <f>VLOOKUP($A$7:$A$91,dt!$A$2:$R$78,11,FALSE)</f>
        <v>1433621</v>
      </c>
      <c r="L65" s="8">
        <f>VLOOKUP($A$7:$A$91,dt!$A$2:$R$78,12,FALSE)</f>
        <v>26514</v>
      </c>
      <c r="M65" s="8">
        <f>VLOOKUP($A$7:$A$91,dt!$A$2:$R$78,13,FALSE)</f>
        <v>1382647</v>
      </c>
      <c r="N65" s="8">
        <f>VLOOKUP($A$7:$A$91,dt!$A$2:$R$78,14,FALSE)</f>
        <v>77</v>
      </c>
      <c r="O65" s="8">
        <f>VLOOKUP($A$7:$A$91,dt!$A$2:$R$78,15,FALSE)</f>
        <v>1456558</v>
      </c>
      <c r="P65" s="8">
        <f>VLOOKUP($A$7:$A$91,dt!$A$2:$R$78,16,FALSE)</f>
        <v>2012</v>
      </c>
      <c r="Q65" s="8">
        <f>VLOOKUP($A$7:$A$91,dt!$A$2:$R$78,17,FALSE)</f>
        <v>42307</v>
      </c>
      <c r="R65" s="8">
        <f>VLOOKUP($A$7:$A$91,dt!$A$2:$R$78,18,FALSE)</f>
        <v>71</v>
      </c>
      <c r="S65" s="8">
        <f>VLOOKUP($A$7:$A$91,dt!$A$2:$X$78,19,FALSE)</f>
        <v>780713</v>
      </c>
      <c r="T65" s="8">
        <f>VLOOKUP($A$7:$A$91,dt!$A$2:$X$78,20,FALSE)</f>
        <v>1266</v>
      </c>
      <c r="U65" s="8">
        <f>VLOOKUP($A$7:$A$91,dt!$A$2:$X$78,21,FALSE)</f>
        <v>6294</v>
      </c>
      <c r="V65" s="8">
        <f>VLOOKUP($A$7:$A$91,dt!$A$2:$X$78,22,FALSE)</f>
        <v>225</v>
      </c>
      <c r="W65" s="8">
        <f>VLOOKUP($A$7:$A$91,dt!$A$2:$X$78,23,FALSE)</f>
        <v>964</v>
      </c>
      <c r="X65" s="8">
        <f>VLOOKUP($A$7:$A$91,dt!$A$2:$X$78,24,FALSE)</f>
        <v>22</v>
      </c>
    </row>
    <row r="66" spans="1:24" ht="21.75" x14ac:dyDescent="0.2">
      <c r="A66" s="7" t="s">
        <v>64</v>
      </c>
      <c r="B66" s="8">
        <f>VLOOKUP($A$7:$A$91,dt!$A$2:$R$78,2,FALSE)</f>
        <v>51809</v>
      </c>
      <c r="C66" s="8">
        <f>VLOOKUP($A$7:$A$91,dt!$A$2:$R$78,3,FALSE)</f>
        <v>66083</v>
      </c>
      <c r="D66" s="8">
        <f>VLOOKUP($A$7:$A$91,dt!$A$2:$R$78,4,FALSE)</f>
        <v>5047</v>
      </c>
      <c r="E66" s="8">
        <f>VLOOKUP($A$7:$A$91,dt!$A$2:$R$78,5,FALSE)</f>
        <v>2402</v>
      </c>
      <c r="F66" s="8">
        <f>VLOOKUP($A$7:$A$91,dt!$A$2:$R$78,6,FALSE)</f>
        <v>75</v>
      </c>
      <c r="G66" s="8">
        <f>VLOOKUP($A$7:$A$91,dt!$A$2:$R$78,7,FALSE)</f>
        <v>7153</v>
      </c>
      <c r="H66" s="8">
        <f>VLOOKUP($A$7:$A$91,dt!$A$2:$R$78,8,FALSE)</f>
        <v>713</v>
      </c>
      <c r="I66" s="8">
        <f>VLOOKUP($A$7:$A$91,dt!$A$2:$R$78,9,FALSE)</f>
        <v>242869</v>
      </c>
      <c r="J66" s="8">
        <f>VLOOKUP($A$7:$A$91,dt!$A$2:$R$78,10,FALSE)</f>
        <v>2053</v>
      </c>
      <c r="K66" s="8">
        <f>VLOOKUP($A$7:$A$91,dt!$A$2:$R$78,11,FALSE)</f>
        <v>2317244</v>
      </c>
      <c r="L66" s="8">
        <f>VLOOKUP($A$7:$A$91,dt!$A$2:$R$78,12,FALSE)</f>
        <v>48697</v>
      </c>
      <c r="M66" s="8">
        <f>VLOOKUP($A$7:$A$91,dt!$A$2:$R$78,13,FALSE)</f>
        <v>6209224</v>
      </c>
      <c r="N66" s="8">
        <f>VLOOKUP($A$7:$A$91,dt!$A$2:$R$78,14,FALSE)</f>
        <v>239</v>
      </c>
      <c r="O66" s="8">
        <f>VLOOKUP($A$7:$A$91,dt!$A$2:$R$78,15,FALSE)</f>
        <v>337397</v>
      </c>
      <c r="P66" s="8">
        <f>VLOOKUP($A$7:$A$91,dt!$A$2:$R$78,16,FALSE)</f>
        <v>1455</v>
      </c>
      <c r="Q66" s="8">
        <f>VLOOKUP($A$7:$A$91,dt!$A$2:$R$78,17,FALSE)</f>
        <v>749861</v>
      </c>
      <c r="R66" s="8">
        <f>VLOOKUP($A$7:$A$91,dt!$A$2:$R$78,18,FALSE)</f>
        <v>243</v>
      </c>
      <c r="S66" s="8">
        <f>VLOOKUP($A$7:$A$91,dt!$A$2:$X$78,19,FALSE)</f>
        <v>112739</v>
      </c>
      <c r="T66" s="8">
        <f>VLOOKUP($A$7:$A$91,dt!$A$2:$X$78,20,FALSE)</f>
        <v>436</v>
      </c>
      <c r="U66" s="8">
        <f>VLOOKUP($A$7:$A$91,dt!$A$2:$X$78,21,FALSE)</f>
        <v>37580</v>
      </c>
      <c r="V66" s="8">
        <f>VLOOKUP($A$7:$A$91,dt!$A$2:$X$78,22,FALSE)</f>
        <v>1126</v>
      </c>
      <c r="W66" s="8">
        <f>VLOOKUP($A$7:$A$91,dt!$A$2:$X$78,23,FALSE)</f>
        <v>4755</v>
      </c>
      <c r="X66" s="8">
        <f>VLOOKUP($A$7:$A$91,dt!$A$2:$X$78,24,FALSE)</f>
        <v>144</v>
      </c>
    </row>
    <row r="67" spans="1:24" ht="21.75" x14ac:dyDescent="0.2">
      <c r="A67" s="11" t="s">
        <v>7</v>
      </c>
      <c r="B67" s="10">
        <f>SUM(B68:B75)</f>
        <v>152488</v>
      </c>
      <c r="C67" s="10">
        <f t="shared" ref="C67:X67" si="28">SUM(C68:C75)</f>
        <v>959285</v>
      </c>
      <c r="D67" s="10">
        <f t="shared" si="28"/>
        <v>55547</v>
      </c>
      <c r="E67" s="10">
        <f t="shared" si="28"/>
        <v>167019</v>
      </c>
      <c r="F67" s="10">
        <f t="shared" si="28"/>
        <v>5823</v>
      </c>
      <c r="G67" s="10">
        <f t="shared" si="28"/>
        <v>17203</v>
      </c>
      <c r="H67" s="10">
        <f t="shared" si="28"/>
        <v>1628</v>
      </c>
      <c r="I67" s="10">
        <f t="shared" si="28"/>
        <v>3799459</v>
      </c>
      <c r="J67" s="10">
        <f t="shared" si="28"/>
        <v>10585</v>
      </c>
      <c r="K67" s="10">
        <f t="shared" ref="K67:L67" si="29">SUM(K68:K75)</f>
        <v>4521209</v>
      </c>
      <c r="L67" s="10">
        <f t="shared" si="29"/>
        <v>106142</v>
      </c>
      <c r="M67" s="10">
        <f t="shared" ref="M67:N67" si="30">SUM(M68:M75)</f>
        <v>62570940</v>
      </c>
      <c r="N67" s="10">
        <f t="shared" si="30"/>
        <v>1793</v>
      </c>
      <c r="O67" s="10">
        <f t="shared" si="28"/>
        <v>6887973</v>
      </c>
      <c r="P67" s="10">
        <f t="shared" si="28"/>
        <v>6125</v>
      </c>
      <c r="Q67" s="10">
        <f t="shared" si="28"/>
        <v>2327210</v>
      </c>
      <c r="R67" s="10">
        <f t="shared" si="28"/>
        <v>1249</v>
      </c>
      <c r="S67" s="10">
        <f t="shared" ref="S67:T67" si="31">SUM(S68:S75)</f>
        <v>5005326</v>
      </c>
      <c r="T67" s="10">
        <f t="shared" si="31"/>
        <v>5390</v>
      </c>
      <c r="U67" s="10">
        <f t="shared" si="28"/>
        <v>244575</v>
      </c>
      <c r="V67" s="10">
        <f t="shared" si="28"/>
        <v>6807</v>
      </c>
      <c r="W67" s="10">
        <f t="shared" si="28"/>
        <v>39506</v>
      </c>
      <c r="X67" s="10">
        <f t="shared" si="28"/>
        <v>676</v>
      </c>
    </row>
    <row r="68" spans="1:24" ht="21.75" x14ac:dyDescent="0.2">
      <c r="A68" s="7" t="s">
        <v>65</v>
      </c>
      <c r="B68" s="8">
        <f>VLOOKUP($A$7:$A$91,dt!$A$2:$R$78,2,FALSE)</f>
        <v>24255</v>
      </c>
      <c r="C68" s="8">
        <f>VLOOKUP($A$7:$A$91,dt!$A$2:$R$78,3,FALSE)</f>
        <v>99989</v>
      </c>
      <c r="D68" s="8">
        <f>VLOOKUP($A$7:$A$91,dt!$A$2:$R$78,4,FALSE)</f>
        <v>8625</v>
      </c>
      <c r="E68" s="8">
        <f>VLOOKUP($A$7:$A$91,dt!$A$2:$R$78,5,FALSE)</f>
        <v>47378</v>
      </c>
      <c r="F68" s="8">
        <f>VLOOKUP($A$7:$A$91,dt!$A$2:$R$78,6,FALSE)</f>
        <v>2312</v>
      </c>
      <c r="G68" s="8">
        <f>VLOOKUP($A$7:$A$91,dt!$A$2:$R$78,7,FALSE)</f>
        <v>1028</v>
      </c>
      <c r="H68" s="8">
        <f>VLOOKUP($A$7:$A$91,dt!$A$2:$R$78,8,FALSE)</f>
        <v>100</v>
      </c>
      <c r="I68" s="8">
        <f>VLOOKUP($A$7:$A$91,dt!$A$2:$R$78,9,FALSE)</f>
        <v>2175126</v>
      </c>
      <c r="J68" s="8">
        <f>VLOOKUP($A$7:$A$91,dt!$A$2:$R$78,10,FALSE)</f>
        <v>1450</v>
      </c>
      <c r="K68" s="8">
        <f>VLOOKUP($A$7:$A$91,dt!$A$2:$R$78,11,FALSE)</f>
        <v>683470</v>
      </c>
      <c r="L68" s="8">
        <f>VLOOKUP($A$7:$A$91,dt!$A$2:$R$78,12,FALSE)</f>
        <v>16904</v>
      </c>
      <c r="M68" s="8">
        <f>VLOOKUP($A$7:$A$91,dt!$A$2:$R$78,13,FALSE)</f>
        <v>10862504</v>
      </c>
      <c r="N68" s="8">
        <f>VLOOKUP($A$7:$A$91,dt!$A$2:$R$78,14,FALSE)</f>
        <v>363</v>
      </c>
      <c r="O68" s="8">
        <f>VLOOKUP($A$7:$A$91,dt!$A$2:$R$78,15,FALSE)</f>
        <v>865815</v>
      </c>
      <c r="P68" s="8">
        <f>VLOOKUP($A$7:$A$91,dt!$A$2:$R$78,16,FALSE)</f>
        <v>689</v>
      </c>
      <c r="Q68" s="8">
        <f>VLOOKUP($A$7:$A$91,dt!$A$2:$R$78,17,FALSE)</f>
        <v>559963</v>
      </c>
      <c r="R68" s="8">
        <f>VLOOKUP($A$7:$A$91,dt!$A$2:$R$78,18,FALSE)</f>
        <v>123</v>
      </c>
      <c r="S68" s="8">
        <f>VLOOKUP($A$7:$A$91,dt!$A$2:$X$78,19,FALSE)</f>
        <v>112464</v>
      </c>
      <c r="T68" s="8">
        <f>VLOOKUP($A$7:$A$91,dt!$A$2:$X$78,20,FALSE)</f>
        <v>525</v>
      </c>
      <c r="U68" s="8">
        <f>VLOOKUP($A$7:$A$91,dt!$A$2:$X$78,21,FALSE)</f>
        <v>22114</v>
      </c>
      <c r="V68" s="8">
        <f>VLOOKUP($A$7:$A$91,dt!$A$2:$X$78,22,FALSE)</f>
        <v>801</v>
      </c>
      <c r="W68" s="8">
        <f>VLOOKUP($A$7:$A$91,dt!$A$2:$X$78,23,FALSE)</f>
        <v>1441</v>
      </c>
      <c r="X68" s="8">
        <f>VLOOKUP($A$7:$A$91,dt!$A$2:$X$78,24,FALSE)</f>
        <v>56</v>
      </c>
    </row>
    <row r="69" spans="1:24" ht="21.75" x14ac:dyDescent="0.2">
      <c r="A69" s="7" t="s">
        <v>66</v>
      </c>
      <c r="B69" s="8">
        <f>VLOOKUP($A$7:$A$91,dt!$A$2:$R$78,2,FALSE)</f>
        <v>34773</v>
      </c>
      <c r="C69" s="8">
        <f>VLOOKUP($A$7:$A$91,dt!$A$2:$R$78,3,FALSE)</f>
        <v>282521</v>
      </c>
      <c r="D69" s="8">
        <f>VLOOKUP($A$7:$A$91,dt!$A$2:$R$78,4,FALSE)</f>
        <v>12571</v>
      </c>
      <c r="E69" s="8">
        <f>VLOOKUP($A$7:$A$91,dt!$A$2:$R$78,5,FALSE)</f>
        <v>33468</v>
      </c>
      <c r="F69" s="8">
        <f>VLOOKUP($A$7:$A$91,dt!$A$2:$R$78,6,FALSE)</f>
        <v>1171</v>
      </c>
      <c r="G69" s="8">
        <f>VLOOKUP($A$7:$A$91,dt!$A$2:$R$78,7,FALSE)</f>
        <v>10258</v>
      </c>
      <c r="H69" s="8">
        <f>VLOOKUP($A$7:$A$91,dt!$A$2:$R$78,8,FALSE)</f>
        <v>775</v>
      </c>
      <c r="I69" s="8">
        <f>VLOOKUP($A$7:$A$91,dt!$A$2:$R$78,9,FALSE)</f>
        <v>414869</v>
      </c>
      <c r="J69" s="8">
        <f>VLOOKUP($A$7:$A$91,dt!$A$2:$R$78,10,FALSE)</f>
        <v>2474</v>
      </c>
      <c r="K69" s="8">
        <f>VLOOKUP($A$7:$A$91,dt!$A$2:$R$78,11,FALSE)</f>
        <v>994186</v>
      </c>
      <c r="L69" s="8">
        <f>VLOOKUP($A$7:$A$91,dt!$A$2:$R$78,12,FALSE)</f>
        <v>24923</v>
      </c>
      <c r="M69" s="8">
        <f>VLOOKUP($A$7:$A$91,dt!$A$2:$R$78,13,FALSE)</f>
        <v>32381833</v>
      </c>
      <c r="N69" s="8">
        <f>VLOOKUP($A$7:$A$91,dt!$A$2:$R$78,14,FALSE)</f>
        <v>587</v>
      </c>
      <c r="O69" s="8">
        <f>VLOOKUP($A$7:$A$91,dt!$A$2:$R$78,15,FALSE)</f>
        <v>382349</v>
      </c>
      <c r="P69" s="8">
        <f>VLOOKUP($A$7:$A$91,dt!$A$2:$R$78,16,FALSE)</f>
        <v>989</v>
      </c>
      <c r="Q69" s="8">
        <f>VLOOKUP($A$7:$A$91,dt!$A$2:$R$78,17,FALSE)</f>
        <v>445475</v>
      </c>
      <c r="R69" s="8">
        <f>VLOOKUP($A$7:$A$91,dt!$A$2:$R$78,18,FALSE)</f>
        <v>269</v>
      </c>
      <c r="S69" s="8">
        <f>VLOOKUP($A$7:$A$91,dt!$A$2:$X$78,19,FALSE)</f>
        <v>272994</v>
      </c>
      <c r="T69" s="8">
        <f>VLOOKUP($A$7:$A$91,dt!$A$2:$X$78,20,FALSE)</f>
        <v>659</v>
      </c>
      <c r="U69" s="8">
        <f>VLOOKUP($A$7:$A$91,dt!$A$2:$X$78,21,FALSE)</f>
        <v>91247</v>
      </c>
      <c r="V69" s="8">
        <f>VLOOKUP($A$7:$A$91,dt!$A$2:$X$78,22,FALSE)</f>
        <v>2583</v>
      </c>
      <c r="W69" s="8">
        <f>VLOOKUP($A$7:$A$91,dt!$A$2:$X$78,23,FALSE)</f>
        <v>28328</v>
      </c>
      <c r="X69" s="8">
        <f>VLOOKUP($A$7:$A$91,dt!$A$2:$X$78,24,FALSE)</f>
        <v>362</v>
      </c>
    </row>
    <row r="70" spans="1:24" ht="21.75" x14ac:dyDescent="0.2">
      <c r="A70" s="7" t="s">
        <v>67</v>
      </c>
      <c r="B70" s="8">
        <f>VLOOKUP($A$7:$A$91,dt!$A$2:$R$78,2,FALSE)</f>
        <v>32442</v>
      </c>
      <c r="C70" s="8">
        <f>VLOOKUP($A$7:$A$91,dt!$A$2:$R$78,3,FALSE)</f>
        <v>165657</v>
      </c>
      <c r="D70" s="8">
        <f>VLOOKUP($A$7:$A$91,dt!$A$2:$R$78,4,FALSE)</f>
        <v>7057</v>
      </c>
      <c r="E70" s="8">
        <f>VLOOKUP($A$7:$A$91,dt!$A$2:$R$78,5,FALSE)</f>
        <v>1014</v>
      </c>
      <c r="F70" s="8">
        <f>VLOOKUP($A$7:$A$91,dt!$A$2:$R$78,6,FALSE)</f>
        <v>26</v>
      </c>
      <c r="G70" s="8">
        <f>VLOOKUP($A$7:$A$91,dt!$A$2:$R$78,7,FALSE)</f>
        <v>4076</v>
      </c>
      <c r="H70" s="8">
        <f>VLOOKUP($A$7:$A$91,dt!$A$2:$R$78,8,FALSE)</f>
        <v>445</v>
      </c>
      <c r="I70" s="8">
        <f>VLOOKUP($A$7:$A$91,dt!$A$2:$R$78,9,FALSE)</f>
        <v>549709</v>
      </c>
      <c r="J70" s="8">
        <f>VLOOKUP($A$7:$A$91,dt!$A$2:$R$78,10,FALSE)</f>
        <v>2513</v>
      </c>
      <c r="K70" s="8">
        <f>VLOOKUP($A$7:$A$91,dt!$A$2:$R$78,11,FALSE)</f>
        <v>1206970</v>
      </c>
      <c r="L70" s="8">
        <f>VLOOKUP($A$7:$A$91,dt!$A$2:$R$78,12,FALSE)</f>
        <v>25010</v>
      </c>
      <c r="M70" s="8">
        <f>VLOOKUP($A$7:$A$91,dt!$A$2:$R$78,13,FALSE)</f>
        <v>11768921</v>
      </c>
      <c r="N70" s="8">
        <f>VLOOKUP($A$7:$A$91,dt!$A$2:$R$78,14,FALSE)</f>
        <v>374</v>
      </c>
      <c r="O70" s="8">
        <f>VLOOKUP($A$7:$A$91,dt!$A$2:$R$78,15,FALSE)</f>
        <v>2914261</v>
      </c>
      <c r="P70" s="8">
        <f>VLOOKUP($A$7:$A$91,dt!$A$2:$R$78,16,FALSE)</f>
        <v>1282</v>
      </c>
      <c r="Q70" s="8">
        <f>VLOOKUP($A$7:$A$91,dt!$A$2:$R$78,17,FALSE)</f>
        <v>195003</v>
      </c>
      <c r="R70" s="8">
        <f>VLOOKUP($A$7:$A$91,dt!$A$2:$R$78,18,FALSE)</f>
        <v>328</v>
      </c>
      <c r="S70" s="8">
        <f>VLOOKUP($A$7:$A$91,dt!$A$2:$X$78,19,FALSE)</f>
        <v>3262081</v>
      </c>
      <c r="T70" s="8">
        <f>VLOOKUP($A$7:$A$91,dt!$A$2:$X$78,20,FALSE)</f>
        <v>2099</v>
      </c>
      <c r="U70" s="8">
        <f>VLOOKUP($A$7:$A$91,dt!$A$2:$X$78,21,FALSE)</f>
        <v>38070</v>
      </c>
      <c r="V70" s="8">
        <f>VLOOKUP($A$7:$A$91,dt!$A$2:$X$78,22,FALSE)</f>
        <v>1222</v>
      </c>
      <c r="W70" s="8">
        <f>VLOOKUP($A$7:$A$91,dt!$A$2:$X$78,23,FALSE)</f>
        <v>4908</v>
      </c>
      <c r="X70" s="8">
        <f>VLOOKUP($A$7:$A$91,dt!$A$2:$X$78,24,FALSE)</f>
        <v>127</v>
      </c>
    </row>
    <row r="71" spans="1:24" ht="21.75" x14ac:dyDescent="0.2">
      <c r="A71" s="7" t="s">
        <v>68</v>
      </c>
      <c r="B71" s="8">
        <f>VLOOKUP($A$7:$A$91,dt!$A$2:$R$78,2,FALSE)</f>
        <v>14850</v>
      </c>
      <c r="C71" s="8">
        <f>VLOOKUP($A$7:$A$91,dt!$A$2:$R$78,3,FALSE)</f>
        <v>44947</v>
      </c>
      <c r="D71" s="8">
        <f>VLOOKUP($A$7:$A$91,dt!$A$2:$R$78,4,FALSE)</f>
        <v>2220</v>
      </c>
      <c r="E71" s="8">
        <f>VLOOKUP($A$7:$A$91,dt!$A$2:$R$78,5,FALSE)</f>
        <v>29348</v>
      </c>
      <c r="F71" s="8">
        <f>VLOOKUP($A$7:$A$91,dt!$A$2:$R$78,6,FALSE)</f>
        <v>857</v>
      </c>
      <c r="G71" s="8">
        <f>VLOOKUP($A$7:$A$91,dt!$A$2:$R$78,7,FALSE)</f>
        <v>420</v>
      </c>
      <c r="H71" s="8">
        <f>VLOOKUP($A$7:$A$91,dt!$A$2:$R$78,8,FALSE)</f>
        <v>86</v>
      </c>
      <c r="I71" s="8">
        <f>VLOOKUP($A$7:$A$91,dt!$A$2:$R$78,9,FALSE)</f>
        <v>381247</v>
      </c>
      <c r="J71" s="8">
        <f>VLOOKUP($A$7:$A$91,dt!$A$2:$R$78,10,FALSE)</f>
        <v>825</v>
      </c>
      <c r="K71" s="8">
        <f>VLOOKUP($A$7:$A$91,dt!$A$2:$R$78,11,FALSE)</f>
        <v>642905</v>
      </c>
      <c r="L71" s="8">
        <f>VLOOKUP($A$7:$A$91,dt!$A$2:$R$78,12,FALSE)</f>
        <v>11388</v>
      </c>
      <c r="M71" s="8">
        <f>VLOOKUP($A$7:$A$91,dt!$A$2:$R$78,13,FALSE)</f>
        <v>4597377</v>
      </c>
      <c r="N71" s="8">
        <f>VLOOKUP($A$7:$A$91,dt!$A$2:$R$78,14,FALSE)</f>
        <v>193</v>
      </c>
      <c r="O71" s="8">
        <f>VLOOKUP($A$7:$A$91,dt!$A$2:$R$78,15,FALSE)</f>
        <v>2199709</v>
      </c>
      <c r="P71" s="8">
        <f>VLOOKUP($A$7:$A$91,dt!$A$2:$R$78,16,FALSE)</f>
        <v>604</v>
      </c>
      <c r="Q71" s="8">
        <f>VLOOKUP($A$7:$A$91,dt!$A$2:$R$78,17,FALSE)</f>
        <v>1053223</v>
      </c>
      <c r="R71" s="8">
        <f>VLOOKUP($A$7:$A$91,dt!$A$2:$R$78,18,FALSE)</f>
        <v>235</v>
      </c>
      <c r="S71" s="8">
        <f>VLOOKUP($A$7:$A$91,dt!$A$2:$X$78,19,FALSE)</f>
        <v>872028</v>
      </c>
      <c r="T71" s="8">
        <f>VLOOKUP($A$7:$A$91,dt!$A$2:$X$78,20,FALSE)</f>
        <v>702</v>
      </c>
      <c r="U71" s="8">
        <f>VLOOKUP($A$7:$A$91,dt!$A$2:$X$78,21,FALSE)</f>
        <v>13640</v>
      </c>
      <c r="V71" s="8">
        <f>VLOOKUP($A$7:$A$91,dt!$A$2:$X$78,22,FALSE)</f>
        <v>284</v>
      </c>
      <c r="W71" s="8">
        <f>VLOOKUP($A$7:$A$91,dt!$A$2:$X$78,23,FALSE)</f>
        <v>2710</v>
      </c>
      <c r="X71" s="8">
        <f>VLOOKUP($A$7:$A$91,dt!$A$2:$X$78,24,FALSE)</f>
        <v>66</v>
      </c>
    </row>
    <row r="72" spans="1:24" ht="21.75" x14ac:dyDescent="0.2">
      <c r="A72" s="7" t="s">
        <v>69</v>
      </c>
      <c r="B72" s="8">
        <f>VLOOKUP($A$7:$A$91,dt!$A$2:$R$78,2,FALSE)</f>
        <v>2958</v>
      </c>
      <c r="C72" s="8">
        <f>VLOOKUP($A$7:$A$91,dt!$A$2:$R$78,3,FALSE)</f>
        <v>347</v>
      </c>
      <c r="D72" s="8">
        <f>VLOOKUP($A$7:$A$91,dt!$A$2:$R$78,4,FALSE)</f>
        <v>30</v>
      </c>
      <c r="E72" s="8">
        <f>VLOOKUP($A$7:$A$91,dt!$A$2:$R$78,5,FALSE)</f>
        <v>0</v>
      </c>
      <c r="F72" s="8">
        <f>VLOOKUP($A$7:$A$91,dt!$A$2:$R$78,6,FALSE)</f>
        <v>0</v>
      </c>
      <c r="G72" s="8">
        <f>VLOOKUP($A$7:$A$91,dt!$A$2:$R$78,7,FALSE)</f>
        <v>13</v>
      </c>
      <c r="H72" s="8">
        <f>VLOOKUP($A$7:$A$91,dt!$A$2:$R$78,8,FALSE)</f>
        <v>2</v>
      </c>
      <c r="I72" s="8">
        <f>VLOOKUP($A$7:$A$91,dt!$A$2:$R$78,9,FALSE)</f>
        <v>135</v>
      </c>
      <c r="J72" s="8">
        <f>VLOOKUP($A$7:$A$91,dt!$A$2:$R$78,10,FALSE)</f>
        <v>3</v>
      </c>
      <c r="K72" s="8">
        <f>VLOOKUP($A$7:$A$91,dt!$A$2:$R$78,11,FALSE)</f>
        <v>64432</v>
      </c>
      <c r="L72" s="8">
        <f>VLOOKUP($A$7:$A$91,dt!$A$2:$R$78,12,FALSE)</f>
        <v>2074</v>
      </c>
      <c r="M72" s="8">
        <f>VLOOKUP($A$7:$A$91,dt!$A$2:$R$78,13,FALSE)</f>
        <v>30595</v>
      </c>
      <c r="N72" s="8">
        <f>VLOOKUP($A$7:$A$91,dt!$A$2:$R$78,14,FALSE)</f>
        <v>15</v>
      </c>
      <c r="O72" s="8">
        <f>VLOOKUP($A$7:$A$91,dt!$A$2:$R$78,15,FALSE)</f>
        <v>65642</v>
      </c>
      <c r="P72" s="8">
        <f>VLOOKUP($A$7:$A$91,dt!$A$2:$R$78,16,FALSE)</f>
        <v>619</v>
      </c>
      <c r="Q72" s="8">
        <f>VLOOKUP($A$7:$A$91,dt!$A$2:$R$78,17,FALSE)</f>
        <v>216</v>
      </c>
      <c r="R72" s="8">
        <f>VLOOKUP($A$7:$A$91,dt!$A$2:$R$78,18,FALSE)</f>
        <v>8</v>
      </c>
      <c r="S72" s="8">
        <f>VLOOKUP($A$7:$A$91,dt!$A$2:$X$78,19,FALSE)</f>
        <v>8481</v>
      </c>
      <c r="T72" s="8">
        <f>VLOOKUP($A$7:$A$91,dt!$A$2:$X$78,20,FALSE)</f>
        <v>155</v>
      </c>
      <c r="U72" s="8">
        <f>VLOOKUP($A$7:$A$91,dt!$A$2:$X$78,21,FALSE)</f>
        <v>421</v>
      </c>
      <c r="V72" s="8">
        <f>VLOOKUP($A$7:$A$91,dt!$A$2:$X$78,22,FALSE)</f>
        <v>27</v>
      </c>
      <c r="W72" s="8">
        <f>VLOOKUP($A$7:$A$91,dt!$A$2:$X$78,23,FALSE)</f>
        <v>1</v>
      </c>
      <c r="X72" s="8">
        <f>VLOOKUP($A$7:$A$91,dt!$A$2:$X$78,24,FALSE)</f>
        <v>1</v>
      </c>
    </row>
    <row r="73" spans="1:24" ht="21.75" x14ac:dyDescent="0.2">
      <c r="A73" s="7" t="s">
        <v>70</v>
      </c>
      <c r="B73" s="8">
        <f>VLOOKUP($A$7:$A$91,dt!$A$2:$R$78,2,FALSE)</f>
        <v>2585</v>
      </c>
      <c r="C73" s="8">
        <f>VLOOKUP($A$7:$A$91,dt!$A$2:$R$78,3,FALSE)</f>
        <v>921</v>
      </c>
      <c r="D73" s="8">
        <f>VLOOKUP($A$7:$A$91,dt!$A$2:$R$78,4,FALSE)</f>
        <v>74</v>
      </c>
      <c r="E73" s="8">
        <f>VLOOKUP($A$7:$A$91,dt!$A$2:$R$78,5,FALSE)</f>
        <v>6</v>
      </c>
      <c r="F73" s="8">
        <f>VLOOKUP($A$7:$A$91,dt!$A$2:$R$78,6,FALSE)</f>
        <v>2</v>
      </c>
      <c r="G73" s="8">
        <f>VLOOKUP($A$7:$A$91,dt!$A$2:$R$78,7,FALSE)</f>
        <v>13</v>
      </c>
      <c r="H73" s="8">
        <f>VLOOKUP($A$7:$A$91,dt!$A$2:$R$78,8,FALSE)</f>
        <v>5</v>
      </c>
      <c r="I73" s="8">
        <f>VLOOKUP($A$7:$A$91,dt!$A$2:$R$78,9,FALSE)</f>
        <v>1740</v>
      </c>
      <c r="J73" s="8">
        <f>VLOOKUP($A$7:$A$91,dt!$A$2:$R$78,10,FALSE)</f>
        <v>9</v>
      </c>
      <c r="K73" s="8">
        <f>VLOOKUP($A$7:$A$91,dt!$A$2:$R$78,11,FALSE)</f>
        <v>46472</v>
      </c>
      <c r="L73" s="8">
        <f>VLOOKUP($A$7:$A$91,dt!$A$2:$R$78,12,FALSE)</f>
        <v>1753</v>
      </c>
      <c r="M73" s="8">
        <f>VLOOKUP($A$7:$A$91,dt!$A$2:$R$78,13,FALSE)</f>
        <v>157</v>
      </c>
      <c r="N73" s="8">
        <f>VLOOKUP($A$7:$A$91,dt!$A$2:$R$78,14,FALSE)</f>
        <v>13</v>
      </c>
      <c r="O73" s="8">
        <f>VLOOKUP($A$7:$A$91,dt!$A$2:$R$78,15,FALSE)</f>
        <v>38553</v>
      </c>
      <c r="P73" s="8">
        <f>VLOOKUP($A$7:$A$91,dt!$A$2:$R$78,16,FALSE)</f>
        <v>471</v>
      </c>
      <c r="Q73" s="8">
        <f>VLOOKUP($A$7:$A$91,dt!$A$2:$R$78,17,FALSE)</f>
        <v>238</v>
      </c>
      <c r="R73" s="8">
        <f>VLOOKUP($A$7:$A$91,dt!$A$2:$R$78,18,FALSE)</f>
        <v>20</v>
      </c>
      <c r="S73" s="8">
        <f>VLOOKUP($A$7:$A$91,dt!$A$2:$X$78,19,FALSE)</f>
        <v>4506</v>
      </c>
      <c r="T73" s="8">
        <f>VLOOKUP($A$7:$A$91,dt!$A$2:$X$78,20,FALSE)</f>
        <v>229</v>
      </c>
      <c r="U73" s="8">
        <f>VLOOKUP($A$7:$A$91,dt!$A$2:$X$78,21,FALSE)</f>
        <v>267</v>
      </c>
      <c r="V73" s="8">
        <f>VLOOKUP($A$7:$A$91,dt!$A$2:$X$78,22,FALSE)</f>
        <v>17</v>
      </c>
      <c r="W73" s="8">
        <f>VLOOKUP($A$7:$A$91,dt!$A$2:$X$78,23,FALSE)</f>
        <v>57</v>
      </c>
      <c r="X73" s="8">
        <f>VLOOKUP($A$7:$A$91,dt!$A$2:$X$78,24,FALSE)</f>
        <v>6</v>
      </c>
    </row>
    <row r="74" spans="1:24" ht="21.75" x14ac:dyDescent="0.2">
      <c r="A74" s="7" t="s">
        <v>71</v>
      </c>
      <c r="B74" s="8">
        <f>VLOOKUP($A$7:$A$91,dt!$A$2:$R$78,2,FALSE)</f>
        <v>18329</v>
      </c>
      <c r="C74" s="8">
        <f>VLOOKUP($A$7:$A$91,dt!$A$2:$R$78,3,FALSE)</f>
        <v>214820</v>
      </c>
      <c r="D74" s="8">
        <f>VLOOKUP($A$7:$A$91,dt!$A$2:$R$78,4,FALSE)</f>
        <v>12418</v>
      </c>
      <c r="E74" s="8">
        <f>VLOOKUP($A$7:$A$91,dt!$A$2:$R$78,5,FALSE)</f>
        <v>13720</v>
      </c>
      <c r="F74" s="8">
        <f>VLOOKUP($A$7:$A$91,dt!$A$2:$R$78,6,FALSE)</f>
        <v>361</v>
      </c>
      <c r="G74" s="8">
        <f>VLOOKUP($A$7:$A$91,dt!$A$2:$R$78,7,FALSE)</f>
        <v>816</v>
      </c>
      <c r="H74" s="8">
        <f>VLOOKUP($A$7:$A$91,dt!$A$2:$R$78,8,FALSE)</f>
        <v>101</v>
      </c>
      <c r="I74" s="8">
        <f>VLOOKUP($A$7:$A$91,dt!$A$2:$R$78,9,FALSE)</f>
        <v>126666</v>
      </c>
      <c r="J74" s="8">
        <f>VLOOKUP($A$7:$A$91,dt!$A$2:$R$78,10,FALSE)</f>
        <v>1281</v>
      </c>
      <c r="K74" s="8">
        <f>VLOOKUP($A$7:$A$91,dt!$A$2:$R$78,11,FALSE)</f>
        <v>413696</v>
      </c>
      <c r="L74" s="8">
        <f>VLOOKUP($A$7:$A$91,dt!$A$2:$R$78,12,FALSE)</f>
        <v>10399</v>
      </c>
      <c r="M74" s="8">
        <f>VLOOKUP($A$7:$A$91,dt!$A$2:$R$78,13,FALSE)</f>
        <v>1523668</v>
      </c>
      <c r="N74" s="8">
        <f>VLOOKUP($A$7:$A$91,dt!$A$2:$R$78,14,FALSE)</f>
        <v>98</v>
      </c>
      <c r="O74" s="8">
        <f>VLOOKUP($A$7:$A$91,dt!$A$2:$R$78,15,FALSE)</f>
        <v>279879</v>
      </c>
      <c r="P74" s="8">
        <f>VLOOKUP($A$7:$A$91,dt!$A$2:$R$78,16,FALSE)</f>
        <v>628</v>
      </c>
      <c r="Q74" s="8">
        <f>VLOOKUP($A$7:$A$91,dt!$A$2:$R$78,17,FALSE)</f>
        <v>69801</v>
      </c>
      <c r="R74" s="8">
        <f>VLOOKUP($A$7:$A$91,dt!$A$2:$R$78,18,FALSE)</f>
        <v>172</v>
      </c>
      <c r="S74" s="8">
        <f>VLOOKUP($A$7:$A$91,dt!$A$2:$X$78,19,FALSE)</f>
        <v>425069</v>
      </c>
      <c r="T74" s="8">
        <f>VLOOKUP($A$7:$A$91,dt!$A$2:$X$78,20,FALSE)</f>
        <v>624</v>
      </c>
      <c r="U74" s="8">
        <f>VLOOKUP($A$7:$A$91,dt!$A$2:$X$78,21,FALSE)</f>
        <v>34088</v>
      </c>
      <c r="V74" s="8">
        <f>VLOOKUP($A$7:$A$91,dt!$A$2:$X$78,22,FALSE)</f>
        <v>751</v>
      </c>
      <c r="W74" s="8">
        <f>VLOOKUP($A$7:$A$91,dt!$A$2:$X$78,23,FALSE)</f>
        <v>1157</v>
      </c>
      <c r="X74" s="8">
        <f>VLOOKUP($A$7:$A$91,dt!$A$2:$X$78,24,FALSE)</f>
        <v>32</v>
      </c>
    </row>
    <row r="75" spans="1:24" ht="21.75" x14ac:dyDescent="0.2">
      <c r="A75" s="7" t="s">
        <v>72</v>
      </c>
      <c r="B75" s="8">
        <f>VLOOKUP($A$7:$A$91,dt!$A$2:$R$78,2,FALSE)</f>
        <v>22296</v>
      </c>
      <c r="C75" s="8">
        <f>VLOOKUP($A$7:$A$91,dt!$A$2:$R$78,3,FALSE)</f>
        <v>150083</v>
      </c>
      <c r="D75" s="8">
        <f>VLOOKUP($A$7:$A$91,dt!$A$2:$R$78,4,FALSE)</f>
        <v>12552</v>
      </c>
      <c r="E75" s="8">
        <f>VLOOKUP($A$7:$A$91,dt!$A$2:$R$78,5,FALSE)</f>
        <v>42085</v>
      </c>
      <c r="F75" s="8">
        <f>VLOOKUP($A$7:$A$91,dt!$A$2:$R$78,6,FALSE)</f>
        <v>1094</v>
      </c>
      <c r="G75" s="8">
        <f>VLOOKUP($A$7:$A$91,dt!$A$2:$R$78,7,FALSE)</f>
        <v>579</v>
      </c>
      <c r="H75" s="8">
        <f>VLOOKUP($A$7:$A$91,dt!$A$2:$R$78,8,FALSE)</f>
        <v>114</v>
      </c>
      <c r="I75" s="8">
        <f>VLOOKUP($A$7:$A$91,dt!$A$2:$R$78,9,FALSE)</f>
        <v>149967</v>
      </c>
      <c r="J75" s="8">
        <f>VLOOKUP($A$7:$A$91,dt!$A$2:$R$78,10,FALSE)</f>
        <v>2030</v>
      </c>
      <c r="K75" s="8">
        <f>VLOOKUP($A$7:$A$91,dt!$A$2:$R$78,11,FALSE)</f>
        <v>469078</v>
      </c>
      <c r="L75" s="8">
        <f>VLOOKUP($A$7:$A$91,dt!$A$2:$R$78,12,FALSE)</f>
        <v>13691</v>
      </c>
      <c r="M75" s="8">
        <f>VLOOKUP($A$7:$A$91,dt!$A$2:$R$78,13,FALSE)</f>
        <v>1405885</v>
      </c>
      <c r="N75" s="8">
        <f>VLOOKUP($A$7:$A$91,dt!$A$2:$R$78,14,FALSE)</f>
        <v>150</v>
      </c>
      <c r="O75" s="8">
        <f>VLOOKUP($A$7:$A$91,dt!$A$2:$R$78,15,FALSE)</f>
        <v>141765</v>
      </c>
      <c r="P75" s="8">
        <f>VLOOKUP($A$7:$A$91,dt!$A$2:$R$78,16,FALSE)</f>
        <v>843</v>
      </c>
      <c r="Q75" s="8">
        <f>VLOOKUP($A$7:$A$91,dt!$A$2:$R$78,17,FALSE)</f>
        <v>3291</v>
      </c>
      <c r="R75" s="8">
        <f>VLOOKUP($A$7:$A$91,dt!$A$2:$R$78,18,FALSE)</f>
        <v>94</v>
      </c>
      <c r="S75" s="8">
        <f>VLOOKUP($A$7:$A$91,dt!$A$2:$X$78,19,FALSE)</f>
        <v>47703</v>
      </c>
      <c r="T75" s="8">
        <f>VLOOKUP($A$7:$A$91,dt!$A$2:$X$78,20,FALSE)</f>
        <v>397</v>
      </c>
      <c r="U75" s="8">
        <f>VLOOKUP($A$7:$A$91,dt!$A$2:$X$78,21,FALSE)</f>
        <v>44728</v>
      </c>
      <c r="V75" s="8">
        <f>VLOOKUP($A$7:$A$91,dt!$A$2:$X$78,22,FALSE)</f>
        <v>1122</v>
      </c>
      <c r="W75" s="8">
        <f>VLOOKUP($A$7:$A$91,dt!$A$2:$X$78,23,FALSE)</f>
        <v>904</v>
      </c>
      <c r="X75" s="8">
        <f>VLOOKUP($A$7:$A$91,dt!$A$2:$X$78,24,FALSE)</f>
        <v>26</v>
      </c>
    </row>
    <row r="76" spans="1:24" ht="21.75" x14ac:dyDescent="0.2">
      <c r="A76" s="11" t="s">
        <v>8</v>
      </c>
      <c r="B76" s="10">
        <f>SUM(B77:B85)</f>
        <v>310499</v>
      </c>
      <c r="C76" s="10">
        <f t="shared" ref="C76:X76" si="32">SUM(C77:C85)</f>
        <v>680772</v>
      </c>
      <c r="D76" s="10">
        <f t="shared" si="32"/>
        <v>118376</v>
      </c>
      <c r="E76" s="10">
        <f t="shared" si="32"/>
        <v>5959</v>
      </c>
      <c r="F76" s="10">
        <f t="shared" si="32"/>
        <v>223</v>
      </c>
      <c r="G76" s="10">
        <f t="shared" si="32"/>
        <v>17488</v>
      </c>
      <c r="H76" s="10">
        <f t="shared" si="32"/>
        <v>1922</v>
      </c>
      <c r="I76" s="10">
        <f t="shared" si="32"/>
        <v>1389430</v>
      </c>
      <c r="J76" s="10">
        <f t="shared" si="32"/>
        <v>19936</v>
      </c>
      <c r="K76" s="10">
        <f t="shared" ref="K76:L76" si="33">SUM(K77:K85)</f>
        <v>9617840</v>
      </c>
      <c r="L76" s="10">
        <f t="shared" si="33"/>
        <v>245587</v>
      </c>
      <c r="M76" s="10">
        <f t="shared" ref="M76:N76" si="34">SUM(M77:M85)</f>
        <v>15760647</v>
      </c>
      <c r="N76" s="10">
        <f t="shared" si="34"/>
        <v>3133</v>
      </c>
      <c r="O76" s="10">
        <f t="shared" si="32"/>
        <v>4991333</v>
      </c>
      <c r="P76" s="10">
        <f t="shared" si="32"/>
        <v>14997</v>
      </c>
      <c r="Q76" s="10">
        <f t="shared" si="32"/>
        <v>140213</v>
      </c>
      <c r="R76" s="10">
        <f t="shared" si="32"/>
        <v>2585</v>
      </c>
      <c r="S76" s="10">
        <f t="shared" ref="S76:T76" si="35">SUM(S77:S85)</f>
        <v>1085987</v>
      </c>
      <c r="T76" s="10">
        <f t="shared" si="35"/>
        <v>9250</v>
      </c>
      <c r="U76" s="10">
        <f t="shared" si="32"/>
        <v>170790</v>
      </c>
      <c r="V76" s="10">
        <f t="shared" si="32"/>
        <v>9273</v>
      </c>
      <c r="W76" s="10">
        <f t="shared" si="32"/>
        <v>2207</v>
      </c>
      <c r="X76" s="10">
        <f t="shared" si="32"/>
        <v>217</v>
      </c>
    </row>
    <row r="77" spans="1:24" ht="21.75" x14ac:dyDescent="0.2">
      <c r="A77" s="7" t="s">
        <v>73</v>
      </c>
      <c r="B77" s="8">
        <f>VLOOKUP($A$7:$A$91,dt!$A$2:$R$78,2,FALSE)</f>
        <v>100144</v>
      </c>
      <c r="C77" s="8">
        <f>VLOOKUP($A$7:$A$91,dt!$A$2:$R$78,3,FALSE)</f>
        <v>219797</v>
      </c>
      <c r="D77" s="8">
        <f>VLOOKUP($A$7:$A$91,dt!$A$2:$R$78,4,FALSE)</f>
        <v>41407</v>
      </c>
      <c r="E77" s="8">
        <f>VLOOKUP($A$7:$A$91,dt!$A$2:$R$78,5,FALSE)</f>
        <v>125</v>
      </c>
      <c r="F77" s="8">
        <f>VLOOKUP($A$7:$A$91,dt!$A$2:$R$78,6,FALSE)</f>
        <v>11</v>
      </c>
      <c r="G77" s="8">
        <f>VLOOKUP($A$7:$A$91,dt!$A$2:$R$78,7,FALSE)</f>
        <v>2404</v>
      </c>
      <c r="H77" s="8">
        <f>VLOOKUP($A$7:$A$91,dt!$A$2:$R$78,8,FALSE)</f>
        <v>234</v>
      </c>
      <c r="I77" s="8">
        <f>VLOOKUP($A$7:$A$91,dt!$A$2:$R$78,9,FALSE)</f>
        <v>348926</v>
      </c>
      <c r="J77" s="8">
        <f>VLOOKUP($A$7:$A$91,dt!$A$2:$R$78,10,FALSE)</f>
        <v>6098</v>
      </c>
      <c r="K77" s="8">
        <f>VLOOKUP($A$7:$A$91,dt!$A$2:$R$78,11,FALSE)</f>
        <v>2869722</v>
      </c>
      <c r="L77" s="8">
        <f>VLOOKUP($A$7:$A$91,dt!$A$2:$R$78,12,FALSE)</f>
        <v>74784</v>
      </c>
      <c r="M77" s="8">
        <f>VLOOKUP($A$7:$A$91,dt!$A$2:$R$78,13,FALSE)</f>
        <v>2949746</v>
      </c>
      <c r="N77" s="8">
        <f>VLOOKUP($A$7:$A$91,dt!$A$2:$R$78,14,FALSE)</f>
        <v>982</v>
      </c>
      <c r="O77" s="8">
        <f>VLOOKUP($A$7:$A$91,dt!$A$2:$R$78,15,FALSE)</f>
        <v>891719</v>
      </c>
      <c r="P77" s="8">
        <f>VLOOKUP($A$7:$A$91,dt!$A$2:$R$78,16,FALSE)</f>
        <v>6294</v>
      </c>
      <c r="Q77" s="8">
        <f>VLOOKUP($A$7:$A$91,dt!$A$2:$R$78,17,FALSE)</f>
        <v>23148</v>
      </c>
      <c r="R77" s="8">
        <f>VLOOKUP($A$7:$A$91,dt!$A$2:$R$78,18,FALSE)</f>
        <v>544</v>
      </c>
      <c r="S77" s="8">
        <f>VLOOKUP($A$7:$A$91,dt!$A$2:$X$78,19,FALSE)</f>
        <v>386458</v>
      </c>
      <c r="T77" s="8">
        <f>VLOOKUP($A$7:$A$91,dt!$A$2:$X$78,20,FALSE)</f>
        <v>3671</v>
      </c>
      <c r="U77" s="8">
        <f>VLOOKUP($A$7:$A$91,dt!$A$2:$X$78,21,FALSE)</f>
        <v>48748</v>
      </c>
      <c r="V77" s="8">
        <f>VLOOKUP($A$7:$A$91,dt!$A$2:$X$78,22,FALSE)</f>
        <v>2300</v>
      </c>
      <c r="W77" s="8">
        <f>VLOOKUP($A$7:$A$91,dt!$A$2:$X$78,23,FALSE)</f>
        <v>693</v>
      </c>
      <c r="X77" s="8">
        <f>VLOOKUP($A$7:$A$91,dt!$A$2:$X$78,24,FALSE)</f>
        <v>51</v>
      </c>
    </row>
    <row r="78" spans="1:24" ht="21.75" x14ac:dyDescent="0.2">
      <c r="A78" s="7" t="s">
        <v>74</v>
      </c>
      <c r="B78" s="8">
        <f>VLOOKUP($A$7:$A$91,dt!$A$2:$R$78,2,FALSE)</f>
        <v>17048</v>
      </c>
      <c r="C78" s="8">
        <f>VLOOKUP($A$7:$A$91,dt!$A$2:$R$78,3,FALSE)</f>
        <v>57692</v>
      </c>
      <c r="D78" s="8">
        <f>VLOOKUP($A$7:$A$91,dt!$A$2:$R$78,4,FALSE)</f>
        <v>7428</v>
      </c>
      <c r="E78" s="8">
        <f>VLOOKUP($A$7:$A$91,dt!$A$2:$R$78,5,FALSE)</f>
        <v>93</v>
      </c>
      <c r="F78" s="8">
        <f>VLOOKUP($A$7:$A$91,dt!$A$2:$R$78,6,FALSE)</f>
        <v>9</v>
      </c>
      <c r="G78" s="8">
        <f>VLOOKUP($A$7:$A$91,dt!$A$2:$R$78,7,FALSE)</f>
        <v>766</v>
      </c>
      <c r="H78" s="8">
        <f>VLOOKUP($A$7:$A$91,dt!$A$2:$R$78,8,FALSE)</f>
        <v>135</v>
      </c>
      <c r="I78" s="8">
        <f>VLOOKUP($A$7:$A$91,dt!$A$2:$R$78,9,FALSE)</f>
        <v>88867</v>
      </c>
      <c r="J78" s="8">
        <f>VLOOKUP($A$7:$A$91,dt!$A$2:$R$78,10,FALSE)</f>
        <v>709</v>
      </c>
      <c r="K78" s="8">
        <f>VLOOKUP($A$7:$A$91,dt!$A$2:$R$78,11,FALSE)</f>
        <v>529363</v>
      </c>
      <c r="L78" s="8">
        <f>VLOOKUP($A$7:$A$91,dt!$A$2:$R$78,12,FALSE)</f>
        <v>12270</v>
      </c>
      <c r="M78" s="8">
        <f>VLOOKUP($A$7:$A$91,dt!$A$2:$R$78,13,FALSE)</f>
        <v>1953277</v>
      </c>
      <c r="N78" s="8">
        <f>VLOOKUP($A$7:$A$91,dt!$A$2:$R$78,14,FALSE)</f>
        <v>188</v>
      </c>
      <c r="O78" s="8">
        <f>VLOOKUP($A$7:$A$91,dt!$A$2:$R$78,15,FALSE)</f>
        <v>105817</v>
      </c>
      <c r="P78" s="8">
        <f>VLOOKUP($A$7:$A$91,dt!$A$2:$R$78,16,FALSE)</f>
        <v>345</v>
      </c>
      <c r="Q78" s="8">
        <f>VLOOKUP($A$7:$A$91,dt!$A$2:$R$78,17,FALSE)</f>
        <v>3618</v>
      </c>
      <c r="R78" s="8">
        <f>VLOOKUP($A$7:$A$91,dt!$A$2:$R$78,18,FALSE)</f>
        <v>146</v>
      </c>
      <c r="S78" s="8">
        <f>VLOOKUP($A$7:$A$91,dt!$A$2:$X$78,19,FALSE)</f>
        <v>10096</v>
      </c>
      <c r="T78" s="8">
        <f>VLOOKUP($A$7:$A$91,dt!$A$2:$X$78,20,FALSE)</f>
        <v>284</v>
      </c>
      <c r="U78" s="8">
        <f>VLOOKUP($A$7:$A$91,dt!$A$2:$X$78,21,FALSE)</f>
        <v>33444</v>
      </c>
      <c r="V78" s="8">
        <f>VLOOKUP($A$7:$A$91,dt!$A$2:$X$78,22,FALSE)</f>
        <v>1706</v>
      </c>
      <c r="W78" s="8">
        <f>VLOOKUP($A$7:$A$91,dt!$A$2:$X$78,23,FALSE)</f>
        <v>212</v>
      </c>
      <c r="X78" s="8">
        <f>VLOOKUP($A$7:$A$91,dt!$A$2:$X$78,24,FALSE)</f>
        <v>27</v>
      </c>
    </row>
    <row r="79" spans="1:24" ht="21.75" x14ac:dyDescent="0.2">
      <c r="A79" s="7" t="s">
        <v>75</v>
      </c>
      <c r="B79" s="8">
        <f>VLOOKUP($A$7:$A$91,dt!$A$2:$R$78,2,FALSE)</f>
        <v>10369</v>
      </c>
      <c r="C79" s="8">
        <f>VLOOKUP($A$7:$A$91,dt!$A$2:$R$78,3,FALSE)</f>
        <v>9192</v>
      </c>
      <c r="D79" s="8">
        <f>VLOOKUP($A$7:$A$91,dt!$A$2:$R$78,4,FALSE)</f>
        <v>1234</v>
      </c>
      <c r="E79" s="8">
        <f>VLOOKUP($A$7:$A$91,dt!$A$2:$R$78,5,FALSE)</f>
        <v>26</v>
      </c>
      <c r="F79" s="8">
        <f>VLOOKUP($A$7:$A$91,dt!$A$2:$R$78,6,FALSE)</f>
        <v>2</v>
      </c>
      <c r="G79" s="8">
        <f>VLOOKUP($A$7:$A$91,dt!$A$2:$R$78,7,FALSE)</f>
        <v>2701</v>
      </c>
      <c r="H79" s="8">
        <f>VLOOKUP($A$7:$A$91,dt!$A$2:$R$78,8,FALSE)</f>
        <v>241</v>
      </c>
      <c r="I79" s="8">
        <f>VLOOKUP($A$7:$A$91,dt!$A$2:$R$78,9,FALSE)</f>
        <v>42769</v>
      </c>
      <c r="J79" s="8">
        <f>VLOOKUP($A$7:$A$91,dt!$A$2:$R$78,10,FALSE)</f>
        <v>281</v>
      </c>
      <c r="K79" s="8">
        <f>VLOOKUP($A$7:$A$91,dt!$A$2:$R$78,11,FALSE)</f>
        <v>304470</v>
      </c>
      <c r="L79" s="8">
        <f>VLOOKUP($A$7:$A$91,dt!$A$2:$R$78,12,FALSE)</f>
        <v>9132</v>
      </c>
      <c r="M79" s="8">
        <f>VLOOKUP($A$7:$A$91,dt!$A$2:$R$78,13,FALSE)</f>
        <v>493117</v>
      </c>
      <c r="N79" s="8">
        <f>VLOOKUP($A$7:$A$91,dt!$A$2:$R$78,14,FALSE)</f>
        <v>113</v>
      </c>
      <c r="O79" s="8">
        <f>VLOOKUP($A$7:$A$91,dt!$A$2:$R$78,15,FALSE)</f>
        <v>879196</v>
      </c>
      <c r="P79" s="8">
        <f>VLOOKUP($A$7:$A$91,dt!$A$2:$R$78,16,FALSE)</f>
        <v>448</v>
      </c>
      <c r="Q79" s="8">
        <f>VLOOKUP($A$7:$A$91,dt!$A$2:$R$78,17,FALSE)</f>
        <v>2243</v>
      </c>
      <c r="R79" s="8">
        <f>VLOOKUP($A$7:$A$91,dt!$A$2:$R$78,18,FALSE)</f>
        <v>76</v>
      </c>
      <c r="S79" s="8">
        <f>VLOOKUP($A$7:$A$91,dt!$A$2:$X$78,19,FALSE)</f>
        <v>9925</v>
      </c>
      <c r="T79" s="8">
        <f>VLOOKUP($A$7:$A$91,dt!$A$2:$X$78,20,FALSE)</f>
        <v>203</v>
      </c>
      <c r="U79" s="8">
        <f>VLOOKUP($A$7:$A$91,dt!$A$2:$X$78,21,FALSE)</f>
        <v>12907</v>
      </c>
      <c r="V79" s="8">
        <f>VLOOKUP($A$7:$A$91,dt!$A$2:$X$78,22,FALSE)</f>
        <v>609</v>
      </c>
      <c r="W79" s="8">
        <f>VLOOKUP($A$7:$A$91,dt!$A$2:$X$78,23,FALSE)</f>
        <v>155</v>
      </c>
      <c r="X79" s="8">
        <f>VLOOKUP($A$7:$A$91,dt!$A$2:$X$78,24,FALSE)</f>
        <v>23</v>
      </c>
    </row>
    <row r="80" spans="1:24" ht="21.75" x14ac:dyDescent="0.2">
      <c r="A80" s="7" t="s">
        <v>76</v>
      </c>
      <c r="B80" s="8">
        <f>VLOOKUP($A$7:$A$91,dt!$A$2:$R$78,2,FALSE)</f>
        <v>3104</v>
      </c>
      <c r="C80" s="8">
        <f>VLOOKUP($A$7:$A$91,dt!$A$2:$R$78,3,FALSE)</f>
        <v>2291</v>
      </c>
      <c r="D80" s="8">
        <f>VLOOKUP($A$7:$A$91,dt!$A$2:$R$78,4,FALSE)</f>
        <v>283</v>
      </c>
      <c r="E80" s="8">
        <f>VLOOKUP($A$7:$A$91,dt!$A$2:$R$78,5,FALSE)</f>
        <v>0</v>
      </c>
      <c r="F80" s="8">
        <f>VLOOKUP($A$7:$A$91,dt!$A$2:$R$78,6,FALSE)</f>
        <v>0</v>
      </c>
      <c r="G80" s="8">
        <f>VLOOKUP($A$7:$A$91,dt!$A$2:$R$78,7,FALSE)</f>
        <v>747</v>
      </c>
      <c r="H80" s="8">
        <f>VLOOKUP($A$7:$A$91,dt!$A$2:$R$78,8,FALSE)</f>
        <v>96</v>
      </c>
      <c r="I80" s="8">
        <f>VLOOKUP($A$7:$A$91,dt!$A$2:$R$78,9,FALSE)</f>
        <v>8723</v>
      </c>
      <c r="J80" s="8">
        <f>VLOOKUP($A$7:$A$91,dt!$A$2:$R$78,10,FALSE)</f>
        <v>51</v>
      </c>
      <c r="K80" s="8">
        <f>VLOOKUP($A$7:$A$91,dt!$A$2:$R$78,11,FALSE)</f>
        <v>84681</v>
      </c>
      <c r="L80" s="8">
        <f>VLOOKUP($A$7:$A$91,dt!$A$2:$R$78,12,FALSE)</f>
        <v>2601</v>
      </c>
      <c r="M80" s="8">
        <f>VLOOKUP($A$7:$A$91,dt!$A$2:$R$78,13,FALSE)</f>
        <v>70063</v>
      </c>
      <c r="N80" s="8">
        <f>VLOOKUP($A$7:$A$91,dt!$A$2:$R$78,14,FALSE)</f>
        <v>8</v>
      </c>
      <c r="O80" s="8">
        <f>VLOOKUP($A$7:$A$91,dt!$A$2:$R$78,15,FALSE)</f>
        <v>117046</v>
      </c>
      <c r="P80" s="8">
        <f>VLOOKUP($A$7:$A$91,dt!$A$2:$R$78,16,FALSE)</f>
        <v>52</v>
      </c>
      <c r="Q80" s="8">
        <f>VLOOKUP($A$7:$A$91,dt!$A$2:$R$78,17,FALSE)</f>
        <v>181</v>
      </c>
      <c r="R80" s="8">
        <f>VLOOKUP($A$7:$A$91,dt!$A$2:$R$78,18,FALSE)</f>
        <v>6</v>
      </c>
      <c r="S80" s="8">
        <f>VLOOKUP($A$7:$A$91,dt!$A$2:$X$78,19,FALSE)</f>
        <v>4178</v>
      </c>
      <c r="T80" s="8">
        <f>VLOOKUP($A$7:$A$91,dt!$A$2:$X$78,20,FALSE)</f>
        <v>29</v>
      </c>
      <c r="U80" s="8">
        <f>VLOOKUP($A$7:$A$91,dt!$A$2:$X$78,21,FALSE)</f>
        <v>2353</v>
      </c>
      <c r="V80" s="8">
        <f>VLOOKUP($A$7:$A$91,dt!$A$2:$X$78,22,FALSE)</f>
        <v>90</v>
      </c>
      <c r="W80" s="8">
        <f>VLOOKUP($A$7:$A$91,dt!$A$2:$X$78,23,FALSE)</f>
        <v>105</v>
      </c>
      <c r="X80" s="8">
        <f>VLOOKUP($A$7:$A$91,dt!$A$2:$X$78,24,FALSE)</f>
        <v>8</v>
      </c>
    </row>
    <row r="81" spans="1:24" ht="21.75" x14ac:dyDescent="0.2">
      <c r="A81" s="7" t="s">
        <v>77</v>
      </c>
      <c r="B81" s="8">
        <f>VLOOKUP($A$7:$A$91,dt!$A$2:$R$78,2,FALSE)</f>
        <v>56341</v>
      </c>
      <c r="C81" s="8">
        <f>VLOOKUP($A$7:$A$91,dt!$A$2:$R$78,3,FALSE)</f>
        <v>80175</v>
      </c>
      <c r="D81" s="8">
        <f>VLOOKUP($A$7:$A$91,dt!$A$2:$R$78,4,FALSE)</f>
        <v>14007</v>
      </c>
      <c r="E81" s="8">
        <f>VLOOKUP($A$7:$A$91,dt!$A$2:$R$78,5,FALSE)</f>
        <v>3</v>
      </c>
      <c r="F81" s="8">
        <f>VLOOKUP($A$7:$A$91,dt!$A$2:$R$78,6,FALSE)</f>
        <v>2</v>
      </c>
      <c r="G81" s="8">
        <f>VLOOKUP($A$7:$A$91,dt!$A$2:$R$78,7,FALSE)</f>
        <v>3943</v>
      </c>
      <c r="H81" s="8">
        <f>VLOOKUP($A$7:$A$91,dt!$A$2:$R$78,8,FALSE)</f>
        <v>419</v>
      </c>
      <c r="I81" s="8">
        <f>VLOOKUP($A$7:$A$91,dt!$A$2:$R$78,9,FALSE)</f>
        <v>223970</v>
      </c>
      <c r="J81" s="8">
        <f>VLOOKUP($A$7:$A$91,dt!$A$2:$R$78,10,FALSE)</f>
        <v>3511</v>
      </c>
      <c r="K81" s="8">
        <f>VLOOKUP($A$7:$A$91,dt!$A$2:$R$78,11,FALSE)</f>
        <v>1860426</v>
      </c>
      <c r="L81" s="8">
        <f>VLOOKUP($A$7:$A$91,dt!$A$2:$R$78,12,FALSE)</f>
        <v>48307</v>
      </c>
      <c r="M81" s="8">
        <f>VLOOKUP($A$7:$A$91,dt!$A$2:$R$78,13,FALSE)</f>
        <v>2159640</v>
      </c>
      <c r="N81" s="8">
        <f>VLOOKUP($A$7:$A$91,dt!$A$2:$R$78,14,FALSE)</f>
        <v>472</v>
      </c>
      <c r="O81" s="8">
        <f>VLOOKUP($A$7:$A$91,dt!$A$2:$R$78,15,FALSE)</f>
        <v>376082</v>
      </c>
      <c r="P81" s="8">
        <f>VLOOKUP($A$7:$A$91,dt!$A$2:$R$78,16,FALSE)</f>
        <v>2456</v>
      </c>
      <c r="Q81" s="8">
        <f>VLOOKUP($A$7:$A$91,dt!$A$2:$R$78,17,FALSE)</f>
        <v>10869</v>
      </c>
      <c r="R81" s="8">
        <f>VLOOKUP($A$7:$A$91,dt!$A$2:$R$78,18,FALSE)</f>
        <v>210</v>
      </c>
      <c r="S81" s="8">
        <f>VLOOKUP($A$7:$A$91,dt!$A$2:$X$78,19,FALSE)</f>
        <v>290325</v>
      </c>
      <c r="T81" s="8">
        <f>VLOOKUP($A$7:$A$91,dt!$A$2:$X$78,20,FALSE)</f>
        <v>2091</v>
      </c>
      <c r="U81" s="8">
        <f>VLOOKUP($A$7:$A$91,dt!$A$2:$X$78,21,FALSE)</f>
        <v>15046</v>
      </c>
      <c r="V81" s="8">
        <f>VLOOKUP($A$7:$A$91,dt!$A$2:$X$78,22,FALSE)</f>
        <v>763</v>
      </c>
      <c r="W81" s="8">
        <f>VLOOKUP($A$7:$A$91,dt!$A$2:$X$78,23,FALSE)</f>
        <v>461</v>
      </c>
      <c r="X81" s="8">
        <f>VLOOKUP($A$7:$A$91,dt!$A$2:$X$78,24,FALSE)</f>
        <v>32</v>
      </c>
    </row>
    <row r="82" spans="1:24" ht="21.75" x14ac:dyDescent="0.2">
      <c r="A82" s="7" t="s">
        <v>78</v>
      </c>
      <c r="B82" s="8">
        <f>VLOOKUP($A$7:$A$91,dt!$A$2:$R$78,2,FALSE)</f>
        <v>7202</v>
      </c>
      <c r="C82" s="8">
        <f>VLOOKUP($A$7:$A$91,dt!$A$2:$R$78,3,FALSE)</f>
        <v>9980</v>
      </c>
      <c r="D82" s="8">
        <f>VLOOKUP($A$7:$A$91,dt!$A$2:$R$78,4,FALSE)</f>
        <v>1187</v>
      </c>
      <c r="E82" s="8">
        <f>VLOOKUP($A$7:$A$91,dt!$A$2:$R$78,5,FALSE)</f>
        <v>7</v>
      </c>
      <c r="F82" s="8">
        <f>VLOOKUP($A$7:$A$91,dt!$A$2:$R$78,6,FALSE)</f>
        <v>2</v>
      </c>
      <c r="G82" s="8">
        <f>VLOOKUP($A$7:$A$91,dt!$A$2:$R$78,7,FALSE)</f>
        <v>1577</v>
      </c>
      <c r="H82" s="8">
        <f>VLOOKUP($A$7:$A$91,dt!$A$2:$R$78,8,FALSE)</f>
        <v>173</v>
      </c>
      <c r="I82" s="8">
        <f>VLOOKUP($A$7:$A$91,dt!$A$2:$R$78,9,FALSE)</f>
        <v>10124</v>
      </c>
      <c r="J82" s="8">
        <f>VLOOKUP($A$7:$A$91,dt!$A$2:$R$78,10,FALSE)</f>
        <v>307</v>
      </c>
      <c r="K82" s="8">
        <f>VLOOKUP($A$7:$A$91,dt!$A$2:$R$78,11,FALSE)</f>
        <v>175500</v>
      </c>
      <c r="L82" s="8">
        <f>VLOOKUP($A$7:$A$91,dt!$A$2:$R$78,12,FALSE)</f>
        <v>6197</v>
      </c>
      <c r="M82" s="8">
        <f>VLOOKUP($A$7:$A$91,dt!$A$2:$R$78,13,FALSE)</f>
        <v>14663</v>
      </c>
      <c r="N82" s="8">
        <f>VLOOKUP($A$7:$A$91,dt!$A$2:$R$78,14,FALSE)</f>
        <v>20</v>
      </c>
      <c r="O82" s="8">
        <f>VLOOKUP($A$7:$A$91,dt!$A$2:$R$78,15,FALSE)</f>
        <v>252958</v>
      </c>
      <c r="P82" s="8">
        <f>VLOOKUP($A$7:$A$91,dt!$A$2:$R$78,16,FALSE)</f>
        <v>667</v>
      </c>
      <c r="Q82" s="8">
        <f>VLOOKUP($A$7:$A$91,dt!$A$2:$R$78,17,FALSE)</f>
        <v>122</v>
      </c>
      <c r="R82" s="8">
        <f>VLOOKUP($A$7:$A$91,dt!$A$2:$R$78,18,FALSE)</f>
        <v>9</v>
      </c>
      <c r="S82" s="8">
        <f>VLOOKUP($A$7:$A$91,dt!$A$2:$X$78,19,FALSE)</f>
        <v>8719</v>
      </c>
      <c r="T82" s="8">
        <f>VLOOKUP($A$7:$A$91,dt!$A$2:$X$78,20,FALSE)</f>
        <v>97</v>
      </c>
      <c r="U82" s="8">
        <f>VLOOKUP($A$7:$A$91,dt!$A$2:$X$78,21,FALSE)</f>
        <v>8096</v>
      </c>
      <c r="V82" s="8">
        <f>VLOOKUP($A$7:$A$91,dt!$A$2:$X$78,22,FALSE)</f>
        <v>472</v>
      </c>
      <c r="W82" s="8">
        <f>VLOOKUP($A$7:$A$91,dt!$A$2:$X$78,23,FALSE)</f>
        <v>81</v>
      </c>
      <c r="X82" s="8">
        <f>VLOOKUP($A$7:$A$91,dt!$A$2:$X$78,24,FALSE)</f>
        <v>8</v>
      </c>
    </row>
    <row r="83" spans="1:24" ht="21.75" x14ac:dyDescent="0.2">
      <c r="A83" s="7" t="s">
        <v>79</v>
      </c>
      <c r="B83" s="8">
        <f>VLOOKUP($A$7:$A$91,dt!$A$2:$R$78,2,FALSE)</f>
        <v>25327</v>
      </c>
      <c r="C83" s="8">
        <f>VLOOKUP($A$7:$A$91,dt!$A$2:$R$78,3,FALSE)</f>
        <v>44866</v>
      </c>
      <c r="D83" s="8">
        <f>VLOOKUP($A$7:$A$91,dt!$A$2:$R$78,4,FALSE)</f>
        <v>7127</v>
      </c>
      <c r="E83" s="8">
        <f>VLOOKUP($A$7:$A$91,dt!$A$2:$R$78,5,FALSE)</f>
        <v>1123</v>
      </c>
      <c r="F83" s="8">
        <f>VLOOKUP($A$7:$A$91,dt!$A$2:$R$78,6,FALSE)</f>
        <v>31</v>
      </c>
      <c r="G83" s="8">
        <f>VLOOKUP($A$7:$A$91,dt!$A$2:$R$78,7,FALSE)</f>
        <v>628</v>
      </c>
      <c r="H83" s="8">
        <f>VLOOKUP($A$7:$A$91,dt!$A$2:$R$78,8,FALSE)</f>
        <v>131</v>
      </c>
      <c r="I83" s="8">
        <f>VLOOKUP($A$7:$A$91,dt!$A$2:$R$78,9,FALSE)</f>
        <v>98045</v>
      </c>
      <c r="J83" s="8">
        <f>VLOOKUP($A$7:$A$91,dt!$A$2:$R$78,10,FALSE)</f>
        <v>2598</v>
      </c>
      <c r="K83" s="8">
        <f>VLOOKUP($A$7:$A$91,dt!$A$2:$R$78,11,FALSE)</f>
        <v>743007</v>
      </c>
      <c r="L83" s="8">
        <f>VLOOKUP($A$7:$A$91,dt!$A$2:$R$78,12,FALSE)</f>
        <v>21209</v>
      </c>
      <c r="M83" s="8">
        <f>VLOOKUP($A$7:$A$91,dt!$A$2:$R$78,13,FALSE)</f>
        <v>639230</v>
      </c>
      <c r="N83" s="8">
        <f>VLOOKUP($A$7:$A$91,dt!$A$2:$R$78,14,FALSE)</f>
        <v>153</v>
      </c>
      <c r="O83" s="8">
        <f>VLOOKUP($A$7:$A$91,dt!$A$2:$R$78,15,FALSE)</f>
        <v>578528</v>
      </c>
      <c r="P83" s="8">
        <f>VLOOKUP($A$7:$A$91,dt!$A$2:$R$78,16,FALSE)</f>
        <v>1158</v>
      </c>
      <c r="Q83" s="8">
        <f>VLOOKUP($A$7:$A$91,dt!$A$2:$R$78,17,FALSE)</f>
        <v>3974</v>
      </c>
      <c r="R83" s="8">
        <f>VLOOKUP($A$7:$A$91,dt!$A$2:$R$78,18,FALSE)</f>
        <v>122</v>
      </c>
      <c r="S83" s="8">
        <f>VLOOKUP($A$7:$A$91,dt!$A$2:$X$78,19,FALSE)</f>
        <v>41401</v>
      </c>
      <c r="T83" s="8">
        <f>VLOOKUP($A$7:$A$91,dt!$A$2:$X$78,20,FALSE)</f>
        <v>453</v>
      </c>
      <c r="U83" s="8">
        <f>VLOOKUP($A$7:$A$91,dt!$A$2:$X$78,21,FALSE)</f>
        <v>7039</v>
      </c>
      <c r="V83" s="8">
        <f>VLOOKUP($A$7:$A$91,dt!$A$2:$X$78,22,FALSE)</f>
        <v>293</v>
      </c>
      <c r="W83" s="8">
        <f>VLOOKUP($A$7:$A$91,dt!$A$2:$X$78,23,FALSE)</f>
        <v>112</v>
      </c>
      <c r="X83" s="8">
        <f>VLOOKUP($A$7:$A$91,dt!$A$2:$X$78,24,FALSE)</f>
        <v>10</v>
      </c>
    </row>
    <row r="84" spans="1:24" ht="21.75" x14ac:dyDescent="0.2">
      <c r="A84" s="7" t="s">
        <v>80</v>
      </c>
      <c r="B84" s="8">
        <f>VLOOKUP($A$7:$A$91,dt!$A$2:$R$78,2,FALSE)</f>
        <v>30235</v>
      </c>
      <c r="C84" s="8">
        <f>VLOOKUP($A$7:$A$91,dt!$A$2:$R$78,3,FALSE)</f>
        <v>93849</v>
      </c>
      <c r="D84" s="8">
        <f>VLOOKUP($A$7:$A$91,dt!$A$2:$R$78,4,FALSE)</f>
        <v>14184</v>
      </c>
      <c r="E84" s="8">
        <f>VLOOKUP($A$7:$A$91,dt!$A$2:$R$78,5,FALSE)</f>
        <v>20</v>
      </c>
      <c r="F84" s="8">
        <f>VLOOKUP($A$7:$A$91,dt!$A$2:$R$78,6,FALSE)</f>
        <v>7</v>
      </c>
      <c r="G84" s="8">
        <f>VLOOKUP($A$7:$A$91,dt!$A$2:$R$78,7,FALSE)</f>
        <v>502</v>
      </c>
      <c r="H84" s="8">
        <f>VLOOKUP($A$7:$A$91,dt!$A$2:$R$78,8,FALSE)</f>
        <v>117</v>
      </c>
      <c r="I84" s="8">
        <f>VLOOKUP($A$7:$A$91,dt!$A$2:$R$78,9,FALSE)</f>
        <v>81755</v>
      </c>
      <c r="J84" s="8">
        <f>VLOOKUP($A$7:$A$91,dt!$A$2:$R$78,10,FALSE)</f>
        <v>901</v>
      </c>
      <c r="K84" s="8">
        <f>VLOOKUP($A$7:$A$91,dt!$A$2:$R$78,11,FALSE)</f>
        <v>822934</v>
      </c>
      <c r="L84" s="8">
        <f>VLOOKUP($A$7:$A$91,dt!$A$2:$R$78,12,FALSE)</f>
        <v>23072</v>
      </c>
      <c r="M84" s="8">
        <f>VLOOKUP($A$7:$A$91,dt!$A$2:$R$78,13,FALSE)</f>
        <v>1055796</v>
      </c>
      <c r="N84" s="8">
        <f>VLOOKUP($A$7:$A$91,dt!$A$2:$R$78,14,FALSE)</f>
        <v>218</v>
      </c>
      <c r="O84" s="8">
        <f>VLOOKUP($A$7:$A$91,dt!$A$2:$R$78,15,FALSE)</f>
        <v>643761</v>
      </c>
      <c r="P84" s="8">
        <f>VLOOKUP($A$7:$A$91,dt!$A$2:$R$78,16,FALSE)</f>
        <v>849</v>
      </c>
      <c r="Q84" s="8">
        <f>VLOOKUP($A$7:$A$91,dt!$A$2:$R$78,17,FALSE)</f>
        <v>6430</v>
      </c>
      <c r="R84" s="8">
        <f>VLOOKUP($A$7:$A$91,dt!$A$2:$R$78,18,FALSE)</f>
        <v>209</v>
      </c>
      <c r="S84" s="8">
        <f>VLOOKUP($A$7:$A$91,dt!$A$2:$X$78,19,FALSE)</f>
        <v>61965</v>
      </c>
      <c r="T84" s="8">
        <f>VLOOKUP($A$7:$A$91,dt!$A$2:$X$78,20,FALSE)</f>
        <v>502</v>
      </c>
      <c r="U84" s="8">
        <f>VLOOKUP($A$7:$A$91,dt!$A$2:$X$78,21,FALSE)</f>
        <v>17668</v>
      </c>
      <c r="V84" s="8">
        <f>VLOOKUP($A$7:$A$91,dt!$A$2:$X$78,22,FALSE)</f>
        <v>1300</v>
      </c>
      <c r="W84" s="8">
        <f>VLOOKUP($A$7:$A$91,dt!$A$2:$X$78,23,FALSE)</f>
        <v>127</v>
      </c>
      <c r="X84" s="8">
        <f>VLOOKUP($A$7:$A$91,dt!$A$2:$X$78,24,FALSE)</f>
        <v>22</v>
      </c>
    </row>
    <row r="85" spans="1:24" ht="21.75" x14ac:dyDescent="0.2">
      <c r="A85" s="7" t="s">
        <v>81</v>
      </c>
      <c r="B85" s="8">
        <f>VLOOKUP($A$7:$A$91,dt!$A$2:$R$78,2,FALSE)</f>
        <v>60729</v>
      </c>
      <c r="C85" s="8">
        <f>VLOOKUP($A$7:$A$91,dt!$A$2:$R$78,3,FALSE)</f>
        <v>162930</v>
      </c>
      <c r="D85" s="8">
        <f>VLOOKUP($A$7:$A$91,dt!$A$2:$R$78,4,FALSE)</f>
        <v>31519</v>
      </c>
      <c r="E85" s="8">
        <f>VLOOKUP($A$7:$A$91,dt!$A$2:$R$78,5,FALSE)</f>
        <v>4562</v>
      </c>
      <c r="F85" s="8">
        <f>VLOOKUP($A$7:$A$91,dt!$A$2:$R$78,6,FALSE)</f>
        <v>159</v>
      </c>
      <c r="G85" s="8">
        <f>VLOOKUP($A$7:$A$91,dt!$A$2:$R$78,7,FALSE)</f>
        <v>4220</v>
      </c>
      <c r="H85" s="8">
        <f>VLOOKUP($A$7:$A$91,dt!$A$2:$R$78,8,FALSE)</f>
        <v>376</v>
      </c>
      <c r="I85" s="8">
        <f>VLOOKUP($A$7:$A$91,dt!$A$2:$R$78,9,FALSE)</f>
        <v>486251</v>
      </c>
      <c r="J85" s="8">
        <f>VLOOKUP($A$7:$A$91,dt!$A$2:$R$78,10,FALSE)</f>
        <v>5480</v>
      </c>
      <c r="K85" s="8">
        <f>VLOOKUP($A$7:$A$91,dt!$A$2:$R$78,11,FALSE)</f>
        <v>2227737</v>
      </c>
      <c r="L85" s="8">
        <f>VLOOKUP($A$7:$A$91,dt!$A$2:$R$78,12,FALSE)</f>
        <v>48015</v>
      </c>
      <c r="M85" s="8">
        <f>VLOOKUP($A$7:$A$91,dt!$A$2:$R$78,13,FALSE)</f>
        <v>6425115</v>
      </c>
      <c r="N85" s="8">
        <f>VLOOKUP($A$7:$A$91,dt!$A$2:$R$78,14,FALSE)</f>
        <v>979</v>
      </c>
      <c r="O85" s="8">
        <f>VLOOKUP($A$7:$A$91,dt!$A$2:$R$78,15,FALSE)</f>
        <v>1146226</v>
      </c>
      <c r="P85" s="8">
        <f>VLOOKUP($A$7:$A$91,dt!$A$2:$R$78,16,FALSE)</f>
        <v>2728</v>
      </c>
      <c r="Q85" s="8">
        <f>VLOOKUP($A$7:$A$91,dt!$A$2:$R$78,17,FALSE)</f>
        <v>89628</v>
      </c>
      <c r="R85" s="8">
        <f>VLOOKUP($A$7:$A$91,dt!$A$2:$R$78,18,FALSE)</f>
        <v>1263</v>
      </c>
      <c r="S85" s="8">
        <f>VLOOKUP($A$7:$A$91,dt!$A$2:$X$78,19,FALSE)</f>
        <v>272920</v>
      </c>
      <c r="T85" s="8">
        <f>VLOOKUP($A$7:$A$91,dt!$A$2:$X$78,20,FALSE)</f>
        <v>1920</v>
      </c>
      <c r="U85" s="8">
        <f>VLOOKUP($A$7:$A$91,dt!$A$2:$X$78,21,FALSE)</f>
        <v>25489</v>
      </c>
      <c r="V85" s="8">
        <f>VLOOKUP($A$7:$A$91,dt!$A$2:$X$78,22,FALSE)</f>
        <v>1740</v>
      </c>
      <c r="W85" s="8">
        <f>VLOOKUP($A$7:$A$91,dt!$A$2:$X$78,23,FALSE)</f>
        <v>261</v>
      </c>
      <c r="X85" s="8">
        <f>VLOOKUP($A$7:$A$91,dt!$A$2:$X$78,24,FALSE)</f>
        <v>36</v>
      </c>
    </row>
    <row r="86" spans="1:24" ht="21.75" x14ac:dyDescent="0.2">
      <c r="A86" s="11" t="s">
        <v>9</v>
      </c>
      <c r="B86" s="10">
        <f>SUM(B87:B91)</f>
        <v>225069</v>
      </c>
      <c r="C86" s="10">
        <f t="shared" ref="C86:X86" si="36">SUM(C87:C91)</f>
        <v>421101</v>
      </c>
      <c r="D86" s="10">
        <f t="shared" si="36"/>
        <v>93916</v>
      </c>
      <c r="E86" s="10">
        <f t="shared" si="36"/>
        <v>498</v>
      </c>
      <c r="F86" s="10">
        <f t="shared" si="36"/>
        <v>22</v>
      </c>
      <c r="G86" s="10">
        <f t="shared" si="36"/>
        <v>12344</v>
      </c>
      <c r="H86" s="10">
        <f t="shared" si="36"/>
        <v>1475</v>
      </c>
      <c r="I86" s="10">
        <f t="shared" si="36"/>
        <v>232393</v>
      </c>
      <c r="J86" s="10">
        <f t="shared" si="36"/>
        <v>1954</v>
      </c>
      <c r="K86" s="10">
        <f t="shared" ref="K86:L86" si="37">SUM(K87:K91)</f>
        <v>4801411</v>
      </c>
      <c r="L86" s="10">
        <f t="shared" si="37"/>
        <v>182665</v>
      </c>
      <c r="M86" s="10">
        <f t="shared" ref="M86:N86" si="38">SUM(M87:M91)</f>
        <v>3589390</v>
      </c>
      <c r="N86" s="10">
        <f t="shared" si="38"/>
        <v>1935</v>
      </c>
      <c r="O86" s="10">
        <f t="shared" si="36"/>
        <v>2042025</v>
      </c>
      <c r="P86" s="10">
        <f t="shared" si="36"/>
        <v>5100</v>
      </c>
      <c r="Q86" s="10">
        <f t="shared" si="36"/>
        <v>98603</v>
      </c>
      <c r="R86" s="10">
        <f t="shared" si="36"/>
        <v>3000</v>
      </c>
      <c r="S86" s="10">
        <f t="shared" ref="S86:T86" si="39">SUM(S87:S91)</f>
        <v>493305</v>
      </c>
      <c r="T86" s="10">
        <f t="shared" si="39"/>
        <v>6762</v>
      </c>
      <c r="U86" s="10">
        <f t="shared" si="36"/>
        <v>259457</v>
      </c>
      <c r="V86" s="10">
        <f t="shared" si="36"/>
        <v>44894</v>
      </c>
      <c r="W86" s="10">
        <f t="shared" si="36"/>
        <v>27146</v>
      </c>
      <c r="X86" s="10">
        <f t="shared" si="36"/>
        <v>5283</v>
      </c>
    </row>
    <row r="87" spans="1:24" ht="21.75" x14ac:dyDescent="0.2">
      <c r="A87" s="7" t="s">
        <v>82</v>
      </c>
      <c r="B87" s="8">
        <f>VLOOKUP($A$7:$A$91,dt!$A$2:$R$78,2,FALSE)</f>
        <v>62380</v>
      </c>
      <c r="C87" s="8">
        <f>VLOOKUP($A$7:$A$91,dt!$A$2:$R$78,3,FALSE)</f>
        <v>159308</v>
      </c>
      <c r="D87" s="8">
        <f>VLOOKUP($A$7:$A$91,dt!$A$2:$R$78,4,FALSE)</f>
        <v>27579</v>
      </c>
      <c r="E87" s="8">
        <f>VLOOKUP($A$7:$A$91,dt!$A$2:$R$78,5,FALSE)</f>
        <v>444</v>
      </c>
      <c r="F87" s="8">
        <f>VLOOKUP($A$7:$A$91,dt!$A$2:$R$78,6,FALSE)</f>
        <v>13</v>
      </c>
      <c r="G87" s="8">
        <f>VLOOKUP($A$7:$A$91,dt!$A$2:$R$78,7,FALSE)</f>
        <v>6256</v>
      </c>
      <c r="H87" s="8">
        <f>VLOOKUP($A$7:$A$91,dt!$A$2:$R$78,8,FALSE)</f>
        <v>368</v>
      </c>
      <c r="I87" s="8">
        <f>VLOOKUP($A$7:$A$91,dt!$A$2:$R$78,9,FALSE)</f>
        <v>198378</v>
      </c>
      <c r="J87" s="8">
        <f>VLOOKUP($A$7:$A$91,dt!$A$2:$R$78,10,FALSE)</f>
        <v>1397</v>
      </c>
      <c r="K87" s="8">
        <f>VLOOKUP($A$7:$A$91,dt!$A$2:$R$78,11,FALSE)</f>
        <v>1717808</v>
      </c>
      <c r="L87" s="8">
        <f>VLOOKUP($A$7:$A$91,dt!$A$2:$R$78,12,FALSE)</f>
        <v>47487</v>
      </c>
      <c r="M87" s="8">
        <f>VLOOKUP($A$7:$A$91,dt!$A$2:$R$78,13,FALSE)</f>
        <v>2007546</v>
      </c>
      <c r="N87" s="8">
        <f>VLOOKUP($A$7:$A$91,dt!$A$2:$R$78,14,FALSE)</f>
        <v>814</v>
      </c>
      <c r="O87" s="8">
        <f>VLOOKUP($A$7:$A$91,dt!$A$2:$R$78,15,FALSE)</f>
        <v>1601326</v>
      </c>
      <c r="P87" s="8">
        <f>VLOOKUP($A$7:$A$91,dt!$A$2:$R$78,16,FALSE)</f>
        <v>2459</v>
      </c>
      <c r="Q87" s="8">
        <f>VLOOKUP($A$7:$A$91,dt!$A$2:$R$78,17,FALSE)</f>
        <v>58154</v>
      </c>
      <c r="R87" s="8">
        <f>VLOOKUP($A$7:$A$91,dt!$A$2:$R$78,18,FALSE)</f>
        <v>1109</v>
      </c>
      <c r="S87" s="8">
        <f>VLOOKUP($A$7:$A$91,dt!$A$2:$X$78,19,FALSE)</f>
        <v>381885</v>
      </c>
      <c r="T87" s="8">
        <f>VLOOKUP($A$7:$A$91,dt!$A$2:$X$78,20,FALSE)</f>
        <v>2153</v>
      </c>
      <c r="U87" s="8">
        <f>VLOOKUP($A$7:$A$91,dt!$A$2:$X$78,21,FALSE)</f>
        <v>52866</v>
      </c>
      <c r="V87" s="8">
        <f>VLOOKUP($A$7:$A$91,dt!$A$2:$X$78,22,FALSE)</f>
        <v>5839</v>
      </c>
      <c r="W87" s="8">
        <f>VLOOKUP($A$7:$A$91,dt!$A$2:$X$78,23,FALSE)</f>
        <v>2001</v>
      </c>
      <c r="X87" s="8">
        <f>VLOOKUP($A$7:$A$91,dt!$A$2:$X$78,24,FALSE)</f>
        <v>223</v>
      </c>
    </row>
    <row r="88" spans="1:24" ht="21.75" x14ac:dyDescent="0.2">
      <c r="A88" s="7" t="s">
        <v>83</v>
      </c>
      <c r="B88" s="8">
        <f>VLOOKUP($A$7:$A$91,dt!$A$2:$R$78,2,FALSE)</f>
        <v>23447</v>
      </c>
      <c r="C88" s="8">
        <f>VLOOKUP($A$7:$A$91,dt!$A$2:$R$78,3,FALSE)</f>
        <v>36735</v>
      </c>
      <c r="D88" s="8">
        <f>VLOOKUP($A$7:$A$91,dt!$A$2:$R$78,4,FALSE)</f>
        <v>7965</v>
      </c>
      <c r="E88" s="8">
        <f>VLOOKUP($A$7:$A$91,dt!$A$2:$R$78,5,FALSE)</f>
        <v>20</v>
      </c>
      <c r="F88" s="8">
        <f>VLOOKUP($A$7:$A$91,dt!$A$2:$R$78,6,FALSE)</f>
        <v>3</v>
      </c>
      <c r="G88" s="8">
        <f>VLOOKUP($A$7:$A$91,dt!$A$2:$R$78,7,FALSE)</f>
        <v>176</v>
      </c>
      <c r="H88" s="8">
        <f>VLOOKUP($A$7:$A$91,dt!$A$2:$R$78,8,FALSE)</f>
        <v>50</v>
      </c>
      <c r="I88" s="8">
        <f>VLOOKUP($A$7:$A$91,dt!$A$2:$R$78,9,FALSE)</f>
        <v>13512</v>
      </c>
      <c r="J88" s="8">
        <f>VLOOKUP($A$7:$A$91,dt!$A$2:$R$78,10,FALSE)</f>
        <v>115</v>
      </c>
      <c r="K88" s="8">
        <f>VLOOKUP($A$7:$A$91,dt!$A$2:$R$78,11,FALSE)</f>
        <v>548398</v>
      </c>
      <c r="L88" s="8">
        <f>VLOOKUP($A$7:$A$91,dt!$A$2:$R$78,12,FALSE)</f>
        <v>19696</v>
      </c>
      <c r="M88" s="8">
        <f>VLOOKUP($A$7:$A$91,dt!$A$2:$R$78,13,FALSE)</f>
        <v>1169912</v>
      </c>
      <c r="N88" s="8">
        <f>VLOOKUP($A$7:$A$91,dt!$A$2:$R$78,14,FALSE)</f>
        <v>92</v>
      </c>
      <c r="O88" s="8">
        <f>VLOOKUP($A$7:$A$91,dt!$A$2:$R$78,15,FALSE)</f>
        <v>304779</v>
      </c>
      <c r="P88" s="8">
        <f>VLOOKUP($A$7:$A$91,dt!$A$2:$R$78,16,FALSE)</f>
        <v>485</v>
      </c>
      <c r="Q88" s="8">
        <f>VLOOKUP($A$7:$A$91,dt!$A$2:$R$78,17,FALSE)</f>
        <v>4705</v>
      </c>
      <c r="R88" s="8">
        <f>VLOOKUP($A$7:$A$91,dt!$A$2:$R$78,18,FALSE)</f>
        <v>230</v>
      </c>
      <c r="S88" s="8">
        <f>VLOOKUP($A$7:$A$91,dt!$A$2:$X$78,19,FALSE)</f>
        <v>16653</v>
      </c>
      <c r="T88" s="8">
        <f>VLOOKUP($A$7:$A$91,dt!$A$2:$X$78,20,FALSE)</f>
        <v>821</v>
      </c>
      <c r="U88" s="8">
        <f>VLOOKUP($A$7:$A$91,dt!$A$2:$X$78,21,FALSE)</f>
        <v>32143</v>
      </c>
      <c r="V88" s="8">
        <f>VLOOKUP($A$7:$A$91,dt!$A$2:$X$78,22,FALSE)</f>
        <v>5122</v>
      </c>
      <c r="W88" s="8">
        <f>VLOOKUP($A$7:$A$91,dt!$A$2:$X$78,23,FALSE)</f>
        <v>637</v>
      </c>
      <c r="X88" s="8">
        <f>VLOOKUP($A$7:$A$91,dt!$A$2:$X$78,24,FALSE)</f>
        <v>92</v>
      </c>
    </row>
    <row r="89" spans="1:24" ht="21.75" x14ac:dyDescent="0.2">
      <c r="A89" s="7" t="s">
        <v>84</v>
      </c>
      <c r="B89" s="8">
        <f>VLOOKUP($A$7:$A$91,dt!$A$2:$R$78,2,FALSE)</f>
        <v>38469</v>
      </c>
      <c r="C89" s="8">
        <f>VLOOKUP($A$7:$A$91,dt!$A$2:$R$78,3,FALSE)</f>
        <v>67710</v>
      </c>
      <c r="D89" s="8">
        <f>VLOOKUP($A$7:$A$91,dt!$A$2:$R$78,4,FALSE)</f>
        <v>18094</v>
      </c>
      <c r="E89" s="8">
        <f>VLOOKUP($A$7:$A$91,dt!$A$2:$R$78,5,FALSE)</f>
        <v>2</v>
      </c>
      <c r="F89" s="8">
        <f>VLOOKUP($A$7:$A$91,dt!$A$2:$R$78,6,FALSE)</f>
        <v>1</v>
      </c>
      <c r="G89" s="8">
        <f>VLOOKUP($A$7:$A$91,dt!$A$2:$R$78,7,FALSE)</f>
        <v>1707</v>
      </c>
      <c r="H89" s="8">
        <f>VLOOKUP($A$7:$A$91,dt!$A$2:$R$78,8,FALSE)</f>
        <v>219</v>
      </c>
      <c r="I89" s="8">
        <f>VLOOKUP($A$7:$A$91,dt!$A$2:$R$78,9,FALSE)</f>
        <v>3896</v>
      </c>
      <c r="J89" s="8">
        <f>VLOOKUP($A$7:$A$91,dt!$A$2:$R$78,10,FALSE)</f>
        <v>180</v>
      </c>
      <c r="K89" s="8">
        <f>VLOOKUP($A$7:$A$91,dt!$A$2:$R$78,11,FALSE)</f>
        <v>730002</v>
      </c>
      <c r="L89" s="8">
        <f>VLOOKUP($A$7:$A$91,dt!$A$2:$R$78,12,FALSE)</f>
        <v>31920</v>
      </c>
      <c r="M89" s="8">
        <f>VLOOKUP($A$7:$A$91,dt!$A$2:$R$78,13,FALSE)</f>
        <v>256749</v>
      </c>
      <c r="N89" s="8">
        <f>VLOOKUP($A$7:$A$91,dt!$A$2:$R$78,14,FALSE)</f>
        <v>135</v>
      </c>
      <c r="O89" s="8">
        <f>VLOOKUP($A$7:$A$91,dt!$A$2:$R$78,15,FALSE)</f>
        <v>27878</v>
      </c>
      <c r="P89" s="8">
        <f>VLOOKUP($A$7:$A$91,dt!$A$2:$R$78,16,FALSE)</f>
        <v>710</v>
      </c>
      <c r="Q89" s="8">
        <f>VLOOKUP($A$7:$A$91,dt!$A$2:$R$78,17,FALSE)</f>
        <v>14819</v>
      </c>
      <c r="R89" s="8">
        <f>VLOOKUP($A$7:$A$91,dt!$A$2:$R$78,18,FALSE)</f>
        <v>463</v>
      </c>
      <c r="S89" s="8">
        <f>VLOOKUP($A$7:$A$91,dt!$A$2:$X$78,19,FALSE)</f>
        <v>48759</v>
      </c>
      <c r="T89" s="8">
        <f>VLOOKUP($A$7:$A$91,dt!$A$2:$X$78,20,FALSE)</f>
        <v>1444</v>
      </c>
      <c r="U89" s="8">
        <f>VLOOKUP($A$7:$A$91,dt!$A$2:$X$78,21,FALSE)</f>
        <v>50639</v>
      </c>
      <c r="V89" s="8">
        <f>VLOOKUP($A$7:$A$91,dt!$A$2:$X$78,22,FALSE)</f>
        <v>9903</v>
      </c>
      <c r="W89" s="8">
        <f>VLOOKUP($A$7:$A$91,dt!$A$2:$X$78,23,FALSE)</f>
        <v>16547</v>
      </c>
      <c r="X89" s="8">
        <f>VLOOKUP($A$7:$A$91,dt!$A$2:$X$78,24,FALSE)</f>
        <v>3636</v>
      </c>
    </row>
    <row r="90" spans="1:24" ht="21.75" x14ac:dyDescent="0.2">
      <c r="A90" s="7" t="s">
        <v>85</v>
      </c>
      <c r="B90" s="8">
        <f>VLOOKUP($A$7:$A$91,dt!$A$2:$R$78,2,FALSE)</f>
        <v>45569</v>
      </c>
      <c r="C90" s="8">
        <f>VLOOKUP($A$7:$A$91,dt!$A$2:$R$78,3,FALSE)</f>
        <v>56729</v>
      </c>
      <c r="D90" s="8">
        <f>VLOOKUP($A$7:$A$91,dt!$A$2:$R$78,4,FALSE)</f>
        <v>17379</v>
      </c>
      <c r="E90" s="8">
        <f>VLOOKUP($A$7:$A$91,dt!$A$2:$R$78,5,FALSE)</f>
        <v>15</v>
      </c>
      <c r="F90" s="8">
        <f>VLOOKUP($A$7:$A$91,dt!$A$2:$R$78,6,FALSE)</f>
        <v>1</v>
      </c>
      <c r="G90" s="8">
        <f>VLOOKUP($A$7:$A$91,dt!$A$2:$R$78,7,FALSE)</f>
        <v>1549</v>
      </c>
      <c r="H90" s="8">
        <f>VLOOKUP($A$7:$A$91,dt!$A$2:$R$78,8,FALSE)</f>
        <v>328</v>
      </c>
      <c r="I90" s="8">
        <f>VLOOKUP($A$7:$A$91,dt!$A$2:$R$78,9,FALSE)</f>
        <v>9286</v>
      </c>
      <c r="J90" s="8">
        <f>VLOOKUP($A$7:$A$91,dt!$A$2:$R$78,10,FALSE)</f>
        <v>55</v>
      </c>
      <c r="K90" s="8">
        <f>VLOOKUP($A$7:$A$91,dt!$A$2:$R$78,11,FALSE)</f>
        <v>815477</v>
      </c>
      <c r="L90" s="8">
        <f>VLOOKUP($A$7:$A$91,dt!$A$2:$R$78,12,FALSE)</f>
        <v>37561</v>
      </c>
      <c r="M90" s="8">
        <f>VLOOKUP($A$7:$A$91,dt!$A$2:$R$78,13,FALSE)</f>
        <v>78015</v>
      </c>
      <c r="N90" s="8">
        <f>VLOOKUP($A$7:$A$91,dt!$A$2:$R$78,14,FALSE)</f>
        <v>708</v>
      </c>
      <c r="O90" s="8">
        <f>VLOOKUP($A$7:$A$91,dt!$A$2:$R$78,15,FALSE)</f>
        <v>63297</v>
      </c>
      <c r="P90" s="8">
        <f>VLOOKUP($A$7:$A$91,dt!$A$2:$R$78,16,FALSE)</f>
        <v>494</v>
      </c>
      <c r="Q90" s="8">
        <f>VLOOKUP($A$7:$A$91,dt!$A$2:$R$78,17,FALSE)</f>
        <v>15065</v>
      </c>
      <c r="R90" s="8">
        <f>VLOOKUP($A$7:$A$91,dt!$A$2:$R$78,18,FALSE)</f>
        <v>876</v>
      </c>
      <c r="S90" s="8">
        <f>VLOOKUP($A$7:$A$91,dt!$A$2:$X$78,19,FALSE)</f>
        <v>22513</v>
      </c>
      <c r="T90" s="8">
        <f>VLOOKUP($A$7:$A$91,dt!$A$2:$X$78,20,FALSE)</f>
        <v>1229</v>
      </c>
      <c r="U90" s="8">
        <f>VLOOKUP($A$7:$A$91,dt!$A$2:$X$78,21,FALSE)</f>
        <v>68882</v>
      </c>
      <c r="V90" s="8">
        <f>VLOOKUP($A$7:$A$91,dt!$A$2:$X$78,22,FALSE)</f>
        <v>13550</v>
      </c>
      <c r="W90" s="8">
        <f>VLOOKUP($A$7:$A$91,dt!$A$2:$X$78,23,FALSE)</f>
        <v>4214</v>
      </c>
      <c r="X90" s="8">
        <f>VLOOKUP($A$7:$A$91,dt!$A$2:$X$78,24,FALSE)</f>
        <v>714</v>
      </c>
    </row>
    <row r="91" spans="1:24" ht="21.75" x14ac:dyDescent="0.2">
      <c r="A91" s="7" t="s">
        <v>86</v>
      </c>
      <c r="B91" s="8">
        <f>VLOOKUP($A$7:$A$91,dt!$A$2:$R$78,2,FALSE)</f>
        <v>55204</v>
      </c>
      <c r="C91" s="8">
        <f>VLOOKUP($A$7:$A$91,dt!$A$2:$R$78,3,FALSE)</f>
        <v>100619</v>
      </c>
      <c r="D91" s="8">
        <f>VLOOKUP($A$7:$A$91,dt!$A$2:$R$78,4,FALSE)</f>
        <v>22899</v>
      </c>
      <c r="E91" s="8">
        <f>VLOOKUP($A$7:$A$91,dt!$A$2:$R$78,5,FALSE)</f>
        <v>17</v>
      </c>
      <c r="F91" s="8">
        <f>VLOOKUP($A$7:$A$91,dt!$A$2:$R$78,6,FALSE)</f>
        <v>4</v>
      </c>
      <c r="G91" s="8">
        <f>VLOOKUP($A$7:$A$91,dt!$A$2:$R$78,7,FALSE)</f>
        <v>2656</v>
      </c>
      <c r="H91" s="8">
        <f>VLOOKUP($A$7:$A$91,dt!$A$2:$R$78,8,FALSE)</f>
        <v>510</v>
      </c>
      <c r="I91" s="8">
        <f>VLOOKUP($A$7:$A$91,dt!$A$2:$R$78,9,FALSE)</f>
        <v>7321</v>
      </c>
      <c r="J91" s="8">
        <f>VLOOKUP($A$7:$A$91,dt!$A$2:$R$78,10,FALSE)</f>
        <v>207</v>
      </c>
      <c r="K91" s="8">
        <f>VLOOKUP($A$7:$A$91,dt!$A$2:$R$78,11,FALSE)</f>
        <v>989726</v>
      </c>
      <c r="L91" s="8">
        <f>VLOOKUP($A$7:$A$91,dt!$A$2:$R$78,12,FALSE)</f>
        <v>46001</v>
      </c>
      <c r="M91" s="8">
        <f>VLOOKUP($A$7:$A$91,dt!$A$2:$R$78,13,FALSE)</f>
        <v>77168</v>
      </c>
      <c r="N91" s="8">
        <f>VLOOKUP($A$7:$A$91,dt!$A$2:$R$78,14,FALSE)</f>
        <v>186</v>
      </c>
      <c r="O91" s="8">
        <f>VLOOKUP($A$7:$A$91,dt!$A$2:$R$78,15,FALSE)</f>
        <v>44745</v>
      </c>
      <c r="P91" s="8">
        <f>VLOOKUP($A$7:$A$91,dt!$A$2:$R$78,16,FALSE)</f>
        <v>952</v>
      </c>
      <c r="Q91" s="8">
        <f>VLOOKUP($A$7:$A$91,dt!$A$2:$R$78,17,FALSE)</f>
        <v>5860</v>
      </c>
      <c r="R91" s="8">
        <f>VLOOKUP($A$7:$A$91,dt!$A$2:$R$78,18,FALSE)</f>
        <v>322</v>
      </c>
      <c r="S91" s="8">
        <f>VLOOKUP($A$7:$A$91,dt!$A$2:$X$78,19,FALSE)</f>
        <v>23495</v>
      </c>
      <c r="T91" s="8">
        <f>VLOOKUP($A$7:$A$91,dt!$A$2:$X$78,20,FALSE)</f>
        <v>1115</v>
      </c>
      <c r="U91" s="8">
        <f>VLOOKUP($A$7:$A$91,dt!$A$2:$X$78,21,FALSE)</f>
        <v>54927</v>
      </c>
      <c r="V91" s="8">
        <f>VLOOKUP($A$7:$A$91,dt!$A$2:$X$78,22,FALSE)</f>
        <v>10480</v>
      </c>
      <c r="W91" s="8">
        <f>VLOOKUP($A$7:$A$91,dt!$A$2:$X$78,23,FALSE)</f>
        <v>3747</v>
      </c>
      <c r="X91" s="8">
        <f>VLOOKUP($A$7:$A$91,dt!$A$2:$X$78,24,FALSE)</f>
        <v>618</v>
      </c>
    </row>
    <row r="93" spans="1:24" ht="21.75" x14ac:dyDescent="0.2">
      <c r="A93" s="9" t="s">
        <v>97</v>
      </c>
      <c r="B93" s="9" t="s">
        <v>131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20.02.64</vt:lpstr>
      <vt:lpstr>'20.02.64'!Print_Area</vt:lpstr>
      <vt:lpstr>'20.02.64'!Print_Titles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2021-03-01T03:21:06Z</dcterms:modified>
</cp:coreProperties>
</file>