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AADDFA5F-DB29-4DFE-9979-5F0B026513E7}" xr6:coauthVersionLast="46" xr6:coauthVersionMax="46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t" sheetId="15" state="hidden" r:id="rId1"/>
    <sheet name="20.11.63" sheetId="2" r:id="rId2"/>
  </sheets>
  <definedNames>
    <definedName name="_xlnm.Print_Area" localSheetId="1">'20.11.63'!$A$1:$X$94</definedName>
    <definedName name="_xlnm.Print_Titles" localSheetId="1">'20.11.63'!$1:$4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<sst xmlns="http://schemas.openxmlformats.org/spreadsheetml/2006/main" count="229" uniqueCount="132">
  <si>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</si>
  <si>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</si>
  <si>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</si>
  <si>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</si>
  <si>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</si>
  <si>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</si>
  <si>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</si>
  <si>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</si>
  <si>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</si>
  <si>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</si>
  <si>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</si>
  <si>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</si>
  <si>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</si>
  <si>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</si>
  <si>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</si>
  <si>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</si>
  <si>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</si>
  <si>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</si>
  <si>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</si>
  <si>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</si>
  <si>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</si>
  <si>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</si>
  <si>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</si>
  <si>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</si>
  <si>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</si>
  <si>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</si>
  <si>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</si>
  <si>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</si>
  <si>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</si>
  <si>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</si>
  <si>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</si>
  <si>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</si>
  <si>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</si>
  <si>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</si>
  <si>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</si>
  <si>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</si>
  <si>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</si>
  <si>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</si>
  <si>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</si>
  <si>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</si>
  <si>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</si>
  <si>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</si>
  <si>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</si>
  <si>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</si>
  <si>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</si>
  <si>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</si>
  <si>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</si>
  <si>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</si>
  <si>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</si>
  <si>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</si>
  <si>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</si>
  <si>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</si>
  <si>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</si>
  <si>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</si>
  <si>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</si>
  <si>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</si>
  <si>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</si>
  <si>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</si>
  <si>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</si>
  <si>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</si>
  <si>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</si>
  <si>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</si>
  <si>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</si>
  <si>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</si>
  <si>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</si>
  <si>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</si>
  <si>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</si>
  <si>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</si>
  <si>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</si>
  <si>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</si>
  <si>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</si>
  <si>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</si>
  <si>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</si>
  <si>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</si>
  <si>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</si>
  <si>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</si>
  <si>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</si>
  <si>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</si>
  <si>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</si>
  <si>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</si>
  <si>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</si>
  <si>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</si>
  <si>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</si>
  <si>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</si>
  <si>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</si>
  <si>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</si>
  <si>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</si>
  <si>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</si>
  <si>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</si>
  <si>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</si>
  <si>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</si>
  <si>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</si>
  <si>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</si>
  <si>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</si>
  <si>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</si>
  <si>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</si>
  <si>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</si>
  <si>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</si>
  <si>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</si>
  <si>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</si>
  <si>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</si>
  <si>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</si>
  <si>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</si>
  <si>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</si>
  <si>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</si>
  <si>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ไก่พื้นเมือง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</si>
  <si>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</si>
  <si>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</si>
  <si>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</si>
  <si>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</si>
  <si>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</si>
  <si>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</si>
  <si>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</si>
  <si>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</si>
  <si>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</si>
  <si>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พื้นเมือง ทั้งสิ้น (ตัว)</t>
  </si>
  <si>
    <t>จำนวนรวมเกษตรกรผู้เลี้ยง ไก่ พื้นเมือง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</si>
  <si>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</si>
  <si>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</si>
  <si>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</si>
  <si>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</si>
  <si>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</si>
  <si>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</si>
  <si>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</si>
  <si>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</si>
  <si>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</si>
  <si>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</si>
  <si>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</si>
  <si>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</si>
  <si>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ธันวาคม 2563</t>
  </si>
  <si>
    <t>:  ประมวลผลข้อมูล ณ วันที่ 20 ธันวาคม 2563</t>
  </si>
  <si>
    <t>สถานที่เลี้ยงสัตว์จังหวัด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</si>
</sst>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87" fontId="0" fillId="0" borderId="0" xfId="1" applyNumberFormat="1" applyFont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2A-B54D-4709-842F-463919C36FA0}">
  <dimension ref="A1:X78"/>
  <sheetViews>
    <sheetView workbookViewId="0">
      <selection sqref="A1:A1048576"/>
    </sheetView>
  </sheetViews>
  <sheetFormatPr defaultRowHeight="14.25" x14ac:dyDescent="0.2"/>
  <cols>
    <col min="1" max="1" width="22.125" bestFit="1" customWidth="1"/>
    <col min="2" max="2" width="44.125" bestFit="1" customWidth="1"/>
    <col min="3" max="3" width="26.625" bestFit="1" customWidth="1"/>
    <col min="4" max="4" width="41.25" bestFit="1" customWidth="1"/>
    <col min="5" max="5" width="25.875" bestFit="1" customWidth="1"/>
    <col min="6" max="6" width="40.625" bestFit="1" customWidth="1"/>
    <col min="7" max="7" width="26.75" bestFit="1" customWidth="1"/>
    <col min="8" max="8" width="41.375" bestFit="1" customWidth="1"/>
    <col min="9" max="9" width="24.25" bestFit="1" customWidth="1"/>
    <col min="10" max="10" width="39.125" bestFit="1" customWidth="1"/>
    <col min="11" max="11" width="31.25" bestFit="1" customWidth="1"/>
    <col min="12" max="12" width="46" bestFit="1" customWidth="1"/>
    <col min="13" max="13" width="27.25" bestFit="1" customWidth="1"/>
    <col min="14" max="14" width="42.125" bestFit="1" customWidth="1"/>
    <col min="15" max="15" width="26.375" bestFit="1" customWidth="1"/>
    <col min="16" max="16" width="41.125" bestFit="1" customWidth="1"/>
    <col min="17" max="17" width="28.125" bestFit="1" customWidth="1"/>
    <col min="18" max="18" width="43" bestFit="1" customWidth="1"/>
    <col min="19" max="19" width="27.25" bestFit="1" customWidth="1"/>
    <col min="20" max="20" width="42.125" bestFit="1" customWidth="1"/>
    <col min="21" max="21" width="24.75" bestFit="1" customWidth="1"/>
    <col min="22" max="22" width="39.625" bestFit="1" customWidth="1"/>
    <col min="23" max="23" width="24.375" bestFit="1" customWidth="1"/>
    <col min="24" max="24" width="39.25" bestFit="1" customWidth="1"/>
  </cols>
  <sheetData>
    <row r="1" spans="1:24" x14ac:dyDescent="0.2">
      <c r="A1" t="s">
        <v>131</v>
      </c>
      <c r="B1" t="s">
        <v>100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</row>
    <row r="2" spans="1:24" x14ac:dyDescent="0.2">
      <c r="A2" t="s">
        <v>10</v>
      </c>
      <c r="B2" s="12">
        <v>5276</v>
      </c>
      <c r="C2" s="12">
        <v>4298</v>
      </c>
      <c r="D2" s="12">
        <v>588</v>
      </c>
      <c r="E2" s="12">
        <v>64</v>
      </c>
      <c r="F2" s="12">
        <v>7</v>
      </c>
      <c r="G2" s="12">
        <v>260</v>
      </c>
      <c r="H2" s="12">
        <v>46</v>
      </c>
      <c r="I2" s="12">
        <v>2841</v>
      </c>
      <c r="J2" s="12">
        <v>7</v>
      </c>
      <c r="K2" s="12">
        <v>109096</v>
      </c>
      <c r="L2" s="12">
        <v>4247</v>
      </c>
      <c r="M2" s="12">
        <v>34894</v>
      </c>
      <c r="N2" s="12">
        <v>528</v>
      </c>
      <c r="O2" s="12">
        <v>12798</v>
      </c>
      <c r="P2" s="12">
        <v>398</v>
      </c>
      <c r="Q2" s="12">
        <v>7345</v>
      </c>
      <c r="R2" s="12">
        <v>139</v>
      </c>
      <c r="S2" s="12">
        <v>37172</v>
      </c>
      <c r="T2" s="12">
        <v>135</v>
      </c>
      <c r="U2" s="12">
        <v>10806</v>
      </c>
      <c r="V2" s="12">
        <v>503</v>
      </c>
      <c r="W2" s="12">
        <v>1248</v>
      </c>
      <c r="X2" s="12">
        <v>86</v>
      </c>
    </row>
    <row r="3" spans="1:24" x14ac:dyDescent="0.2">
      <c r="A3" t="s">
        <v>17</v>
      </c>
      <c r="B3" s="12">
        <v>18935</v>
      </c>
      <c r="C3" s="12">
        <v>48458</v>
      </c>
      <c r="D3" s="12">
        <v>2789</v>
      </c>
      <c r="E3" s="12">
        <v>1155</v>
      </c>
      <c r="F3" s="12">
        <v>66</v>
      </c>
      <c r="G3" s="12">
        <v>14951</v>
      </c>
      <c r="H3" s="12">
        <v>1091</v>
      </c>
      <c r="I3" s="12">
        <v>161676</v>
      </c>
      <c r="J3" s="12">
        <v>1156</v>
      </c>
      <c r="K3" s="12">
        <v>954361</v>
      </c>
      <c r="L3" s="12">
        <v>15865</v>
      </c>
      <c r="M3" s="12">
        <v>5733571</v>
      </c>
      <c r="N3" s="12">
        <v>140</v>
      </c>
      <c r="O3" s="12">
        <v>58763</v>
      </c>
      <c r="P3" s="12">
        <v>2097</v>
      </c>
      <c r="Q3" s="12">
        <v>115209</v>
      </c>
      <c r="R3" s="12">
        <v>449</v>
      </c>
      <c r="S3" s="12">
        <v>915507</v>
      </c>
      <c r="T3" s="12">
        <v>1642</v>
      </c>
      <c r="U3" s="12">
        <v>30883</v>
      </c>
      <c r="V3" s="12">
        <v>778</v>
      </c>
      <c r="W3" s="12">
        <v>2958</v>
      </c>
      <c r="X3" s="12">
        <v>96</v>
      </c>
    </row>
    <row r="4" spans="1:24" x14ac:dyDescent="0.2">
      <c r="A4" t="s">
        <v>11</v>
      </c>
      <c r="B4" s="12">
        <v>3919</v>
      </c>
      <c r="C4" s="12">
        <v>1956</v>
      </c>
      <c r="D4" s="12">
        <v>285</v>
      </c>
      <c r="E4" s="12">
        <v>0</v>
      </c>
      <c r="F4" s="12">
        <v>0</v>
      </c>
      <c r="G4" s="12">
        <v>206</v>
      </c>
      <c r="H4" s="12">
        <v>35</v>
      </c>
      <c r="I4" s="12">
        <v>2</v>
      </c>
      <c r="J4" s="12">
        <v>1</v>
      </c>
      <c r="K4" s="12">
        <v>106142</v>
      </c>
      <c r="L4" s="12">
        <v>3540</v>
      </c>
      <c r="M4" s="12">
        <v>23288</v>
      </c>
      <c r="N4" s="12">
        <v>48</v>
      </c>
      <c r="O4" s="12">
        <v>105376</v>
      </c>
      <c r="P4" s="12">
        <v>124</v>
      </c>
      <c r="Q4" s="12">
        <v>5355</v>
      </c>
      <c r="R4" s="12">
        <v>82</v>
      </c>
      <c r="S4" s="12">
        <v>133507</v>
      </c>
      <c r="T4" s="12">
        <v>152</v>
      </c>
      <c r="U4" s="12">
        <v>3600</v>
      </c>
      <c r="V4" s="12">
        <v>241</v>
      </c>
      <c r="W4" s="12">
        <v>491</v>
      </c>
      <c r="X4" s="12">
        <v>26</v>
      </c>
    </row>
    <row r="5" spans="1:24" x14ac:dyDescent="0.2">
      <c r="A5" t="s">
        <v>12</v>
      </c>
      <c r="B5" s="12">
        <v>6690</v>
      </c>
      <c r="C5" s="12">
        <v>4519</v>
      </c>
      <c r="D5" s="12">
        <v>278</v>
      </c>
      <c r="E5" s="12">
        <v>66</v>
      </c>
      <c r="F5" s="12">
        <v>2</v>
      </c>
      <c r="G5" s="12">
        <v>709</v>
      </c>
      <c r="H5" s="12">
        <v>63</v>
      </c>
      <c r="I5" s="12">
        <v>8181</v>
      </c>
      <c r="J5" s="12">
        <v>65</v>
      </c>
      <c r="K5" s="12">
        <v>244671</v>
      </c>
      <c r="L5" s="12">
        <v>5351</v>
      </c>
      <c r="M5" s="12">
        <v>203451</v>
      </c>
      <c r="N5" s="12">
        <v>82</v>
      </c>
      <c r="O5" s="12">
        <v>83424</v>
      </c>
      <c r="P5" s="12">
        <v>1961</v>
      </c>
      <c r="Q5" s="12">
        <v>82324</v>
      </c>
      <c r="R5" s="12">
        <v>141</v>
      </c>
      <c r="S5" s="12">
        <v>323766</v>
      </c>
      <c r="T5" s="12">
        <v>565</v>
      </c>
      <c r="U5" s="12">
        <v>2830</v>
      </c>
      <c r="V5" s="12">
        <v>118</v>
      </c>
      <c r="W5" s="12">
        <v>330</v>
      </c>
      <c r="X5" s="12">
        <v>12</v>
      </c>
    </row>
    <row r="6" spans="1:24" x14ac:dyDescent="0.2">
      <c r="A6" t="s">
        <v>13</v>
      </c>
      <c r="B6" s="12">
        <v>15568</v>
      </c>
      <c r="C6" s="12">
        <v>10459</v>
      </c>
      <c r="D6" s="12">
        <v>1102</v>
      </c>
      <c r="E6" s="12">
        <v>16</v>
      </c>
      <c r="F6" s="12">
        <v>4</v>
      </c>
      <c r="G6" s="12">
        <v>1415</v>
      </c>
      <c r="H6" s="12">
        <v>169</v>
      </c>
      <c r="I6" s="12">
        <v>4274</v>
      </c>
      <c r="J6" s="12">
        <v>68</v>
      </c>
      <c r="K6" s="12">
        <v>592858</v>
      </c>
      <c r="L6" s="12">
        <v>13380</v>
      </c>
      <c r="M6" s="12">
        <v>2675133</v>
      </c>
      <c r="N6" s="12">
        <v>130</v>
      </c>
      <c r="O6" s="12">
        <v>3577633</v>
      </c>
      <c r="P6" s="12">
        <v>1491</v>
      </c>
      <c r="Q6" s="12">
        <v>75358</v>
      </c>
      <c r="R6" s="12">
        <v>254</v>
      </c>
      <c r="S6" s="12">
        <v>385604</v>
      </c>
      <c r="T6" s="12">
        <v>1646</v>
      </c>
      <c r="U6" s="12">
        <v>5782</v>
      </c>
      <c r="V6" s="12">
        <v>364</v>
      </c>
      <c r="W6" s="12">
        <v>570</v>
      </c>
      <c r="X6" s="12">
        <v>30</v>
      </c>
    </row>
    <row r="7" spans="1:24" x14ac:dyDescent="0.2">
      <c r="A7" t="s">
        <v>15</v>
      </c>
      <c r="B7" s="12">
        <v>31766</v>
      </c>
      <c r="C7" s="12">
        <v>56545</v>
      </c>
      <c r="D7" s="12">
        <v>3623</v>
      </c>
      <c r="E7" s="12">
        <v>88758</v>
      </c>
      <c r="F7" s="12">
        <v>2692</v>
      </c>
      <c r="G7" s="12">
        <v>3317</v>
      </c>
      <c r="H7" s="12">
        <v>216</v>
      </c>
      <c r="I7" s="12">
        <v>519469</v>
      </c>
      <c r="J7" s="12">
        <v>1973</v>
      </c>
      <c r="K7" s="12">
        <v>1040273</v>
      </c>
      <c r="L7" s="12">
        <v>25142</v>
      </c>
      <c r="M7" s="12">
        <v>61256690</v>
      </c>
      <c r="N7" s="12">
        <v>454</v>
      </c>
      <c r="O7" s="12">
        <v>823061</v>
      </c>
      <c r="P7" s="12">
        <v>1804</v>
      </c>
      <c r="Q7" s="12">
        <v>455282</v>
      </c>
      <c r="R7" s="12">
        <v>298</v>
      </c>
      <c r="S7" s="12">
        <v>507709</v>
      </c>
      <c r="T7" s="12">
        <v>1277</v>
      </c>
      <c r="U7" s="12">
        <v>59717</v>
      </c>
      <c r="V7" s="12">
        <v>1986</v>
      </c>
      <c r="W7" s="12">
        <v>2889</v>
      </c>
      <c r="X7" s="12">
        <v>83</v>
      </c>
    </row>
    <row r="8" spans="1:24" x14ac:dyDescent="0.2">
      <c r="A8" t="s">
        <v>18</v>
      </c>
      <c r="B8" s="12">
        <v>18158</v>
      </c>
      <c r="C8" s="12">
        <v>30513</v>
      </c>
      <c r="D8" s="12">
        <v>1945</v>
      </c>
      <c r="E8" s="12">
        <v>153376</v>
      </c>
      <c r="F8" s="12">
        <v>4457</v>
      </c>
      <c r="G8" s="12">
        <v>14599</v>
      </c>
      <c r="H8" s="12">
        <v>725</v>
      </c>
      <c r="I8" s="12">
        <v>172970</v>
      </c>
      <c r="J8" s="12">
        <v>277</v>
      </c>
      <c r="K8" s="12">
        <v>626300</v>
      </c>
      <c r="L8" s="12">
        <v>12651</v>
      </c>
      <c r="M8" s="12">
        <v>18352225</v>
      </c>
      <c r="N8" s="12">
        <v>248</v>
      </c>
      <c r="O8" s="12">
        <v>1451387</v>
      </c>
      <c r="P8" s="12">
        <v>1707</v>
      </c>
      <c r="Q8" s="12">
        <v>641010</v>
      </c>
      <c r="R8" s="12">
        <v>184</v>
      </c>
      <c r="S8" s="12">
        <v>251058</v>
      </c>
      <c r="T8" s="12">
        <v>625</v>
      </c>
      <c r="U8" s="12">
        <v>23114</v>
      </c>
      <c r="V8" s="12">
        <v>707</v>
      </c>
      <c r="W8" s="12">
        <v>2550</v>
      </c>
      <c r="X8" s="12">
        <v>49</v>
      </c>
    </row>
    <row r="9" spans="1:24" x14ac:dyDescent="0.2">
      <c r="A9" t="s">
        <v>16</v>
      </c>
      <c r="B9" s="12">
        <v>5469</v>
      </c>
      <c r="C9" s="12">
        <v>2902</v>
      </c>
      <c r="D9" s="12">
        <v>425</v>
      </c>
      <c r="E9" s="12">
        <v>241</v>
      </c>
      <c r="F9" s="12">
        <v>8</v>
      </c>
      <c r="G9" s="12">
        <v>96</v>
      </c>
      <c r="H9" s="12">
        <v>23</v>
      </c>
      <c r="I9" s="12">
        <v>40095</v>
      </c>
      <c r="J9" s="12">
        <v>320</v>
      </c>
      <c r="K9" s="12">
        <v>213339</v>
      </c>
      <c r="L9" s="12">
        <v>4450</v>
      </c>
      <c r="M9" s="12">
        <v>1941474</v>
      </c>
      <c r="N9" s="12">
        <v>62</v>
      </c>
      <c r="O9" s="12">
        <v>51832</v>
      </c>
      <c r="P9" s="12">
        <v>395</v>
      </c>
      <c r="Q9" s="12">
        <v>16415</v>
      </c>
      <c r="R9" s="12">
        <v>55</v>
      </c>
      <c r="S9" s="12">
        <v>162544</v>
      </c>
      <c r="T9" s="12">
        <v>441</v>
      </c>
      <c r="U9" s="12">
        <v>13566</v>
      </c>
      <c r="V9" s="12">
        <v>421</v>
      </c>
      <c r="W9" s="12">
        <v>134</v>
      </c>
      <c r="X9" s="12">
        <v>12</v>
      </c>
    </row>
    <row r="10" spans="1:24" x14ac:dyDescent="0.2">
      <c r="A10" t="s">
        <v>14</v>
      </c>
      <c r="B10" s="12">
        <v>17816</v>
      </c>
      <c r="C10" s="12">
        <v>13922</v>
      </c>
      <c r="D10" s="12">
        <v>1571</v>
      </c>
      <c r="E10" s="12">
        <v>18</v>
      </c>
      <c r="F10" s="12">
        <v>2</v>
      </c>
      <c r="G10" s="12">
        <v>716</v>
      </c>
      <c r="H10" s="12">
        <v>73</v>
      </c>
      <c r="I10" s="12">
        <v>70228</v>
      </c>
      <c r="J10" s="12">
        <v>824</v>
      </c>
      <c r="K10" s="12">
        <v>761887</v>
      </c>
      <c r="L10" s="12">
        <v>14625</v>
      </c>
      <c r="M10" s="12">
        <v>1517107</v>
      </c>
      <c r="N10" s="12">
        <v>34</v>
      </c>
      <c r="O10" s="12">
        <v>917895</v>
      </c>
      <c r="P10" s="12">
        <v>971</v>
      </c>
      <c r="Q10" s="12">
        <v>24564</v>
      </c>
      <c r="R10" s="12">
        <v>45</v>
      </c>
      <c r="S10" s="12">
        <v>1700458</v>
      </c>
      <c r="T10" s="12">
        <v>2373</v>
      </c>
      <c r="U10" s="12">
        <v>8093</v>
      </c>
      <c r="V10" s="12">
        <v>312</v>
      </c>
      <c r="W10" s="12">
        <v>416</v>
      </c>
      <c r="X10" s="12">
        <v>12</v>
      </c>
    </row>
    <row r="11" spans="1:24" x14ac:dyDescent="0.2">
      <c r="A11" t="s">
        <v>22</v>
      </c>
      <c r="B11" s="12">
        <v>10536</v>
      </c>
      <c r="C11" s="12">
        <v>1686</v>
      </c>
      <c r="D11" s="12">
        <v>280</v>
      </c>
      <c r="E11" s="12">
        <v>2907</v>
      </c>
      <c r="F11" s="12">
        <v>71</v>
      </c>
      <c r="G11" s="12">
        <v>600</v>
      </c>
      <c r="H11" s="12">
        <v>22</v>
      </c>
      <c r="I11" s="12">
        <v>49165</v>
      </c>
      <c r="J11" s="12">
        <v>151</v>
      </c>
      <c r="K11" s="12">
        <v>244669</v>
      </c>
      <c r="L11" s="12">
        <v>9145</v>
      </c>
      <c r="M11" s="12">
        <v>2162629</v>
      </c>
      <c r="N11" s="12">
        <v>266</v>
      </c>
      <c r="O11" s="12">
        <v>773077</v>
      </c>
      <c r="P11" s="12">
        <v>772</v>
      </c>
      <c r="Q11" s="12">
        <v>21902</v>
      </c>
      <c r="R11" s="12">
        <v>78</v>
      </c>
      <c r="S11" s="12">
        <v>12084</v>
      </c>
      <c r="T11" s="12">
        <v>173</v>
      </c>
      <c r="U11" s="12">
        <v>235</v>
      </c>
      <c r="V11" s="12">
        <v>24</v>
      </c>
      <c r="W11" s="12">
        <v>12</v>
      </c>
      <c r="X11" s="12">
        <v>3</v>
      </c>
    </row>
    <row r="12" spans="1:24" x14ac:dyDescent="0.2">
      <c r="A12" t="s">
        <v>24</v>
      </c>
      <c r="B12" s="12">
        <v>16670</v>
      </c>
      <c r="C12" s="12">
        <v>22136</v>
      </c>
      <c r="D12" s="12">
        <v>2584</v>
      </c>
      <c r="E12" s="12">
        <v>178</v>
      </c>
      <c r="F12" s="12">
        <v>5</v>
      </c>
      <c r="G12" s="12">
        <v>3250</v>
      </c>
      <c r="H12" s="12">
        <v>274</v>
      </c>
      <c r="I12" s="12">
        <v>311669</v>
      </c>
      <c r="J12" s="12">
        <v>563</v>
      </c>
      <c r="K12" s="12">
        <v>551426</v>
      </c>
      <c r="L12" s="12">
        <v>13086</v>
      </c>
      <c r="M12" s="12">
        <v>5004804</v>
      </c>
      <c r="N12" s="12">
        <v>305</v>
      </c>
      <c r="O12" s="12">
        <v>6805016</v>
      </c>
      <c r="P12" s="12">
        <v>1191</v>
      </c>
      <c r="Q12" s="12">
        <v>910443</v>
      </c>
      <c r="R12" s="12">
        <v>631</v>
      </c>
      <c r="S12" s="12">
        <v>252013</v>
      </c>
      <c r="T12" s="12">
        <v>1680</v>
      </c>
      <c r="U12" s="12">
        <v>7687</v>
      </c>
      <c r="V12" s="12">
        <v>349</v>
      </c>
      <c r="W12" s="12">
        <v>1271</v>
      </c>
      <c r="X12" s="12">
        <v>85</v>
      </c>
    </row>
    <row r="13" spans="1:24" x14ac:dyDescent="0.2">
      <c r="A13" t="s">
        <v>20</v>
      </c>
      <c r="B13" s="12">
        <v>12708</v>
      </c>
      <c r="C13" s="12">
        <v>19435</v>
      </c>
      <c r="D13" s="12">
        <v>1301</v>
      </c>
      <c r="E13" s="12">
        <v>1826</v>
      </c>
      <c r="F13" s="12">
        <v>33</v>
      </c>
      <c r="G13" s="12">
        <v>8006</v>
      </c>
      <c r="H13" s="12">
        <v>793</v>
      </c>
      <c r="I13" s="12">
        <v>530789</v>
      </c>
      <c r="J13" s="12">
        <v>297</v>
      </c>
      <c r="K13" s="12">
        <v>391254</v>
      </c>
      <c r="L13" s="12">
        <v>10748</v>
      </c>
      <c r="M13" s="12">
        <v>28105049</v>
      </c>
      <c r="N13" s="12">
        <v>349</v>
      </c>
      <c r="O13" s="12">
        <v>3417926</v>
      </c>
      <c r="P13" s="12">
        <v>471</v>
      </c>
      <c r="Q13" s="12">
        <v>149696</v>
      </c>
      <c r="R13" s="12">
        <v>73</v>
      </c>
      <c r="S13" s="12">
        <v>165135</v>
      </c>
      <c r="T13" s="12">
        <v>166</v>
      </c>
      <c r="U13" s="12">
        <v>6360</v>
      </c>
      <c r="V13" s="12">
        <v>276</v>
      </c>
      <c r="W13" s="12">
        <v>1844</v>
      </c>
      <c r="X13" s="12">
        <v>75</v>
      </c>
    </row>
    <row r="14" spans="1:24" x14ac:dyDescent="0.2">
      <c r="A14" t="s">
        <v>23</v>
      </c>
      <c r="B14" s="12">
        <v>4611</v>
      </c>
      <c r="C14" s="12">
        <v>1704</v>
      </c>
      <c r="D14" s="12">
        <v>180</v>
      </c>
      <c r="E14" s="12">
        <v>0</v>
      </c>
      <c r="F14" s="12">
        <v>0</v>
      </c>
      <c r="G14" s="12">
        <v>641</v>
      </c>
      <c r="H14" s="12">
        <v>76</v>
      </c>
      <c r="I14" s="12">
        <v>74811</v>
      </c>
      <c r="J14" s="12">
        <v>73</v>
      </c>
      <c r="K14" s="12">
        <v>112964</v>
      </c>
      <c r="L14" s="12">
        <v>3854</v>
      </c>
      <c r="M14" s="12">
        <v>528125</v>
      </c>
      <c r="N14" s="12">
        <v>16</v>
      </c>
      <c r="O14" s="12">
        <v>59805</v>
      </c>
      <c r="P14" s="12">
        <v>227</v>
      </c>
      <c r="Q14" s="12">
        <v>1868</v>
      </c>
      <c r="R14" s="12">
        <v>39</v>
      </c>
      <c r="S14" s="12">
        <v>9964</v>
      </c>
      <c r="T14" s="12">
        <v>87</v>
      </c>
      <c r="U14" s="12">
        <v>368</v>
      </c>
      <c r="V14" s="12">
        <v>25</v>
      </c>
      <c r="W14" s="12">
        <v>139</v>
      </c>
      <c r="X14" s="12">
        <v>10</v>
      </c>
    </row>
    <row r="15" spans="1:24" x14ac:dyDescent="0.2">
      <c r="A15" t="s">
        <v>26</v>
      </c>
      <c r="B15" s="12">
        <v>10633</v>
      </c>
      <c r="C15" s="12">
        <v>10408</v>
      </c>
      <c r="D15" s="12">
        <v>942</v>
      </c>
      <c r="E15" s="12">
        <v>120</v>
      </c>
      <c r="F15" s="12">
        <v>6</v>
      </c>
      <c r="G15" s="12">
        <v>13554</v>
      </c>
      <c r="H15" s="12">
        <v>1031</v>
      </c>
      <c r="I15" s="12">
        <v>246231</v>
      </c>
      <c r="J15" s="12">
        <v>182</v>
      </c>
      <c r="K15" s="12">
        <v>247889</v>
      </c>
      <c r="L15" s="12">
        <v>8688</v>
      </c>
      <c r="M15" s="12">
        <v>2794324</v>
      </c>
      <c r="N15" s="12">
        <v>306</v>
      </c>
      <c r="O15" s="12">
        <v>4638099</v>
      </c>
      <c r="P15" s="12">
        <v>955</v>
      </c>
      <c r="Q15" s="12">
        <v>574701</v>
      </c>
      <c r="R15" s="12">
        <v>281</v>
      </c>
      <c r="S15" s="12">
        <v>63358</v>
      </c>
      <c r="T15" s="12">
        <v>398</v>
      </c>
      <c r="U15" s="12">
        <v>1925</v>
      </c>
      <c r="V15" s="12">
        <v>84</v>
      </c>
      <c r="W15" s="12">
        <v>374</v>
      </c>
      <c r="X15" s="12">
        <v>17</v>
      </c>
    </row>
    <row r="16" spans="1:24" x14ac:dyDescent="0.2">
      <c r="A16" t="s">
        <v>25</v>
      </c>
      <c r="B16" s="12">
        <v>19378</v>
      </c>
      <c r="C16" s="12">
        <v>16186</v>
      </c>
      <c r="D16" s="12">
        <v>1628</v>
      </c>
      <c r="E16" s="12">
        <v>132</v>
      </c>
      <c r="F16" s="12">
        <v>9</v>
      </c>
      <c r="G16" s="12">
        <v>11032</v>
      </c>
      <c r="H16" s="12">
        <v>875</v>
      </c>
      <c r="I16" s="12">
        <v>303816</v>
      </c>
      <c r="J16" s="12">
        <v>517</v>
      </c>
      <c r="K16" s="12">
        <v>754155</v>
      </c>
      <c r="L16" s="12">
        <v>17232</v>
      </c>
      <c r="M16" s="12">
        <v>19010842</v>
      </c>
      <c r="N16" s="12">
        <v>720</v>
      </c>
      <c r="O16" s="12">
        <v>1832250</v>
      </c>
      <c r="P16" s="12">
        <v>679</v>
      </c>
      <c r="Q16" s="12">
        <v>601668</v>
      </c>
      <c r="R16" s="12">
        <v>119</v>
      </c>
      <c r="S16" s="12">
        <v>33416</v>
      </c>
      <c r="T16" s="12">
        <v>364</v>
      </c>
      <c r="U16" s="12">
        <v>1068</v>
      </c>
      <c r="V16" s="12">
        <v>61</v>
      </c>
      <c r="W16" s="12">
        <v>192</v>
      </c>
      <c r="X16" s="12">
        <v>12</v>
      </c>
    </row>
    <row r="17" spans="1:24" x14ac:dyDescent="0.2">
      <c r="A17" t="s">
        <v>21</v>
      </c>
      <c r="B17" s="12">
        <v>10167</v>
      </c>
      <c r="C17" s="12">
        <v>17194</v>
      </c>
      <c r="D17" s="12">
        <v>1579</v>
      </c>
      <c r="E17" s="12">
        <v>0</v>
      </c>
      <c r="F17" s="12">
        <v>0</v>
      </c>
      <c r="G17" s="12">
        <v>787</v>
      </c>
      <c r="H17" s="12">
        <v>69</v>
      </c>
      <c r="I17" s="12">
        <v>219931</v>
      </c>
      <c r="J17" s="12">
        <v>169</v>
      </c>
      <c r="K17" s="12">
        <v>395284</v>
      </c>
      <c r="L17" s="12">
        <v>8946</v>
      </c>
      <c r="M17" s="12">
        <v>4013849</v>
      </c>
      <c r="N17" s="12">
        <v>196</v>
      </c>
      <c r="O17" s="12">
        <v>314937</v>
      </c>
      <c r="P17" s="12">
        <v>227</v>
      </c>
      <c r="Q17" s="12">
        <v>554273</v>
      </c>
      <c r="R17" s="12">
        <v>56</v>
      </c>
      <c r="S17" s="12">
        <v>35644</v>
      </c>
      <c r="T17" s="12">
        <v>118</v>
      </c>
      <c r="U17" s="12">
        <v>895</v>
      </c>
      <c r="V17" s="12">
        <v>35</v>
      </c>
      <c r="W17" s="12">
        <v>162</v>
      </c>
      <c r="X17" s="12">
        <v>10</v>
      </c>
    </row>
    <row r="18" spans="1:24" x14ac:dyDescent="0.2">
      <c r="A18" t="s">
        <v>19</v>
      </c>
      <c r="B18" s="12">
        <v>2097</v>
      </c>
      <c r="C18" s="12">
        <v>220</v>
      </c>
      <c r="D18" s="12">
        <v>28</v>
      </c>
      <c r="E18" s="12">
        <v>1</v>
      </c>
      <c r="F18" s="12">
        <v>1</v>
      </c>
      <c r="G18" s="12">
        <v>32</v>
      </c>
      <c r="H18" s="12">
        <v>6</v>
      </c>
      <c r="I18" s="12">
        <v>294</v>
      </c>
      <c r="J18" s="12">
        <v>5</v>
      </c>
      <c r="K18" s="12">
        <v>47073</v>
      </c>
      <c r="L18" s="12">
        <v>1859</v>
      </c>
      <c r="M18" s="12">
        <v>2135</v>
      </c>
      <c r="N18" s="12">
        <v>8</v>
      </c>
      <c r="O18" s="12">
        <v>1421</v>
      </c>
      <c r="P18" s="12">
        <v>54</v>
      </c>
      <c r="Q18" s="12">
        <v>1439</v>
      </c>
      <c r="R18" s="12">
        <v>105</v>
      </c>
      <c r="S18" s="12">
        <v>5304</v>
      </c>
      <c r="T18" s="12">
        <v>178</v>
      </c>
      <c r="U18" s="12">
        <v>783</v>
      </c>
      <c r="V18" s="12">
        <v>32</v>
      </c>
      <c r="W18" s="12">
        <v>74</v>
      </c>
      <c r="X18" s="12">
        <v>7</v>
      </c>
    </row>
    <row r="19" spans="1:24" x14ac:dyDescent="0.2">
      <c r="A19" t="s">
        <v>27</v>
      </c>
      <c r="B19" s="12">
        <v>31480</v>
      </c>
      <c r="C19" s="12">
        <v>74505</v>
      </c>
      <c r="D19" s="12">
        <v>6791</v>
      </c>
      <c r="E19" s="12">
        <v>35489</v>
      </c>
      <c r="F19" s="12">
        <v>866</v>
      </c>
      <c r="G19" s="12">
        <v>13022</v>
      </c>
      <c r="H19" s="12">
        <v>1000</v>
      </c>
      <c r="I19" s="12">
        <v>38203</v>
      </c>
      <c r="J19" s="12">
        <v>1063</v>
      </c>
      <c r="K19" s="12">
        <v>1358793</v>
      </c>
      <c r="L19" s="12">
        <v>28259</v>
      </c>
      <c r="M19" s="12">
        <v>525509</v>
      </c>
      <c r="N19" s="12">
        <v>939</v>
      </c>
      <c r="O19" s="12">
        <v>276973</v>
      </c>
      <c r="P19" s="12">
        <v>4369</v>
      </c>
      <c r="Q19" s="12">
        <v>132463</v>
      </c>
      <c r="R19" s="12">
        <v>456</v>
      </c>
      <c r="S19" s="12">
        <v>20432</v>
      </c>
      <c r="T19" s="12">
        <v>935</v>
      </c>
      <c r="U19" s="12">
        <v>8967</v>
      </c>
      <c r="V19" s="12">
        <v>381</v>
      </c>
      <c r="W19" s="12">
        <v>421</v>
      </c>
      <c r="X19" s="12">
        <v>17</v>
      </c>
    </row>
    <row r="20" spans="1:24" x14ac:dyDescent="0.2">
      <c r="A20" t="s">
        <v>34</v>
      </c>
      <c r="B20" s="12">
        <v>79591</v>
      </c>
      <c r="C20" s="12">
        <v>88254</v>
      </c>
      <c r="D20" s="12">
        <v>12670</v>
      </c>
      <c r="E20" s="12">
        <v>6697</v>
      </c>
      <c r="F20" s="12">
        <v>205</v>
      </c>
      <c r="G20" s="12">
        <v>14355</v>
      </c>
      <c r="H20" s="12">
        <v>2260</v>
      </c>
      <c r="I20" s="12">
        <v>240102</v>
      </c>
      <c r="J20" s="12">
        <v>5361</v>
      </c>
      <c r="K20" s="12">
        <v>2539446</v>
      </c>
      <c r="L20" s="12">
        <v>74110</v>
      </c>
      <c r="M20" s="12">
        <v>4738921</v>
      </c>
      <c r="N20" s="12">
        <v>239</v>
      </c>
      <c r="O20" s="12">
        <v>1121704</v>
      </c>
      <c r="P20" s="12">
        <v>2121</v>
      </c>
      <c r="Q20" s="12">
        <v>583683</v>
      </c>
      <c r="R20" s="12">
        <v>597</v>
      </c>
      <c r="S20" s="12">
        <v>228134</v>
      </c>
      <c r="T20" s="12">
        <v>1813</v>
      </c>
      <c r="U20" s="12">
        <v>24796</v>
      </c>
      <c r="V20" s="12">
        <v>1041</v>
      </c>
      <c r="W20" s="12">
        <v>616</v>
      </c>
      <c r="X20" s="12">
        <v>41</v>
      </c>
    </row>
    <row r="21" spans="1:24" x14ac:dyDescent="0.2">
      <c r="A21" t="s">
        <v>28</v>
      </c>
      <c r="B21" s="12">
        <v>184699</v>
      </c>
      <c r="C21" s="12">
        <v>415063</v>
      </c>
      <c r="D21" s="12">
        <v>51125</v>
      </c>
      <c r="E21" s="12">
        <v>153507</v>
      </c>
      <c r="F21" s="12">
        <v>4955</v>
      </c>
      <c r="G21" s="12">
        <v>68671</v>
      </c>
      <c r="H21" s="12">
        <v>10267</v>
      </c>
      <c r="I21" s="12">
        <v>355994</v>
      </c>
      <c r="J21" s="12">
        <v>8104</v>
      </c>
      <c r="K21" s="12">
        <v>5339762</v>
      </c>
      <c r="L21" s="12">
        <v>158394</v>
      </c>
      <c r="M21" s="12">
        <v>27346101</v>
      </c>
      <c r="N21" s="12">
        <v>4807</v>
      </c>
      <c r="O21" s="12">
        <v>1042407</v>
      </c>
      <c r="P21" s="12">
        <v>9981</v>
      </c>
      <c r="Q21" s="12">
        <v>384210</v>
      </c>
      <c r="R21" s="12">
        <v>2399</v>
      </c>
      <c r="S21" s="12">
        <v>440803</v>
      </c>
      <c r="T21" s="12">
        <v>6186</v>
      </c>
      <c r="U21" s="12">
        <v>98654</v>
      </c>
      <c r="V21" s="12">
        <v>3459</v>
      </c>
      <c r="W21" s="12">
        <v>3739</v>
      </c>
      <c r="X21" s="12">
        <v>132</v>
      </c>
    </row>
    <row r="22" spans="1:24" x14ac:dyDescent="0.2">
      <c r="A22" t="s">
        <v>29</v>
      </c>
      <c r="B22" s="12">
        <v>121285</v>
      </c>
      <c r="C22" s="12">
        <v>324547</v>
      </c>
      <c r="D22" s="12">
        <v>52351</v>
      </c>
      <c r="E22" s="12">
        <v>6718</v>
      </c>
      <c r="F22" s="12">
        <v>194</v>
      </c>
      <c r="G22" s="12">
        <v>116594</v>
      </c>
      <c r="H22" s="12">
        <v>19747</v>
      </c>
      <c r="I22" s="12">
        <v>172876</v>
      </c>
      <c r="J22" s="12">
        <v>7961</v>
      </c>
      <c r="K22" s="12">
        <v>3657820</v>
      </c>
      <c r="L22" s="12">
        <v>94862</v>
      </c>
      <c r="M22" s="12">
        <v>7779530</v>
      </c>
      <c r="N22" s="12">
        <v>1305</v>
      </c>
      <c r="O22" s="12">
        <v>222452</v>
      </c>
      <c r="P22" s="12">
        <v>5304</v>
      </c>
      <c r="Q22" s="12">
        <v>40457</v>
      </c>
      <c r="R22" s="12">
        <v>813</v>
      </c>
      <c r="S22" s="12">
        <v>145209</v>
      </c>
      <c r="T22" s="12">
        <v>6622</v>
      </c>
      <c r="U22" s="12">
        <v>14079</v>
      </c>
      <c r="V22" s="12">
        <v>814</v>
      </c>
      <c r="W22" s="12">
        <v>1064</v>
      </c>
      <c r="X22" s="12">
        <v>85</v>
      </c>
    </row>
    <row r="23" spans="1:24" x14ac:dyDescent="0.2">
      <c r="A23" t="s">
        <v>33</v>
      </c>
      <c r="B23" s="12">
        <v>44361</v>
      </c>
      <c r="C23" s="12">
        <v>142035</v>
      </c>
      <c r="D23" s="12">
        <v>27128</v>
      </c>
      <c r="E23" s="12">
        <v>18</v>
      </c>
      <c r="F23" s="12">
        <v>8</v>
      </c>
      <c r="G23" s="12">
        <v>28408</v>
      </c>
      <c r="H23" s="12">
        <v>6330</v>
      </c>
      <c r="I23" s="12">
        <v>56635</v>
      </c>
      <c r="J23" s="12">
        <v>1984</v>
      </c>
      <c r="K23" s="12">
        <v>1485797</v>
      </c>
      <c r="L23" s="12">
        <v>36633</v>
      </c>
      <c r="M23" s="12">
        <v>277704</v>
      </c>
      <c r="N23" s="12">
        <v>367</v>
      </c>
      <c r="O23" s="12">
        <v>38969</v>
      </c>
      <c r="P23" s="12">
        <v>2248</v>
      </c>
      <c r="Q23" s="12">
        <v>11577</v>
      </c>
      <c r="R23" s="12">
        <v>161</v>
      </c>
      <c r="S23" s="12">
        <v>21961</v>
      </c>
      <c r="T23" s="12">
        <v>742</v>
      </c>
      <c r="U23" s="12">
        <v>931</v>
      </c>
      <c r="V23" s="12">
        <v>61</v>
      </c>
      <c r="W23" s="12">
        <v>89</v>
      </c>
      <c r="X23" s="12">
        <v>3</v>
      </c>
    </row>
    <row r="24" spans="1:24" x14ac:dyDescent="0.2">
      <c r="A24" t="s">
        <v>31</v>
      </c>
      <c r="B24" s="12">
        <v>125215</v>
      </c>
      <c r="C24" s="12">
        <v>363682</v>
      </c>
      <c r="D24" s="12">
        <v>75531</v>
      </c>
      <c r="E24" s="12">
        <v>2399</v>
      </c>
      <c r="F24" s="12">
        <v>138</v>
      </c>
      <c r="G24" s="12">
        <v>90708</v>
      </c>
      <c r="H24" s="12">
        <v>22449</v>
      </c>
      <c r="I24" s="12">
        <v>99414</v>
      </c>
      <c r="J24" s="12">
        <v>5976</v>
      </c>
      <c r="K24" s="12">
        <v>2984338</v>
      </c>
      <c r="L24" s="12">
        <v>89117</v>
      </c>
      <c r="M24" s="12">
        <v>1039555</v>
      </c>
      <c r="N24" s="12">
        <v>2164</v>
      </c>
      <c r="O24" s="12">
        <v>69037</v>
      </c>
      <c r="P24" s="12">
        <v>4497</v>
      </c>
      <c r="Q24" s="12">
        <v>30614</v>
      </c>
      <c r="R24" s="12">
        <v>2293</v>
      </c>
      <c r="S24" s="12">
        <v>50962</v>
      </c>
      <c r="T24" s="12">
        <v>3272</v>
      </c>
      <c r="U24" s="12">
        <v>3497</v>
      </c>
      <c r="V24" s="12">
        <v>219</v>
      </c>
      <c r="W24" s="12">
        <v>351</v>
      </c>
      <c r="X24" s="12">
        <v>16</v>
      </c>
    </row>
    <row r="25" spans="1:24" x14ac:dyDescent="0.2">
      <c r="A25" t="s">
        <v>30</v>
      </c>
      <c r="B25" s="12">
        <v>136448</v>
      </c>
      <c r="C25" s="12">
        <v>401186</v>
      </c>
      <c r="D25" s="12">
        <v>75838</v>
      </c>
      <c r="E25" s="12">
        <v>941</v>
      </c>
      <c r="F25" s="12">
        <v>95</v>
      </c>
      <c r="G25" s="12">
        <v>130275</v>
      </c>
      <c r="H25" s="12">
        <v>28847</v>
      </c>
      <c r="I25" s="12">
        <v>128219</v>
      </c>
      <c r="J25" s="12">
        <v>6189</v>
      </c>
      <c r="K25" s="12">
        <v>3759675</v>
      </c>
      <c r="L25" s="12">
        <v>107585</v>
      </c>
      <c r="M25" s="12">
        <v>544065</v>
      </c>
      <c r="N25" s="12">
        <v>1644</v>
      </c>
      <c r="O25" s="12">
        <v>138438</v>
      </c>
      <c r="P25" s="12">
        <v>8978</v>
      </c>
      <c r="Q25" s="12">
        <v>37135</v>
      </c>
      <c r="R25" s="12">
        <v>905</v>
      </c>
      <c r="S25" s="12">
        <v>148054</v>
      </c>
      <c r="T25" s="12">
        <v>6254</v>
      </c>
      <c r="U25" s="12">
        <v>3755</v>
      </c>
      <c r="V25" s="12">
        <v>279</v>
      </c>
      <c r="W25" s="12">
        <v>649</v>
      </c>
      <c r="X25" s="12">
        <v>31</v>
      </c>
    </row>
    <row r="26" spans="1:24" x14ac:dyDescent="0.2">
      <c r="A26" t="s">
        <v>35</v>
      </c>
      <c r="B26" s="12">
        <v>33333</v>
      </c>
      <c r="C26" s="12">
        <v>88233</v>
      </c>
      <c r="D26" s="12">
        <v>19483</v>
      </c>
      <c r="E26" s="12">
        <v>7</v>
      </c>
      <c r="F26" s="12">
        <v>2</v>
      </c>
      <c r="G26" s="12">
        <v>17727</v>
      </c>
      <c r="H26" s="12">
        <v>4378</v>
      </c>
      <c r="I26" s="12">
        <v>38918</v>
      </c>
      <c r="J26" s="12">
        <v>1126</v>
      </c>
      <c r="K26" s="12">
        <v>1046365</v>
      </c>
      <c r="L26" s="12">
        <v>23354</v>
      </c>
      <c r="M26" s="12">
        <v>436487</v>
      </c>
      <c r="N26" s="12">
        <v>94</v>
      </c>
      <c r="O26" s="12">
        <v>75229</v>
      </c>
      <c r="P26" s="12">
        <v>2368</v>
      </c>
      <c r="Q26" s="12">
        <v>6261</v>
      </c>
      <c r="R26" s="12">
        <v>330</v>
      </c>
      <c r="S26" s="12">
        <v>9363</v>
      </c>
      <c r="T26" s="12">
        <v>192</v>
      </c>
      <c r="U26" s="12">
        <v>3335</v>
      </c>
      <c r="V26" s="12">
        <v>111</v>
      </c>
      <c r="W26" s="12">
        <v>45</v>
      </c>
      <c r="X26" s="12">
        <v>3</v>
      </c>
    </row>
    <row r="27" spans="1:24" x14ac:dyDescent="0.2">
      <c r="A27" t="s">
        <v>32</v>
      </c>
      <c r="B27" s="12">
        <v>126867</v>
      </c>
      <c r="C27" s="12">
        <v>308446</v>
      </c>
      <c r="D27" s="12">
        <v>71200</v>
      </c>
      <c r="E27" s="12">
        <v>236</v>
      </c>
      <c r="F27" s="12">
        <v>21</v>
      </c>
      <c r="G27" s="12">
        <v>104494</v>
      </c>
      <c r="H27" s="12">
        <v>27607</v>
      </c>
      <c r="I27" s="12">
        <v>154169</v>
      </c>
      <c r="J27" s="12">
        <v>6518</v>
      </c>
      <c r="K27" s="12">
        <v>3850386</v>
      </c>
      <c r="L27" s="12">
        <v>91930</v>
      </c>
      <c r="M27" s="12">
        <v>2297709</v>
      </c>
      <c r="N27" s="12">
        <v>1429</v>
      </c>
      <c r="O27" s="12">
        <v>693418</v>
      </c>
      <c r="P27" s="12">
        <v>3825</v>
      </c>
      <c r="Q27" s="12">
        <v>23002</v>
      </c>
      <c r="R27" s="12">
        <v>985</v>
      </c>
      <c r="S27" s="12">
        <v>39129</v>
      </c>
      <c r="T27" s="12">
        <v>1110</v>
      </c>
      <c r="U27" s="12">
        <v>5102</v>
      </c>
      <c r="V27" s="12">
        <v>381</v>
      </c>
      <c r="W27" s="12">
        <v>339</v>
      </c>
      <c r="X27" s="12">
        <v>27</v>
      </c>
    </row>
    <row r="28" spans="1:24" x14ac:dyDescent="0.2">
      <c r="A28" t="s">
        <v>44</v>
      </c>
      <c r="B28" s="12">
        <v>87994</v>
      </c>
      <c r="C28" s="12">
        <v>110545</v>
      </c>
      <c r="D28" s="12">
        <v>23710</v>
      </c>
      <c r="E28" s="12">
        <v>897</v>
      </c>
      <c r="F28" s="12">
        <v>66</v>
      </c>
      <c r="G28" s="12">
        <v>28736</v>
      </c>
      <c r="H28" s="12">
        <v>5886</v>
      </c>
      <c r="I28" s="12">
        <v>74667</v>
      </c>
      <c r="J28" s="12">
        <v>3624</v>
      </c>
      <c r="K28" s="12">
        <v>2974159</v>
      </c>
      <c r="L28" s="12">
        <v>81215</v>
      </c>
      <c r="M28" s="12">
        <v>83337</v>
      </c>
      <c r="N28" s="12">
        <v>873</v>
      </c>
      <c r="O28" s="12">
        <v>83157</v>
      </c>
      <c r="P28" s="12">
        <v>4967</v>
      </c>
      <c r="Q28" s="12">
        <v>28710</v>
      </c>
      <c r="R28" s="12">
        <v>1048</v>
      </c>
      <c r="S28" s="12">
        <v>132098</v>
      </c>
      <c r="T28" s="12">
        <v>1799</v>
      </c>
      <c r="U28" s="12">
        <v>4544</v>
      </c>
      <c r="V28" s="12">
        <v>301</v>
      </c>
      <c r="W28" s="12">
        <v>70</v>
      </c>
      <c r="X28" s="12">
        <v>7</v>
      </c>
    </row>
    <row r="29" spans="1:24" x14ac:dyDescent="0.2">
      <c r="A29" t="s">
        <v>38</v>
      </c>
      <c r="B29" s="12">
        <v>88157</v>
      </c>
      <c r="C29" s="12">
        <v>221497</v>
      </c>
      <c r="D29" s="12">
        <v>37562</v>
      </c>
      <c r="E29" s="12">
        <v>37906</v>
      </c>
      <c r="F29" s="12">
        <v>1087</v>
      </c>
      <c r="G29" s="12">
        <v>37027</v>
      </c>
      <c r="H29" s="12">
        <v>5780</v>
      </c>
      <c r="I29" s="12">
        <v>247272</v>
      </c>
      <c r="J29" s="12">
        <v>4689</v>
      </c>
      <c r="K29" s="12">
        <v>3254305</v>
      </c>
      <c r="L29" s="12">
        <v>71534</v>
      </c>
      <c r="M29" s="12">
        <v>1768644</v>
      </c>
      <c r="N29" s="12">
        <v>2237</v>
      </c>
      <c r="O29" s="12">
        <v>1146312</v>
      </c>
      <c r="P29" s="12">
        <v>4728</v>
      </c>
      <c r="Q29" s="12">
        <v>137848</v>
      </c>
      <c r="R29" s="12">
        <v>2780</v>
      </c>
      <c r="S29" s="12">
        <v>218786</v>
      </c>
      <c r="T29" s="12">
        <v>2286</v>
      </c>
      <c r="U29" s="12">
        <v>18093</v>
      </c>
      <c r="V29" s="12">
        <v>845</v>
      </c>
      <c r="W29" s="12">
        <v>175</v>
      </c>
      <c r="X29" s="12">
        <v>35</v>
      </c>
    </row>
    <row r="30" spans="1:24" x14ac:dyDescent="0.2">
      <c r="A30" t="s">
        <v>46</v>
      </c>
      <c r="B30" s="12">
        <v>58673</v>
      </c>
      <c r="C30" s="12">
        <v>120396</v>
      </c>
      <c r="D30" s="12">
        <v>21784</v>
      </c>
      <c r="E30" s="12">
        <v>106</v>
      </c>
      <c r="F30" s="12">
        <v>13</v>
      </c>
      <c r="G30" s="12">
        <v>65237</v>
      </c>
      <c r="H30" s="12">
        <v>11979</v>
      </c>
      <c r="I30" s="12">
        <v>114034</v>
      </c>
      <c r="J30" s="12">
        <v>3389</v>
      </c>
      <c r="K30" s="12">
        <v>1545602</v>
      </c>
      <c r="L30" s="12">
        <v>46583</v>
      </c>
      <c r="M30" s="12">
        <v>16233</v>
      </c>
      <c r="N30" s="12">
        <v>475</v>
      </c>
      <c r="O30" s="12">
        <v>270405</v>
      </c>
      <c r="P30" s="12">
        <v>3057</v>
      </c>
      <c r="Q30" s="12">
        <v>17064</v>
      </c>
      <c r="R30" s="12">
        <v>650</v>
      </c>
      <c r="S30" s="12">
        <v>10354</v>
      </c>
      <c r="T30" s="12">
        <v>214</v>
      </c>
      <c r="U30" s="12">
        <v>2722</v>
      </c>
      <c r="V30" s="12">
        <v>186</v>
      </c>
      <c r="W30" s="12">
        <v>143</v>
      </c>
      <c r="X30" s="12">
        <v>8</v>
      </c>
    </row>
    <row r="31" spans="1:24" x14ac:dyDescent="0.2">
      <c r="A31" t="s">
        <v>36</v>
      </c>
      <c r="B31" s="12">
        <v>23761</v>
      </c>
      <c r="C31" s="12">
        <v>33581</v>
      </c>
      <c r="D31" s="12">
        <v>4660</v>
      </c>
      <c r="E31" s="12">
        <v>1083</v>
      </c>
      <c r="F31" s="12">
        <v>13</v>
      </c>
      <c r="G31" s="12">
        <v>17854</v>
      </c>
      <c r="H31" s="12">
        <v>2261</v>
      </c>
      <c r="I31" s="12">
        <v>38602</v>
      </c>
      <c r="J31" s="12">
        <v>1091</v>
      </c>
      <c r="K31" s="12">
        <v>1116654</v>
      </c>
      <c r="L31" s="12">
        <v>20264</v>
      </c>
      <c r="M31" s="12">
        <v>21834</v>
      </c>
      <c r="N31" s="12">
        <v>150</v>
      </c>
      <c r="O31" s="12">
        <v>42239</v>
      </c>
      <c r="P31" s="12">
        <v>759</v>
      </c>
      <c r="Q31" s="12">
        <v>16713</v>
      </c>
      <c r="R31" s="12">
        <v>166</v>
      </c>
      <c r="S31" s="12">
        <v>21889</v>
      </c>
      <c r="T31" s="12">
        <v>200</v>
      </c>
      <c r="U31" s="12">
        <v>2794</v>
      </c>
      <c r="V31" s="12">
        <v>128</v>
      </c>
      <c r="W31" s="12">
        <v>34</v>
      </c>
      <c r="X31" s="12">
        <v>3</v>
      </c>
    </row>
    <row r="32" spans="1:24" x14ac:dyDescent="0.2">
      <c r="A32" t="s">
        <v>42</v>
      </c>
      <c r="B32" s="12">
        <v>80798</v>
      </c>
      <c r="C32" s="12">
        <v>219123</v>
      </c>
      <c r="D32" s="12">
        <v>43020</v>
      </c>
      <c r="E32" s="12">
        <v>7306</v>
      </c>
      <c r="F32" s="12">
        <v>230</v>
      </c>
      <c r="G32" s="12">
        <v>54430</v>
      </c>
      <c r="H32" s="12">
        <v>11066</v>
      </c>
      <c r="I32" s="12">
        <v>120353</v>
      </c>
      <c r="J32" s="12">
        <v>4159</v>
      </c>
      <c r="K32" s="12">
        <v>2787319</v>
      </c>
      <c r="L32" s="12">
        <v>62151</v>
      </c>
      <c r="M32" s="12">
        <v>685381</v>
      </c>
      <c r="N32" s="12">
        <v>2135</v>
      </c>
      <c r="O32" s="12">
        <v>399244</v>
      </c>
      <c r="P32" s="12">
        <v>3849</v>
      </c>
      <c r="Q32" s="12">
        <v>86246</v>
      </c>
      <c r="R32" s="12">
        <v>3560</v>
      </c>
      <c r="S32" s="12">
        <v>106956</v>
      </c>
      <c r="T32" s="12">
        <v>2587</v>
      </c>
      <c r="U32" s="12">
        <v>7784</v>
      </c>
      <c r="V32" s="12">
        <v>332</v>
      </c>
      <c r="W32" s="12">
        <v>396</v>
      </c>
      <c r="X32" s="12">
        <v>13</v>
      </c>
    </row>
    <row r="33" spans="1:24" x14ac:dyDescent="0.2">
      <c r="A33" t="s">
        <v>47</v>
      </c>
      <c r="B33" s="12">
        <v>26758</v>
      </c>
      <c r="C33" s="12">
        <v>82566</v>
      </c>
      <c r="D33" s="12">
        <v>17449</v>
      </c>
      <c r="E33" s="12">
        <v>0</v>
      </c>
      <c r="F33" s="12">
        <v>0</v>
      </c>
      <c r="G33" s="12">
        <v>17633</v>
      </c>
      <c r="H33" s="12">
        <v>4442</v>
      </c>
      <c r="I33" s="12">
        <v>31023</v>
      </c>
      <c r="J33" s="12">
        <v>1737</v>
      </c>
      <c r="K33" s="12">
        <v>767903</v>
      </c>
      <c r="L33" s="12">
        <v>21066</v>
      </c>
      <c r="M33" s="12">
        <v>121638</v>
      </c>
      <c r="N33" s="12">
        <v>140</v>
      </c>
      <c r="O33" s="12">
        <v>14094</v>
      </c>
      <c r="P33" s="12">
        <v>691</v>
      </c>
      <c r="Q33" s="12">
        <v>3067</v>
      </c>
      <c r="R33" s="12">
        <v>129</v>
      </c>
      <c r="S33" s="12">
        <v>4024</v>
      </c>
      <c r="T33" s="12">
        <v>165</v>
      </c>
      <c r="U33" s="12">
        <v>1784</v>
      </c>
      <c r="V33" s="12">
        <v>104</v>
      </c>
      <c r="W33" s="12">
        <v>30</v>
      </c>
      <c r="X33" s="12">
        <v>2</v>
      </c>
    </row>
    <row r="34" spans="1:24" x14ac:dyDescent="0.2">
      <c r="A34" t="s">
        <v>43</v>
      </c>
      <c r="B34" s="12">
        <v>103574</v>
      </c>
      <c r="C34" s="12">
        <v>271231</v>
      </c>
      <c r="D34" s="12">
        <v>59908</v>
      </c>
      <c r="E34" s="12">
        <v>857</v>
      </c>
      <c r="F34" s="12">
        <v>42</v>
      </c>
      <c r="G34" s="12">
        <v>62400</v>
      </c>
      <c r="H34" s="12">
        <v>16227</v>
      </c>
      <c r="I34" s="12">
        <v>103878</v>
      </c>
      <c r="J34" s="12">
        <v>3787</v>
      </c>
      <c r="K34" s="12">
        <v>2752167</v>
      </c>
      <c r="L34" s="12">
        <v>77963</v>
      </c>
      <c r="M34" s="12">
        <v>190184</v>
      </c>
      <c r="N34" s="12">
        <v>1460</v>
      </c>
      <c r="O34" s="12">
        <v>1225828</v>
      </c>
      <c r="P34" s="12">
        <v>5753</v>
      </c>
      <c r="Q34" s="12">
        <v>74707</v>
      </c>
      <c r="R34" s="12">
        <v>2012</v>
      </c>
      <c r="S34" s="12">
        <v>190442</v>
      </c>
      <c r="T34" s="12">
        <v>3831</v>
      </c>
      <c r="U34" s="12">
        <v>4164</v>
      </c>
      <c r="V34" s="12">
        <v>210</v>
      </c>
      <c r="W34" s="12">
        <v>149</v>
      </c>
      <c r="X34" s="12">
        <v>16</v>
      </c>
    </row>
    <row r="35" spans="1:24" x14ac:dyDescent="0.2">
      <c r="A35" t="s">
        <v>40</v>
      </c>
      <c r="B35" s="12">
        <v>40864</v>
      </c>
      <c r="C35" s="12">
        <v>40367</v>
      </c>
      <c r="D35" s="12">
        <v>4769</v>
      </c>
      <c r="E35" s="12">
        <v>5571</v>
      </c>
      <c r="F35" s="12">
        <v>72</v>
      </c>
      <c r="G35" s="12">
        <v>12264</v>
      </c>
      <c r="H35" s="12">
        <v>1507</v>
      </c>
      <c r="I35" s="12">
        <v>63060</v>
      </c>
      <c r="J35" s="12">
        <v>1229</v>
      </c>
      <c r="K35" s="12">
        <v>1249352</v>
      </c>
      <c r="L35" s="12">
        <v>36699</v>
      </c>
      <c r="M35" s="12">
        <v>196705</v>
      </c>
      <c r="N35" s="12">
        <v>107</v>
      </c>
      <c r="O35" s="12">
        <v>62081</v>
      </c>
      <c r="P35" s="12">
        <v>1336</v>
      </c>
      <c r="Q35" s="12">
        <v>2312</v>
      </c>
      <c r="R35" s="12">
        <v>74</v>
      </c>
      <c r="S35" s="12">
        <v>12962</v>
      </c>
      <c r="T35" s="12">
        <v>131</v>
      </c>
      <c r="U35" s="12">
        <v>6224</v>
      </c>
      <c r="V35" s="12">
        <v>289</v>
      </c>
      <c r="W35" s="12">
        <v>222</v>
      </c>
      <c r="X35" s="12">
        <v>21</v>
      </c>
    </row>
    <row r="36" spans="1:24" x14ac:dyDescent="0.2">
      <c r="A36" t="s">
        <v>45</v>
      </c>
      <c r="B36" s="12">
        <v>98614</v>
      </c>
      <c r="C36" s="12">
        <v>212226</v>
      </c>
      <c r="D36" s="12">
        <v>41303</v>
      </c>
      <c r="E36" s="12">
        <v>4139</v>
      </c>
      <c r="F36" s="12">
        <v>162</v>
      </c>
      <c r="G36" s="12">
        <v>75455</v>
      </c>
      <c r="H36" s="12">
        <v>15036</v>
      </c>
      <c r="I36" s="12">
        <v>80202</v>
      </c>
      <c r="J36" s="12">
        <v>4198</v>
      </c>
      <c r="K36" s="12">
        <v>2274585</v>
      </c>
      <c r="L36" s="12">
        <v>80772</v>
      </c>
      <c r="M36" s="12">
        <v>194209</v>
      </c>
      <c r="N36" s="12">
        <v>981</v>
      </c>
      <c r="O36" s="12">
        <v>143507</v>
      </c>
      <c r="P36" s="12">
        <v>2272</v>
      </c>
      <c r="Q36" s="12">
        <v>11657</v>
      </c>
      <c r="R36" s="12">
        <v>430</v>
      </c>
      <c r="S36" s="12">
        <v>30992</v>
      </c>
      <c r="T36" s="12">
        <v>871</v>
      </c>
      <c r="U36" s="12">
        <v>4470</v>
      </c>
      <c r="V36" s="12">
        <v>271</v>
      </c>
      <c r="W36" s="12">
        <v>254</v>
      </c>
      <c r="X36" s="12">
        <v>16</v>
      </c>
    </row>
    <row r="37" spans="1:24" x14ac:dyDescent="0.2">
      <c r="A37" t="s">
        <v>41</v>
      </c>
      <c r="B37" s="12">
        <v>29881</v>
      </c>
      <c r="C37" s="12">
        <v>37279</v>
      </c>
      <c r="D37" s="12">
        <v>6828</v>
      </c>
      <c r="E37" s="12">
        <v>50</v>
      </c>
      <c r="F37" s="12">
        <v>5</v>
      </c>
      <c r="G37" s="12">
        <v>11087</v>
      </c>
      <c r="H37" s="12">
        <v>2299</v>
      </c>
      <c r="I37" s="12">
        <v>58529</v>
      </c>
      <c r="J37" s="12">
        <v>1148</v>
      </c>
      <c r="K37" s="12">
        <v>1083587</v>
      </c>
      <c r="L37" s="12">
        <v>26574</v>
      </c>
      <c r="M37" s="12">
        <v>7079</v>
      </c>
      <c r="N37" s="12">
        <v>176</v>
      </c>
      <c r="O37" s="12">
        <v>652461</v>
      </c>
      <c r="P37" s="12">
        <v>764</v>
      </c>
      <c r="Q37" s="12">
        <v>6165</v>
      </c>
      <c r="R37" s="12">
        <v>142</v>
      </c>
      <c r="S37" s="12">
        <v>20923</v>
      </c>
      <c r="T37" s="12">
        <v>310</v>
      </c>
      <c r="U37" s="12">
        <v>5538</v>
      </c>
      <c r="V37" s="12">
        <v>280</v>
      </c>
      <c r="W37" s="12">
        <v>91</v>
      </c>
      <c r="X37" s="12">
        <v>9</v>
      </c>
    </row>
    <row r="38" spans="1:24" x14ac:dyDescent="0.2">
      <c r="A38" t="s">
        <v>37</v>
      </c>
      <c r="B38" s="12">
        <v>25694</v>
      </c>
      <c r="C38" s="12">
        <v>41182</v>
      </c>
      <c r="D38" s="12">
        <v>5589</v>
      </c>
      <c r="E38" s="12">
        <v>1588</v>
      </c>
      <c r="F38" s="12">
        <v>38</v>
      </c>
      <c r="G38" s="12">
        <v>11207</v>
      </c>
      <c r="H38" s="12">
        <v>1822</v>
      </c>
      <c r="I38" s="12">
        <v>49509</v>
      </c>
      <c r="J38" s="12">
        <v>897</v>
      </c>
      <c r="K38" s="12">
        <v>1150641</v>
      </c>
      <c r="L38" s="12">
        <v>22513</v>
      </c>
      <c r="M38" s="12">
        <v>346090</v>
      </c>
      <c r="N38" s="12">
        <v>111</v>
      </c>
      <c r="O38" s="12">
        <v>48754</v>
      </c>
      <c r="P38" s="12">
        <v>291</v>
      </c>
      <c r="Q38" s="12">
        <v>5372</v>
      </c>
      <c r="R38" s="12">
        <v>62</v>
      </c>
      <c r="S38" s="12">
        <v>12903</v>
      </c>
      <c r="T38" s="12">
        <v>163</v>
      </c>
      <c r="U38" s="12">
        <v>6360</v>
      </c>
      <c r="V38" s="12">
        <v>288</v>
      </c>
      <c r="W38" s="12">
        <v>75</v>
      </c>
      <c r="X38" s="12">
        <v>4</v>
      </c>
    </row>
    <row r="39" spans="1:24" x14ac:dyDescent="0.2">
      <c r="A39" t="s">
        <v>39</v>
      </c>
      <c r="B39" s="12">
        <v>96818</v>
      </c>
      <c r="C39" s="12">
        <v>119002</v>
      </c>
      <c r="D39" s="12">
        <v>19522</v>
      </c>
      <c r="E39" s="12">
        <v>9160</v>
      </c>
      <c r="F39" s="12">
        <v>256</v>
      </c>
      <c r="G39" s="12">
        <v>52172</v>
      </c>
      <c r="H39" s="12">
        <v>10271</v>
      </c>
      <c r="I39" s="12">
        <v>200885</v>
      </c>
      <c r="J39" s="12">
        <v>3534</v>
      </c>
      <c r="K39" s="12">
        <v>3625598</v>
      </c>
      <c r="L39" s="12">
        <v>85853</v>
      </c>
      <c r="M39" s="12">
        <v>328237</v>
      </c>
      <c r="N39" s="12">
        <v>509</v>
      </c>
      <c r="O39" s="12">
        <v>229592</v>
      </c>
      <c r="P39" s="12">
        <v>3468</v>
      </c>
      <c r="Q39" s="12">
        <v>19925</v>
      </c>
      <c r="R39" s="12">
        <v>468</v>
      </c>
      <c r="S39" s="12">
        <v>53459</v>
      </c>
      <c r="T39" s="12">
        <v>1232</v>
      </c>
      <c r="U39" s="12">
        <v>13818</v>
      </c>
      <c r="V39" s="12">
        <v>632</v>
      </c>
      <c r="W39" s="12">
        <v>203</v>
      </c>
      <c r="X39" s="12">
        <v>18</v>
      </c>
    </row>
    <row r="40" spans="1:24" x14ac:dyDescent="0.2">
      <c r="A40" t="s">
        <v>54</v>
      </c>
      <c r="B40" s="12">
        <v>82566</v>
      </c>
      <c r="C40" s="12">
        <v>44879</v>
      </c>
      <c r="D40" s="12">
        <v>5466</v>
      </c>
      <c r="E40" s="12">
        <v>4869</v>
      </c>
      <c r="F40" s="12">
        <v>152</v>
      </c>
      <c r="G40" s="12">
        <v>14621</v>
      </c>
      <c r="H40" s="12">
        <v>1814</v>
      </c>
      <c r="I40" s="12">
        <v>130005</v>
      </c>
      <c r="J40" s="12">
        <v>5518</v>
      </c>
      <c r="K40" s="12">
        <v>3579544</v>
      </c>
      <c r="L40" s="12">
        <v>78987</v>
      </c>
      <c r="M40" s="12">
        <v>463328</v>
      </c>
      <c r="N40" s="12">
        <v>238</v>
      </c>
      <c r="O40" s="12">
        <v>1160236</v>
      </c>
      <c r="P40" s="12">
        <v>3249</v>
      </c>
      <c r="Q40" s="12">
        <v>7277</v>
      </c>
      <c r="R40" s="12">
        <v>217</v>
      </c>
      <c r="S40" s="12">
        <v>53340</v>
      </c>
      <c r="T40" s="12">
        <v>1077</v>
      </c>
      <c r="U40" s="12">
        <v>3163</v>
      </c>
      <c r="V40" s="12">
        <v>183</v>
      </c>
      <c r="W40" s="12">
        <v>253</v>
      </c>
      <c r="X40" s="12">
        <v>22</v>
      </c>
    </row>
    <row r="41" spans="1:24" x14ac:dyDescent="0.2">
      <c r="A41" t="s">
        <v>48</v>
      </c>
      <c r="B41" s="12">
        <v>72756</v>
      </c>
      <c r="C41" s="12">
        <v>158631</v>
      </c>
      <c r="D41" s="12">
        <v>14454</v>
      </c>
      <c r="E41" s="12">
        <v>54259</v>
      </c>
      <c r="F41" s="12">
        <v>1174</v>
      </c>
      <c r="G41" s="12">
        <v>51482</v>
      </c>
      <c r="H41" s="12">
        <v>5501</v>
      </c>
      <c r="I41" s="12">
        <v>430048</v>
      </c>
      <c r="J41" s="12">
        <v>16144</v>
      </c>
      <c r="K41" s="12">
        <v>2489582</v>
      </c>
      <c r="L41" s="12">
        <v>60295</v>
      </c>
      <c r="M41" s="12">
        <v>1514883</v>
      </c>
      <c r="N41" s="12">
        <v>741</v>
      </c>
      <c r="O41" s="12">
        <v>2991513</v>
      </c>
      <c r="P41" s="12">
        <v>1940</v>
      </c>
      <c r="Q41" s="12">
        <v>5435</v>
      </c>
      <c r="R41" s="12">
        <v>175</v>
      </c>
      <c r="S41" s="12">
        <v>32024</v>
      </c>
      <c r="T41" s="12">
        <v>620</v>
      </c>
      <c r="U41" s="12">
        <v>4374</v>
      </c>
      <c r="V41" s="12">
        <v>206</v>
      </c>
      <c r="W41" s="12">
        <v>279</v>
      </c>
      <c r="X41" s="12">
        <v>23</v>
      </c>
    </row>
    <row r="42" spans="1:24" x14ac:dyDescent="0.2">
      <c r="A42" t="s">
        <v>52</v>
      </c>
      <c r="B42" s="12">
        <v>50073</v>
      </c>
      <c r="C42" s="12">
        <v>56038</v>
      </c>
      <c r="D42" s="12">
        <v>8723</v>
      </c>
      <c r="E42" s="12">
        <v>115</v>
      </c>
      <c r="F42" s="12">
        <v>12</v>
      </c>
      <c r="G42" s="12">
        <v>10892</v>
      </c>
      <c r="H42" s="12">
        <v>1825</v>
      </c>
      <c r="I42" s="12">
        <v>81899</v>
      </c>
      <c r="J42" s="12">
        <v>6274</v>
      </c>
      <c r="K42" s="12">
        <v>1969503</v>
      </c>
      <c r="L42" s="12">
        <v>47674</v>
      </c>
      <c r="M42" s="12">
        <v>54768</v>
      </c>
      <c r="N42" s="12">
        <v>245</v>
      </c>
      <c r="O42" s="12">
        <v>137504</v>
      </c>
      <c r="P42" s="12">
        <v>1560</v>
      </c>
      <c r="Q42" s="12">
        <v>2290</v>
      </c>
      <c r="R42" s="12">
        <v>107</v>
      </c>
      <c r="S42" s="12">
        <v>12593</v>
      </c>
      <c r="T42" s="12">
        <v>306</v>
      </c>
      <c r="U42" s="12">
        <v>2525</v>
      </c>
      <c r="V42" s="12">
        <v>272</v>
      </c>
      <c r="W42" s="12">
        <v>102</v>
      </c>
      <c r="X42" s="12">
        <v>12</v>
      </c>
    </row>
    <row r="43" spans="1:24" x14ac:dyDescent="0.2">
      <c r="A43" t="s">
        <v>53</v>
      </c>
      <c r="B43" s="12">
        <v>44749</v>
      </c>
      <c r="C43" s="12">
        <v>49827</v>
      </c>
      <c r="D43" s="12">
        <v>5436</v>
      </c>
      <c r="E43" s="12">
        <v>287</v>
      </c>
      <c r="F43" s="12">
        <v>24</v>
      </c>
      <c r="G43" s="12">
        <v>7139</v>
      </c>
      <c r="H43" s="12">
        <v>775</v>
      </c>
      <c r="I43" s="12">
        <v>34266</v>
      </c>
      <c r="J43" s="12">
        <v>2003</v>
      </c>
      <c r="K43" s="12">
        <v>1926230</v>
      </c>
      <c r="L43" s="12">
        <v>42834</v>
      </c>
      <c r="M43" s="12">
        <v>251338</v>
      </c>
      <c r="N43" s="12">
        <v>255</v>
      </c>
      <c r="O43" s="12">
        <v>172124</v>
      </c>
      <c r="P43" s="12">
        <v>1027</v>
      </c>
      <c r="Q43" s="12">
        <v>1967</v>
      </c>
      <c r="R43" s="12">
        <v>70</v>
      </c>
      <c r="S43" s="12">
        <v>23632</v>
      </c>
      <c r="T43" s="12">
        <v>287</v>
      </c>
      <c r="U43" s="12">
        <v>1218</v>
      </c>
      <c r="V43" s="12">
        <v>67</v>
      </c>
      <c r="W43" s="12">
        <v>427</v>
      </c>
      <c r="X43" s="12">
        <v>11</v>
      </c>
    </row>
    <row r="44" spans="1:24" x14ac:dyDescent="0.2">
      <c r="A44" t="s">
        <v>51</v>
      </c>
      <c r="B44" s="12">
        <v>30508</v>
      </c>
      <c r="C44" s="12">
        <v>34856</v>
      </c>
      <c r="D44" s="12">
        <v>3259</v>
      </c>
      <c r="E44" s="12">
        <v>430</v>
      </c>
      <c r="F44" s="12">
        <v>24</v>
      </c>
      <c r="G44" s="12">
        <v>9750</v>
      </c>
      <c r="H44" s="12">
        <v>961</v>
      </c>
      <c r="I44" s="12">
        <v>93847</v>
      </c>
      <c r="J44" s="12">
        <v>2042</v>
      </c>
      <c r="K44" s="12">
        <v>1377431</v>
      </c>
      <c r="L44" s="12">
        <v>27962</v>
      </c>
      <c r="M44" s="12">
        <v>156149</v>
      </c>
      <c r="N44" s="12">
        <v>208</v>
      </c>
      <c r="O44" s="12">
        <v>202205</v>
      </c>
      <c r="P44" s="12">
        <v>679</v>
      </c>
      <c r="Q44" s="12">
        <v>1885</v>
      </c>
      <c r="R44" s="12">
        <v>60</v>
      </c>
      <c r="S44" s="12">
        <v>12221</v>
      </c>
      <c r="T44" s="12">
        <v>63</v>
      </c>
      <c r="U44" s="12">
        <v>1142</v>
      </c>
      <c r="V44" s="12">
        <v>47</v>
      </c>
      <c r="W44" s="12">
        <v>175</v>
      </c>
      <c r="X44" s="12">
        <v>3</v>
      </c>
    </row>
    <row r="45" spans="1:24" x14ac:dyDescent="0.2">
      <c r="A45" t="s">
        <v>55</v>
      </c>
      <c r="B45" s="12">
        <v>20438</v>
      </c>
      <c r="C45" s="12">
        <v>75691</v>
      </c>
      <c r="D45" s="12">
        <v>7249</v>
      </c>
      <c r="E45" s="12">
        <v>56</v>
      </c>
      <c r="F45" s="12">
        <v>10</v>
      </c>
      <c r="G45" s="12">
        <v>38885</v>
      </c>
      <c r="H45" s="12">
        <v>4553</v>
      </c>
      <c r="I45" s="12">
        <v>66023</v>
      </c>
      <c r="J45" s="12">
        <v>10633</v>
      </c>
      <c r="K45" s="12">
        <v>708659</v>
      </c>
      <c r="L45" s="12">
        <v>17990</v>
      </c>
      <c r="M45" s="12">
        <v>1476</v>
      </c>
      <c r="N45" s="12">
        <v>57</v>
      </c>
      <c r="O45" s="12">
        <v>31642</v>
      </c>
      <c r="P45" s="12">
        <v>232</v>
      </c>
      <c r="Q45" s="12">
        <v>919</v>
      </c>
      <c r="R45" s="12">
        <v>19</v>
      </c>
      <c r="S45" s="12">
        <v>4725</v>
      </c>
      <c r="T45" s="12">
        <v>82</v>
      </c>
      <c r="U45" s="12">
        <v>2535</v>
      </c>
      <c r="V45" s="12">
        <v>219</v>
      </c>
      <c r="W45" s="12">
        <v>121</v>
      </c>
      <c r="X45" s="12">
        <v>14</v>
      </c>
    </row>
    <row r="46" spans="1:24" x14ac:dyDescent="0.2">
      <c r="A46" t="s">
        <v>50</v>
      </c>
      <c r="B46" s="12">
        <v>50655</v>
      </c>
      <c r="C46" s="12">
        <v>127001</v>
      </c>
      <c r="D46" s="12">
        <v>12685</v>
      </c>
      <c r="E46" s="12">
        <v>3325</v>
      </c>
      <c r="F46" s="12">
        <v>52</v>
      </c>
      <c r="G46" s="12">
        <v>14613</v>
      </c>
      <c r="H46" s="12">
        <v>1501</v>
      </c>
      <c r="I46" s="12">
        <v>207443</v>
      </c>
      <c r="J46" s="12">
        <v>3112</v>
      </c>
      <c r="K46" s="12">
        <v>1630230</v>
      </c>
      <c r="L46" s="12">
        <v>44050</v>
      </c>
      <c r="M46" s="12">
        <v>1389526</v>
      </c>
      <c r="N46" s="12">
        <v>257</v>
      </c>
      <c r="O46" s="12">
        <v>904137</v>
      </c>
      <c r="P46" s="12">
        <v>1276</v>
      </c>
      <c r="Q46" s="12">
        <v>1596</v>
      </c>
      <c r="R46" s="12">
        <v>70</v>
      </c>
      <c r="S46" s="12">
        <v>23499</v>
      </c>
      <c r="T46" s="12">
        <v>268</v>
      </c>
      <c r="U46" s="12">
        <v>4237</v>
      </c>
      <c r="V46" s="12">
        <v>178</v>
      </c>
      <c r="W46" s="12">
        <v>310</v>
      </c>
      <c r="X46" s="12">
        <v>17</v>
      </c>
    </row>
    <row r="47" spans="1:24" x14ac:dyDescent="0.2">
      <c r="A47" t="s">
        <v>49</v>
      </c>
      <c r="B47" s="12">
        <v>34498</v>
      </c>
      <c r="C47" s="12">
        <v>28172</v>
      </c>
      <c r="D47" s="12">
        <v>2267</v>
      </c>
      <c r="E47" s="12">
        <v>26501</v>
      </c>
      <c r="F47" s="12">
        <v>498</v>
      </c>
      <c r="G47" s="12">
        <v>4419</v>
      </c>
      <c r="H47" s="12">
        <v>384</v>
      </c>
      <c r="I47" s="12">
        <v>300241</v>
      </c>
      <c r="J47" s="12">
        <v>1821</v>
      </c>
      <c r="K47" s="12">
        <v>1703386</v>
      </c>
      <c r="L47" s="12">
        <v>32957</v>
      </c>
      <c r="M47" s="12">
        <v>2017466</v>
      </c>
      <c r="N47" s="12">
        <v>162</v>
      </c>
      <c r="O47" s="12">
        <v>534629</v>
      </c>
      <c r="P47" s="12">
        <v>748</v>
      </c>
      <c r="Q47" s="12">
        <v>727</v>
      </c>
      <c r="R47" s="12">
        <v>30</v>
      </c>
      <c r="S47" s="12">
        <v>11011</v>
      </c>
      <c r="T47" s="12">
        <v>225</v>
      </c>
      <c r="U47" s="12">
        <v>1006</v>
      </c>
      <c r="V47" s="12">
        <v>46</v>
      </c>
      <c r="W47" s="12">
        <v>92</v>
      </c>
      <c r="X47" s="12">
        <v>7</v>
      </c>
    </row>
    <row r="48" spans="1:24" x14ac:dyDescent="0.2">
      <c r="A48" t="s">
        <v>59</v>
      </c>
      <c r="B48" s="12">
        <v>40420</v>
      </c>
      <c r="C48" s="12">
        <v>24913</v>
      </c>
      <c r="D48" s="12">
        <v>1689</v>
      </c>
      <c r="E48" s="12">
        <v>131</v>
      </c>
      <c r="F48" s="12">
        <v>6</v>
      </c>
      <c r="G48" s="12">
        <v>8372</v>
      </c>
      <c r="H48" s="12">
        <v>576</v>
      </c>
      <c r="I48" s="12">
        <v>254512</v>
      </c>
      <c r="J48" s="12">
        <v>3946</v>
      </c>
      <c r="K48" s="12">
        <v>1534844</v>
      </c>
      <c r="L48" s="12">
        <v>37212</v>
      </c>
      <c r="M48" s="12">
        <v>1523575</v>
      </c>
      <c r="N48" s="12">
        <v>201</v>
      </c>
      <c r="O48" s="12">
        <v>163072</v>
      </c>
      <c r="P48" s="12">
        <v>1994</v>
      </c>
      <c r="Q48" s="12">
        <v>6929</v>
      </c>
      <c r="R48" s="12">
        <v>202</v>
      </c>
      <c r="S48" s="12">
        <v>226525</v>
      </c>
      <c r="T48" s="12">
        <v>973</v>
      </c>
      <c r="U48" s="12">
        <v>6581</v>
      </c>
      <c r="V48" s="12">
        <v>213</v>
      </c>
      <c r="W48" s="12">
        <v>622</v>
      </c>
      <c r="X48" s="12">
        <v>13</v>
      </c>
    </row>
    <row r="49" spans="1:24" x14ac:dyDescent="0.2">
      <c r="A49" t="s">
        <v>60</v>
      </c>
      <c r="B49" s="12">
        <v>36857</v>
      </c>
      <c r="C49" s="12">
        <v>220933</v>
      </c>
      <c r="D49" s="12">
        <v>15315</v>
      </c>
      <c r="E49" s="12">
        <v>91</v>
      </c>
      <c r="F49" s="12">
        <v>5</v>
      </c>
      <c r="G49" s="12">
        <v>17863</v>
      </c>
      <c r="H49" s="12">
        <v>1728</v>
      </c>
      <c r="I49" s="12">
        <v>167218</v>
      </c>
      <c r="J49" s="12">
        <v>8231</v>
      </c>
      <c r="K49" s="12">
        <v>1059701</v>
      </c>
      <c r="L49" s="12">
        <v>27804</v>
      </c>
      <c r="M49" s="12">
        <v>437536</v>
      </c>
      <c r="N49" s="12">
        <v>123</v>
      </c>
      <c r="O49" s="12">
        <v>19326</v>
      </c>
      <c r="P49" s="12">
        <v>615</v>
      </c>
      <c r="Q49" s="12">
        <v>1281</v>
      </c>
      <c r="R49" s="12">
        <v>108</v>
      </c>
      <c r="S49" s="12">
        <v>11112</v>
      </c>
      <c r="T49" s="12">
        <v>263</v>
      </c>
      <c r="U49" s="12">
        <v>11878</v>
      </c>
      <c r="V49" s="12">
        <v>475</v>
      </c>
      <c r="W49" s="12">
        <v>704</v>
      </c>
      <c r="X49" s="12">
        <v>11</v>
      </c>
    </row>
    <row r="50" spans="1:24" x14ac:dyDescent="0.2">
      <c r="A50" t="s">
        <v>57</v>
      </c>
      <c r="B50" s="12">
        <v>40506</v>
      </c>
      <c r="C50" s="12">
        <v>67626</v>
      </c>
      <c r="D50" s="12">
        <v>3703</v>
      </c>
      <c r="E50" s="12">
        <v>1352</v>
      </c>
      <c r="F50" s="12">
        <v>49</v>
      </c>
      <c r="G50" s="12">
        <v>6678</v>
      </c>
      <c r="H50" s="12">
        <v>536</v>
      </c>
      <c r="I50" s="12">
        <v>196048</v>
      </c>
      <c r="J50" s="12">
        <v>1861</v>
      </c>
      <c r="K50" s="12">
        <v>1936225</v>
      </c>
      <c r="L50" s="12">
        <v>36303</v>
      </c>
      <c r="M50" s="12">
        <v>6485648</v>
      </c>
      <c r="N50" s="12">
        <v>234</v>
      </c>
      <c r="O50" s="12">
        <v>1582619</v>
      </c>
      <c r="P50" s="12">
        <v>3705</v>
      </c>
      <c r="Q50" s="12">
        <v>31957</v>
      </c>
      <c r="R50" s="12">
        <v>261</v>
      </c>
      <c r="S50" s="12">
        <v>708441</v>
      </c>
      <c r="T50" s="12">
        <v>2295</v>
      </c>
      <c r="U50" s="12">
        <v>23826</v>
      </c>
      <c r="V50" s="12">
        <v>693</v>
      </c>
      <c r="W50" s="12">
        <v>3577</v>
      </c>
      <c r="X50" s="12">
        <v>107</v>
      </c>
    </row>
    <row r="51" spans="1:24" x14ac:dyDescent="0.2">
      <c r="A51" t="s">
        <v>63</v>
      </c>
      <c r="B51" s="12">
        <v>28472</v>
      </c>
      <c r="C51" s="12">
        <v>12903</v>
      </c>
      <c r="D51" s="12">
        <v>978</v>
      </c>
      <c r="E51" s="12">
        <v>465</v>
      </c>
      <c r="F51" s="12">
        <v>17</v>
      </c>
      <c r="G51" s="12">
        <v>7633</v>
      </c>
      <c r="H51" s="12">
        <v>515</v>
      </c>
      <c r="I51" s="12">
        <v>58169</v>
      </c>
      <c r="J51" s="12">
        <v>1423</v>
      </c>
      <c r="K51" s="12">
        <v>1389589</v>
      </c>
      <c r="L51" s="12">
        <v>26426</v>
      </c>
      <c r="M51" s="12">
        <v>1380817</v>
      </c>
      <c r="N51" s="12">
        <v>81</v>
      </c>
      <c r="O51" s="12">
        <v>771569</v>
      </c>
      <c r="P51" s="12">
        <v>2306</v>
      </c>
      <c r="Q51" s="12">
        <v>38734</v>
      </c>
      <c r="R51" s="12">
        <v>97</v>
      </c>
      <c r="S51" s="12">
        <v>718829</v>
      </c>
      <c r="T51" s="12">
        <v>1349</v>
      </c>
      <c r="U51" s="12">
        <v>5420</v>
      </c>
      <c r="V51" s="12">
        <v>198</v>
      </c>
      <c r="W51" s="12">
        <v>974</v>
      </c>
      <c r="X51" s="12">
        <v>27</v>
      </c>
    </row>
    <row r="52" spans="1:24" x14ac:dyDescent="0.2">
      <c r="A52" t="s">
        <v>62</v>
      </c>
      <c r="B52" s="12">
        <v>50659</v>
      </c>
      <c r="C52" s="12">
        <v>54197</v>
      </c>
      <c r="D52" s="12">
        <v>5380</v>
      </c>
      <c r="E52" s="12">
        <v>175</v>
      </c>
      <c r="F52" s="12">
        <v>19</v>
      </c>
      <c r="G52" s="12">
        <v>22862</v>
      </c>
      <c r="H52" s="12">
        <v>2516</v>
      </c>
      <c r="I52" s="12">
        <v>175524</v>
      </c>
      <c r="J52" s="12">
        <v>4103</v>
      </c>
      <c r="K52" s="12">
        <v>2049594</v>
      </c>
      <c r="L52" s="12">
        <v>45113</v>
      </c>
      <c r="M52" s="12">
        <v>1101711</v>
      </c>
      <c r="N52" s="12">
        <v>176</v>
      </c>
      <c r="O52" s="12">
        <v>376155</v>
      </c>
      <c r="P52" s="12">
        <v>3467</v>
      </c>
      <c r="Q52" s="12">
        <v>20472</v>
      </c>
      <c r="R52" s="12">
        <v>169</v>
      </c>
      <c r="S52" s="12">
        <v>698673</v>
      </c>
      <c r="T52" s="12">
        <v>1126</v>
      </c>
      <c r="U52" s="12">
        <v>12150</v>
      </c>
      <c r="V52" s="12">
        <v>375</v>
      </c>
      <c r="W52" s="12">
        <v>1164</v>
      </c>
      <c r="X52" s="12">
        <v>41</v>
      </c>
    </row>
    <row r="53" spans="1:24" x14ac:dyDescent="0.2">
      <c r="A53" t="s">
        <v>64</v>
      </c>
      <c r="B53" s="12">
        <v>50962</v>
      </c>
      <c r="C53" s="12">
        <v>64267</v>
      </c>
      <c r="D53" s="12">
        <v>4879</v>
      </c>
      <c r="E53" s="12">
        <v>2312</v>
      </c>
      <c r="F53" s="12">
        <v>69</v>
      </c>
      <c r="G53" s="12">
        <v>6676</v>
      </c>
      <c r="H53" s="12">
        <v>648</v>
      </c>
      <c r="I53" s="12">
        <v>252990</v>
      </c>
      <c r="J53" s="12">
        <v>2014</v>
      </c>
      <c r="K53" s="12">
        <v>2045668</v>
      </c>
      <c r="L53" s="12">
        <v>47906</v>
      </c>
      <c r="M53" s="12">
        <v>6885664</v>
      </c>
      <c r="N53" s="12">
        <v>246</v>
      </c>
      <c r="O53" s="12">
        <v>334264</v>
      </c>
      <c r="P53" s="12">
        <v>1490</v>
      </c>
      <c r="Q53" s="12">
        <v>749881</v>
      </c>
      <c r="R53" s="12">
        <v>234</v>
      </c>
      <c r="S53" s="12">
        <v>111766</v>
      </c>
      <c r="T53" s="12">
        <v>437</v>
      </c>
      <c r="U53" s="12">
        <v>35918</v>
      </c>
      <c r="V53" s="12">
        <v>1062</v>
      </c>
      <c r="W53" s="12">
        <v>4528</v>
      </c>
      <c r="X53" s="12">
        <v>133</v>
      </c>
    </row>
    <row r="54" spans="1:24" x14ac:dyDescent="0.2">
      <c r="A54" t="s">
        <v>61</v>
      </c>
      <c r="B54" s="12">
        <v>39565</v>
      </c>
      <c r="C54" s="12">
        <v>104850</v>
      </c>
      <c r="D54" s="12">
        <v>8758</v>
      </c>
      <c r="E54" s="12">
        <v>2533</v>
      </c>
      <c r="F54" s="12">
        <v>102</v>
      </c>
      <c r="G54" s="12">
        <v>7350</v>
      </c>
      <c r="H54" s="12">
        <v>779</v>
      </c>
      <c r="I54" s="12">
        <v>74823</v>
      </c>
      <c r="J54" s="12">
        <v>2887</v>
      </c>
      <c r="K54" s="12">
        <v>1450954</v>
      </c>
      <c r="L54" s="12">
        <v>34749</v>
      </c>
      <c r="M54" s="12">
        <v>89563</v>
      </c>
      <c r="N54" s="12">
        <v>125</v>
      </c>
      <c r="O54" s="12">
        <v>67064</v>
      </c>
      <c r="P54" s="12">
        <v>2253</v>
      </c>
      <c r="Q54" s="12">
        <v>21618</v>
      </c>
      <c r="R54" s="12">
        <v>48</v>
      </c>
      <c r="S54" s="12">
        <v>215570</v>
      </c>
      <c r="T54" s="12">
        <v>731</v>
      </c>
      <c r="U54" s="12">
        <v>7609</v>
      </c>
      <c r="V54" s="12">
        <v>222</v>
      </c>
      <c r="W54" s="12">
        <v>842</v>
      </c>
      <c r="X54" s="12">
        <v>26</v>
      </c>
    </row>
    <row r="55" spans="1:24" x14ac:dyDescent="0.2">
      <c r="A55" t="s">
        <v>56</v>
      </c>
      <c r="B55" s="12">
        <v>32133</v>
      </c>
      <c r="C55" s="12">
        <v>44672</v>
      </c>
      <c r="D55" s="12">
        <v>3466</v>
      </c>
      <c r="E55" s="12">
        <v>0</v>
      </c>
      <c r="F55" s="12">
        <v>0</v>
      </c>
      <c r="G55" s="12">
        <v>22345</v>
      </c>
      <c r="H55" s="12">
        <v>1881</v>
      </c>
      <c r="I55" s="12">
        <v>66787</v>
      </c>
      <c r="J55" s="12">
        <v>1593</v>
      </c>
      <c r="K55" s="12">
        <v>1104442</v>
      </c>
      <c r="L55" s="12">
        <v>30283</v>
      </c>
      <c r="M55" s="12">
        <v>615809</v>
      </c>
      <c r="N55" s="12">
        <v>117</v>
      </c>
      <c r="O55" s="12">
        <v>1922354</v>
      </c>
      <c r="P55" s="12">
        <v>337</v>
      </c>
      <c r="Q55" s="12">
        <v>13165</v>
      </c>
      <c r="R55" s="12">
        <v>109</v>
      </c>
      <c r="S55" s="12">
        <v>90101</v>
      </c>
      <c r="T55" s="12">
        <v>137</v>
      </c>
      <c r="U55" s="12">
        <v>1315</v>
      </c>
      <c r="V55" s="12">
        <v>56</v>
      </c>
      <c r="W55" s="12">
        <v>178</v>
      </c>
      <c r="X55" s="12">
        <v>8</v>
      </c>
    </row>
    <row r="56" spans="1:24" x14ac:dyDescent="0.2">
      <c r="A56" t="s">
        <v>58</v>
      </c>
      <c r="B56" s="12">
        <v>23737</v>
      </c>
      <c r="C56" s="12">
        <v>13273</v>
      </c>
      <c r="D56" s="12">
        <v>973</v>
      </c>
      <c r="E56" s="12">
        <v>72</v>
      </c>
      <c r="F56" s="12">
        <v>4</v>
      </c>
      <c r="G56" s="12">
        <v>25519</v>
      </c>
      <c r="H56" s="12">
        <v>2341</v>
      </c>
      <c r="I56" s="12">
        <v>78485</v>
      </c>
      <c r="J56" s="12">
        <v>1329</v>
      </c>
      <c r="K56" s="12">
        <v>968211</v>
      </c>
      <c r="L56" s="12">
        <v>20845</v>
      </c>
      <c r="M56" s="12">
        <v>1568619</v>
      </c>
      <c r="N56" s="12">
        <v>122</v>
      </c>
      <c r="O56" s="12">
        <v>90628</v>
      </c>
      <c r="P56" s="12">
        <v>2234</v>
      </c>
      <c r="Q56" s="12">
        <v>16161</v>
      </c>
      <c r="R56" s="12">
        <v>132</v>
      </c>
      <c r="S56" s="12">
        <v>265351</v>
      </c>
      <c r="T56" s="12">
        <v>2403</v>
      </c>
      <c r="U56" s="12">
        <v>11661</v>
      </c>
      <c r="V56" s="12">
        <v>390</v>
      </c>
      <c r="W56" s="12">
        <v>1324</v>
      </c>
      <c r="X56" s="12">
        <v>38</v>
      </c>
    </row>
    <row r="57" spans="1:24" x14ac:dyDescent="0.2">
      <c r="A57" t="s">
        <v>66</v>
      </c>
      <c r="B57" s="12">
        <v>34760</v>
      </c>
      <c r="C57" s="12">
        <v>282924</v>
      </c>
      <c r="D57" s="12">
        <v>12501</v>
      </c>
      <c r="E57" s="12">
        <v>33323</v>
      </c>
      <c r="F57" s="12">
        <v>1163</v>
      </c>
      <c r="G57" s="12">
        <v>9989</v>
      </c>
      <c r="H57" s="12">
        <v>758</v>
      </c>
      <c r="I57" s="12">
        <v>402071</v>
      </c>
      <c r="J57" s="12">
        <v>2441</v>
      </c>
      <c r="K57" s="12">
        <v>968980</v>
      </c>
      <c r="L57" s="12">
        <v>25270</v>
      </c>
      <c r="M57" s="12">
        <v>32352534</v>
      </c>
      <c r="N57" s="12">
        <v>591</v>
      </c>
      <c r="O57" s="12">
        <v>434603</v>
      </c>
      <c r="P57" s="12">
        <v>994</v>
      </c>
      <c r="Q57" s="12">
        <v>451723</v>
      </c>
      <c r="R57" s="12">
        <v>274</v>
      </c>
      <c r="S57" s="12">
        <v>222969</v>
      </c>
      <c r="T57" s="12">
        <v>667</v>
      </c>
      <c r="U57" s="12">
        <v>88699</v>
      </c>
      <c r="V57" s="12">
        <v>2477</v>
      </c>
      <c r="W57" s="12">
        <v>27567</v>
      </c>
      <c r="X57" s="12">
        <v>348</v>
      </c>
    </row>
    <row r="58" spans="1:24" x14ac:dyDescent="0.2">
      <c r="A58" t="s">
        <v>68</v>
      </c>
      <c r="B58" s="12">
        <v>14832</v>
      </c>
      <c r="C58" s="12">
        <v>40139</v>
      </c>
      <c r="D58" s="12">
        <v>2221</v>
      </c>
      <c r="E58" s="12">
        <v>26429</v>
      </c>
      <c r="F58" s="12">
        <v>857</v>
      </c>
      <c r="G58" s="12">
        <v>388</v>
      </c>
      <c r="H58" s="12">
        <v>85</v>
      </c>
      <c r="I58" s="12">
        <v>158037</v>
      </c>
      <c r="J58" s="12">
        <v>587</v>
      </c>
      <c r="K58" s="12">
        <v>975119</v>
      </c>
      <c r="L58" s="12">
        <v>11497</v>
      </c>
      <c r="M58" s="12">
        <v>4189072</v>
      </c>
      <c r="N58" s="12">
        <v>195</v>
      </c>
      <c r="O58" s="12">
        <v>2325144</v>
      </c>
      <c r="P58" s="12">
        <v>699</v>
      </c>
      <c r="Q58" s="12">
        <v>862218</v>
      </c>
      <c r="R58" s="12">
        <v>237</v>
      </c>
      <c r="S58" s="12">
        <v>1067001</v>
      </c>
      <c r="T58" s="12">
        <v>742</v>
      </c>
      <c r="U58" s="12">
        <v>12739</v>
      </c>
      <c r="V58" s="12">
        <v>281</v>
      </c>
      <c r="W58" s="12">
        <v>2356</v>
      </c>
      <c r="X58" s="12">
        <v>64</v>
      </c>
    </row>
    <row r="59" spans="1:24" x14ac:dyDescent="0.2">
      <c r="A59" t="s">
        <v>72</v>
      </c>
      <c r="B59" s="12">
        <v>22714</v>
      </c>
      <c r="C59" s="12">
        <v>152958</v>
      </c>
      <c r="D59" s="12">
        <v>12792</v>
      </c>
      <c r="E59" s="12">
        <v>46312</v>
      </c>
      <c r="F59" s="12">
        <v>1189</v>
      </c>
      <c r="G59" s="12">
        <v>611</v>
      </c>
      <c r="H59" s="12">
        <v>116</v>
      </c>
      <c r="I59" s="12">
        <v>150265</v>
      </c>
      <c r="J59" s="12">
        <v>1999</v>
      </c>
      <c r="K59" s="12">
        <v>472036</v>
      </c>
      <c r="L59" s="12">
        <v>13904</v>
      </c>
      <c r="M59" s="12">
        <v>1337957</v>
      </c>
      <c r="N59" s="12">
        <v>146</v>
      </c>
      <c r="O59" s="12">
        <v>141716</v>
      </c>
      <c r="P59" s="12">
        <v>845</v>
      </c>
      <c r="Q59" s="12">
        <v>3389</v>
      </c>
      <c r="R59" s="12">
        <v>95</v>
      </c>
      <c r="S59" s="12">
        <v>48207</v>
      </c>
      <c r="T59" s="12">
        <v>406</v>
      </c>
      <c r="U59" s="12">
        <v>45786</v>
      </c>
      <c r="V59" s="12">
        <v>1179</v>
      </c>
      <c r="W59" s="12">
        <v>850</v>
      </c>
      <c r="X59" s="12">
        <v>21</v>
      </c>
    </row>
    <row r="60" spans="1:24" x14ac:dyDescent="0.2">
      <c r="A60" t="s">
        <v>71</v>
      </c>
      <c r="B60" s="12">
        <v>18132</v>
      </c>
      <c r="C60" s="12">
        <v>211977</v>
      </c>
      <c r="D60" s="12">
        <v>12274</v>
      </c>
      <c r="E60" s="12">
        <v>13488</v>
      </c>
      <c r="F60" s="12">
        <v>356</v>
      </c>
      <c r="G60" s="12">
        <v>875</v>
      </c>
      <c r="H60" s="12">
        <v>99</v>
      </c>
      <c r="I60" s="12">
        <v>126903</v>
      </c>
      <c r="J60" s="12">
        <v>1269</v>
      </c>
      <c r="K60" s="12">
        <v>399172</v>
      </c>
      <c r="L60" s="12">
        <v>10301</v>
      </c>
      <c r="M60" s="12">
        <v>1548667</v>
      </c>
      <c r="N60" s="12">
        <v>99</v>
      </c>
      <c r="O60" s="12">
        <v>318521</v>
      </c>
      <c r="P60" s="12">
        <v>617</v>
      </c>
      <c r="Q60" s="12">
        <v>69865</v>
      </c>
      <c r="R60" s="12">
        <v>173</v>
      </c>
      <c r="S60" s="12">
        <v>428278</v>
      </c>
      <c r="T60" s="12">
        <v>626</v>
      </c>
      <c r="U60" s="12">
        <v>33887</v>
      </c>
      <c r="V60" s="12">
        <v>745</v>
      </c>
      <c r="W60" s="12">
        <v>1236</v>
      </c>
      <c r="X60" s="12">
        <v>32</v>
      </c>
    </row>
    <row r="61" spans="1:24" x14ac:dyDescent="0.2">
      <c r="A61" t="s">
        <v>65</v>
      </c>
      <c r="B61" s="12">
        <v>24153</v>
      </c>
      <c r="C61" s="12">
        <v>98927</v>
      </c>
      <c r="D61" s="12">
        <v>8553</v>
      </c>
      <c r="E61" s="12">
        <v>46518</v>
      </c>
      <c r="F61" s="12">
        <v>2284</v>
      </c>
      <c r="G61" s="12">
        <v>1049</v>
      </c>
      <c r="H61" s="12">
        <v>100</v>
      </c>
      <c r="I61" s="12">
        <v>2174500</v>
      </c>
      <c r="J61" s="12">
        <v>1439</v>
      </c>
      <c r="K61" s="12">
        <v>677812</v>
      </c>
      <c r="L61" s="12">
        <v>16848</v>
      </c>
      <c r="M61" s="12">
        <v>10913419</v>
      </c>
      <c r="N61" s="12">
        <v>369</v>
      </c>
      <c r="O61" s="12">
        <v>864953</v>
      </c>
      <c r="P61" s="12">
        <v>684</v>
      </c>
      <c r="Q61" s="12">
        <v>560391</v>
      </c>
      <c r="R61" s="12">
        <v>118</v>
      </c>
      <c r="S61" s="12">
        <v>112567</v>
      </c>
      <c r="T61" s="12">
        <v>528</v>
      </c>
      <c r="U61" s="12">
        <v>21681</v>
      </c>
      <c r="V61" s="12">
        <v>798</v>
      </c>
      <c r="W61" s="12">
        <v>1522</v>
      </c>
      <c r="X61" s="12">
        <v>56</v>
      </c>
    </row>
    <row r="62" spans="1:24" x14ac:dyDescent="0.2">
      <c r="A62" t="s">
        <v>70</v>
      </c>
      <c r="B62" s="12">
        <v>2564</v>
      </c>
      <c r="C62" s="12">
        <v>1018</v>
      </c>
      <c r="D62" s="12">
        <v>73</v>
      </c>
      <c r="E62" s="12">
        <v>0</v>
      </c>
      <c r="F62" s="12">
        <v>0</v>
      </c>
      <c r="G62" s="12">
        <v>13</v>
      </c>
      <c r="H62" s="12">
        <v>5</v>
      </c>
      <c r="I62" s="12">
        <v>1791</v>
      </c>
      <c r="J62" s="12">
        <v>10</v>
      </c>
      <c r="K62" s="12">
        <v>44051</v>
      </c>
      <c r="L62" s="12">
        <v>1726</v>
      </c>
      <c r="M62" s="12">
        <v>119</v>
      </c>
      <c r="N62" s="12">
        <v>4</v>
      </c>
      <c r="O62" s="12">
        <v>38214</v>
      </c>
      <c r="P62" s="12">
        <v>446</v>
      </c>
      <c r="Q62" s="12">
        <v>231</v>
      </c>
      <c r="R62" s="12">
        <v>21</v>
      </c>
      <c r="S62" s="12">
        <v>4792</v>
      </c>
      <c r="T62" s="12">
        <v>229</v>
      </c>
      <c r="U62" s="12">
        <v>259</v>
      </c>
      <c r="V62" s="12">
        <v>15</v>
      </c>
      <c r="W62" s="12">
        <v>60</v>
      </c>
      <c r="X62" s="12">
        <v>4</v>
      </c>
    </row>
    <row r="63" spans="1:24" x14ac:dyDescent="0.2">
      <c r="A63" t="s">
        <v>69</v>
      </c>
      <c r="B63" s="12">
        <v>2913</v>
      </c>
      <c r="C63" s="12">
        <v>337</v>
      </c>
      <c r="D63" s="12">
        <v>30</v>
      </c>
      <c r="E63" s="12">
        <v>0</v>
      </c>
      <c r="F63" s="12">
        <v>0</v>
      </c>
      <c r="G63" s="12">
        <v>18</v>
      </c>
      <c r="H63" s="12">
        <v>3</v>
      </c>
      <c r="I63" s="12">
        <v>185</v>
      </c>
      <c r="J63" s="12">
        <v>3</v>
      </c>
      <c r="K63" s="12">
        <v>64210</v>
      </c>
      <c r="L63" s="12">
        <v>2017</v>
      </c>
      <c r="M63" s="12">
        <v>30603</v>
      </c>
      <c r="N63" s="12">
        <v>16</v>
      </c>
      <c r="O63" s="12">
        <v>65533</v>
      </c>
      <c r="P63" s="12">
        <v>638</v>
      </c>
      <c r="Q63" s="12">
        <v>226</v>
      </c>
      <c r="R63" s="12">
        <v>8</v>
      </c>
      <c r="S63" s="12">
        <v>8692</v>
      </c>
      <c r="T63" s="12">
        <v>162</v>
      </c>
      <c r="U63" s="12">
        <v>644</v>
      </c>
      <c r="V63" s="12">
        <v>43</v>
      </c>
      <c r="W63" s="12">
        <v>0</v>
      </c>
      <c r="X63" s="12">
        <v>0</v>
      </c>
    </row>
    <row r="64" spans="1:24" x14ac:dyDescent="0.2">
      <c r="A64" t="s">
        <v>67</v>
      </c>
      <c r="B64" s="12">
        <v>31606</v>
      </c>
      <c r="C64" s="12">
        <v>156099</v>
      </c>
      <c r="D64" s="12">
        <v>6769</v>
      </c>
      <c r="E64" s="12">
        <v>966</v>
      </c>
      <c r="F64" s="12">
        <v>23</v>
      </c>
      <c r="G64" s="12">
        <v>3967</v>
      </c>
      <c r="H64" s="12">
        <v>417</v>
      </c>
      <c r="I64" s="12">
        <v>504628</v>
      </c>
      <c r="J64" s="12">
        <v>2332</v>
      </c>
      <c r="K64" s="12">
        <v>1106534</v>
      </c>
      <c r="L64" s="12">
        <v>24582</v>
      </c>
      <c r="M64" s="12">
        <v>11907637</v>
      </c>
      <c r="N64" s="12">
        <v>343</v>
      </c>
      <c r="O64" s="12">
        <v>2907695</v>
      </c>
      <c r="P64" s="12">
        <v>1099</v>
      </c>
      <c r="Q64" s="12">
        <v>177913</v>
      </c>
      <c r="R64" s="12">
        <v>262</v>
      </c>
      <c r="S64" s="12">
        <v>3251853</v>
      </c>
      <c r="T64" s="12">
        <v>2002</v>
      </c>
      <c r="U64" s="12">
        <v>36349</v>
      </c>
      <c r="V64" s="12">
        <v>1108</v>
      </c>
      <c r="W64" s="12">
        <v>4119</v>
      </c>
      <c r="X64" s="12">
        <v>113</v>
      </c>
    </row>
    <row r="65" spans="1:24" x14ac:dyDescent="0.2">
      <c r="A65" t="s">
        <v>74</v>
      </c>
      <c r="B65" s="12">
        <v>15962</v>
      </c>
      <c r="C65" s="12">
        <v>51772</v>
      </c>
      <c r="D65" s="12">
        <v>7021</v>
      </c>
      <c r="E65" s="12">
        <v>91</v>
      </c>
      <c r="F65" s="12">
        <v>9</v>
      </c>
      <c r="G65" s="12">
        <v>662</v>
      </c>
      <c r="H65" s="12">
        <v>131</v>
      </c>
      <c r="I65" s="12">
        <v>80168</v>
      </c>
      <c r="J65" s="12">
        <v>662</v>
      </c>
      <c r="K65" s="12">
        <v>439458</v>
      </c>
      <c r="L65" s="12">
        <v>11556</v>
      </c>
      <c r="M65" s="12">
        <v>1815412</v>
      </c>
      <c r="N65" s="12">
        <v>183</v>
      </c>
      <c r="O65" s="12">
        <v>75062</v>
      </c>
      <c r="P65" s="12">
        <v>339</v>
      </c>
      <c r="Q65" s="12">
        <v>3422</v>
      </c>
      <c r="R65" s="12">
        <v>138</v>
      </c>
      <c r="S65" s="12">
        <v>8689</v>
      </c>
      <c r="T65" s="12">
        <v>270</v>
      </c>
      <c r="U65" s="12">
        <v>30266</v>
      </c>
      <c r="V65" s="12">
        <v>1597</v>
      </c>
      <c r="W65" s="12">
        <v>199</v>
      </c>
      <c r="X65" s="12">
        <v>26</v>
      </c>
    </row>
    <row r="66" spans="1:24" x14ac:dyDescent="0.2">
      <c r="A66" t="s">
        <v>79</v>
      </c>
      <c r="B66" s="12">
        <v>25181</v>
      </c>
      <c r="C66" s="12">
        <v>46479</v>
      </c>
      <c r="D66" s="12">
        <v>7121</v>
      </c>
      <c r="E66" s="12">
        <v>1199</v>
      </c>
      <c r="F66" s="12">
        <v>33</v>
      </c>
      <c r="G66" s="12">
        <v>689</v>
      </c>
      <c r="H66" s="12">
        <v>145</v>
      </c>
      <c r="I66" s="12">
        <v>104180</v>
      </c>
      <c r="J66" s="12">
        <v>2607</v>
      </c>
      <c r="K66" s="12">
        <v>732882</v>
      </c>
      <c r="L66" s="12">
        <v>21287</v>
      </c>
      <c r="M66" s="12">
        <v>660139</v>
      </c>
      <c r="N66" s="12">
        <v>159</v>
      </c>
      <c r="O66" s="12">
        <v>754284</v>
      </c>
      <c r="P66" s="12">
        <v>1170</v>
      </c>
      <c r="Q66" s="12">
        <v>4015</v>
      </c>
      <c r="R66" s="12">
        <v>123</v>
      </c>
      <c r="S66" s="12">
        <v>43484</v>
      </c>
      <c r="T66" s="12">
        <v>477</v>
      </c>
      <c r="U66" s="12">
        <v>6932</v>
      </c>
      <c r="V66" s="12">
        <v>284</v>
      </c>
      <c r="W66" s="12">
        <v>83</v>
      </c>
      <c r="X66" s="12">
        <v>10</v>
      </c>
    </row>
    <row r="67" spans="1:24" x14ac:dyDescent="0.2">
      <c r="A67" t="s">
        <v>80</v>
      </c>
      <c r="B67" s="12">
        <v>30002</v>
      </c>
      <c r="C67" s="12">
        <v>92312</v>
      </c>
      <c r="D67" s="12">
        <v>13975</v>
      </c>
      <c r="E67" s="12">
        <v>18</v>
      </c>
      <c r="F67" s="12">
        <v>6</v>
      </c>
      <c r="G67" s="12">
        <v>518</v>
      </c>
      <c r="H67" s="12">
        <v>121</v>
      </c>
      <c r="I67" s="12">
        <v>78755</v>
      </c>
      <c r="J67" s="12">
        <v>892</v>
      </c>
      <c r="K67" s="12">
        <v>740853</v>
      </c>
      <c r="L67" s="12">
        <v>22845</v>
      </c>
      <c r="M67" s="12">
        <v>1061587</v>
      </c>
      <c r="N67" s="12">
        <v>218</v>
      </c>
      <c r="O67" s="12">
        <v>613892</v>
      </c>
      <c r="P67" s="12">
        <v>837</v>
      </c>
      <c r="Q67" s="12">
        <v>6280</v>
      </c>
      <c r="R67" s="12">
        <v>204</v>
      </c>
      <c r="S67" s="12">
        <v>60416</v>
      </c>
      <c r="T67" s="12">
        <v>497</v>
      </c>
      <c r="U67" s="12">
        <v>16550</v>
      </c>
      <c r="V67" s="12">
        <v>1267</v>
      </c>
      <c r="W67" s="12">
        <v>97</v>
      </c>
      <c r="X67" s="12">
        <v>20</v>
      </c>
    </row>
    <row r="68" spans="1:24" x14ac:dyDescent="0.2">
      <c r="A68" t="s">
        <v>73</v>
      </c>
      <c r="B68" s="12">
        <v>100029</v>
      </c>
      <c r="C68" s="12">
        <v>220164</v>
      </c>
      <c r="D68" s="12">
        <v>41412</v>
      </c>
      <c r="E68" s="12">
        <v>132</v>
      </c>
      <c r="F68" s="12">
        <v>11</v>
      </c>
      <c r="G68" s="12">
        <v>2497</v>
      </c>
      <c r="H68" s="12">
        <v>243</v>
      </c>
      <c r="I68" s="12">
        <v>355779</v>
      </c>
      <c r="J68" s="12">
        <v>6506</v>
      </c>
      <c r="K68" s="12">
        <v>2900629</v>
      </c>
      <c r="L68" s="12">
        <v>75217</v>
      </c>
      <c r="M68" s="12">
        <v>2974734</v>
      </c>
      <c r="N68" s="12">
        <v>1024</v>
      </c>
      <c r="O68" s="12">
        <v>967288</v>
      </c>
      <c r="P68" s="12">
        <v>6439</v>
      </c>
      <c r="Q68" s="12">
        <v>24425</v>
      </c>
      <c r="R68" s="12">
        <v>556</v>
      </c>
      <c r="S68" s="12">
        <v>420504</v>
      </c>
      <c r="T68" s="12">
        <v>3771</v>
      </c>
      <c r="U68" s="12">
        <v>47194</v>
      </c>
      <c r="V68" s="12">
        <v>2271</v>
      </c>
      <c r="W68" s="12">
        <v>716</v>
      </c>
      <c r="X68" s="12">
        <v>52</v>
      </c>
    </row>
    <row r="69" spans="1:24" x14ac:dyDescent="0.2">
      <c r="A69" t="s">
        <v>75</v>
      </c>
      <c r="B69" s="12">
        <v>9796</v>
      </c>
      <c r="C69" s="12">
        <v>8921</v>
      </c>
      <c r="D69" s="12">
        <v>1160</v>
      </c>
      <c r="E69" s="12">
        <v>26</v>
      </c>
      <c r="F69" s="12">
        <v>2</v>
      </c>
      <c r="G69" s="12">
        <v>2685</v>
      </c>
      <c r="H69" s="12">
        <v>235</v>
      </c>
      <c r="I69" s="12">
        <v>42437</v>
      </c>
      <c r="J69" s="12">
        <v>259</v>
      </c>
      <c r="K69" s="12">
        <v>274654</v>
      </c>
      <c r="L69" s="12">
        <v>8674</v>
      </c>
      <c r="M69" s="12">
        <v>478867</v>
      </c>
      <c r="N69" s="12">
        <v>98</v>
      </c>
      <c r="O69" s="12">
        <v>596621</v>
      </c>
      <c r="P69" s="12">
        <v>395</v>
      </c>
      <c r="Q69" s="12">
        <v>1465</v>
      </c>
      <c r="R69" s="12">
        <v>55</v>
      </c>
      <c r="S69" s="12">
        <v>10455</v>
      </c>
      <c r="T69" s="12">
        <v>201</v>
      </c>
      <c r="U69" s="12">
        <v>10807</v>
      </c>
      <c r="V69" s="12">
        <v>553</v>
      </c>
      <c r="W69" s="12">
        <v>150</v>
      </c>
      <c r="X69" s="12">
        <v>23</v>
      </c>
    </row>
    <row r="70" spans="1:24" x14ac:dyDescent="0.2">
      <c r="A70" t="s">
        <v>81</v>
      </c>
      <c r="B70" s="12">
        <v>60051</v>
      </c>
      <c r="C70" s="12">
        <v>160009</v>
      </c>
      <c r="D70" s="12">
        <v>31023</v>
      </c>
      <c r="E70" s="12">
        <v>4591</v>
      </c>
      <c r="F70" s="12">
        <v>159</v>
      </c>
      <c r="G70" s="12">
        <v>4190</v>
      </c>
      <c r="H70" s="12">
        <v>377</v>
      </c>
      <c r="I70" s="12">
        <v>493247</v>
      </c>
      <c r="J70" s="12">
        <v>5409</v>
      </c>
      <c r="K70" s="12">
        <v>2153715</v>
      </c>
      <c r="L70" s="12">
        <v>47309</v>
      </c>
      <c r="M70" s="12">
        <v>6477747</v>
      </c>
      <c r="N70" s="12">
        <v>967</v>
      </c>
      <c r="O70" s="12">
        <v>1139979</v>
      </c>
      <c r="P70" s="12">
        <v>2719</v>
      </c>
      <c r="Q70" s="12">
        <v>84982</v>
      </c>
      <c r="R70" s="12">
        <v>1231</v>
      </c>
      <c r="S70" s="12">
        <v>271430</v>
      </c>
      <c r="T70" s="12">
        <v>1911</v>
      </c>
      <c r="U70" s="12">
        <v>24899</v>
      </c>
      <c r="V70" s="12">
        <v>1719</v>
      </c>
      <c r="W70" s="12">
        <v>244</v>
      </c>
      <c r="X70" s="12">
        <v>34</v>
      </c>
    </row>
    <row r="71" spans="1:24" x14ac:dyDescent="0.2">
      <c r="A71" t="s">
        <v>76</v>
      </c>
      <c r="B71" s="12">
        <v>3067</v>
      </c>
      <c r="C71" s="12">
        <v>2363</v>
      </c>
      <c r="D71" s="12">
        <v>258</v>
      </c>
      <c r="E71" s="12">
        <v>0</v>
      </c>
      <c r="F71" s="12">
        <v>0</v>
      </c>
      <c r="G71" s="12">
        <v>737</v>
      </c>
      <c r="H71" s="12">
        <v>97</v>
      </c>
      <c r="I71" s="12">
        <v>17355</v>
      </c>
      <c r="J71" s="12">
        <v>51</v>
      </c>
      <c r="K71" s="12">
        <v>87334</v>
      </c>
      <c r="L71" s="12">
        <v>2582</v>
      </c>
      <c r="M71" s="12">
        <v>70050</v>
      </c>
      <c r="N71" s="12">
        <v>7</v>
      </c>
      <c r="O71" s="12">
        <v>137517</v>
      </c>
      <c r="P71" s="12">
        <v>46</v>
      </c>
      <c r="Q71" s="12">
        <v>186</v>
      </c>
      <c r="R71" s="12">
        <v>5</v>
      </c>
      <c r="S71" s="12">
        <v>4226</v>
      </c>
      <c r="T71" s="12">
        <v>27</v>
      </c>
      <c r="U71" s="12">
        <v>2349</v>
      </c>
      <c r="V71" s="12">
        <v>82</v>
      </c>
      <c r="W71" s="12">
        <v>98</v>
      </c>
      <c r="X71" s="12">
        <v>8</v>
      </c>
    </row>
    <row r="72" spans="1:24" x14ac:dyDescent="0.2">
      <c r="A72" t="s">
        <v>78</v>
      </c>
      <c r="B72" s="12">
        <v>7122</v>
      </c>
      <c r="C72" s="12">
        <v>10034</v>
      </c>
      <c r="D72" s="12">
        <v>1190</v>
      </c>
      <c r="E72" s="12">
        <v>7</v>
      </c>
      <c r="F72" s="12">
        <v>2</v>
      </c>
      <c r="G72" s="12">
        <v>1579</v>
      </c>
      <c r="H72" s="12">
        <v>172</v>
      </c>
      <c r="I72" s="12">
        <v>10043</v>
      </c>
      <c r="J72" s="12">
        <v>302</v>
      </c>
      <c r="K72" s="12">
        <v>171946</v>
      </c>
      <c r="L72" s="12">
        <v>6181</v>
      </c>
      <c r="M72" s="12">
        <v>14663</v>
      </c>
      <c r="N72" s="12">
        <v>20</v>
      </c>
      <c r="O72" s="12">
        <v>249142</v>
      </c>
      <c r="P72" s="12">
        <v>629</v>
      </c>
      <c r="Q72" s="12">
        <v>130</v>
      </c>
      <c r="R72" s="12">
        <v>10</v>
      </c>
      <c r="S72" s="12">
        <v>8257</v>
      </c>
      <c r="T72" s="12">
        <v>103</v>
      </c>
      <c r="U72" s="12">
        <v>7897</v>
      </c>
      <c r="V72" s="12">
        <v>464</v>
      </c>
      <c r="W72" s="12">
        <v>81</v>
      </c>
      <c r="X72" s="12">
        <v>8</v>
      </c>
    </row>
    <row r="73" spans="1:24" x14ac:dyDescent="0.2">
      <c r="A73" t="s">
        <v>77</v>
      </c>
      <c r="B73" s="12">
        <v>56228</v>
      </c>
      <c r="C73" s="12">
        <v>80838</v>
      </c>
      <c r="D73" s="12">
        <v>13965</v>
      </c>
      <c r="E73" s="12">
        <v>27</v>
      </c>
      <c r="F73" s="12">
        <v>3</v>
      </c>
      <c r="G73" s="12">
        <v>3833</v>
      </c>
      <c r="H73" s="12">
        <v>415</v>
      </c>
      <c r="I73" s="12">
        <v>220627</v>
      </c>
      <c r="J73" s="12">
        <v>3520</v>
      </c>
      <c r="K73" s="12">
        <v>1854520</v>
      </c>
      <c r="L73" s="12">
        <v>48496</v>
      </c>
      <c r="M73" s="12">
        <v>2157765</v>
      </c>
      <c r="N73" s="12">
        <v>479</v>
      </c>
      <c r="O73" s="12">
        <v>373254</v>
      </c>
      <c r="P73" s="12">
        <v>2454</v>
      </c>
      <c r="Q73" s="12">
        <v>11103</v>
      </c>
      <c r="R73" s="12">
        <v>213</v>
      </c>
      <c r="S73" s="12">
        <v>290695</v>
      </c>
      <c r="T73" s="12">
        <v>2089</v>
      </c>
      <c r="U73" s="12">
        <v>14307</v>
      </c>
      <c r="V73" s="12">
        <v>729</v>
      </c>
      <c r="W73" s="12">
        <v>448</v>
      </c>
      <c r="X73" s="12">
        <v>33</v>
      </c>
    </row>
    <row r="74" spans="1:24" x14ac:dyDescent="0.2">
      <c r="A74" t="s">
        <v>86</v>
      </c>
      <c r="B74" s="12">
        <v>55042</v>
      </c>
      <c r="C74" s="12">
        <v>100504</v>
      </c>
      <c r="D74" s="12">
        <v>22747</v>
      </c>
      <c r="E74" s="12">
        <v>14</v>
      </c>
      <c r="F74" s="12">
        <v>3</v>
      </c>
      <c r="G74" s="12">
        <v>2678</v>
      </c>
      <c r="H74" s="12">
        <v>509</v>
      </c>
      <c r="I74" s="12">
        <v>7199</v>
      </c>
      <c r="J74" s="12">
        <v>220</v>
      </c>
      <c r="K74" s="12">
        <v>976393</v>
      </c>
      <c r="L74" s="12">
        <v>45926</v>
      </c>
      <c r="M74" s="12">
        <v>70387</v>
      </c>
      <c r="N74" s="12">
        <v>202</v>
      </c>
      <c r="O74" s="12">
        <v>43225</v>
      </c>
      <c r="P74" s="12">
        <v>1002</v>
      </c>
      <c r="Q74" s="12">
        <v>6128</v>
      </c>
      <c r="R74" s="12">
        <v>346</v>
      </c>
      <c r="S74" s="12">
        <v>23703</v>
      </c>
      <c r="T74" s="12">
        <v>1112</v>
      </c>
      <c r="U74" s="12">
        <v>55165</v>
      </c>
      <c r="V74" s="12">
        <v>10469</v>
      </c>
      <c r="W74" s="12">
        <v>3757</v>
      </c>
      <c r="X74" s="12">
        <v>615</v>
      </c>
    </row>
    <row r="75" spans="1:24" x14ac:dyDescent="0.2">
      <c r="A75" t="s">
        <v>84</v>
      </c>
      <c r="B75" s="12">
        <v>38118</v>
      </c>
      <c r="C75" s="12">
        <v>65859</v>
      </c>
      <c r="D75" s="12">
        <v>17956</v>
      </c>
      <c r="E75" s="12">
        <v>2</v>
      </c>
      <c r="F75" s="12">
        <v>1</v>
      </c>
      <c r="G75" s="12">
        <v>1672</v>
      </c>
      <c r="H75" s="12">
        <v>218</v>
      </c>
      <c r="I75" s="12">
        <v>4370</v>
      </c>
      <c r="J75" s="12">
        <v>183</v>
      </c>
      <c r="K75" s="12">
        <v>714713</v>
      </c>
      <c r="L75" s="12">
        <v>31966</v>
      </c>
      <c r="M75" s="12">
        <v>254903</v>
      </c>
      <c r="N75" s="12">
        <v>137</v>
      </c>
      <c r="O75" s="12">
        <v>29267</v>
      </c>
      <c r="P75" s="12">
        <v>726</v>
      </c>
      <c r="Q75" s="12">
        <v>15103</v>
      </c>
      <c r="R75" s="12">
        <v>467</v>
      </c>
      <c r="S75" s="12">
        <v>48756</v>
      </c>
      <c r="T75" s="12">
        <v>1482</v>
      </c>
      <c r="U75" s="12">
        <v>49855</v>
      </c>
      <c r="V75" s="12">
        <v>9873</v>
      </c>
      <c r="W75" s="12">
        <v>16006</v>
      </c>
      <c r="X75" s="12">
        <v>3608</v>
      </c>
    </row>
    <row r="76" spans="1:24" x14ac:dyDescent="0.2">
      <c r="A76" t="s">
        <v>85</v>
      </c>
      <c r="B76" s="12">
        <v>45551</v>
      </c>
      <c r="C76" s="12">
        <v>58985</v>
      </c>
      <c r="D76" s="12">
        <v>17403</v>
      </c>
      <c r="E76" s="12">
        <v>18</v>
      </c>
      <c r="F76" s="12">
        <v>2</v>
      </c>
      <c r="G76" s="12">
        <v>1794</v>
      </c>
      <c r="H76" s="12">
        <v>353</v>
      </c>
      <c r="I76" s="12">
        <v>9550</v>
      </c>
      <c r="J76" s="12">
        <v>57</v>
      </c>
      <c r="K76" s="12">
        <v>835107</v>
      </c>
      <c r="L76" s="12">
        <v>37653</v>
      </c>
      <c r="M76" s="12">
        <v>81050</v>
      </c>
      <c r="N76" s="12">
        <v>726</v>
      </c>
      <c r="O76" s="12">
        <v>66995</v>
      </c>
      <c r="P76" s="12">
        <v>522</v>
      </c>
      <c r="Q76" s="12">
        <v>14900</v>
      </c>
      <c r="R76" s="12">
        <v>949</v>
      </c>
      <c r="S76" s="12">
        <v>22455</v>
      </c>
      <c r="T76" s="12">
        <v>1229</v>
      </c>
      <c r="U76" s="12">
        <v>71425</v>
      </c>
      <c r="V76" s="12">
        <v>13567</v>
      </c>
      <c r="W76" s="12">
        <v>4337</v>
      </c>
      <c r="X76" s="12">
        <v>721</v>
      </c>
    </row>
    <row r="77" spans="1:24" x14ac:dyDescent="0.2">
      <c r="A77" t="s">
        <v>82</v>
      </c>
      <c r="B77" s="12">
        <v>61601</v>
      </c>
      <c r="C77" s="12">
        <v>155438</v>
      </c>
      <c r="D77" s="12">
        <v>27060</v>
      </c>
      <c r="E77" s="12">
        <v>420</v>
      </c>
      <c r="F77" s="12">
        <v>13</v>
      </c>
      <c r="G77" s="12">
        <v>5956</v>
      </c>
      <c r="H77" s="12">
        <v>366</v>
      </c>
      <c r="I77" s="12">
        <v>195090</v>
      </c>
      <c r="J77" s="12">
        <v>1377</v>
      </c>
      <c r="K77" s="12">
        <v>1715275</v>
      </c>
      <c r="L77" s="12">
        <v>47604</v>
      </c>
      <c r="M77" s="12">
        <v>2067192</v>
      </c>
      <c r="N77" s="12">
        <v>802</v>
      </c>
      <c r="O77" s="12">
        <v>823210</v>
      </c>
      <c r="P77" s="12">
        <v>2494</v>
      </c>
      <c r="Q77" s="12">
        <v>55717</v>
      </c>
      <c r="R77" s="12">
        <v>1138</v>
      </c>
      <c r="S77" s="12">
        <v>366645</v>
      </c>
      <c r="T77" s="12">
        <v>2209</v>
      </c>
      <c r="U77" s="12">
        <v>55049</v>
      </c>
      <c r="V77" s="12">
        <v>5999</v>
      </c>
      <c r="W77" s="12">
        <v>2064</v>
      </c>
      <c r="X77" s="12">
        <v>231</v>
      </c>
    </row>
    <row r="78" spans="1:24" x14ac:dyDescent="0.2">
      <c r="A78" t="s">
        <v>83</v>
      </c>
      <c r="B78" s="12">
        <v>23254</v>
      </c>
      <c r="C78" s="12">
        <v>36976</v>
      </c>
      <c r="D78" s="12">
        <v>7887</v>
      </c>
      <c r="E78" s="12">
        <v>20</v>
      </c>
      <c r="F78" s="12">
        <v>3</v>
      </c>
      <c r="G78" s="12">
        <v>186</v>
      </c>
      <c r="H78" s="12">
        <v>52</v>
      </c>
      <c r="I78" s="12">
        <v>13602</v>
      </c>
      <c r="J78" s="12">
        <v>125</v>
      </c>
      <c r="K78" s="12">
        <v>521951</v>
      </c>
      <c r="L78" s="12">
        <v>19545</v>
      </c>
      <c r="M78" s="12">
        <v>1183299</v>
      </c>
      <c r="N78" s="12">
        <v>99</v>
      </c>
      <c r="O78" s="12">
        <v>305990</v>
      </c>
      <c r="P78" s="12">
        <v>494</v>
      </c>
      <c r="Q78" s="12">
        <v>4927</v>
      </c>
      <c r="R78" s="12">
        <v>234</v>
      </c>
      <c r="S78" s="12">
        <v>18145</v>
      </c>
      <c r="T78" s="12">
        <v>820</v>
      </c>
      <c r="U78" s="12">
        <v>32398</v>
      </c>
      <c r="V78" s="12">
        <v>5093</v>
      </c>
      <c r="W78" s="12">
        <v>615</v>
      </c>
      <c r="X78" s="12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9" style="2" bestFit="1" customWidth="1"/>
    <col min="4" max="4" width="8.75" style="2" bestFit="1" customWidth="1"/>
    <col min="5" max="5" width="7.75" style="2" bestFit="1" customWidth="1"/>
    <col min="6" max="6" width="6.75" style="2" bestFit="1" customWidth="1"/>
    <col min="7" max="7" width="9" style="2" bestFit="1" customWidth="1"/>
    <col min="8" max="8" width="7.5" style="2" bestFit="1" customWidth="1"/>
    <col min="9" max="9" width="9.625" style="2" bestFit="1" customWidth="1"/>
    <col min="10" max="10" width="7.75" style="2" bestFit="1" customWidth="1"/>
    <col min="11" max="11" width="10.5" style="2" bestFit="1" customWidth="1"/>
    <col min="12" max="12" width="8.875" style="2" bestFit="1" customWidth="1"/>
    <col min="13" max="13" width="10.875" style="2" bestFit="1" customWidth="1"/>
    <col min="14" max="14" width="6.75" style="2" bestFit="1" customWidth="1"/>
    <col min="15" max="15" width="9.75" style="2" bestFit="1" customWidth="1"/>
    <col min="16" max="16" width="7.75" style="2" bestFit="1" customWidth="1"/>
    <col min="17" max="17" width="9" style="2" bestFit="1" customWidth="1"/>
    <col min="18" max="18" width="6.75" style="2" bestFit="1" customWidth="1"/>
    <col min="19" max="19" width="9.62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5" ht="27.75" x14ac:dyDescent="0.2">
      <c r="A1" s="1" t="s">
        <v>106</v>
      </c>
      <c r="B1" s="1"/>
      <c r="C1" s="1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129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105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4" t="s">
        <v>95</v>
      </c>
      <c r="D4" s="14" t="s">
        <v>96</v>
      </c>
      <c r="E4" s="14" t="s">
        <v>95</v>
      </c>
      <c r="F4" s="14" t="s">
        <v>96</v>
      </c>
      <c r="G4" s="14" t="s">
        <v>95</v>
      </c>
      <c r="H4" s="14" t="s">
        <v>96</v>
      </c>
      <c r="I4" s="14" t="s">
        <v>95</v>
      </c>
      <c r="J4" s="14" t="s">
        <v>96</v>
      </c>
      <c r="K4" s="14" t="s">
        <v>95</v>
      </c>
      <c r="L4" s="14" t="s">
        <v>96</v>
      </c>
      <c r="M4" s="14" t="s">
        <v>95</v>
      </c>
      <c r="N4" s="14" t="s">
        <v>96</v>
      </c>
      <c r="O4" s="14" t="s">
        <v>95</v>
      </c>
      <c r="P4" s="14" t="s">
        <v>96</v>
      </c>
      <c r="Q4" s="14" t="s">
        <v>95</v>
      </c>
      <c r="R4" s="14" t="s">
        <v>96</v>
      </c>
      <c r="S4" s="14" t="s">
        <v>95</v>
      </c>
      <c r="T4" s="14" t="s">
        <v>96</v>
      </c>
      <c r="U4" s="14" t="s">
        <v>95</v>
      </c>
      <c r="V4" s="14" t="s">
        <v>96</v>
      </c>
      <c r="W4" s="14" t="s">
        <v>95</v>
      </c>
      <c r="X4" s="14" t="s">
        <v>96</v>
      </c>
    </row>
    <row r="5" spans="1:25" ht="21.75" x14ac:dyDescent="0.2">
      <c r="A5" s="5" t="s">
        <v>0</v>
      </c>
      <c r="B5" s="6">
        <f>SUM(B6,B16,B26,B35,B48,B57,B67,B76,B86)</f>
        <v>3267494</v>
      </c>
      <c r="C5" s="6">
        <f t="shared" ref="C5:X5" si="0">SUM(C6,C16,C26,C35,C48,C57,C67,C76,C86)</f>
        <v>7195249</v>
      </c>
      <c r="D5" s="6">
        <f t="shared" si="0"/>
        <v>1069420</v>
      </c>
      <c r="E5" s="6">
        <f t="shared" si="0"/>
        <v>794107</v>
      </c>
      <c r="F5" s="6">
        <f t="shared" si="0"/>
        <v>24167</v>
      </c>
      <c r="G5" s="6">
        <f t="shared" si="0"/>
        <v>1427612</v>
      </c>
      <c r="H5" s="6">
        <f t="shared" si="0"/>
        <v>250899</v>
      </c>
      <c r="I5" s="6">
        <f t="shared" si="0"/>
        <v>13002096</v>
      </c>
      <c r="J5" s="6">
        <f t="shared" si="0"/>
        <v>191596</v>
      </c>
      <c r="K5" s="6">
        <f t="shared" ref="K5:L5" si="1">SUM(K6,K16,K26,K35,K48,K57,K67,K76,K86)</f>
        <v>105749032</v>
      </c>
      <c r="L5" s="6">
        <f t="shared" si="1"/>
        <v>2702616</v>
      </c>
      <c r="M5" s="6">
        <f t="shared" ref="M5:N5" si="2">SUM(M6,M16,M26,M35,M48,M57,M67,M76,M86)</f>
        <v>309890421</v>
      </c>
      <c r="N5" s="6">
        <f t="shared" si="2"/>
        <v>36706</v>
      </c>
      <c r="O5" s="6">
        <f t="shared" si="0"/>
        <v>57654147</v>
      </c>
      <c r="P5" s="6">
        <f t="shared" si="0"/>
        <v>146550</v>
      </c>
      <c r="Q5" s="6">
        <f t="shared" si="0"/>
        <v>9179073</v>
      </c>
      <c r="R5" s="6">
        <f t="shared" si="0"/>
        <v>32454</v>
      </c>
      <c r="S5" s="6">
        <f t="shared" ref="S5:T5" si="3">SUM(S6,S16,S26,S35,S48,S57,S67,S76,S86)</f>
        <v>16875710</v>
      </c>
      <c r="T5" s="6">
        <f t="shared" si="3"/>
        <v>87137</v>
      </c>
      <c r="U5" s="6">
        <f t="shared" si="0"/>
        <v>1220818</v>
      </c>
      <c r="V5" s="6">
        <f t="shared" si="0"/>
        <v>82443</v>
      </c>
      <c r="W5" s="6">
        <f t="shared" si="0"/>
        <v>107086</v>
      </c>
      <c r="X5" s="6">
        <f t="shared" si="0"/>
        <v>7768</v>
      </c>
    </row>
    <row r="6" spans="1:25" ht="21.75" x14ac:dyDescent="0.2">
      <c r="A6" s="11" t="s">
        <v>1</v>
      </c>
      <c r="B6" s="10">
        <f>SUM(B7:B15)</f>
        <v>123597</v>
      </c>
      <c r="C6" s="10">
        <f t="shared" ref="C6:X6" si="4">SUM(C7:C15)</f>
        <v>173572</v>
      </c>
      <c r="D6" s="10">
        <f t="shared" si="4"/>
        <v>12606</v>
      </c>
      <c r="E6" s="10">
        <f t="shared" si="4"/>
        <v>243694</v>
      </c>
      <c r="F6" s="10">
        <f t="shared" si="4"/>
        <v>7238</v>
      </c>
      <c r="G6" s="10">
        <f t="shared" si="4"/>
        <v>36269</v>
      </c>
      <c r="H6" s="10">
        <f t="shared" si="4"/>
        <v>2441</v>
      </c>
      <c r="I6" s="10">
        <f t="shared" si="4"/>
        <v>979736</v>
      </c>
      <c r="J6" s="10">
        <f t="shared" si="4"/>
        <v>4691</v>
      </c>
      <c r="K6" s="10">
        <f t="shared" ref="K6:L6" si="5">SUM(K7:K15)</f>
        <v>4648927</v>
      </c>
      <c r="L6" s="10">
        <f t="shared" si="5"/>
        <v>99251</v>
      </c>
      <c r="M6" s="10">
        <f t="shared" ref="M6:N6" si="6">SUM(M7:M15)</f>
        <v>91737833</v>
      </c>
      <c r="N6" s="10">
        <f t="shared" si="6"/>
        <v>1726</v>
      </c>
      <c r="O6" s="10">
        <f t="shared" si="4"/>
        <v>7082169</v>
      </c>
      <c r="P6" s="10">
        <f t="shared" si="4"/>
        <v>10948</v>
      </c>
      <c r="Q6" s="10">
        <f t="shared" si="4"/>
        <v>1422862</v>
      </c>
      <c r="R6" s="10">
        <f t="shared" si="4"/>
        <v>1647</v>
      </c>
      <c r="S6" s="10">
        <f t="shared" ref="S6:T6" si="7">SUM(S7:S15)</f>
        <v>4417325</v>
      </c>
      <c r="T6" s="10">
        <f t="shared" si="7"/>
        <v>8856</v>
      </c>
      <c r="U6" s="10">
        <f t="shared" si="4"/>
        <v>158391</v>
      </c>
      <c r="V6" s="10">
        <f t="shared" si="4"/>
        <v>5430</v>
      </c>
      <c r="W6" s="10">
        <f t="shared" si="4"/>
        <v>11586</v>
      </c>
      <c r="X6" s="10">
        <f t="shared" si="4"/>
        <v>406</v>
      </c>
    </row>
    <row r="7" spans="1:25" ht="21.75" x14ac:dyDescent="0.2">
      <c r="A7" s="7" t="s">
        <v>10</v>
      </c>
      <c r="B7" s="8">
        <f>VLOOKUP($A$7:$A$91,dt!$A$2:$R$78,2,FALSE)</f>
        <v>5276</v>
      </c>
      <c r="C7" s="8">
        <f>VLOOKUP($A$7:$A$91,dt!$A$2:$R$78,3,FALSE)</f>
        <v>4298</v>
      </c>
      <c r="D7" s="8">
        <f>VLOOKUP($A$7:$A$91,dt!$A$2:$R$78,4,FALSE)</f>
        <v>588</v>
      </c>
      <c r="E7" s="8">
        <f>VLOOKUP($A$7:$A$91,dt!$A$2:$R$78,5,FALSE)</f>
        <v>64</v>
      </c>
      <c r="F7" s="8">
        <f>VLOOKUP($A$7:$A$91,dt!$A$2:$R$78,6,FALSE)</f>
        <v>7</v>
      </c>
      <c r="G7" s="8">
        <f>VLOOKUP($A$7:$A$91,dt!$A$2:$R$78,7,FALSE)</f>
        <v>260</v>
      </c>
      <c r="H7" s="8">
        <f>VLOOKUP($A$7:$A$91,dt!$A$2:$R$78,8,FALSE)</f>
        <v>46</v>
      </c>
      <c r="I7" s="8">
        <f>VLOOKUP($A$7:$A$91,dt!$A$2:$R$78,9,FALSE)</f>
        <v>2841</v>
      </c>
      <c r="J7" s="8">
        <f>VLOOKUP($A$7:$A$91,dt!$A$2:$R$78,10,FALSE)</f>
        <v>7</v>
      </c>
      <c r="K7" s="8">
        <f>VLOOKUP($A$7:$A$91,dt!$A$2:$R$78,11,FALSE)</f>
        <v>109096</v>
      </c>
      <c r="L7" s="8">
        <f>VLOOKUP($A$7:$A$91,dt!$A$2:$R$78,12,FALSE)</f>
        <v>4247</v>
      </c>
      <c r="M7" s="8">
        <f>VLOOKUP($A$7:$A$91,dt!$A$2:$R$78,13,FALSE)</f>
        <v>34894</v>
      </c>
      <c r="N7" s="8">
        <f>VLOOKUP($A$7:$A$91,dt!$A$2:$R$78,14,FALSE)</f>
        <v>528</v>
      </c>
      <c r="O7" s="8">
        <f>VLOOKUP($A$7:$A$91,dt!$A$2:$R$78,15,FALSE)</f>
        <v>12798</v>
      </c>
      <c r="P7" s="8">
        <f>VLOOKUP($A$7:$A$91,dt!$A$2:$R$78,16,FALSE)</f>
        <v>398</v>
      </c>
      <c r="Q7" s="8">
        <f>VLOOKUP($A$7:$A$91,dt!$A$2:$R$78,17,FALSE)</f>
        <v>7345</v>
      </c>
      <c r="R7" s="8">
        <f>VLOOKUP($A$7:$A$91,dt!$A$2:$R$78,18,FALSE)</f>
        <v>139</v>
      </c>
      <c r="S7" s="8">
        <f>VLOOKUP($A$7:$A$91,dt!$A$2:$X$78,19,FALSE)</f>
        <v>37172</v>
      </c>
      <c r="T7" s="8">
        <f>VLOOKUP($A$7:$A$91,dt!$A$2:$X$78,20,FALSE)</f>
        <v>135</v>
      </c>
      <c r="U7" s="8">
        <f>VLOOKUP($A$7:$A$91,dt!$A$2:$X$78,21,FALSE)</f>
        <v>10806</v>
      </c>
      <c r="V7" s="8">
        <f>VLOOKUP($A$7:$A$91,dt!$A$2:$X$78,22,FALSE)</f>
        <v>503</v>
      </c>
      <c r="W7" s="8">
        <f>VLOOKUP($A$7:$A$91,dt!$A$2:$X$78,23,FALSE)</f>
        <v>1248</v>
      </c>
      <c r="X7" s="8">
        <f>VLOOKUP($A$7:$A$91,dt!$A$2:$X$78,24,FALSE)</f>
        <v>86</v>
      </c>
    </row>
    <row r="8" spans="1:25" ht="21.75" x14ac:dyDescent="0.2">
      <c r="A8" s="7" t="s">
        <v>11</v>
      </c>
      <c r="B8" s="8">
        <f>VLOOKUP($A$7:$A$91,dt!$A$2:$R$78,2,FALSE)</f>
        <v>3919</v>
      </c>
      <c r="C8" s="8">
        <f>VLOOKUP($A$7:$A$91,dt!$A$2:$R$78,3,FALSE)</f>
        <v>1956</v>
      </c>
      <c r="D8" s="8">
        <f>VLOOKUP($A$7:$A$91,dt!$A$2:$R$78,4,FALSE)</f>
        <v>285</v>
      </c>
      <c r="E8" s="8">
        <f>VLOOKUP($A$7:$A$91,dt!$A$2:$R$78,5,FALSE)</f>
        <v>0</v>
      </c>
      <c r="F8" s="8">
        <f>VLOOKUP($A$7:$A$91,dt!$A$2:$R$78,6,FALSE)</f>
        <v>0</v>
      </c>
      <c r="G8" s="8">
        <f>VLOOKUP($A$7:$A$91,dt!$A$2:$R$78,7,FALSE)</f>
        <v>206</v>
      </c>
      <c r="H8" s="8">
        <f>VLOOKUP($A$7:$A$91,dt!$A$2:$R$78,8,FALSE)</f>
        <v>35</v>
      </c>
      <c r="I8" s="8">
        <f>VLOOKUP($A$7:$A$91,dt!$A$2:$R$78,9,FALSE)</f>
        <v>2</v>
      </c>
      <c r="J8" s="8">
        <f>VLOOKUP($A$7:$A$91,dt!$A$2:$R$78,10,FALSE)</f>
        <v>1</v>
      </c>
      <c r="K8" s="8">
        <f>VLOOKUP($A$7:$A$91,dt!$A$2:$R$78,11,FALSE)</f>
        <v>106142</v>
      </c>
      <c r="L8" s="8">
        <f>VLOOKUP($A$7:$A$91,dt!$A$2:$R$78,12,FALSE)</f>
        <v>3540</v>
      </c>
      <c r="M8" s="8">
        <f>VLOOKUP($A$7:$A$91,dt!$A$2:$R$78,13,FALSE)</f>
        <v>23288</v>
      </c>
      <c r="N8" s="8">
        <f>VLOOKUP($A$7:$A$91,dt!$A$2:$R$78,14,FALSE)</f>
        <v>48</v>
      </c>
      <c r="O8" s="8">
        <f>VLOOKUP($A$7:$A$91,dt!$A$2:$R$78,15,FALSE)</f>
        <v>105376</v>
      </c>
      <c r="P8" s="8">
        <f>VLOOKUP($A$7:$A$91,dt!$A$2:$R$78,16,FALSE)</f>
        <v>124</v>
      </c>
      <c r="Q8" s="8">
        <f>VLOOKUP($A$7:$A$91,dt!$A$2:$R$78,17,FALSE)</f>
        <v>5355</v>
      </c>
      <c r="R8" s="8">
        <f>VLOOKUP($A$7:$A$91,dt!$A$2:$R$78,18,FALSE)</f>
        <v>82</v>
      </c>
      <c r="S8" s="8">
        <f>VLOOKUP($A$7:$A$91,dt!$A$2:$X$78,19,FALSE)</f>
        <v>133507</v>
      </c>
      <c r="T8" s="8">
        <f>VLOOKUP($A$7:$A$91,dt!$A$2:$X$78,20,FALSE)</f>
        <v>152</v>
      </c>
      <c r="U8" s="8">
        <f>VLOOKUP($A$7:$A$91,dt!$A$2:$X$78,21,FALSE)</f>
        <v>3600</v>
      </c>
      <c r="V8" s="8">
        <f>VLOOKUP($A$7:$A$91,dt!$A$2:$X$78,22,FALSE)</f>
        <v>241</v>
      </c>
      <c r="W8" s="8">
        <f>VLOOKUP($A$7:$A$91,dt!$A$2:$X$78,23,FALSE)</f>
        <v>491</v>
      </c>
      <c r="X8" s="8">
        <f>VLOOKUP($A$7:$A$91,dt!$A$2:$X$78,24,FALSE)</f>
        <v>26</v>
      </c>
    </row>
    <row r="9" spans="1:25" ht="21.75" x14ac:dyDescent="0.2">
      <c r="A9" s="7" t="s">
        <v>12</v>
      </c>
      <c r="B9" s="8">
        <f>VLOOKUP($A$7:$A$91,dt!$A$2:$R$78,2,FALSE)</f>
        <v>6690</v>
      </c>
      <c r="C9" s="8">
        <f>VLOOKUP($A$7:$A$91,dt!$A$2:$R$78,3,FALSE)</f>
        <v>4519</v>
      </c>
      <c r="D9" s="8">
        <f>VLOOKUP($A$7:$A$91,dt!$A$2:$R$78,4,FALSE)</f>
        <v>278</v>
      </c>
      <c r="E9" s="8">
        <f>VLOOKUP($A$7:$A$91,dt!$A$2:$R$78,5,FALSE)</f>
        <v>66</v>
      </c>
      <c r="F9" s="8">
        <f>VLOOKUP($A$7:$A$91,dt!$A$2:$R$78,6,FALSE)</f>
        <v>2</v>
      </c>
      <c r="G9" s="8">
        <f>VLOOKUP($A$7:$A$91,dt!$A$2:$R$78,7,FALSE)</f>
        <v>709</v>
      </c>
      <c r="H9" s="8">
        <f>VLOOKUP($A$7:$A$91,dt!$A$2:$R$78,8,FALSE)</f>
        <v>63</v>
      </c>
      <c r="I9" s="8">
        <f>VLOOKUP($A$7:$A$91,dt!$A$2:$R$78,9,FALSE)</f>
        <v>8181</v>
      </c>
      <c r="J9" s="8">
        <f>VLOOKUP($A$7:$A$91,dt!$A$2:$R$78,10,FALSE)</f>
        <v>65</v>
      </c>
      <c r="K9" s="8">
        <f>VLOOKUP($A$7:$A$91,dt!$A$2:$R$78,11,FALSE)</f>
        <v>244671</v>
      </c>
      <c r="L9" s="8">
        <f>VLOOKUP($A$7:$A$91,dt!$A$2:$R$78,12,FALSE)</f>
        <v>5351</v>
      </c>
      <c r="M9" s="8">
        <f>VLOOKUP($A$7:$A$91,dt!$A$2:$R$78,13,FALSE)</f>
        <v>203451</v>
      </c>
      <c r="N9" s="8">
        <f>VLOOKUP($A$7:$A$91,dt!$A$2:$R$78,14,FALSE)</f>
        <v>82</v>
      </c>
      <c r="O9" s="8">
        <f>VLOOKUP($A$7:$A$91,dt!$A$2:$R$78,15,FALSE)</f>
        <v>83424</v>
      </c>
      <c r="P9" s="8">
        <f>VLOOKUP($A$7:$A$91,dt!$A$2:$R$78,16,FALSE)</f>
        <v>1961</v>
      </c>
      <c r="Q9" s="8">
        <f>VLOOKUP($A$7:$A$91,dt!$A$2:$R$78,17,FALSE)</f>
        <v>82324</v>
      </c>
      <c r="R9" s="8">
        <f>VLOOKUP($A$7:$A$91,dt!$A$2:$R$78,18,FALSE)</f>
        <v>141</v>
      </c>
      <c r="S9" s="8">
        <f>VLOOKUP($A$7:$A$91,dt!$A$2:$X$78,19,FALSE)</f>
        <v>323766</v>
      </c>
      <c r="T9" s="8">
        <f>VLOOKUP($A$7:$A$91,dt!$A$2:$X$78,20,FALSE)</f>
        <v>565</v>
      </c>
      <c r="U9" s="8">
        <f>VLOOKUP($A$7:$A$91,dt!$A$2:$X$78,21,FALSE)</f>
        <v>2830</v>
      </c>
      <c r="V9" s="8">
        <f>VLOOKUP($A$7:$A$91,dt!$A$2:$X$78,22,FALSE)</f>
        <v>118</v>
      </c>
      <c r="W9" s="8">
        <f>VLOOKUP($A$7:$A$91,dt!$A$2:$X$78,23,FALSE)</f>
        <v>330</v>
      </c>
      <c r="X9" s="8">
        <f>VLOOKUP($A$7:$A$91,dt!$A$2:$X$78,24,FALSE)</f>
        <v>12</v>
      </c>
    </row>
    <row r="10" spans="1:25" ht="21.75" x14ac:dyDescent="0.2">
      <c r="A10" s="7" t="s">
        <v>13</v>
      </c>
      <c r="B10" s="8">
        <f>VLOOKUP($A$7:$A$91,dt!$A$2:$R$78,2,FALSE)</f>
        <v>15568</v>
      </c>
      <c r="C10" s="8">
        <f>VLOOKUP($A$7:$A$91,dt!$A$2:$R$78,3,FALSE)</f>
        <v>10459</v>
      </c>
      <c r="D10" s="8">
        <f>VLOOKUP($A$7:$A$91,dt!$A$2:$R$78,4,FALSE)</f>
        <v>1102</v>
      </c>
      <c r="E10" s="8">
        <f>VLOOKUP($A$7:$A$91,dt!$A$2:$R$78,5,FALSE)</f>
        <v>16</v>
      </c>
      <c r="F10" s="8">
        <f>VLOOKUP($A$7:$A$91,dt!$A$2:$R$78,6,FALSE)</f>
        <v>4</v>
      </c>
      <c r="G10" s="8">
        <f>VLOOKUP($A$7:$A$91,dt!$A$2:$R$78,7,FALSE)</f>
        <v>1415</v>
      </c>
      <c r="H10" s="8">
        <f>VLOOKUP($A$7:$A$91,dt!$A$2:$R$78,8,FALSE)</f>
        <v>169</v>
      </c>
      <c r="I10" s="8">
        <f>VLOOKUP($A$7:$A$91,dt!$A$2:$R$78,9,FALSE)</f>
        <v>4274</v>
      </c>
      <c r="J10" s="8">
        <f>VLOOKUP($A$7:$A$91,dt!$A$2:$R$78,10,FALSE)</f>
        <v>68</v>
      </c>
      <c r="K10" s="8">
        <f>VLOOKUP($A$7:$A$91,dt!$A$2:$R$78,11,FALSE)</f>
        <v>592858</v>
      </c>
      <c r="L10" s="8">
        <f>VLOOKUP($A$7:$A$91,dt!$A$2:$R$78,12,FALSE)</f>
        <v>13380</v>
      </c>
      <c r="M10" s="8">
        <f>VLOOKUP($A$7:$A$91,dt!$A$2:$R$78,13,FALSE)</f>
        <v>2675133</v>
      </c>
      <c r="N10" s="8">
        <f>VLOOKUP($A$7:$A$91,dt!$A$2:$R$78,14,FALSE)</f>
        <v>130</v>
      </c>
      <c r="O10" s="8">
        <f>VLOOKUP($A$7:$A$91,dt!$A$2:$R$78,15,FALSE)</f>
        <v>3577633</v>
      </c>
      <c r="P10" s="8">
        <f>VLOOKUP($A$7:$A$91,dt!$A$2:$R$78,16,FALSE)</f>
        <v>1491</v>
      </c>
      <c r="Q10" s="8">
        <f>VLOOKUP($A$7:$A$91,dt!$A$2:$R$78,17,FALSE)</f>
        <v>75358</v>
      </c>
      <c r="R10" s="8">
        <f>VLOOKUP($A$7:$A$91,dt!$A$2:$R$78,18,FALSE)</f>
        <v>254</v>
      </c>
      <c r="S10" s="8">
        <f>VLOOKUP($A$7:$A$91,dt!$A$2:$X$78,19,FALSE)</f>
        <v>385604</v>
      </c>
      <c r="T10" s="8">
        <f>VLOOKUP($A$7:$A$91,dt!$A$2:$X$78,20,FALSE)</f>
        <v>1646</v>
      </c>
      <c r="U10" s="8">
        <f>VLOOKUP($A$7:$A$91,dt!$A$2:$X$78,21,FALSE)</f>
        <v>5782</v>
      </c>
      <c r="V10" s="8">
        <f>VLOOKUP($A$7:$A$91,dt!$A$2:$X$78,22,FALSE)</f>
        <v>364</v>
      </c>
      <c r="W10" s="8">
        <f>VLOOKUP($A$7:$A$91,dt!$A$2:$X$78,23,FALSE)</f>
        <v>570</v>
      </c>
      <c r="X10" s="8">
        <f>VLOOKUP($A$7:$A$91,dt!$A$2:$X$78,24,FALSE)</f>
        <v>30</v>
      </c>
    </row>
    <row r="11" spans="1:25" ht="21.75" x14ac:dyDescent="0.2">
      <c r="A11" s="7" t="s">
        <v>14</v>
      </c>
      <c r="B11" s="8">
        <f>VLOOKUP($A$7:$A$91,dt!$A$2:$R$78,2,FALSE)</f>
        <v>17816</v>
      </c>
      <c r="C11" s="8">
        <f>VLOOKUP($A$7:$A$91,dt!$A$2:$R$78,3,FALSE)</f>
        <v>13922</v>
      </c>
      <c r="D11" s="8">
        <f>VLOOKUP($A$7:$A$91,dt!$A$2:$R$78,4,FALSE)</f>
        <v>1571</v>
      </c>
      <c r="E11" s="8">
        <f>VLOOKUP($A$7:$A$91,dt!$A$2:$R$78,5,FALSE)</f>
        <v>18</v>
      </c>
      <c r="F11" s="8">
        <f>VLOOKUP($A$7:$A$91,dt!$A$2:$R$78,6,FALSE)</f>
        <v>2</v>
      </c>
      <c r="G11" s="8">
        <f>VLOOKUP($A$7:$A$91,dt!$A$2:$R$78,7,FALSE)</f>
        <v>716</v>
      </c>
      <c r="H11" s="8">
        <f>VLOOKUP($A$7:$A$91,dt!$A$2:$R$78,8,FALSE)</f>
        <v>73</v>
      </c>
      <c r="I11" s="8">
        <f>VLOOKUP($A$7:$A$91,dt!$A$2:$R$78,9,FALSE)</f>
        <v>70228</v>
      </c>
      <c r="J11" s="8">
        <f>VLOOKUP($A$7:$A$91,dt!$A$2:$R$78,10,FALSE)</f>
        <v>824</v>
      </c>
      <c r="K11" s="8">
        <f>VLOOKUP($A$7:$A$91,dt!$A$2:$R$78,11,FALSE)</f>
        <v>761887</v>
      </c>
      <c r="L11" s="8">
        <f>VLOOKUP($A$7:$A$91,dt!$A$2:$R$78,12,FALSE)</f>
        <v>14625</v>
      </c>
      <c r="M11" s="8">
        <f>VLOOKUP($A$7:$A$91,dt!$A$2:$R$78,13,FALSE)</f>
        <v>1517107</v>
      </c>
      <c r="N11" s="8">
        <f>VLOOKUP($A$7:$A$91,dt!$A$2:$R$78,14,FALSE)</f>
        <v>34</v>
      </c>
      <c r="O11" s="8">
        <f>VLOOKUP($A$7:$A$91,dt!$A$2:$R$78,15,FALSE)</f>
        <v>917895</v>
      </c>
      <c r="P11" s="8">
        <f>VLOOKUP($A$7:$A$91,dt!$A$2:$R$78,16,FALSE)</f>
        <v>971</v>
      </c>
      <c r="Q11" s="8">
        <f>VLOOKUP($A$7:$A$91,dt!$A$2:$R$78,17,FALSE)</f>
        <v>24564</v>
      </c>
      <c r="R11" s="8">
        <f>VLOOKUP($A$7:$A$91,dt!$A$2:$R$78,18,FALSE)</f>
        <v>45</v>
      </c>
      <c r="S11" s="8">
        <f>VLOOKUP($A$7:$A$91,dt!$A$2:$X$78,19,FALSE)</f>
        <v>1700458</v>
      </c>
      <c r="T11" s="8">
        <f>VLOOKUP($A$7:$A$91,dt!$A$2:$X$78,20,FALSE)</f>
        <v>2373</v>
      </c>
      <c r="U11" s="8">
        <f>VLOOKUP($A$7:$A$91,dt!$A$2:$X$78,21,FALSE)</f>
        <v>8093</v>
      </c>
      <c r="V11" s="8">
        <f>VLOOKUP($A$7:$A$91,dt!$A$2:$X$78,22,FALSE)</f>
        <v>312</v>
      </c>
      <c r="W11" s="8">
        <f>VLOOKUP($A$7:$A$91,dt!$A$2:$X$78,23,FALSE)</f>
        <v>416</v>
      </c>
      <c r="X11" s="8">
        <f>VLOOKUP($A$7:$A$91,dt!$A$2:$X$78,24,FALSE)</f>
        <v>12</v>
      </c>
    </row>
    <row r="12" spans="1:25" ht="21.75" x14ac:dyDescent="0.2">
      <c r="A12" s="7" t="s">
        <v>15</v>
      </c>
      <c r="B12" s="8">
        <f>VLOOKUP($A$7:$A$91,dt!$A$2:$R$78,2,FALSE)</f>
        <v>31766</v>
      </c>
      <c r="C12" s="8">
        <f>VLOOKUP($A$7:$A$91,dt!$A$2:$R$78,3,FALSE)</f>
        <v>56545</v>
      </c>
      <c r="D12" s="8">
        <f>VLOOKUP($A$7:$A$91,dt!$A$2:$R$78,4,FALSE)</f>
        <v>3623</v>
      </c>
      <c r="E12" s="8">
        <f>VLOOKUP($A$7:$A$91,dt!$A$2:$R$78,5,FALSE)</f>
        <v>88758</v>
      </c>
      <c r="F12" s="8">
        <f>VLOOKUP($A$7:$A$91,dt!$A$2:$R$78,6,FALSE)</f>
        <v>2692</v>
      </c>
      <c r="G12" s="8">
        <f>VLOOKUP($A$7:$A$91,dt!$A$2:$R$78,7,FALSE)</f>
        <v>3317</v>
      </c>
      <c r="H12" s="8">
        <f>VLOOKUP($A$7:$A$91,dt!$A$2:$R$78,8,FALSE)</f>
        <v>216</v>
      </c>
      <c r="I12" s="8">
        <f>VLOOKUP($A$7:$A$91,dt!$A$2:$R$78,9,FALSE)</f>
        <v>519469</v>
      </c>
      <c r="J12" s="8">
        <f>VLOOKUP($A$7:$A$91,dt!$A$2:$R$78,10,FALSE)</f>
        <v>1973</v>
      </c>
      <c r="K12" s="8">
        <f>VLOOKUP($A$7:$A$91,dt!$A$2:$R$78,11,FALSE)</f>
        <v>1040273</v>
      </c>
      <c r="L12" s="8">
        <f>VLOOKUP($A$7:$A$91,dt!$A$2:$R$78,12,FALSE)</f>
        <v>25142</v>
      </c>
      <c r="M12" s="8">
        <f>VLOOKUP($A$7:$A$91,dt!$A$2:$R$78,13,FALSE)</f>
        <v>61256690</v>
      </c>
      <c r="N12" s="8">
        <f>VLOOKUP($A$7:$A$91,dt!$A$2:$R$78,14,FALSE)</f>
        <v>454</v>
      </c>
      <c r="O12" s="8">
        <f>VLOOKUP($A$7:$A$91,dt!$A$2:$R$78,15,FALSE)</f>
        <v>823061</v>
      </c>
      <c r="P12" s="8">
        <f>VLOOKUP($A$7:$A$91,dt!$A$2:$R$78,16,FALSE)</f>
        <v>1804</v>
      </c>
      <c r="Q12" s="8">
        <f>VLOOKUP($A$7:$A$91,dt!$A$2:$R$78,17,FALSE)</f>
        <v>455282</v>
      </c>
      <c r="R12" s="8">
        <f>VLOOKUP($A$7:$A$91,dt!$A$2:$R$78,18,FALSE)</f>
        <v>298</v>
      </c>
      <c r="S12" s="8">
        <f>VLOOKUP($A$7:$A$91,dt!$A$2:$X$78,19,FALSE)</f>
        <v>507709</v>
      </c>
      <c r="T12" s="8">
        <f>VLOOKUP($A$7:$A$91,dt!$A$2:$X$78,20,FALSE)</f>
        <v>1277</v>
      </c>
      <c r="U12" s="8">
        <f>VLOOKUP($A$7:$A$91,dt!$A$2:$X$78,21,FALSE)</f>
        <v>59717</v>
      </c>
      <c r="V12" s="8">
        <f>VLOOKUP($A$7:$A$91,dt!$A$2:$X$78,22,FALSE)</f>
        <v>1986</v>
      </c>
      <c r="W12" s="8">
        <f>VLOOKUP($A$7:$A$91,dt!$A$2:$X$78,23,FALSE)</f>
        <v>2889</v>
      </c>
      <c r="X12" s="8">
        <f>VLOOKUP($A$7:$A$91,dt!$A$2:$X$78,24,FALSE)</f>
        <v>83</v>
      </c>
    </row>
    <row r="13" spans="1:25" ht="21.75" x14ac:dyDescent="0.2">
      <c r="A13" s="7" t="s">
        <v>16</v>
      </c>
      <c r="B13" s="8">
        <f>VLOOKUP($A$7:$A$91,dt!$A$2:$R$78,2,FALSE)</f>
        <v>5469</v>
      </c>
      <c r="C13" s="8">
        <f>VLOOKUP($A$7:$A$91,dt!$A$2:$R$78,3,FALSE)</f>
        <v>2902</v>
      </c>
      <c r="D13" s="8">
        <f>VLOOKUP($A$7:$A$91,dt!$A$2:$R$78,4,FALSE)</f>
        <v>425</v>
      </c>
      <c r="E13" s="8">
        <f>VLOOKUP($A$7:$A$91,dt!$A$2:$R$78,5,FALSE)</f>
        <v>241</v>
      </c>
      <c r="F13" s="8">
        <f>VLOOKUP($A$7:$A$91,dt!$A$2:$R$78,6,FALSE)</f>
        <v>8</v>
      </c>
      <c r="G13" s="8">
        <f>VLOOKUP($A$7:$A$91,dt!$A$2:$R$78,7,FALSE)</f>
        <v>96</v>
      </c>
      <c r="H13" s="8">
        <f>VLOOKUP($A$7:$A$91,dt!$A$2:$R$78,8,FALSE)</f>
        <v>23</v>
      </c>
      <c r="I13" s="8">
        <f>VLOOKUP($A$7:$A$91,dt!$A$2:$R$78,9,FALSE)</f>
        <v>40095</v>
      </c>
      <c r="J13" s="8">
        <f>VLOOKUP($A$7:$A$91,dt!$A$2:$R$78,10,FALSE)</f>
        <v>320</v>
      </c>
      <c r="K13" s="8">
        <f>VLOOKUP($A$7:$A$91,dt!$A$2:$R$78,11,FALSE)</f>
        <v>213339</v>
      </c>
      <c r="L13" s="8">
        <f>VLOOKUP($A$7:$A$91,dt!$A$2:$R$78,12,FALSE)</f>
        <v>4450</v>
      </c>
      <c r="M13" s="8">
        <f>VLOOKUP($A$7:$A$91,dt!$A$2:$R$78,13,FALSE)</f>
        <v>1941474</v>
      </c>
      <c r="N13" s="8">
        <f>VLOOKUP($A$7:$A$91,dt!$A$2:$R$78,14,FALSE)</f>
        <v>62</v>
      </c>
      <c r="O13" s="8">
        <f>VLOOKUP($A$7:$A$91,dt!$A$2:$R$78,15,FALSE)</f>
        <v>51832</v>
      </c>
      <c r="P13" s="8">
        <f>VLOOKUP($A$7:$A$91,dt!$A$2:$R$78,16,FALSE)</f>
        <v>395</v>
      </c>
      <c r="Q13" s="8">
        <f>VLOOKUP($A$7:$A$91,dt!$A$2:$R$78,17,FALSE)</f>
        <v>16415</v>
      </c>
      <c r="R13" s="8">
        <f>VLOOKUP($A$7:$A$91,dt!$A$2:$R$78,18,FALSE)</f>
        <v>55</v>
      </c>
      <c r="S13" s="8">
        <f>VLOOKUP($A$7:$A$91,dt!$A$2:$X$78,19,FALSE)</f>
        <v>162544</v>
      </c>
      <c r="T13" s="8">
        <f>VLOOKUP($A$7:$A$91,dt!$A$2:$X$78,20,FALSE)</f>
        <v>441</v>
      </c>
      <c r="U13" s="8">
        <f>VLOOKUP($A$7:$A$91,dt!$A$2:$X$78,21,FALSE)</f>
        <v>13566</v>
      </c>
      <c r="V13" s="8">
        <f>VLOOKUP($A$7:$A$91,dt!$A$2:$X$78,22,FALSE)</f>
        <v>421</v>
      </c>
      <c r="W13" s="8">
        <f>VLOOKUP($A$7:$A$91,dt!$A$2:$X$78,23,FALSE)</f>
        <v>134</v>
      </c>
      <c r="X13" s="8">
        <f>VLOOKUP($A$7:$A$91,dt!$A$2:$X$78,24,FALSE)</f>
        <v>12</v>
      </c>
    </row>
    <row r="14" spans="1:25" ht="21.75" x14ac:dyDescent="0.2">
      <c r="A14" s="7" t="s">
        <v>17</v>
      </c>
      <c r="B14" s="8">
        <f>VLOOKUP($A$7:$A$91,dt!$A$2:$R$78,2,FALSE)</f>
        <v>18935</v>
      </c>
      <c r="C14" s="8">
        <f>VLOOKUP($A$7:$A$91,dt!$A$2:$R$78,3,FALSE)</f>
        <v>48458</v>
      </c>
      <c r="D14" s="8">
        <f>VLOOKUP($A$7:$A$91,dt!$A$2:$R$78,4,FALSE)</f>
        <v>2789</v>
      </c>
      <c r="E14" s="8">
        <f>VLOOKUP($A$7:$A$91,dt!$A$2:$R$78,5,FALSE)</f>
        <v>1155</v>
      </c>
      <c r="F14" s="8">
        <f>VLOOKUP($A$7:$A$91,dt!$A$2:$R$78,6,FALSE)</f>
        <v>66</v>
      </c>
      <c r="G14" s="8">
        <f>VLOOKUP($A$7:$A$91,dt!$A$2:$R$78,7,FALSE)</f>
        <v>14951</v>
      </c>
      <c r="H14" s="8">
        <f>VLOOKUP($A$7:$A$91,dt!$A$2:$R$78,8,FALSE)</f>
        <v>1091</v>
      </c>
      <c r="I14" s="8">
        <f>VLOOKUP($A$7:$A$91,dt!$A$2:$R$78,9,FALSE)</f>
        <v>161676</v>
      </c>
      <c r="J14" s="8">
        <f>VLOOKUP($A$7:$A$91,dt!$A$2:$R$78,10,FALSE)</f>
        <v>1156</v>
      </c>
      <c r="K14" s="8">
        <f>VLOOKUP($A$7:$A$91,dt!$A$2:$R$78,11,FALSE)</f>
        <v>954361</v>
      </c>
      <c r="L14" s="8">
        <f>VLOOKUP($A$7:$A$91,dt!$A$2:$R$78,12,FALSE)</f>
        <v>15865</v>
      </c>
      <c r="M14" s="8">
        <f>VLOOKUP($A$7:$A$91,dt!$A$2:$R$78,13,FALSE)</f>
        <v>5733571</v>
      </c>
      <c r="N14" s="8">
        <f>VLOOKUP($A$7:$A$91,dt!$A$2:$R$78,14,FALSE)</f>
        <v>140</v>
      </c>
      <c r="O14" s="8">
        <f>VLOOKUP($A$7:$A$91,dt!$A$2:$R$78,15,FALSE)</f>
        <v>58763</v>
      </c>
      <c r="P14" s="8">
        <f>VLOOKUP($A$7:$A$91,dt!$A$2:$R$78,16,FALSE)</f>
        <v>2097</v>
      </c>
      <c r="Q14" s="8">
        <f>VLOOKUP($A$7:$A$91,dt!$A$2:$R$78,17,FALSE)</f>
        <v>115209</v>
      </c>
      <c r="R14" s="8">
        <f>VLOOKUP($A$7:$A$91,dt!$A$2:$R$78,18,FALSE)</f>
        <v>449</v>
      </c>
      <c r="S14" s="8">
        <f>VLOOKUP($A$7:$A$91,dt!$A$2:$X$78,19,FALSE)</f>
        <v>915507</v>
      </c>
      <c r="T14" s="8">
        <f>VLOOKUP($A$7:$A$91,dt!$A$2:$X$78,20,FALSE)</f>
        <v>1642</v>
      </c>
      <c r="U14" s="8">
        <f>VLOOKUP($A$7:$A$91,dt!$A$2:$X$78,21,FALSE)</f>
        <v>30883</v>
      </c>
      <c r="V14" s="8">
        <f>VLOOKUP($A$7:$A$91,dt!$A$2:$X$78,22,FALSE)</f>
        <v>778</v>
      </c>
      <c r="W14" s="8">
        <f>VLOOKUP($A$7:$A$91,dt!$A$2:$X$78,23,FALSE)</f>
        <v>2958</v>
      </c>
      <c r="X14" s="8">
        <f>VLOOKUP($A$7:$A$91,dt!$A$2:$X$78,24,FALSE)</f>
        <v>96</v>
      </c>
    </row>
    <row r="15" spans="1:25" ht="21.75" x14ac:dyDescent="0.2">
      <c r="A15" s="7" t="s">
        <v>18</v>
      </c>
      <c r="B15" s="8">
        <f>VLOOKUP($A$7:$A$91,dt!$A$2:$R$78,2,FALSE)</f>
        <v>18158</v>
      </c>
      <c r="C15" s="8">
        <f>VLOOKUP($A$7:$A$91,dt!$A$2:$R$78,3,FALSE)</f>
        <v>30513</v>
      </c>
      <c r="D15" s="8">
        <f>VLOOKUP($A$7:$A$91,dt!$A$2:$R$78,4,FALSE)</f>
        <v>1945</v>
      </c>
      <c r="E15" s="8">
        <f>VLOOKUP($A$7:$A$91,dt!$A$2:$R$78,5,FALSE)</f>
        <v>153376</v>
      </c>
      <c r="F15" s="8">
        <f>VLOOKUP($A$7:$A$91,dt!$A$2:$R$78,6,FALSE)</f>
        <v>4457</v>
      </c>
      <c r="G15" s="8">
        <f>VLOOKUP($A$7:$A$91,dt!$A$2:$R$78,7,FALSE)</f>
        <v>14599</v>
      </c>
      <c r="H15" s="8">
        <f>VLOOKUP($A$7:$A$91,dt!$A$2:$R$78,8,FALSE)</f>
        <v>725</v>
      </c>
      <c r="I15" s="8">
        <f>VLOOKUP($A$7:$A$91,dt!$A$2:$R$78,9,FALSE)</f>
        <v>172970</v>
      </c>
      <c r="J15" s="8">
        <f>VLOOKUP($A$7:$A$91,dt!$A$2:$R$78,10,FALSE)</f>
        <v>277</v>
      </c>
      <c r="K15" s="8">
        <f>VLOOKUP($A$7:$A$91,dt!$A$2:$R$78,11,FALSE)</f>
        <v>626300</v>
      </c>
      <c r="L15" s="8">
        <f>VLOOKUP($A$7:$A$91,dt!$A$2:$R$78,12,FALSE)</f>
        <v>12651</v>
      </c>
      <c r="M15" s="8">
        <f>VLOOKUP($A$7:$A$91,dt!$A$2:$R$78,13,FALSE)</f>
        <v>18352225</v>
      </c>
      <c r="N15" s="8">
        <f>VLOOKUP($A$7:$A$91,dt!$A$2:$R$78,14,FALSE)</f>
        <v>248</v>
      </c>
      <c r="O15" s="8">
        <f>VLOOKUP($A$7:$A$91,dt!$A$2:$R$78,15,FALSE)</f>
        <v>1451387</v>
      </c>
      <c r="P15" s="8">
        <f>VLOOKUP($A$7:$A$91,dt!$A$2:$R$78,16,FALSE)</f>
        <v>1707</v>
      </c>
      <c r="Q15" s="8">
        <f>VLOOKUP($A$7:$A$91,dt!$A$2:$R$78,17,FALSE)</f>
        <v>641010</v>
      </c>
      <c r="R15" s="8">
        <f>VLOOKUP($A$7:$A$91,dt!$A$2:$R$78,18,FALSE)</f>
        <v>184</v>
      </c>
      <c r="S15" s="8">
        <f>VLOOKUP($A$7:$A$91,dt!$A$2:$X$78,19,FALSE)</f>
        <v>251058</v>
      </c>
      <c r="T15" s="8">
        <f>VLOOKUP($A$7:$A$91,dt!$A$2:$X$78,20,FALSE)</f>
        <v>625</v>
      </c>
      <c r="U15" s="8">
        <f>VLOOKUP($A$7:$A$91,dt!$A$2:$X$78,21,FALSE)</f>
        <v>23114</v>
      </c>
      <c r="V15" s="8">
        <f>VLOOKUP($A$7:$A$91,dt!$A$2:$X$78,22,FALSE)</f>
        <v>707</v>
      </c>
      <c r="W15" s="8">
        <f>VLOOKUP($A$7:$A$91,dt!$A$2:$X$78,23,FALSE)</f>
        <v>2550</v>
      </c>
      <c r="X15" s="8">
        <f>VLOOKUP($A$7:$A$91,dt!$A$2:$X$78,24,FALSE)</f>
        <v>49</v>
      </c>
    </row>
    <row r="16" spans="1:25" ht="21.75" x14ac:dyDescent="0.2">
      <c r="A16" s="11" t="s">
        <v>2</v>
      </c>
      <c r="B16" s="10">
        <f t="shared" ref="B16:X16" si="8">SUM(B17:B25)</f>
        <v>118280</v>
      </c>
      <c r="C16" s="10">
        <f t="shared" si="8"/>
        <v>163474</v>
      </c>
      <c r="D16" s="10">
        <f t="shared" si="8"/>
        <v>15313</v>
      </c>
      <c r="E16" s="10">
        <f t="shared" si="8"/>
        <v>40653</v>
      </c>
      <c r="F16" s="10">
        <f t="shared" si="8"/>
        <v>991</v>
      </c>
      <c r="G16" s="10">
        <f t="shared" si="8"/>
        <v>50924</v>
      </c>
      <c r="H16" s="10">
        <f t="shared" si="8"/>
        <v>4146</v>
      </c>
      <c r="I16" s="10">
        <f t="shared" si="8"/>
        <v>1774909</v>
      </c>
      <c r="J16" s="10">
        <f t="shared" si="8"/>
        <v>3020</v>
      </c>
      <c r="K16" s="10">
        <f t="shared" ref="K16:L16" si="9">SUM(K17:K25)</f>
        <v>4103507</v>
      </c>
      <c r="L16" s="10">
        <f t="shared" si="9"/>
        <v>101817</v>
      </c>
      <c r="M16" s="10">
        <f t="shared" ref="M16:N16" si="10">SUM(M17:M25)</f>
        <v>62147266</v>
      </c>
      <c r="N16" s="10">
        <f t="shared" si="10"/>
        <v>3105</v>
      </c>
      <c r="O16" s="10">
        <f t="shared" si="8"/>
        <v>18119504</v>
      </c>
      <c r="P16" s="10">
        <f t="shared" si="8"/>
        <v>8945</v>
      </c>
      <c r="Q16" s="10">
        <f t="shared" si="8"/>
        <v>2948453</v>
      </c>
      <c r="R16" s="10">
        <f t="shared" si="8"/>
        <v>1838</v>
      </c>
      <c r="S16" s="10">
        <f t="shared" ref="S16:T16" si="11">SUM(S17:S25)</f>
        <v>597350</v>
      </c>
      <c r="T16" s="10">
        <f t="shared" si="11"/>
        <v>4099</v>
      </c>
      <c r="U16" s="10">
        <f t="shared" si="8"/>
        <v>28288</v>
      </c>
      <c r="V16" s="10">
        <f t="shared" si="8"/>
        <v>1267</v>
      </c>
      <c r="W16" s="10">
        <f t="shared" si="8"/>
        <v>4489</v>
      </c>
      <c r="X16" s="10">
        <f t="shared" si="8"/>
        <v>236</v>
      </c>
    </row>
    <row r="17" spans="1:24" ht="21.75" x14ac:dyDescent="0.2">
      <c r="A17" s="7" t="s">
        <v>19</v>
      </c>
      <c r="B17" s="8">
        <f>VLOOKUP($A$7:$A$91,dt!$A$2:$R$78,2,FALSE)</f>
        <v>2097</v>
      </c>
      <c r="C17" s="8">
        <f>VLOOKUP($A$7:$A$91,dt!$A$2:$R$78,3,FALSE)</f>
        <v>220</v>
      </c>
      <c r="D17" s="8">
        <f>VLOOKUP($A$7:$A$91,dt!$A$2:$R$78,4,FALSE)</f>
        <v>28</v>
      </c>
      <c r="E17" s="8">
        <f>VLOOKUP($A$7:$A$91,dt!$A$2:$R$78,5,FALSE)</f>
        <v>1</v>
      </c>
      <c r="F17" s="8">
        <f>VLOOKUP($A$7:$A$91,dt!$A$2:$R$78,6,FALSE)</f>
        <v>1</v>
      </c>
      <c r="G17" s="8">
        <f>VLOOKUP($A$7:$A$91,dt!$A$2:$R$78,7,FALSE)</f>
        <v>32</v>
      </c>
      <c r="H17" s="8">
        <f>VLOOKUP($A$7:$A$91,dt!$A$2:$R$78,8,FALSE)</f>
        <v>6</v>
      </c>
      <c r="I17" s="8">
        <f>VLOOKUP($A$7:$A$91,dt!$A$2:$R$78,9,FALSE)</f>
        <v>294</v>
      </c>
      <c r="J17" s="8">
        <f>VLOOKUP($A$7:$A$91,dt!$A$2:$R$78,10,FALSE)</f>
        <v>5</v>
      </c>
      <c r="K17" s="8">
        <f>VLOOKUP($A$7:$A$91,dt!$A$2:$R$78,11,FALSE)</f>
        <v>47073</v>
      </c>
      <c r="L17" s="8">
        <f>VLOOKUP($A$7:$A$91,dt!$A$2:$R$78,12,FALSE)</f>
        <v>1859</v>
      </c>
      <c r="M17" s="8">
        <f>VLOOKUP($A$7:$A$91,dt!$A$2:$R$78,13,FALSE)</f>
        <v>2135</v>
      </c>
      <c r="N17" s="8">
        <f>VLOOKUP($A$7:$A$91,dt!$A$2:$R$78,14,FALSE)</f>
        <v>8</v>
      </c>
      <c r="O17" s="8">
        <f>VLOOKUP($A$7:$A$91,dt!$A$2:$R$78,15,FALSE)</f>
        <v>1421</v>
      </c>
      <c r="P17" s="8">
        <f>VLOOKUP($A$7:$A$91,dt!$A$2:$R$78,16,FALSE)</f>
        <v>54</v>
      </c>
      <c r="Q17" s="8">
        <f>VLOOKUP($A$7:$A$91,dt!$A$2:$R$78,17,FALSE)</f>
        <v>1439</v>
      </c>
      <c r="R17" s="8">
        <f>VLOOKUP($A$7:$A$91,dt!$A$2:$R$78,18,FALSE)</f>
        <v>105</v>
      </c>
      <c r="S17" s="8">
        <f>VLOOKUP($A$7:$A$91,dt!$A$2:$X$78,19,FALSE)</f>
        <v>5304</v>
      </c>
      <c r="T17" s="8">
        <f>VLOOKUP($A$7:$A$91,dt!$A$2:$X$78,20,FALSE)</f>
        <v>178</v>
      </c>
      <c r="U17" s="8">
        <f>VLOOKUP($A$7:$A$91,dt!$A$2:$X$78,21,FALSE)</f>
        <v>783</v>
      </c>
      <c r="V17" s="8">
        <f>VLOOKUP($A$7:$A$91,dt!$A$2:$X$78,22,FALSE)</f>
        <v>32</v>
      </c>
      <c r="W17" s="8">
        <f>VLOOKUP($A$7:$A$91,dt!$A$2:$X$78,23,FALSE)</f>
        <v>74</v>
      </c>
      <c r="X17" s="8">
        <f>VLOOKUP($A$7:$A$91,dt!$A$2:$X$78,24,FALSE)</f>
        <v>7</v>
      </c>
    </row>
    <row r="18" spans="1:24" ht="21.75" x14ac:dyDescent="0.2">
      <c r="A18" s="7" t="s">
        <v>20</v>
      </c>
      <c r="B18" s="8">
        <f>VLOOKUP($A$7:$A$91,dt!$A$2:$R$78,2,FALSE)</f>
        <v>12708</v>
      </c>
      <c r="C18" s="8">
        <f>VLOOKUP($A$7:$A$91,dt!$A$2:$R$78,3,FALSE)</f>
        <v>19435</v>
      </c>
      <c r="D18" s="8">
        <f>VLOOKUP($A$7:$A$91,dt!$A$2:$R$78,4,FALSE)</f>
        <v>1301</v>
      </c>
      <c r="E18" s="8">
        <f>VLOOKUP($A$7:$A$91,dt!$A$2:$R$78,5,FALSE)</f>
        <v>1826</v>
      </c>
      <c r="F18" s="8">
        <f>VLOOKUP($A$7:$A$91,dt!$A$2:$R$78,6,FALSE)</f>
        <v>33</v>
      </c>
      <c r="G18" s="8">
        <f>VLOOKUP($A$7:$A$91,dt!$A$2:$R$78,7,FALSE)</f>
        <v>8006</v>
      </c>
      <c r="H18" s="8">
        <f>VLOOKUP($A$7:$A$91,dt!$A$2:$R$78,8,FALSE)</f>
        <v>793</v>
      </c>
      <c r="I18" s="8">
        <f>VLOOKUP($A$7:$A$91,dt!$A$2:$R$78,9,FALSE)</f>
        <v>530789</v>
      </c>
      <c r="J18" s="8">
        <f>VLOOKUP($A$7:$A$91,dt!$A$2:$R$78,10,FALSE)</f>
        <v>297</v>
      </c>
      <c r="K18" s="8">
        <f>VLOOKUP($A$7:$A$91,dt!$A$2:$R$78,11,FALSE)</f>
        <v>391254</v>
      </c>
      <c r="L18" s="8">
        <f>VLOOKUP($A$7:$A$91,dt!$A$2:$R$78,12,FALSE)</f>
        <v>10748</v>
      </c>
      <c r="M18" s="8">
        <f>VLOOKUP($A$7:$A$91,dt!$A$2:$R$78,13,FALSE)</f>
        <v>28105049</v>
      </c>
      <c r="N18" s="8">
        <f>VLOOKUP($A$7:$A$91,dt!$A$2:$R$78,14,FALSE)</f>
        <v>349</v>
      </c>
      <c r="O18" s="8">
        <f>VLOOKUP($A$7:$A$91,dt!$A$2:$R$78,15,FALSE)</f>
        <v>3417926</v>
      </c>
      <c r="P18" s="8">
        <f>VLOOKUP($A$7:$A$91,dt!$A$2:$R$78,16,FALSE)</f>
        <v>471</v>
      </c>
      <c r="Q18" s="8">
        <f>VLOOKUP($A$7:$A$91,dt!$A$2:$R$78,17,FALSE)</f>
        <v>149696</v>
      </c>
      <c r="R18" s="8">
        <f>VLOOKUP($A$7:$A$91,dt!$A$2:$R$78,18,FALSE)</f>
        <v>73</v>
      </c>
      <c r="S18" s="8">
        <f>VLOOKUP($A$7:$A$91,dt!$A$2:$X$78,19,FALSE)</f>
        <v>165135</v>
      </c>
      <c r="T18" s="8">
        <f>VLOOKUP($A$7:$A$91,dt!$A$2:$X$78,20,FALSE)</f>
        <v>166</v>
      </c>
      <c r="U18" s="8">
        <f>VLOOKUP($A$7:$A$91,dt!$A$2:$X$78,21,FALSE)</f>
        <v>6360</v>
      </c>
      <c r="V18" s="8">
        <f>VLOOKUP($A$7:$A$91,dt!$A$2:$X$78,22,FALSE)</f>
        <v>276</v>
      </c>
      <c r="W18" s="8">
        <f>VLOOKUP($A$7:$A$91,dt!$A$2:$X$78,23,FALSE)</f>
        <v>1844</v>
      </c>
      <c r="X18" s="8">
        <f>VLOOKUP($A$7:$A$91,dt!$A$2:$X$78,24,FALSE)</f>
        <v>75</v>
      </c>
    </row>
    <row r="19" spans="1:24" ht="21.75" x14ac:dyDescent="0.2">
      <c r="A19" s="7" t="s">
        <v>21</v>
      </c>
      <c r="B19" s="8">
        <f>VLOOKUP($A$7:$A$91,dt!$A$2:$R$78,2,FALSE)</f>
        <v>10167</v>
      </c>
      <c r="C19" s="8">
        <f>VLOOKUP($A$7:$A$91,dt!$A$2:$R$78,3,FALSE)</f>
        <v>17194</v>
      </c>
      <c r="D19" s="8">
        <f>VLOOKUP($A$7:$A$91,dt!$A$2:$R$78,4,FALSE)</f>
        <v>1579</v>
      </c>
      <c r="E19" s="8">
        <f>VLOOKUP($A$7:$A$91,dt!$A$2:$R$78,5,FALSE)</f>
        <v>0</v>
      </c>
      <c r="F19" s="8">
        <f>VLOOKUP($A$7:$A$91,dt!$A$2:$R$78,6,FALSE)</f>
        <v>0</v>
      </c>
      <c r="G19" s="8">
        <f>VLOOKUP($A$7:$A$91,dt!$A$2:$R$78,7,FALSE)</f>
        <v>787</v>
      </c>
      <c r="H19" s="8">
        <f>VLOOKUP($A$7:$A$91,dt!$A$2:$R$78,8,FALSE)</f>
        <v>69</v>
      </c>
      <c r="I19" s="8">
        <f>VLOOKUP($A$7:$A$91,dt!$A$2:$R$78,9,FALSE)</f>
        <v>219931</v>
      </c>
      <c r="J19" s="8">
        <f>VLOOKUP($A$7:$A$91,dt!$A$2:$R$78,10,FALSE)</f>
        <v>169</v>
      </c>
      <c r="K19" s="8">
        <f>VLOOKUP($A$7:$A$91,dt!$A$2:$R$78,11,FALSE)</f>
        <v>395284</v>
      </c>
      <c r="L19" s="8">
        <f>VLOOKUP($A$7:$A$91,dt!$A$2:$R$78,12,FALSE)</f>
        <v>8946</v>
      </c>
      <c r="M19" s="8">
        <f>VLOOKUP($A$7:$A$91,dt!$A$2:$R$78,13,FALSE)</f>
        <v>4013849</v>
      </c>
      <c r="N19" s="8">
        <f>VLOOKUP($A$7:$A$91,dt!$A$2:$R$78,14,FALSE)</f>
        <v>196</v>
      </c>
      <c r="O19" s="8">
        <f>VLOOKUP($A$7:$A$91,dt!$A$2:$R$78,15,FALSE)</f>
        <v>314937</v>
      </c>
      <c r="P19" s="8">
        <f>VLOOKUP($A$7:$A$91,dt!$A$2:$R$78,16,FALSE)</f>
        <v>227</v>
      </c>
      <c r="Q19" s="8">
        <f>VLOOKUP($A$7:$A$91,dt!$A$2:$R$78,17,FALSE)</f>
        <v>554273</v>
      </c>
      <c r="R19" s="8">
        <f>VLOOKUP($A$7:$A$91,dt!$A$2:$R$78,18,FALSE)</f>
        <v>56</v>
      </c>
      <c r="S19" s="8">
        <f>VLOOKUP($A$7:$A$91,dt!$A$2:$X$78,19,FALSE)</f>
        <v>35644</v>
      </c>
      <c r="T19" s="8">
        <f>VLOOKUP($A$7:$A$91,dt!$A$2:$X$78,20,FALSE)</f>
        <v>118</v>
      </c>
      <c r="U19" s="8">
        <f>VLOOKUP($A$7:$A$91,dt!$A$2:$X$78,21,FALSE)</f>
        <v>895</v>
      </c>
      <c r="V19" s="8">
        <f>VLOOKUP($A$7:$A$91,dt!$A$2:$X$78,22,FALSE)</f>
        <v>35</v>
      </c>
      <c r="W19" s="8">
        <f>VLOOKUP($A$7:$A$91,dt!$A$2:$X$78,23,FALSE)</f>
        <v>162</v>
      </c>
      <c r="X19" s="8">
        <f>VLOOKUP($A$7:$A$91,dt!$A$2:$X$78,24,FALSE)</f>
        <v>10</v>
      </c>
    </row>
    <row r="20" spans="1:24" ht="21.75" x14ac:dyDescent="0.2">
      <c r="A20" s="7" t="s">
        <v>22</v>
      </c>
      <c r="B20" s="8">
        <f>VLOOKUP($A$7:$A$91,dt!$A$2:$R$78,2,FALSE)</f>
        <v>10536</v>
      </c>
      <c r="C20" s="8">
        <f>VLOOKUP($A$7:$A$91,dt!$A$2:$R$78,3,FALSE)</f>
        <v>1686</v>
      </c>
      <c r="D20" s="8">
        <f>VLOOKUP($A$7:$A$91,dt!$A$2:$R$78,4,FALSE)</f>
        <v>280</v>
      </c>
      <c r="E20" s="8">
        <f>VLOOKUP($A$7:$A$91,dt!$A$2:$R$78,5,FALSE)</f>
        <v>2907</v>
      </c>
      <c r="F20" s="8">
        <f>VLOOKUP($A$7:$A$91,dt!$A$2:$R$78,6,FALSE)</f>
        <v>71</v>
      </c>
      <c r="G20" s="8">
        <f>VLOOKUP($A$7:$A$91,dt!$A$2:$R$78,7,FALSE)</f>
        <v>600</v>
      </c>
      <c r="H20" s="8">
        <f>VLOOKUP($A$7:$A$91,dt!$A$2:$R$78,8,FALSE)</f>
        <v>22</v>
      </c>
      <c r="I20" s="8">
        <f>VLOOKUP($A$7:$A$91,dt!$A$2:$R$78,9,FALSE)</f>
        <v>49165</v>
      </c>
      <c r="J20" s="8">
        <f>VLOOKUP($A$7:$A$91,dt!$A$2:$R$78,10,FALSE)</f>
        <v>151</v>
      </c>
      <c r="K20" s="8">
        <f>VLOOKUP($A$7:$A$91,dt!$A$2:$R$78,11,FALSE)</f>
        <v>244669</v>
      </c>
      <c r="L20" s="8">
        <f>VLOOKUP($A$7:$A$91,dt!$A$2:$R$78,12,FALSE)</f>
        <v>9145</v>
      </c>
      <c r="M20" s="8">
        <f>VLOOKUP($A$7:$A$91,dt!$A$2:$R$78,13,FALSE)</f>
        <v>2162629</v>
      </c>
      <c r="N20" s="8">
        <f>VLOOKUP($A$7:$A$91,dt!$A$2:$R$78,14,FALSE)</f>
        <v>266</v>
      </c>
      <c r="O20" s="8">
        <f>VLOOKUP($A$7:$A$91,dt!$A$2:$R$78,15,FALSE)</f>
        <v>773077</v>
      </c>
      <c r="P20" s="8">
        <f>VLOOKUP($A$7:$A$91,dt!$A$2:$R$78,16,FALSE)</f>
        <v>772</v>
      </c>
      <c r="Q20" s="8">
        <f>VLOOKUP($A$7:$A$91,dt!$A$2:$R$78,17,FALSE)</f>
        <v>21902</v>
      </c>
      <c r="R20" s="8">
        <f>VLOOKUP($A$7:$A$91,dt!$A$2:$R$78,18,FALSE)</f>
        <v>78</v>
      </c>
      <c r="S20" s="8">
        <f>VLOOKUP($A$7:$A$91,dt!$A$2:$X$78,19,FALSE)</f>
        <v>12084</v>
      </c>
      <c r="T20" s="8">
        <f>VLOOKUP($A$7:$A$91,dt!$A$2:$X$78,20,FALSE)</f>
        <v>173</v>
      </c>
      <c r="U20" s="8">
        <f>VLOOKUP($A$7:$A$91,dt!$A$2:$X$78,21,FALSE)</f>
        <v>235</v>
      </c>
      <c r="V20" s="8">
        <f>VLOOKUP($A$7:$A$91,dt!$A$2:$X$78,22,FALSE)</f>
        <v>24</v>
      </c>
      <c r="W20" s="8">
        <f>VLOOKUP($A$7:$A$91,dt!$A$2:$X$78,23,FALSE)</f>
        <v>12</v>
      </c>
      <c r="X20" s="8">
        <f>VLOOKUP($A$7:$A$91,dt!$A$2:$X$78,24,FALSE)</f>
        <v>3</v>
      </c>
    </row>
    <row r="21" spans="1:24" ht="21.75" x14ac:dyDescent="0.2">
      <c r="A21" s="7" t="s">
        <v>23</v>
      </c>
      <c r="B21" s="8">
        <f>VLOOKUP($A$7:$A$91,dt!$A$2:$R$78,2,FALSE)</f>
        <v>4611</v>
      </c>
      <c r="C21" s="8">
        <f>VLOOKUP($A$7:$A$91,dt!$A$2:$R$78,3,FALSE)</f>
        <v>1704</v>
      </c>
      <c r="D21" s="8">
        <f>VLOOKUP($A$7:$A$91,dt!$A$2:$R$78,4,FALSE)</f>
        <v>180</v>
      </c>
      <c r="E21" s="8">
        <f>VLOOKUP($A$7:$A$91,dt!$A$2:$R$78,5,FALSE)</f>
        <v>0</v>
      </c>
      <c r="F21" s="8">
        <f>VLOOKUP($A$7:$A$91,dt!$A$2:$R$78,6,FALSE)</f>
        <v>0</v>
      </c>
      <c r="G21" s="8">
        <f>VLOOKUP($A$7:$A$91,dt!$A$2:$R$78,7,FALSE)</f>
        <v>641</v>
      </c>
      <c r="H21" s="8">
        <f>VLOOKUP($A$7:$A$91,dt!$A$2:$R$78,8,FALSE)</f>
        <v>76</v>
      </c>
      <c r="I21" s="8">
        <f>VLOOKUP($A$7:$A$91,dt!$A$2:$R$78,9,FALSE)</f>
        <v>74811</v>
      </c>
      <c r="J21" s="8">
        <f>VLOOKUP($A$7:$A$91,dt!$A$2:$R$78,10,FALSE)</f>
        <v>73</v>
      </c>
      <c r="K21" s="8">
        <f>VLOOKUP($A$7:$A$91,dt!$A$2:$R$78,11,FALSE)</f>
        <v>112964</v>
      </c>
      <c r="L21" s="8">
        <f>VLOOKUP($A$7:$A$91,dt!$A$2:$R$78,12,FALSE)</f>
        <v>3854</v>
      </c>
      <c r="M21" s="8">
        <f>VLOOKUP($A$7:$A$91,dt!$A$2:$R$78,13,FALSE)</f>
        <v>528125</v>
      </c>
      <c r="N21" s="8">
        <f>VLOOKUP($A$7:$A$91,dt!$A$2:$R$78,14,FALSE)</f>
        <v>16</v>
      </c>
      <c r="O21" s="8">
        <f>VLOOKUP($A$7:$A$91,dt!$A$2:$R$78,15,FALSE)</f>
        <v>59805</v>
      </c>
      <c r="P21" s="8">
        <f>VLOOKUP($A$7:$A$91,dt!$A$2:$R$78,16,FALSE)</f>
        <v>227</v>
      </c>
      <c r="Q21" s="8">
        <f>VLOOKUP($A$7:$A$91,dt!$A$2:$R$78,17,FALSE)</f>
        <v>1868</v>
      </c>
      <c r="R21" s="8">
        <f>VLOOKUP($A$7:$A$91,dt!$A$2:$R$78,18,FALSE)</f>
        <v>39</v>
      </c>
      <c r="S21" s="8">
        <f>VLOOKUP($A$7:$A$91,dt!$A$2:$X$78,19,FALSE)</f>
        <v>9964</v>
      </c>
      <c r="T21" s="8">
        <f>VLOOKUP($A$7:$A$91,dt!$A$2:$X$78,20,FALSE)</f>
        <v>87</v>
      </c>
      <c r="U21" s="8">
        <f>VLOOKUP($A$7:$A$91,dt!$A$2:$X$78,21,FALSE)</f>
        <v>368</v>
      </c>
      <c r="V21" s="8">
        <f>VLOOKUP($A$7:$A$91,dt!$A$2:$X$78,22,FALSE)</f>
        <v>25</v>
      </c>
      <c r="W21" s="8">
        <f>VLOOKUP($A$7:$A$91,dt!$A$2:$X$78,23,FALSE)</f>
        <v>139</v>
      </c>
      <c r="X21" s="8">
        <f>VLOOKUP($A$7:$A$91,dt!$A$2:$X$78,24,FALSE)</f>
        <v>10</v>
      </c>
    </row>
    <row r="22" spans="1:24" ht="21.75" x14ac:dyDescent="0.2">
      <c r="A22" s="7" t="s">
        <v>24</v>
      </c>
      <c r="B22" s="8">
        <f>VLOOKUP($A$7:$A$91,dt!$A$2:$R$78,2,FALSE)</f>
        <v>16670</v>
      </c>
      <c r="C22" s="8">
        <f>VLOOKUP($A$7:$A$91,dt!$A$2:$R$78,3,FALSE)</f>
        <v>22136</v>
      </c>
      <c r="D22" s="8">
        <f>VLOOKUP($A$7:$A$91,dt!$A$2:$R$78,4,FALSE)</f>
        <v>2584</v>
      </c>
      <c r="E22" s="8">
        <f>VLOOKUP($A$7:$A$91,dt!$A$2:$R$78,5,FALSE)</f>
        <v>178</v>
      </c>
      <c r="F22" s="8">
        <f>VLOOKUP($A$7:$A$91,dt!$A$2:$R$78,6,FALSE)</f>
        <v>5</v>
      </c>
      <c r="G22" s="8">
        <f>VLOOKUP($A$7:$A$91,dt!$A$2:$R$78,7,FALSE)</f>
        <v>3250</v>
      </c>
      <c r="H22" s="8">
        <f>VLOOKUP($A$7:$A$91,dt!$A$2:$R$78,8,FALSE)</f>
        <v>274</v>
      </c>
      <c r="I22" s="8">
        <f>VLOOKUP($A$7:$A$91,dt!$A$2:$R$78,9,FALSE)</f>
        <v>311669</v>
      </c>
      <c r="J22" s="8">
        <f>VLOOKUP($A$7:$A$91,dt!$A$2:$R$78,10,FALSE)</f>
        <v>563</v>
      </c>
      <c r="K22" s="8">
        <f>VLOOKUP($A$7:$A$91,dt!$A$2:$R$78,11,FALSE)</f>
        <v>551426</v>
      </c>
      <c r="L22" s="8">
        <f>VLOOKUP($A$7:$A$91,dt!$A$2:$R$78,12,FALSE)</f>
        <v>13086</v>
      </c>
      <c r="M22" s="8">
        <f>VLOOKUP($A$7:$A$91,dt!$A$2:$R$78,13,FALSE)</f>
        <v>5004804</v>
      </c>
      <c r="N22" s="8">
        <f>VLOOKUP($A$7:$A$91,dt!$A$2:$R$78,14,FALSE)</f>
        <v>305</v>
      </c>
      <c r="O22" s="8">
        <f>VLOOKUP($A$7:$A$91,dt!$A$2:$R$78,15,FALSE)</f>
        <v>6805016</v>
      </c>
      <c r="P22" s="8">
        <f>VLOOKUP($A$7:$A$91,dt!$A$2:$R$78,16,FALSE)</f>
        <v>1191</v>
      </c>
      <c r="Q22" s="8">
        <f>VLOOKUP($A$7:$A$91,dt!$A$2:$R$78,17,FALSE)</f>
        <v>910443</v>
      </c>
      <c r="R22" s="8">
        <f>VLOOKUP($A$7:$A$91,dt!$A$2:$R$78,18,FALSE)</f>
        <v>631</v>
      </c>
      <c r="S22" s="8">
        <f>VLOOKUP($A$7:$A$91,dt!$A$2:$X$78,19,FALSE)</f>
        <v>252013</v>
      </c>
      <c r="T22" s="8">
        <f>VLOOKUP($A$7:$A$91,dt!$A$2:$X$78,20,FALSE)</f>
        <v>1680</v>
      </c>
      <c r="U22" s="8">
        <f>VLOOKUP($A$7:$A$91,dt!$A$2:$X$78,21,FALSE)</f>
        <v>7687</v>
      </c>
      <c r="V22" s="8">
        <f>VLOOKUP($A$7:$A$91,dt!$A$2:$X$78,22,FALSE)</f>
        <v>349</v>
      </c>
      <c r="W22" s="8">
        <f>VLOOKUP($A$7:$A$91,dt!$A$2:$X$78,23,FALSE)</f>
        <v>1271</v>
      </c>
      <c r="X22" s="8">
        <f>VLOOKUP($A$7:$A$91,dt!$A$2:$X$78,24,FALSE)</f>
        <v>85</v>
      </c>
    </row>
    <row r="23" spans="1:24" ht="21.75" x14ac:dyDescent="0.2">
      <c r="A23" s="7" t="s">
        <v>25</v>
      </c>
      <c r="B23" s="8">
        <f>VLOOKUP($A$7:$A$91,dt!$A$2:$R$78,2,FALSE)</f>
        <v>19378</v>
      </c>
      <c r="C23" s="8">
        <f>VLOOKUP($A$7:$A$91,dt!$A$2:$R$78,3,FALSE)</f>
        <v>16186</v>
      </c>
      <c r="D23" s="8">
        <f>VLOOKUP($A$7:$A$91,dt!$A$2:$R$78,4,FALSE)</f>
        <v>1628</v>
      </c>
      <c r="E23" s="8">
        <f>VLOOKUP($A$7:$A$91,dt!$A$2:$R$78,5,FALSE)</f>
        <v>132</v>
      </c>
      <c r="F23" s="8">
        <f>VLOOKUP($A$7:$A$91,dt!$A$2:$R$78,6,FALSE)</f>
        <v>9</v>
      </c>
      <c r="G23" s="8">
        <f>VLOOKUP($A$7:$A$91,dt!$A$2:$R$78,7,FALSE)</f>
        <v>11032</v>
      </c>
      <c r="H23" s="8">
        <f>VLOOKUP($A$7:$A$91,dt!$A$2:$R$78,8,FALSE)</f>
        <v>875</v>
      </c>
      <c r="I23" s="8">
        <f>VLOOKUP($A$7:$A$91,dt!$A$2:$R$78,9,FALSE)</f>
        <v>303816</v>
      </c>
      <c r="J23" s="8">
        <f>VLOOKUP($A$7:$A$91,dt!$A$2:$R$78,10,FALSE)</f>
        <v>517</v>
      </c>
      <c r="K23" s="8">
        <f>VLOOKUP($A$7:$A$91,dt!$A$2:$R$78,11,FALSE)</f>
        <v>754155</v>
      </c>
      <c r="L23" s="8">
        <f>VLOOKUP($A$7:$A$91,dt!$A$2:$R$78,12,FALSE)</f>
        <v>17232</v>
      </c>
      <c r="M23" s="8">
        <f>VLOOKUP($A$7:$A$91,dt!$A$2:$R$78,13,FALSE)</f>
        <v>19010842</v>
      </c>
      <c r="N23" s="8">
        <f>VLOOKUP($A$7:$A$91,dt!$A$2:$R$78,14,FALSE)</f>
        <v>720</v>
      </c>
      <c r="O23" s="8">
        <f>VLOOKUP($A$7:$A$91,dt!$A$2:$R$78,15,FALSE)</f>
        <v>1832250</v>
      </c>
      <c r="P23" s="8">
        <f>VLOOKUP($A$7:$A$91,dt!$A$2:$R$78,16,FALSE)</f>
        <v>679</v>
      </c>
      <c r="Q23" s="8">
        <f>VLOOKUP($A$7:$A$91,dt!$A$2:$R$78,17,FALSE)</f>
        <v>601668</v>
      </c>
      <c r="R23" s="8">
        <f>VLOOKUP($A$7:$A$91,dt!$A$2:$R$78,18,FALSE)</f>
        <v>119</v>
      </c>
      <c r="S23" s="8">
        <f>VLOOKUP($A$7:$A$91,dt!$A$2:$X$78,19,FALSE)</f>
        <v>33416</v>
      </c>
      <c r="T23" s="8">
        <f>VLOOKUP($A$7:$A$91,dt!$A$2:$X$78,20,FALSE)</f>
        <v>364</v>
      </c>
      <c r="U23" s="8">
        <f>VLOOKUP($A$7:$A$91,dt!$A$2:$X$78,21,FALSE)</f>
        <v>1068</v>
      </c>
      <c r="V23" s="8">
        <f>VLOOKUP($A$7:$A$91,dt!$A$2:$X$78,22,FALSE)</f>
        <v>61</v>
      </c>
      <c r="W23" s="8">
        <f>VLOOKUP($A$7:$A$91,dt!$A$2:$X$78,23,FALSE)</f>
        <v>192</v>
      </c>
      <c r="X23" s="8">
        <f>VLOOKUP($A$7:$A$91,dt!$A$2:$X$78,24,FALSE)</f>
        <v>12</v>
      </c>
    </row>
    <row r="24" spans="1:24" ht="21.75" x14ac:dyDescent="0.2">
      <c r="A24" s="7" t="s">
        <v>26</v>
      </c>
      <c r="B24" s="8">
        <f>VLOOKUP($A$7:$A$91,dt!$A$2:$R$78,2,FALSE)</f>
        <v>10633</v>
      </c>
      <c r="C24" s="8">
        <f>VLOOKUP($A$7:$A$91,dt!$A$2:$R$78,3,FALSE)</f>
        <v>10408</v>
      </c>
      <c r="D24" s="8">
        <f>VLOOKUP($A$7:$A$91,dt!$A$2:$R$78,4,FALSE)</f>
        <v>942</v>
      </c>
      <c r="E24" s="8">
        <f>VLOOKUP($A$7:$A$91,dt!$A$2:$R$78,5,FALSE)</f>
        <v>120</v>
      </c>
      <c r="F24" s="8">
        <f>VLOOKUP($A$7:$A$91,dt!$A$2:$R$78,6,FALSE)</f>
        <v>6</v>
      </c>
      <c r="G24" s="8">
        <f>VLOOKUP($A$7:$A$91,dt!$A$2:$R$78,7,FALSE)</f>
        <v>13554</v>
      </c>
      <c r="H24" s="8">
        <f>VLOOKUP($A$7:$A$91,dt!$A$2:$R$78,8,FALSE)</f>
        <v>1031</v>
      </c>
      <c r="I24" s="8">
        <f>VLOOKUP($A$7:$A$91,dt!$A$2:$R$78,9,FALSE)</f>
        <v>246231</v>
      </c>
      <c r="J24" s="8">
        <f>VLOOKUP($A$7:$A$91,dt!$A$2:$R$78,10,FALSE)</f>
        <v>182</v>
      </c>
      <c r="K24" s="8">
        <f>VLOOKUP($A$7:$A$91,dt!$A$2:$R$78,11,FALSE)</f>
        <v>247889</v>
      </c>
      <c r="L24" s="8">
        <f>VLOOKUP($A$7:$A$91,dt!$A$2:$R$78,12,FALSE)</f>
        <v>8688</v>
      </c>
      <c r="M24" s="8">
        <f>VLOOKUP($A$7:$A$91,dt!$A$2:$R$78,13,FALSE)</f>
        <v>2794324</v>
      </c>
      <c r="N24" s="8">
        <f>VLOOKUP($A$7:$A$91,dt!$A$2:$R$78,14,FALSE)</f>
        <v>306</v>
      </c>
      <c r="O24" s="8">
        <f>VLOOKUP($A$7:$A$91,dt!$A$2:$R$78,15,FALSE)</f>
        <v>4638099</v>
      </c>
      <c r="P24" s="8">
        <f>VLOOKUP($A$7:$A$91,dt!$A$2:$R$78,16,FALSE)</f>
        <v>955</v>
      </c>
      <c r="Q24" s="8">
        <f>VLOOKUP($A$7:$A$91,dt!$A$2:$R$78,17,FALSE)</f>
        <v>574701</v>
      </c>
      <c r="R24" s="8">
        <f>VLOOKUP($A$7:$A$91,dt!$A$2:$R$78,18,FALSE)</f>
        <v>281</v>
      </c>
      <c r="S24" s="8">
        <f>VLOOKUP($A$7:$A$91,dt!$A$2:$X$78,19,FALSE)</f>
        <v>63358</v>
      </c>
      <c r="T24" s="8">
        <f>VLOOKUP($A$7:$A$91,dt!$A$2:$X$78,20,FALSE)</f>
        <v>398</v>
      </c>
      <c r="U24" s="8">
        <f>VLOOKUP($A$7:$A$91,dt!$A$2:$X$78,21,FALSE)</f>
        <v>1925</v>
      </c>
      <c r="V24" s="8">
        <f>VLOOKUP($A$7:$A$91,dt!$A$2:$X$78,22,FALSE)</f>
        <v>84</v>
      </c>
      <c r="W24" s="8">
        <f>VLOOKUP($A$7:$A$91,dt!$A$2:$X$78,23,FALSE)</f>
        <v>374</v>
      </c>
      <c r="X24" s="8">
        <f>VLOOKUP($A$7:$A$91,dt!$A$2:$X$78,24,FALSE)</f>
        <v>17</v>
      </c>
    </row>
    <row r="25" spans="1:24" ht="21.75" x14ac:dyDescent="0.2">
      <c r="A25" s="7" t="s">
        <v>27</v>
      </c>
      <c r="B25" s="8">
        <f>VLOOKUP($A$7:$A$91,dt!$A$2:$R$78,2,FALSE)</f>
        <v>31480</v>
      </c>
      <c r="C25" s="8">
        <f>VLOOKUP($A$7:$A$91,dt!$A$2:$R$78,3,FALSE)</f>
        <v>74505</v>
      </c>
      <c r="D25" s="8">
        <f>VLOOKUP($A$7:$A$91,dt!$A$2:$R$78,4,FALSE)</f>
        <v>6791</v>
      </c>
      <c r="E25" s="8">
        <f>VLOOKUP($A$7:$A$91,dt!$A$2:$R$78,5,FALSE)</f>
        <v>35489</v>
      </c>
      <c r="F25" s="8">
        <f>VLOOKUP($A$7:$A$91,dt!$A$2:$R$78,6,FALSE)</f>
        <v>866</v>
      </c>
      <c r="G25" s="8">
        <f>VLOOKUP($A$7:$A$91,dt!$A$2:$R$78,7,FALSE)</f>
        <v>13022</v>
      </c>
      <c r="H25" s="8">
        <f>VLOOKUP($A$7:$A$91,dt!$A$2:$R$78,8,FALSE)</f>
        <v>1000</v>
      </c>
      <c r="I25" s="8">
        <f>VLOOKUP($A$7:$A$91,dt!$A$2:$R$78,9,FALSE)</f>
        <v>38203</v>
      </c>
      <c r="J25" s="8">
        <f>VLOOKUP($A$7:$A$91,dt!$A$2:$R$78,10,FALSE)</f>
        <v>1063</v>
      </c>
      <c r="K25" s="8">
        <f>VLOOKUP($A$7:$A$91,dt!$A$2:$R$78,11,FALSE)</f>
        <v>1358793</v>
      </c>
      <c r="L25" s="8">
        <f>VLOOKUP($A$7:$A$91,dt!$A$2:$R$78,12,FALSE)</f>
        <v>28259</v>
      </c>
      <c r="M25" s="8">
        <f>VLOOKUP($A$7:$A$91,dt!$A$2:$R$78,13,FALSE)</f>
        <v>525509</v>
      </c>
      <c r="N25" s="8">
        <f>VLOOKUP($A$7:$A$91,dt!$A$2:$R$78,14,FALSE)</f>
        <v>939</v>
      </c>
      <c r="O25" s="8">
        <f>VLOOKUP($A$7:$A$91,dt!$A$2:$R$78,15,FALSE)</f>
        <v>276973</v>
      </c>
      <c r="P25" s="8">
        <f>VLOOKUP($A$7:$A$91,dt!$A$2:$R$78,16,FALSE)</f>
        <v>4369</v>
      </c>
      <c r="Q25" s="8">
        <f>VLOOKUP($A$7:$A$91,dt!$A$2:$R$78,17,FALSE)</f>
        <v>132463</v>
      </c>
      <c r="R25" s="8">
        <f>VLOOKUP($A$7:$A$91,dt!$A$2:$R$78,18,FALSE)</f>
        <v>456</v>
      </c>
      <c r="S25" s="8">
        <f>VLOOKUP($A$7:$A$91,dt!$A$2:$X$78,19,FALSE)</f>
        <v>20432</v>
      </c>
      <c r="T25" s="8">
        <f>VLOOKUP($A$7:$A$91,dt!$A$2:$X$78,20,FALSE)</f>
        <v>935</v>
      </c>
      <c r="U25" s="8">
        <f>VLOOKUP($A$7:$A$91,dt!$A$2:$X$78,21,FALSE)</f>
        <v>8967</v>
      </c>
      <c r="V25" s="8">
        <f>VLOOKUP($A$7:$A$91,dt!$A$2:$X$78,22,FALSE)</f>
        <v>381</v>
      </c>
      <c r="W25" s="8">
        <f>VLOOKUP($A$7:$A$91,dt!$A$2:$X$78,23,FALSE)</f>
        <v>421</v>
      </c>
      <c r="X25" s="8">
        <f>VLOOKUP($A$7:$A$91,dt!$A$2:$X$78,24,FALSE)</f>
        <v>17</v>
      </c>
    </row>
    <row r="26" spans="1:24" ht="21.75" x14ac:dyDescent="0.2">
      <c r="A26" s="11" t="s">
        <v>3</v>
      </c>
      <c r="B26" s="10">
        <f>SUM(B27:B34)</f>
        <v>851799</v>
      </c>
      <c r="C26" s="10">
        <f t="shared" ref="C26:X26" si="12">SUM(C27:C34)</f>
        <v>2131446</v>
      </c>
      <c r="D26" s="10">
        <f t="shared" si="12"/>
        <v>385326</v>
      </c>
      <c r="E26" s="10">
        <f t="shared" si="12"/>
        <v>170523</v>
      </c>
      <c r="F26" s="10">
        <f t="shared" si="12"/>
        <v>5618</v>
      </c>
      <c r="G26" s="10">
        <f t="shared" si="12"/>
        <v>571232</v>
      </c>
      <c r="H26" s="10">
        <f t="shared" si="12"/>
        <v>121885</v>
      </c>
      <c r="I26" s="10">
        <f t="shared" si="12"/>
        <v>1246327</v>
      </c>
      <c r="J26" s="10">
        <f t="shared" si="12"/>
        <v>43219</v>
      </c>
      <c r="K26" s="10">
        <f t="shared" ref="K26:L26" si="13">SUM(K27:K34)</f>
        <v>24663589</v>
      </c>
      <c r="L26" s="10">
        <f t="shared" si="13"/>
        <v>675985</v>
      </c>
      <c r="M26" s="10">
        <f t="shared" ref="M26:N26" si="14">SUM(M27:M34)</f>
        <v>44460072</v>
      </c>
      <c r="N26" s="10">
        <f t="shared" si="14"/>
        <v>12049</v>
      </c>
      <c r="O26" s="10">
        <f t="shared" si="12"/>
        <v>3401654</v>
      </c>
      <c r="P26" s="10">
        <f t="shared" si="12"/>
        <v>39322</v>
      </c>
      <c r="Q26" s="10">
        <f t="shared" si="12"/>
        <v>1116939</v>
      </c>
      <c r="R26" s="10">
        <f t="shared" si="12"/>
        <v>8483</v>
      </c>
      <c r="S26" s="10">
        <f t="shared" ref="S26:T26" si="15">SUM(S27:S34)</f>
        <v>1083615</v>
      </c>
      <c r="T26" s="10">
        <f t="shared" si="15"/>
        <v>26191</v>
      </c>
      <c r="U26" s="10">
        <f t="shared" si="12"/>
        <v>154149</v>
      </c>
      <c r="V26" s="10">
        <f t="shared" si="12"/>
        <v>6365</v>
      </c>
      <c r="W26" s="10">
        <f t="shared" si="12"/>
        <v>6892</v>
      </c>
      <c r="X26" s="10">
        <f t="shared" si="12"/>
        <v>338</v>
      </c>
    </row>
    <row r="27" spans="1:24" ht="21.75" x14ac:dyDescent="0.2">
      <c r="A27" s="7" t="s">
        <v>28</v>
      </c>
      <c r="B27" s="8">
        <f>VLOOKUP($A$7:$A$91,dt!$A$2:$R$78,2,FALSE)</f>
        <v>184699</v>
      </c>
      <c r="C27" s="8">
        <f>VLOOKUP($A$7:$A$91,dt!$A$2:$R$78,3,FALSE)</f>
        <v>415063</v>
      </c>
      <c r="D27" s="8">
        <f>VLOOKUP($A$7:$A$91,dt!$A$2:$R$78,4,FALSE)</f>
        <v>51125</v>
      </c>
      <c r="E27" s="8">
        <f>VLOOKUP($A$7:$A$91,dt!$A$2:$R$78,5,FALSE)</f>
        <v>153507</v>
      </c>
      <c r="F27" s="8">
        <f>VLOOKUP($A$7:$A$91,dt!$A$2:$R$78,6,FALSE)</f>
        <v>4955</v>
      </c>
      <c r="G27" s="8">
        <f>VLOOKUP($A$7:$A$91,dt!$A$2:$R$78,7,FALSE)</f>
        <v>68671</v>
      </c>
      <c r="H27" s="8">
        <f>VLOOKUP($A$7:$A$91,dt!$A$2:$R$78,8,FALSE)</f>
        <v>10267</v>
      </c>
      <c r="I27" s="8">
        <f>VLOOKUP($A$7:$A$91,dt!$A$2:$R$78,9,FALSE)</f>
        <v>355994</v>
      </c>
      <c r="J27" s="8">
        <f>VLOOKUP($A$7:$A$91,dt!$A$2:$R$78,10,FALSE)</f>
        <v>8104</v>
      </c>
      <c r="K27" s="8">
        <f>VLOOKUP($A$7:$A$91,dt!$A$2:$R$78,11,FALSE)</f>
        <v>5339762</v>
      </c>
      <c r="L27" s="8">
        <f>VLOOKUP($A$7:$A$91,dt!$A$2:$R$78,12,FALSE)</f>
        <v>158394</v>
      </c>
      <c r="M27" s="8">
        <f>VLOOKUP($A$7:$A$91,dt!$A$2:$R$78,13,FALSE)</f>
        <v>27346101</v>
      </c>
      <c r="N27" s="8">
        <f>VLOOKUP($A$7:$A$91,dt!$A$2:$R$78,14,FALSE)</f>
        <v>4807</v>
      </c>
      <c r="O27" s="8">
        <f>VLOOKUP($A$7:$A$91,dt!$A$2:$R$78,15,FALSE)</f>
        <v>1042407</v>
      </c>
      <c r="P27" s="8">
        <f>VLOOKUP($A$7:$A$91,dt!$A$2:$R$78,16,FALSE)</f>
        <v>9981</v>
      </c>
      <c r="Q27" s="8">
        <f>VLOOKUP($A$7:$A$91,dt!$A$2:$R$78,17,FALSE)</f>
        <v>384210</v>
      </c>
      <c r="R27" s="8">
        <f>VLOOKUP($A$7:$A$91,dt!$A$2:$R$78,18,FALSE)</f>
        <v>2399</v>
      </c>
      <c r="S27" s="8">
        <f>VLOOKUP($A$7:$A$91,dt!$A$2:$X$78,19,FALSE)</f>
        <v>440803</v>
      </c>
      <c r="T27" s="8">
        <f>VLOOKUP($A$7:$A$91,dt!$A$2:$X$78,20,FALSE)</f>
        <v>6186</v>
      </c>
      <c r="U27" s="8">
        <f>VLOOKUP($A$7:$A$91,dt!$A$2:$X$78,21,FALSE)</f>
        <v>98654</v>
      </c>
      <c r="V27" s="8">
        <f>VLOOKUP($A$7:$A$91,dt!$A$2:$X$78,22,FALSE)</f>
        <v>3459</v>
      </c>
      <c r="W27" s="8">
        <f>VLOOKUP($A$7:$A$91,dt!$A$2:$X$78,23,FALSE)</f>
        <v>3739</v>
      </c>
      <c r="X27" s="8">
        <f>VLOOKUP($A$7:$A$91,dt!$A$2:$X$78,24,FALSE)</f>
        <v>132</v>
      </c>
    </row>
    <row r="28" spans="1:24" ht="21.75" x14ac:dyDescent="0.2">
      <c r="A28" s="7" t="s">
        <v>29</v>
      </c>
      <c r="B28" s="8">
        <f>VLOOKUP($A$7:$A$91,dt!$A$2:$R$78,2,FALSE)</f>
        <v>121285</v>
      </c>
      <c r="C28" s="8">
        <f>VLOOKUP($A$7:$A$91,dt!$A$2:$R$78,3,FALSE)</f>
        <v>324547</v>
      </c>
      <c r="D28" s="8">
        <f>VLOOKUP($A$7:$A$91,dt!$A$2:$R$78,4,FALSE)</f>
        <v>52351</v>
      </c>
      <c r="E28" s="8">
        <f>VLOOKUP($A$7:$A$91,dt!$A$2:$R$78,5,FALSE)</f>
        <v>6718</v>
      </c>
      <c r="F28" s="8">
        <f>VLOOKUP($A$7:$A$91,dt!$A$2:$R$78,6,FALSE)</f>
        <v>194</v>
      </c>
      <c r="G28" s="8">
        <f>VLOOKUP($A$7:$A$91,dt!$A$2:$R$78,7,FALSE)</f>
        <v>116594</v>
      </c>
      <c r="H28" s="8">
        <f>VLOOKUP($A$7:$A$91,dt!$A$2:$R$78,8,FALSE)</f>
        <v>19747</v>
      </c>
      <c r="I28" s="8">
        <f>VLOOKUP($A$7:$A$91,dt!$A$2:$R$78,9,FALSE)</f>
        <v>172876</v>
      </c>
      <c r="J28" s="8">
        <f>VLOOKUP($A$7:$A$91,dt!$A$2:$R$78,10,FALSE)</f>
        <v>7961</v>
      </c>
      <c r="K28" s="8">
        <f>VLOOKUP($A$7:$A$91,dt!$A$2:$R$78,11,FALSE)</f>
        <v>3657820</v>
      </c>
      <c r="L28" s="8">
        <f>VLOOKUP($A$7:$A$91,dt!$A$2:$R$78,12,FALSE)</f>
        <v>94862</v>
      </c>
      <c r="M28" s="8">
        <f>VLOOKUP($A$7:$A$91,dt!$A$2:$R$78,13,FALSE)</f>
        <v>7779530</v>
      </c>
      <c r="N28" s="8">
        <f>VLOOKUP($A$7:$A$91,dt!$A$2:$R$78,14,FALSE)</f>
        <v>1305</v>
      </c>
      <c r="O28" s="8">
        <f>VLOOKUP($A$7:$A$91,dt!$A$2:$R$78,15,FALSE)</f>
        <v>222452</v>
      </c>
      <c r="P28" s="8">
        <f>VLOOKUP($A$7:$A$91,dt!$A$2:$R$78,16,FALSE)</f>
        <v>5304</v>
      </c>
      <c r="Q28" s="8">
        <f>VLOOKUP($A$7:$A$91,dt!$A$2:$R$78,17,FALSE)</f>
        <v>40457</v>
      </c>
      <c r="R28" s="8">
        <f>VLOOKUP($A$7:$A$91,dt!$A$2:$R$78,18,FALSE)</f>
        <v>813</v>
      </c>
      <c r="S28" s="8">
        <f>VLOOKUP($A$7:$A$91,dt!$A$2:$X$78,19,FALSE)</f>
        <v>145209</v>
      </c>
      <c r="T28" s="8">
        <f>VLOOKUP($A$7:$A$91,dt!$A$2:$X$78,20,FALSE)</f>
        <v>6622</v>
      </c>
      <c r="U28" s="8">
        <f>VLOOKUP($A$7:$A$91,dt!$A$2:$X$78,21,FALSE)</f>
        <v>14079</v>
      </c>
      <c r="V28" s="8">
        <f>VLOOKUP($A$7:$A$91,dt!$A$2:$X$78,22,FALSE)</f>
        <v>814</v>
      </c>
      <c r="W28" s="8">
        <f>VLOOKUP($A$7:$A$91,dt!$A$2:$X$78,23,FALSE)</f>
        <v>1064</v>
      </c>
      <c r="X28" s="8">
        <f>VLOOKUP($A$7:$A$91,dt!$A$2:$X$78,24,FALSE)</f>
        <v>85</v>
      </c>
    </row>
    <row r="29" spans="1:24" ht="21.75" x14ac:dyDescent="0.2">
      <c r="A29" s="7" t="s">
        <v>30</v>
      </c>
      <c r="B29" s="8">
        <f>VLOOKUP($A$7:$A$91,dt!$A$2:$R$78,2,FALSE)</f>
        <v>136448</v>
      </c>
      <c r="C29" s="8">
        <f>VLOOKUP($A$7:$A$91,dt!$A$2:$R$78,3,FALSE)</f>
        <v>401186</v>
      </c>
      <c r="D29" s="8">
        <f>VLOOKUP($A$7:$A$91,dt!$A$2:$R$78,4,FALSE)</f>
        <v>75838</v>
      </c>
      <c r="E29" s="8">
        <f>VLOOKUP($A$7:$A$91,dt!$A$2:$R$78,5,FALSE)</f>
        <v>941</v>
      </c>
      <c r="F29" s="8">
        <f>VLOOKUP($A$7:$A$91,dt!$A$2:$R$78,6,FALSE)</f>
        <v>95</v>
      </c>
      <c r="G29" s="8">
        <f>VLOOKUP($A$7:$A$91,dt!$A$2:$R$78,7,FALSE)</f>
        <v>130275</v>
      </c>
      <c r="H29" s="8">
        <f>VLOOKUP($A$7:$A$91,dt!$A$2:$R$78,8,FALSE)</f>
        <v>28847</v>
      </c>
      <c r="I29" s="8">
        <f>VLOOKUP($A$7:$A$91,dt!$A$2:$R$78,9,FALSE)</f>
        <v>128219</v>
      </c>
      <c r="J29" s="8">
        <f>VLOOKUP($A$7:$A$91,dt!$A$2:$R$78,10,FALSE)</f>
        <v>6189</v>
      </c>
      <c r="K29" s="8">
        <f>VLOOKUP($A$7:$A$91,dt!$A$2:$R$78,11,FALSE)</f>
        <v>3759675</v>
      </c>
      <c r="L29" s="8">
        <f>VLOOKUP($A$7:$A$91,dt!$A$2:$R$78,12,FALSE)</f>
        <v>107585</v>
      </c>
      <c r="M29" s="8">
        <f>VLOOKUP($A$7:$A$91,dt!$A$2:$R$78,13,FALSE)</f>
        <v>544065</v>
      </c>
      <c r="N29" s="8">
        <f>VLOOKUP($A$7:$A$91,dt!$A$2:$R$78,14,FALSE)</f>
        <v>1644</v>
      </c>
      <c r="O29" s="8">
        <f>VLOOKUP($A$7:$A$91,dt!$A$2:$R$78,15,FALSE)</f>
        <v>138438</v>
      </c>
      <c r="P29" s="8">
        <f>VLOOKUP($A$7:$A$91,dt!$A$2:$R$78,16,FALSE)</f>
        <v>8978</v>
      </c>
      <c r="Q29" s="8">
        <f>VLOOKUP($A$7:$A$91,dt!$A$2:$R$78,17,FALSE)</f>
        <v>37135</v>
      </c>
      <c r="R29" s="8">
        <f>VLOOKUP($A$7:$A$91,dt!$A$2:$R$78,18,FALSE)</f>
        <v>905</v>
      </c>
      <c r="S29" s="8">
        <f>VLOOKUP($A$7:$A$91,dt!$A$2:$X$78,19,FALSE)</f>
        <v>148054</v>
      </c>
      <c r="T29" s="8">
        <f>VLOOKUP($A$7:$A$91,dt!$A$2:$X$78,20,FALSE)</f>
        <v>6254</v>
      </c>
      <c r="U29" s="8">
        <f>VLOOKUP($A$7:$A$91,dt!$A$2:$X$78,21,FALSE)</f>
        <v>3755</v>
      </c>
      <c r="V29" s="8">
        <f>VLOOKUP($A$7:$A$91,dt!$A$2:$X$78,22,FALSE)</f>
        <v>279</v>
      </c>
      <c r="W29" s="8">
        <f>VLOOKUP($A$7:$A$91,dt!$A$2:$X$78,23,FALSE)</f>
        <v>649</v>
      </c>
      <c r="X29" s="8">
        <f>VLOOKUP($A$7:$A$91,dt!$A$2:$X$78,24,FALSE)</f>
        <v>31</v>
      </c>
    </row>
    <row r="30" spans="1:24" ht="21.75" x14ac:dyDescent="0.2">
      <c r="A30" s="7" t="s">
        <v>31</v>
      </c>
      <c r="B30" s="8">
        <f>VLOOKUP($A$7:$A$91,dt!$A$2:$R$78,2,FALSE)</f>
        <v>125215</v>
      </c>
      <c r="C30" s="8">
        <f>VLOOKUP($A$7:$A$91,dt!$A$2:$R$78,3,FALSE)</f>
        <v>363682</v>
      </c>
      <c r="D30" s="8">
        <f>VLOOKUP($A$7:$A$91,dt!$A$2:$R$78,4,FALSE)</f>
        <v>75531</v>
      </c>
      <c r="E30" s="8">
        <f>VLOOKUP($A$7:$A$91,dt!$A$2:$R$78,5,FALSE)</f>
        <v>2399</v>
      </c>
      <c r="F30" s="8">
        <f>VLOOKUP($A$7:$A$91,dt!$A$2:$R$78,6,FALSE)</f>
        <v>138</v>
      </c>
      <c r="G30" s="8">
        <f>VLOOKUP($A$7:$A$91,dt!$A$2:$R$78,7,FALSE)</f>
        <v>90708</v>
      </c>
      <c r="H30" s="8">
        <f>VLOOKUP($A$7:$A$91,dt!$A$2:$R$78,8,FALSE)</f>
        <v>22449</v>
      </c>
      <c r="I30" s="8">
        <f>VLOOKUP($A$7:$A$91,dt!$A$2:$R$78,9,FALSE)</f>
        <v>99414</v>
      </c>
      <c r="J30" s="8">
        <f>VLOOKUP($A$7:$A$91,dt!$A$2:$R$78,10,FALSE)</f>
        <v>5976</v>
      </c>
      <c r="K30" s="8">
        <f>VLOOKUP($A$7:$A$91,dt!$A$2:$R$78,11,FALSE)</f>
        <v>2984338</v>
      </c>
      <c r="L30" s="8">
        <f>VLOOKUP($A$7:$A$91,dt!$A$2:$R$78,12,FALSE)</f>
        <v>89117</v>
      </c>
      <c r="M30" s="8">
        <f>VLOOKUP($A$7:$A$91,dt!$A$2:$R$78,13,FALSE)</f>
        <v>1039555</v>
      </c>
      <c r="N30" s="8">
        <f>VLOOKUP($A$7:$A$91,dt!$A$2:$R$78,14,FALSE)</f>
        <v>2164</v>
      </c>
      <c r="O30" s="8">
        <f>VLOOKUP($A$7:$A$91,dt!$A$2:$R$78,15,FALSE)</f>
        <v>69037</v>
      </c>
      <c r="P30" s="8">
        <f>VLOOKUP($A$7:$A$91,dt!$A$2:$R$78,16,FALSE)</f>
        <v>4497</v>
      </c>
      <c r="Q30" s="8">
        <f>VLOOKUP($A$7:$A$91,dt!$A$2:$R$78,17,FALSE)</f>
        <v>30614</v>
      </c>
      <c r="R30" s="8">
        <f>VLOOKUP($A$7:$A$91,dt!$A$2:$R$78,18,FALSE)</f>
        <v>2293</v>
      </c>
      <c r="S30" s="8">
        <f>VLOOKUP($A$7:$A$91,dt!$A$2:$X$78,19,FALSE)</f>
        <v>50962</v>
      </c>
      <c r="T30" s="8">
        <f>VLOOKUP($A$7:$A$91,dt!$A$2:$X$78,20,FALSE)</f>
        <v>3272</v>
      </c>
      <c r="U30" s="8">
        <f>VLOOKUP($A$7:$A$91,dt!$A$2:$X$78,21,FALSE)</f>
        <v>3497</v>
      </c>
      <c r="V30" s="8">
        <f>VLOOKUP($A$7:$A$91,dt!$A$2:$X$78,22,FALSE)</f>
        <v>219</v>
      </c>
      <c r="W30" s="8">
        <f>VLOOKUP($A$7:$A$91,dt!$A$2:$X$78,23,FALSE)</f>
        <v>351</v>
      </c>
      <c r="X30" s="8">
        <f>VLOOKUP($A$7:$A$91,dt!$A$2:$X$78,24,FALSE)</f>
        <v>16</v>
      </c>
    </row>
    <row r="31" spans="1:24" ht="21.75" x14ac:dyDescent="0.2">
      <c r="A31" s="7" t="s">
        <v>32</v>
      </c>
      <c r="B31" s="8">
        <f>VLOOKUP($A$7:$A$91,dt!$A$2:$R$78,2,FALSE)</f>
        <v>126867</v>
      </c>
      <c r="C31" s="8">
        <f>VLOOKUP($A$7:$A$91,dt!$A$2:$R$78,3,FALSE)</f>
        <v>308446</v>
      </c>
      <c r="D31" s="8">
        <f>VLOOKUP($A$7:$A$91,dt!$A$2:$R$78,4,FALSE)</f>
        <v>71200</v>
      </c>
      <c r="E31" s="8">
        <f>VLOOKUP($A$7:$A$91,dt!$A$2:$R$78,5,FALSE)</f>
        <v>236</v>
      </c>
      <c r="F31" s="8">
        <f>VLOOKUP($A$7:$A$91,dt!$A$2:$R$78,6,FALSE)</f>
        <v>21</v>
      </c>
      <c r="G31" s="8">
        <f>VLOOKUP($A$7:$A$91,dt!$A$2:$R$78,7,FALSE)</f>
        <v>104494</v>
      </c>
      <c r="H31" s="8">
        <f>VLOOKUP($A$7:$A$91,dt!$A$2:$R$78,8,FALSE)</f>
        <v>27607</v>
      </c>
      <c r="I31" s="8">
        <f>VLOOKUP($A$7:$A$91,dt!$A$2:$R$78,9,FALSE)</f>
        <v>154169</v>
      </c>
      <c r="J31" s="8">
        <f>VLOOKUP($A$7:$A$91,dt!$A$2:$R$78,10,FALSE)</f>
        <v>6518</v>
      </c>
      <c r="K31" s="8">
        <f>VLOOKUP($A$7:$A$91,dt!$A$2:$R$78,11,FALSE)</f>
        <v>3850386</v>
      </c>
      <c r="L31" s="8">
        <f>VLOOKUP($A$7:$A$91,dt!$A$2:$R$78,12,FALSE)</f>
        <v>91930</v>
      </c>
      <c r="M31" s="8">
        <f>VLOOKUP($A$7:$A$91,dt!$A$2:$R$78,13,FALSE)</f>
        <v>2297709</v>
      </c>
      <c r="N31" s="8">
        <f>VLOOKUP($A$7:$A$91,dt!$A$2:$R$78,14,FALSE)</f>
        <v>1429</v>
      </c>
      <c r="O31" s="8">
        <f>VLOOKUP($A$7:$A$91,dt!$A$2:$R$78,15,FALSE)</f>
        <v>693418</v>
      </c>
      <c r="P31" s="8">
        <f>VLOOKUP($A$7:$A$91,dt!$A$2:$R$78,16,FALSE)</f>
        <v>3825</v>
      </c>
      <c r="Q31" s="8">
        <f>VLOOKUP($A$7:$A$91,dt!$A$2:$R$78,17,FALSE)</f>
        <v>23002</v>
      </c>
      <c r="R31" s="8">
        <f>VLOOKUP($A$7:$A$91,dt!$A$2:$R$78,18,FALSE)</f>
        <v>985</v>
      </c>
      <c r="S31" s="8">
        <f>VLOOKUP($A$7:$A$91,dt!$A$2:$X$78,19,FALSE)</f>
        <v>39129</v>
      </c>
      <c r="T31" s="8">
        <f>VLOOKUP($A$7:$A$91,dt!$A$2:$X$78,20,FALSE)</f>
        <v>1110</v>
      </c>
      <c r="U31" s="8">
        <f>VLOOKUP($A$7:$A$91,dt!$A$2:$X$78,21,FALSE)</f>
        <v>5102</v>
      </c>
      <c r="V31" s="8">
        <f>VLOOKUP($A$7:$A$91,dt!$A$2:$X$78,22,FALSE)</f>
        <v>381</v>
      </c>
      <c r="W31" s="8">
        <f>VLOOKUP($A$7:$A$91,dt!$A$2:$X$78,23,FALSE)</f>
        <v>339</v>
      </c>
      <c r="X31" s="8">
        <f>VLOOKUP($A$7:$A$91,dt!$A$2:$X$78,24,FALSE)</f>
        <v>27</v>
      </c>
    </row>
    <row r="32" spans="1:24" ht="21.75" x14ac:dyDescent="0.2">
      <c r="A32" s="7" t="s">
        <v>33</v>
      </c>
      <c r="B32" s="8">
        <f>VLOOKUP($A$7:$A$91,dt!$A$2:$R$78,2,FALSE)</f>
        <v>44361</v>
      </c>
      <c r="C32" s="8">
        <f>VLOOKUP($A$7:$A$91,dt!$A$2:$R$78,3,FALSE)</f>
        <v>142035</v>
      </c>
      <c r="D32" s="8">
        <f>VLOOKUP($A$7:$A$91,dt!$A$2:$R$78,4,FALSE)</f>
        <v>27128</v>
      </c>
      <c r="E32" s="8">
        <f>VLOOKUP($A$7:$A$91,dt!$A$2:$R$78,5,FALSE)</f>
        <v>18</v>
      </c>
      <c r="F32" s="8">
        <f>VLOOKUP($A$7:$A$91,dt!$A$2:$R$78,6,FALSE)</f>
        <v>8</v>
      </c>
      <c r="G32" s="8">
        <f>VLOOKUP($A$7:$A$91,dt!$A$2:$R$78,7,FALSE)</f>
        <v>28408</v>
      </c>
      <c r="H32" s="8">
        <f>VLOOKUP($A$7:$A$91,dt!$A$2:$R$78,8,FALSE)</f>
        <v>6330</v>
      </c>
      <c r="I32" s="8">
        <f>VLOOKUP($A$7:$A$91,dt!$A$2:$R$78,9,FALSE)</f>
        <v>56635</v>
      </c>
      <c r="J32" s="8">
        <f>VLOOKUP($A$7:$A$91,dt!$A$2:$R$78,10,FALSE)</f>
        <v>1984</v>
      </c>
      <c r="K32" s="8">
        <f>VLOOKUP($A$7:$A$91,dt!$A$2:$R$78,11,FALSE)</f>
        <v>1485797</v>
      </c>
      <c r="L32" s="8">
        <f>VLOOKUP($A$7:$A$91,dt!$A$2:$R$78,12,FALSE)</f>
        <v>36633</v>
      </c>
      <c r="M32" s="8">
        <f>VLOOKUP($A$7:$A$91,dt!$A$2:$R$78,13,FALSE)</f>
        <v>277704</v>
      </c>
      <c r="N32" s="8">
        <f>VLOOKUP($A$7:$A$91,dt!$A$2:$R$78,14,FALSE)</f>
        <v>367</v>
      </c>
      <c r="O32" s="8">
        <f>VLOOKUP($A$7:$A$91,dt!$A$2:$R$78,15,FALSE)</f>
        <v>38969</v>
      </c>
      <c r="P32" s="8">
        <f>VLOOKUP($A$7:$A$91,dt!$A$2:$R$78,16,FALSE)</f>
        <v>2248</v>
      </c>
      <c r="Q32" s="8">
        <f>VLOOKUP($A$7:$A$91,dt!$A$2:$R$78,17,FALSE)</f>
        <v>11577</v>
      </c>
      <c r="R32" s="8">
        <f>VLOOKUP($A$7:$A$91,dt!$A$2:$R$78,18,FALSE)</f>
        <v>161</v>
      </c>
      <c r="S32" s="8">
        <f>VLOOKUP($A$7:$A$91,dt!$A$2:$X$78,19,FALSE)</f>
        <v>21961</v>
      </c>
      <c r="T32" s="8">
        <f>VLOOKUP($A$7:$A$91,dt!$A$2:$X$78,20,FALSE)</f>
        <v>742</v>
      </c>
      <c r="U32" s="8">
        <f>VLOOKUP($A$7:$A$91,dt!$A$2:$X$78,21,FALSE)</f>
        <v>931</v>
      </c>
      <c r="V32" s="8">
        <f>VLOOKUP($A$7:$A$91,dt!$A$2:$X$78,22,FALSE)</f>
        <v>61</v>
      </c>
      <c r="W32" s="8">
        <f>VLOOKUP($A$7:$A$91,dt!$A$2:$X$78,23,FALSE)</f>
        <v>89</v>
      </c>
      <c r="X32" s="8">
        <f>VLOOKUP($A$7:$A$91,dt!$A$2:$X$78,24,FALSE)</f>
        <v>3</v>
      </c>
    </row>
    <row r="33" spans="1:24" ht="21.75" x14ac:dyDescent="0.2">
      <c r="A33" s="7" t="s">
        <v>34</v>
      </c>
      <c r="B33" s="8">
        <f>VLOOKUP($A$7:$A$91,dt!$A$2:$R$78,2,FALSE)</f>
        <v>79591</v>
      </c>
      <c r="C33" s="8">
        <f>VLOOKUP($A$7:$A$91,dt!$A$2:$R$78,3,FALSE)</f>
        <v>88254</v>
      </c>
      <c r="D33" s="8">
        <f>VLOOKUP($A$7:$A$91,dt!$A$2:$R$78,4,FALSE)</f>
        <v>12670</v>
      </c>
      <c r="E33" s="8">
        <f>VLOOKUP($A$7:$A$91,dt!$A$2:$R$78,5,FALSE)</f>
        <v>6697</v>
      </c>
      <c r="F33" s="8">
        <f>VLOOKUP($A$7:$A$91,dt!$A$2:$R$78,6,FALSE)</f>
        <v>205</v>
      </c>
      <c r="G33" s="8">
        <f>VLOOKUP($A$7:$A$91,dt!$A$2:$R$78,7,FALSE)</f>
        <v>14355</v>
      </c>
      <c r="H33" s="8">
        <f>VLOOKUP($A$7:$A$91,dt!$A$2:$R$78,8,FALSE)</f>
        <v>2260</v>
      </c>
      <c r="I33" s="8">
        <f>VLOOKUP($A$7:$A$91,dt!$A$2:$R$78,9,FALSE)</f>
        <v>240102</v>
      </c>
      <c r="J33" s="8">
        <f>VLOOKUP($A$7:$A$91,dt!$A$2:$R$78,10,FALSE)</f>
        <v>5361</v>
      </c>
      <c r="K33" s="8">
        <f>VLOOKUP($A$7:$A$91,dt!$A$2:$R$78,11,FALSE)</f>
        <v>2539446</v>
      </c>
      <c r="L33" s="8">
        <f>VLOOKUP($A$7:$A$91,dt!$A$2:$R$78,12,FALSE)</f>
        <v>74110</v>
      </c>
      <c r="M33" s="8">
        <f>VLOOKUP($A$7:$A$91,dt!$A$2:$R$78,13,FALSE)</f>
        <v>4738921</v>
      </c>
      <c r="N33" s="8">
        <f>VLOOKUP($A$7:$A$91,dt!$A$2:$R$78,14,FALSE)</f>
        <v>239</v>
      </c>
      <c r="O33" s="8">
        <f>VLOOKUP($A$7:$A$91,dt!$A$2:$R$78,15,FALSE)</f>
        <v>1121704</v>
      </c>
      <c r="P33" s="8">
        <f>VLOOKUP($A$7:$A$91,dt!$A$2:$R$78,16,FALSE)</f>
        <v>2121</v>
      </c>
      <c r="Q33" s="8">
        <f>VLOOKUP($A$7:$A$91,dt!$A$2:$R$78,17,FALSE)</f>
        <v>583683</v>
      </c>
      <c r="R33" s="8">
        <f>VLOOKUP($A$7:$A$91,dt!$A$2:$R$78,18,FALSE)</f>
        <v>597</v>
      </c>
      <c r="S33" s="8">
        <f>VLOOKUP($A$7:$A$91,dt!$A$2:$X$78,19,FALSE)</f>
        <v>228134</v>
      </c>
      <c r="T33" s="8">
        <f>VLOOKUP($A$7:$A$91,dt!$A$2:$X$78,20,FALSE)</f>
        <v>1813</v>
      </c>
      <c r="U33" s="8">
        <f>VLOOKUP($A$7:$A$91,dt!$A$2:$X$78,21,FALSE)</f>
        <v>24796</v>
      </c>
      <c r="V33" s="8">
        <f>VLOOKUP($A$7:$A$91,dt!$A$2:$X$78,22,FALSE)</f>
        <v>1041</v>
      </c>
      <c r="W33" s="8">
        <f>VLOOKUP($A$7:$A$91,dt!$A$2:$X$78,23,FALSE)</f>
        <v>616</v>
      </c>
      <c r="X33" s="8">
        <f>VLOOKUP($A$7:$A$91,dt!$A$2:$X$78,24,FALSE)</f>
        <v>41</v>
      </c>
    </row>
    <row r="34" spans="1:24" ht="21.75" x14ac:dyDescent="0.2">
      <c r="A34" s="7" t="s">
        <v>35</v>
      </c>
      <c r="B34" s="8">
        <f>VLOOKUP($A$7:$A$91,dt!$A$2:$R$78,2,FALSE)</f>
        <v>33333</v>
      </c>
      <c r="C34" s="8">
        <f>VLOOKUP($A$7:$A$91,dt!$A$2:$R$78,3,FALSE)</f>
        <v>88233</v>
      </c>
      <c r="D34" s="8">
        <f>VLOOKUP($A$7:$A$91,dt!$A$2:$R$78,4,FALSE)</f>
        <v>19483</v>
      </c>
      <c r="E34" s="8">
        <f>VLOOKUP($A$7:$A$91,dt!$A$2:$R$78,5,FALSE)</f>
        <v>7</v>
      </c>
      <c r="F34" s="8">
        <f>VLOOKUP($A$7:$A$91,dt!$A$2:$R$78,6,FALSE)</f>
        <v>2</v>
      </c>
      <c r="G34" s="8">
        <f>VLOOKUP($A$7:$A$91,dt!$A$2:$R$78,7,FALSE)</f>
        <v>17727</v>
      </c>
      <c r="H34" s="8">
        <f>VLOOKUP($A$7:$A$91,dt!$A$2:$R$78,8,FALSE)</f>
        <v>4378</v>
      </c>
      <c r="I34" s="8">
        <f>VLOOKUP($A$7:$A$91,dt!$A$2:$R$78,9,FALSE)</f>
        <v>38918</v>
      </c>
      <c r="J34" s="8">
        <f>VLOOKUP($A$7:$A$91,dt!$A$2:$R$78,10,FALSE)</f>
        <v>1126</v>
      </c>
      <c r="K34" s="8">
        <f>VLOOKUP($A$7:$A$91,dt!$A$2:$R$78,11,FALSE)</f>
        <v>1046365</v>
      </c>
      <c r="L34" s="8">
        <f>VLOOKUP($A$7:$A$91,dt!$A$2:$R$78,12,FALSE)</f>
        <v>23354</v>
      </c>
      <c r="M34" s="8">
        <f>VLOOKUP($A$7:$A$91,dt!$A$2:$R$78,13,FALSE)</f>
        <v>436487</v>
      </c>
      <c r="N34" s="8">
        <f>VLOOKUP($A$7:$A$91,dt!$A$2:$R$78,14,FALSE)</f>
        <v>94</v>
      </c>
      <c r="O34" s="8">
        <f>VLOOKUP($A$7:$A$91,dt!$A$2:$R$78,15,FALSE)</f>
        <v>75229</v>
      </c>
      <c r="P34" s="8">
        <f>VLOOKUP($A$7:$A$91,dt!$A$2:$R$78,16,FALSE)</f>
        <v>2368</v>
      </c>
      <c r="Q34" s="8">
        <f>VLOOKUP($A$7:$A$91,dt!$A$2:$R$78,17,FALSE)</f>
        <v>6261</v>
      </c>
      <c r="R34" s="8">
        <f>VLOOKUP($A$7:$A$91,dt!$A$2:$R$78,18,FALSE)</f>
        <v>330</v>
      </c>
      <c r="S34" s="8">
        <f>VLOOKUP($A$7:$A$91,dt!$A$2:$X$78,19,FALSE)</f>
        <v>9363</v>
      </c>
      <c r="T34" s="8">
        <f>VLOOKUP($A$7:$A$91,dt!$A$2:$X$78,20,FALSE)</f>
        <v>192</v>
      </c>
      <c r="U34" s="8">
        <f>VLOOKUP($A$7:$A$91,dt!$A$2:$X$78,21,FALSE)</f>
        <v>3335</v>
      </c>
      <c r="V34" s="8">
        <f>VLOOKUP($A$7:$A$91,dt!$A$2:$X$78,22,FALSE)</f>
        <v>111</v>
      </c>
      <c r="W34" s="8">
        <f>VLOOKUP($A$7:$A$91,dt!$A$2:$X$78,23,FALSE)</f>
        <v>45</v>
      </c>
      <c r="X34" s="8">
        <f>VLOOKUP($A$7:$A$91,dt!$A$2:$X$78,24,FALSE)</f>
        <v>3</v>
      </c>
    </row>
    <row r="35" spans="1:24" ht="21.75" x14ac:dyDescent="0.2">
      <c r="A35" s="11" t="s">
        <v>4</v>
      </c>
      <c r="B35" s="10">
        <f>SUM(B36:B47)</f>
        <v>761586</v>
      </c>
      <c r="C35" s="10">
        <f t="shared" ref="C35:X35" si="16">SUM(C36:C47)</f>
        <v>1508995</v>
      </c>
      <c r="D35" s="10">
        <f t="shared" si="16"/>
        <v>286104</v>
      </c>
      <c r="E35" s="10">
        <f t="shared" si="16"/>
        <v>68663</v>
      </c>
      <c r="F35" s="10">
        <f t="shared" si="16"/>
        <v>1984</v>
      </c>
      <c r="G35" s="10">
        <f t="shared" si="16"/>
        <v>445502</v>
      </c>
      <c r="H35" s="10">
        <f t="shared" si="16"/>
        <v>88576</v>
      </c>
      <c r="I35" s="10">
        <f t="shared" si="16"/>
        <v>1182014</v>
      </c>
      <c r="J35" s="10">
        <f t="shared" si="16"/>
        <v>33482</v>
      </c>
      <c r="K35" s="10">
        <f t="shared" ref="K35:L35" si="17">SUM(K36:K47)</f>
        <v>24581872</v>
      </c>
      <c r="L35" s="10">
        <f t="shared" si="17"/>
        <v>633187</v>
      </c>
      <c r="M35" s="10">
        <f t="shared" ref="M35:N35" si="18">SUM(M36:M47)</f>
        <v>3959571</v>
      </c>
      <c r="N35" s="10">
        <f t="shared" si="18"/>
        <v>9354</v>
      </c>
      <c r="O35" s="10">
        <f t="shared" si="16"/>
        <v>4317674</v>
      </c>
      <c r="P35" s="10">
        <f t="shared" si="16"/>
        <v>31935</v>
      </c>
      <c r="Q35" s="10">
        <f t="shared" si="16"/>
        <v>409786</v>
      </c>
      <c r="R35" s="10">
        <f t="shared" si="16"/>
        <v>11521</v>
      </c>
      <c r="S35" s="10">
        <f t="shared" ref="S35:T35" si="19">SUM(S36:S47)</f>
        <v>815788</v>
      </c>
      <c r="T35" s="10">
        <f t="shared" si="19"/>
        <v>13789</v>
      </c>
      <c r="U35" s="10">
        <f t="shared" si="16"/>
        <v>78295</v>
      </c>
      <c r="V35" s="10">
        <f t="shared" si="16"/>
        <v>3866</v>
      </c>
      <c r="W35" s="10">
        <f t="shared" si="16"/>
        <v>1842</v>
      </c>
      <c r="X35" s="10">
        <f t="shared" si="16"/>
        <v>152</v>
      </c>
    </row>
    <row r="36" spans="1:24" ht="21.75" x14ac:dyDescent="0.2">
      <c r="A36" s="7" t="s">
        <v>36</v>
      </c>
      <c r="B36" s="8">
        <f>VLOOKUP($A$7:$A$91,dt!$A$2:$R$78,2,FALSE)</f>
        <v>23761</v>
      </c>
      <c r="C36" s="8">
        <f>VLOOKUP($A$7:$A$91,dt!$A$2:$R$78,3,FALSE)</f>
        <v>33581</v>
      </c>
      <c r="D36" s="8">
        <f>VLOOKUP($A$7:$A$91,dt!$A$2:$R$78,4,FALSE)</f>
        <v>4660</v>
      </c>
      <c r="E36" s="8">
        <f>VLOOKUP($A$7:$A$91,dt!$A$2:$R$78,5,FALSE)</f>
        <v>1083</v>
      </c>
      <c r="F36" s="8">
        <f>VLOOKUP($A$7:$A$91,dt!$A$2:$R$78,6,FALSE)</f>
        <v>13</v>
      </c>
      <c r="G36" s="8">
        <f>VLOOKUP($A$7:$A$91,dt!$A$2:$R$78,7,FALSE)</f>
        <v>17854</v>
      </c>
      <c r="H36" s="8">
        <f>VLOOKUP($A$7:$A$91,dt!$A$2:$R$78,8,FALSE)</f>
        <v>2261</v>
      </c>
      <c r="I36" s="8">
        <f>VLOOKUP($A$7:$A$91,dt!$A$2:$R$78,9,FALSE)</f>
        <v>38602</v>
      </c>
      <c r="J36" s="8">
        <f>VLOOKUP($A$7:$A$91,dt!$A$2:$R$78,10,FALSE)</f>
        <v>1091</v>
      </c>
      <c r="K36" s="8">
        <f>VLOOKUP($A$7:$A$91,dt!$A$2:$R$78,11,FALSE)</f>
        <v>1116654</v>
      </c>
      <c r="L36" s="8">
        <f>VLOOKUP($A$7:$A$91,dt!$A$2:$R$78,12,FALSE)</f>
        <v>20264</v>
      </c>
      <c r="M36" s="8">
        <f>VLOOKUP($A$7:$A$91,dt!$A$2:$R$78,13,FALSE)</f>
        <v>21834</v>
      </c>
      <c r="N36" s="8">
        <f>VLOOKUP($A$7:$A$91,dt!$A$2:$R$78,14,FALSE)</f>
        <v>150</v>
      </c>
      <c r="O36" s="8">
        <f>VLOOKUP($A$7:$A$91,dt!$A$2:$R$78,15,FALSE)</f>
        <v>42239</v>
      </c>
      <c r="P36" s="8">
        <f>VLOOKUP($A$7:$A$91,dt!$A$2:$R$78,16,FALSE)</f>
        <v>759</v>
      </c>
      <c r="Q36" s="8">
        <f>VLOOKUP($A$7:$A$91,dt!$A$2:$R$78,17,FALSE)</f>
        <v>16713</v>
      </c>
      <c r="R36" s="8">
        <f>VLOOKUP($A$7:$A$91,dt!$A$2:$R$78,18,FALSE)</f>
        <v>166</v>
      </c>
      <c r="S36" s="8">
        <f>VLOOKUP($A$7:$A$91,dt!$A$2:$X$78,19,FALSE)</f>
        <v>21889</v>
      </c>
      <c r="T36" s="8">
        <f>VLOOKUP($A$7:$A$91,dt!$A$2:$X$78,20,FALSE)</f>
        <v>200</v>
      </c>
      <c r="U36" s="8">
        <f>VLOOKUP($A$7:$A$91,dt!$A$2:$X$78,21,FALSE)</f>
        <v>2794</v>
      </c>
      <c r="V36" s="8">
        <f>VLOOKUP($A$7:$A$91,dt!$A$2:$X$78,22,FALSE)</f>
        <v>128</v>
      </c>
      <c r="W36" s="8">
        <f>VLOOKUP($A$7:$A$91,dt!$A$2:$X$78,23,FALSE)</f>
        <v>34</v>
      </c>
      <c r="X36" s="8">
        <f>VLOOKUP($A$7:$A$91,dt!$A$2:$X$78,24,FALSE)</f>
        <v>3</v>
      </c>
    </row>
    <row r="37" spans="1:24" ht="21.75" x14ac:dyDescent="0.2">
      <c r="A37" s="7" t="s">
        <v>37</v>
      </c>
      <c r="B37" s="8">
        <f>VLOOKUP($A$7:$A$91,dt!$A$2:$R$78,2,FALSE)</f>
        <v>25694</v>
      </c>
      <c r="C37" s="8">
        <f>VLOOKUP($A$7:$A$91,dt!$A$2:$R$78,3,FALSE)</f>
        <v>41182</v>
      </c>
      <c r="D37" s="8">
        <f>VLOOKUP($A$7:$A$91,dt!$A$2:$R$78,4,FALSE)</f>
        <v>5589</v>
      </c>
      <c r="E37" s="8">
        <f>VLOOKUP($A$7:$A$91,dt!$A$2:$R$78,5,FALSE)</f>
        <v>1588</v>
      </c>
      <c r="F37" s="8">
        <f>VLOOKUP($A$7:$A$91,dt!$A$2:$R$78,6,FALSE)</f>
        <v>38</v>
      </c>
      <c r="G37" s="8">
        <f>VLOOKUP($A$7:$A$91,dt!$A$2:$R$78,7,FALSE)</f>
        <v>11207</v>
      </c>
      <c r="H37" s="8">
        <f>VLOOKUP($A$7:$A$91,dt!$A$2:$R$78,8,FALSE)</f>
        <v>1822</v>
      </c>
      <c r="I37" s="8">
        <f>VLOOKUP($A$7:$A$91,dt!$A$2:$R$78,9,FALSE)</f>
        <v>49509</v>
      </c>
      <c r="J37" s="8">
        <f>VLOOKUP($A$7:$A$91,dt!$A$2:$R$78,10,FALSE)</f>
        <v>897</v>
      </c>
      <c r="K37" s="8">
        <f>VLOOKUP($A$7:$A$91,dt!$A$2:$R$78,11,FALSE)</f>
        <v>1150641</v>
      </c>
      <c r="L37" s="8">
        <f>VLOOKUP($A$7:$A$91,dt!$A$2:$R$78,12,FALSE)</f>
        <v>22513</v>
      </c>
      <c r="M37" s="8">
        <f>VLOOKUP($A$7:$A$91,dt!$A$2:$R$78,13,FALSE)</f>
        <v>346090</v>
      </c>
      <c r="N37" s="8">
        <f>VLOOKUP($A$7:$A$91,dt!$A$2:$R$78,14,FALSE)</f>
        <v>111</v>
      </c>
      <c r="O37" s="8">
        <f>VLOOKUP($A$7:$A$91,dt!$A$2:$R$78,15,FALSE)</f>
        <v>48754</v>
      </c>
      <c r="P37" s="8">
        <f>VLOOKUP($A$7:$A$91,dt!$A$2:$R$78,16,FALSE)</f>
        <v>291</v>
      </c>
      <c r="Q37" s="8">
        <f>VLOOKUP($A$7:$A$91,dt!$A$2:$R$78,17,FALSE)</f>
        <v>5372</v>
      </c>
      <c r="R37" s="8">
        <f>VLOOKUP($A$7:$A$91,dt!$A$2:$R$78,18,FALSE)</f>
        <v>62</v>
      </c>
      <c r="S37" s="8">
        <f>VLOOKUP($A$7:$A$91,dt!$A$2:$X$78,19,FALSE)</f>
        <v>12903</v>
      </c>
      <c r="T37" s="8">
        <f>VLOOKUP($A$7:$A$91,dt!$A$2:$X$78,20,FALSE)</f>
        <v>163</v>
      </c>
      <c r="U37" s="8">
        <f>VLOOKUP($A$7:$A$91,dt!$A$2:$X$78,21,FALSE)</f>
        <v>6360</v>
      </c>
      <c r="V37" s="8">
        <f>VLOOKUP($A$7:$A$91,dt!$A$2:$X$78,22,FALSE)</f>
        <v>288</v>
      </c>
      <c r="W37" s="8">
        <f>VLOOKUP($A$7:$A$91,dt!$A$2:$X$78,23,FALSE)</f>
        <v>75</v>
      </c>
      <c r="X37" s="8">
        <f>VLOOKUP($A$7:$A$91,dt!$A$2:$X$78,24,FALSE)</f>
        <v>4</v>
      </c>
    </row>
    <row r="38" spans="1:24" ht="21.75" x14ac:dyDescent="0.2">
      <c r="A38" s="7" t="s">
        <v>38</v>
      </c>
      <c r="B38" s="8">
        <f>VLOOKUP($A$7:$A$91,dt!$A$2:$R$78,2,FALSE)</f>
        <v>88157</v>
      </c>
      <c r="C38" s="8">
        <f>VLOOKUP($A$7:$A$91,dt!$A$2:$R$78,3,FALSE)</f>
        <v>221497</v>
      </c>
      <c r="D38" s="8">
        <f>VLOOKUP($A$7:$A$91,dt!$A$2:$R$78,4,FALSE)</f>
        <v>37562</v>
      </c>
      <c r="E38" s="8">
        <f>VLOOKUP($A$7:$A$91,dt!$A$2:$R$78,5,FALSE)</f>
        <v>37906</v>
      </c>
      <c r="F38" s="8">
        <f>VLOOKUP($A$7:$A$91,dt!$A$2:$R$78,6,FALSE)</f>
        <v>1087</v>
      </c>
      <c r="G38" s="8">
        <f>VLOOKUP($A$7:$A$91,dt!$A$2:$R$78,7,FALSE)</f>
        <v>37027</v>
      </c>
      <c r="H38" s="8">
        <f>VLOOKUP($A$7:$A$91,dt!$A$2:$R$78,8,FALSE)</f>
        <v>5780</v>
      </c>
      <c r="I38" s="8">
        <f>VLOOKUP($A$7:$A$91,dt!$A$2:$R$78,9,FALSE)</f>
        <v>247272</v>
      </c>
      <c r="J38" s="8">
        <f>VLOOKUP($A$7:$A$91,dt!$A$2:$R$78,10,FALSE)</f>
        <v>4689</v>
      </c>
      <c r="K38" s="8">
        <f>VLOOKUP($A$7:$A$91,dt!$A$2:$R$78,11,FALSE)</f>
        <v>3254305</v>
      </c>
      <c r="L38" s="8">
        <f>VLOOKUP($A$7:$A$91,dt!$A$2:$R$78,12,FALSE)</f>
        <v>71534</v>
      </c>
      <c r="M38" s="8">
        <f>VLOOKUP($A$7:$A$91,dt!$A$2:$R$78,13,FALSE)</f>
        <v>1768644</v>
      </c>
      <c r="N38" s="8">
        <f>VLOOKUP($A$7:$A$91,dt!$A$2:$R$78,14,FALSE)</f>
        <v>2237</v>
      </c>
      <c r="O38" s="8">
        <f>VLOOKUP($A$7:$A$91,dt!$A$2:$R$78,15,FALSE)</f>
        <v>1146312</v>
      </c>
      <c r="P38" s="8">
        <f>VLOOKUP($A$7:$A$91,dt!$A$2:$R$78,16,FALSE)</f>
        <v>4728</v>
      </c>
      <c r="Q38" s="8">
        <f>VLOOKUP($A$7:$A$91,dt!$A$2:$R$78,17,FALSE)</f>
        <v>137848</v>
      </c>
      <c r="R38" s="8">
        <f>VLOOKUP($A$7:$A$91,dt!$A$2:$R$78,18,FALSE)</f>
        <v>2780</v>
      </c>
      <c r="S38" s="8">
        <f>VLOOKUP($A$7:$A$91,dt!$A$2:$X$78,19,FALSE)</f>
        <v>218786</v>
      </c>
      <c r="T38" s="8">
        <f>VLOOKUP($A$7:$A$91,dt!$A$2:$X$78,20,FALSE)</f>
        <v>2286</v>
      </c>
      <c r="U38" s="8">
        <f>VLOOKUP($A$7:$A$91,dt!$A$2:$X$78,21,FALSE)</f>
        <v>18093</v>
      </c>
      <c r="V38" s="8">
        <f>VLOOKUP($A$7:$A$91,dt!$A$2:$X$78,22,FALSE)</f>
        <v>845</v>
      </c>
      <c r="W38" s="8">
        <f>VLOOKUP($A$7:$A$91,dt!$A$2:$X$78,23,FALSE)</f>
        <v>175</v>
      </c>
      <c r="X38" s="8">
        <f>VLOOKUP($A$7:$A$91,dt!$A$2:$X$78,24,FALSE)</f>
        <v>35</v>
      </c>
    </row>
    <row r="39" spans="1:24" ht="21.75" x14ac:dyDescent="0.2">
      <c r="A39" s="7" t="s">
        <v>39</v>
      </c>
      <c r="B39" s="8">
        <f>VLOOKUP($A$7:$A$91,dt!$A$2:$R$78,2,FALSE)</f>
        <v>96818</v>
      </c>
      <c r="C39" s="8">
        <f>VLOOKUP($A$7:$A$91,dt!$A$2:$R$78,3,FALSE)</f>
        <v>119002</v>
      </c>
      <c r="D39" s="8">
        <f>VLOOKUP($A$7:$A$91,dt!$A$2:$R$78,4,FALSE)</f>
        <v>19522</v>
      </c>
      <c r="E39" s="8">
        <f>VLOOKUP($A$7:$A$91,dt!$A$2:$R$78,5,FALSE)</f>
        <v>9160</v>
      </c>
      <c r="F39" s="8">
        <f>VLOOKUP($A$7:$A$91,dt!$A$2:$R$78,6,FALSE)</f>
        <v>256</v>
      </c>
      <c r="G39" s="8">
        <f>VLOOKUP($A$7:$A$91,dt!$A$2:$R$78,7,FALSE)</f>
        <v>52172</v>
      </c>
      <c r="H39" s="8">
        <f>VLOOKUP($A$7:$A$91,dt!$A$2:$R$78,8,FALSE)</f>
        <v>10271</v>
      </c>
      <c r="I39" s="8">
        <f>VLOOKUP($A$7:$A$91,dt!$A$2:$R$78,9,FALSE)</f>
        <v>200885</v>
      </c>
      <c r="J39" s="8">
        <f>VLOOKUP($A$7:$A$91,dt!$A$2:$R$78,10,FALSE)</f>
        <v>3534</v>
      </c>
      <c r="K39" s="8">
        <f>VLOOKUP($A$7:$A$91,dt!$A$2:$R$78,11,FALSE)</f>
        <v>3625598</v>
      </c>
      <c r="L39" s="8">
        <f>VLOOKUP($A$7:$A$91,dt!$A$2:$R$78,12,FALSE)</f>
        <v>85853</v>
      </c>
      <c r="M39" s="8">
        <f>VLOOKUP($A$7:$A$91,dt!$A$2:$R$78,13,FALSE)</f>
        <v>328237</v>
      </c>
      <c r="N39" s="8">
        <f>VLOOKUP($A$7:$A$91,dt!$A$2:$R$78,14,FALSE)</f>
        <v>509</v>
      </c>
      <c r="O39" s="8">
        <f>VLOOKUP($A$7:$A$91,dt!$A$2:$R$78,15,FALSE)</f>
        <v>229592</v>
      </c>
      <c r="P39" s="8">
        <f>VLOOKUP($A$7:$A$91,dt!$A$2:$R$78,16,FALSE)</f>
        <v>3468</v>
      </c>
      <c r="Q39" s="8">
        <f>VLOOKUP($A$7:$A$91,dt!$A$2:$R$78,17,FALSE)</f>
        <v>19925</v>
      </c>
      <c r="R39" s="8">
        <f>VLOOKUP($A$7:$A$91,dt!$A$2:$R$78,18,FALSE)</f>
        <v>468</v>
      </c>
      <c r="S39" s="8">
        <f>VLOOKUP($A$7:$A$91,dt!$A$2:$X$78,19,FALSE)</f>
        <v>53459</v>
      </c>
      <c r="T39" s="8">
        <f>VLOOKUP($A$7:$A$91,dt!$A$2:$X$78,20,FALSE)</f>
        <v>1232</v>
      </c>
      <c r="U39" s="8">
        <f>VLOOKUP($A$7:$A$91,dt!$A$2:$X$78,21,FALSE)</f>
        <v>13818</v>
      </c>
      <c r="V39" s="8">
        <f>VLOOKUP($A$7:$A$91,dt!$A$2:$X$78,22,FALSE)</f>
        <v>632</v>
      </c>
      <c r="W39" s="8">
        <f>VLOOKUP($A$7:$A$91,dt!$A$2:$X$78,23,FALSE)</f>
        <v>203</v>
      </c>
      <c r="X39" s="8">
        <f>VLOOKUP($A$7:$A$91,dt!$A$2:$X$78,24,FALSE)</f>
        <v>18</v>
      </c>
    </row>
    <row r="40" spans="1:24" ht="21.75" x14ac:dyDescent="0.2">
      <c r="A40" s="7" t="s">
        <v>40</v>
      </c>
      <c r="B40" s="8">
        <f>VLOOKUP($A$7:$A$91,dt!$A$2:$R$78,2,FALSE)</f>
        <v>40864</v>
      </c>
      <c r="C40" s="8">
        <f>VLOOKUP($A$7:$A$91,dt!$A$2:$R$78,3,FALSE)</f>
        <v>40367</v>
      </c>
      <c r="D40" s="8">
        <f>VLOOKUP($A$7:$A$91,dt!$A$2:$R$78,4,FALSE)</f>
        <v>4769</v>
      </c>
      <c r="E40" s="8">
        <f>VLOOKUP($A$7:$A$91,dt!$A$2:$R$78,5,FALSE)</f>
        <v>5571</v>
      </c>
      <c r="F40" s="8">
        <f>VLOOKUP($A$7:$A$91,dt!$A$2:$R$78,6,FALSE)</f>
        <v>72</v>
      </c>
      <c r="G40" s="8">
        <f>VLOOKUP($A$7:$A$91,dt!$A$2:$R$78,7,FALSE)</f>
        <v>12264</v>
      </c>
      <c r="H40" s="8">
        <f>VLOOKUP($A$7:$A$91,dt!$A$2:$R$78,8,FALSE)</f>
        <v>1507</v>
      </c>
      <c r="I40" s="8">
        <f>VLOOKUP($A$7:$A$91,dt!$A$2:$R$78,9,FALSE)</f>
        <v>63060</v>
      </c>
      <c r="J40" s="8">
        <f>VLOOKUP($A$7:$A$91,dt!$A$2:$R$78,10,FALSE)</f>
        <v>1229</v>
      </c>
      <c r="K40" s="8">
        <f>VLOOKUP($A$7:$A$91,dt!$A$2:$R$78,11,FALSE)</f>
        <v>1249352</v>
      </c>
      <c r="L40" s="8">
        <f>VLOOKUP($A$7:$A$91,dt!$A$2:$R$78,12,FALSE)</f>
        <v>36699</v>
      </c>
      <c r="M40" s="8">
        <f>VLOOKUP($A$7:$A$91,dt!$A$2:$R$78,13,FALSE)</f>
        <v>196705</v>
      </c>
      <c r="N40" s="8">
        <f>VLOOKUP($A$7:$A$91,dt!$A$2:$R$78,14,FALSE)</f>
        <v>107</v>
      </c>
      <c r="O40" s="8">
        <f>VLOOKUP($A$7:$A$91,dt!$A$2:$R$78,15,FALSE)</f>
        <v>62081</v>
      </c>
      <c r="P40" s="8">
        <f>VLOOKUP($A$7:$A$91,dt!$A$2:$R$78,16,FALSE)</f>
        <v>1336</v>
      </c>
      <c r="Q40" s="8">
        <f>VLOOKUP($A$7:$A$91,dt!$A$2:$R$78,17,FALSE)</f>
        <v>2312</v>
      </c>
      <c r="R40" s="8">
        <f>VLOOKUP($A$7:$A$91,dt!$A$2:$R$78,18,FALSE)</f>
        <v>74</v>
      </c>
      <c r="S40" s="8">
        <f>VLOOKUP($A$7:$A$91,dt!$A$2:$X$78,19,FALSE)</f>
        <v>12962</v>
      </c>
      <c r="T40" s="8">
        <f>VLOOKUP($A$7:$A$91,dt!$A$2:$X$78,20,FALSE)</f>
        <v>131</v>
      </c>
      <c r="U40" s="8">
        <f>VLOOKUP($A$7:$A$91,dt!$A$2:$X$78,21,FALSE)</f>
        <v>6224</v>
      </c>
      <c r="V40" s="8">
        <f>VLOOKUP($A$7:$A$91,dt!$A$2:$X$78,22,FALSE)</f>
        <v>289</v>
      </c>
      <c r="W40" s="8">
        <f>VLOOKUP($A$7:$A$91,dt!$A$2:$X$78,23,FALSE)</f>
        <v>222</v>
      </c>
      <c r="X40" s="8">
        <f>VLOOKUP($A$7:$A$91,dt!$A$2:$X$78,24,FALSE)</f>
        <v>21</v>
      </c>
    </row>
    <row r="41" spans="1:24" ht="21.75" x14ac:dyDescent="0.2">
      <c r="A41" s="7" t="s">
        <v>41</v>
      </c>
      <c r="B41" s="8">
        <f>VLOOKUP($A$7:$A$91,dt!$A$2:$R$78,2,FALSE)</f>
        <v>29881</v>
      </c>
      <c r="C41" s="8">
        <f>VLOOKUP($A$7:$A$91,dt!$A$2:$R$78,3,FALSE)</f>
        <v>37279</v>
      </c>
      <c r="D41" s="8">
        <f>VLOOKUP($A$7:$A$91,dt!$A$2:$R$78,4,FALSE)</f>
        <v>6828</v>
      </c>
      <c r="E41" s="8">
        <f>VLOOKUP($A$7:$A$91,dt!$A$2:$R$78,5,FALSE)</f>
        <v>50</v>
      </c>
      <c r="F41" s="8">
        <f>VLOOKUP($A$7:$A$91,dt!$A$2:$R$78,6,FALSE)</f>
        <v>5</v>
      </c>
      <c r="G41" s="8">
        <f>VLOOKUP($A$7:$A$91,dt!$A$2:$R$78,7,FALSE)</f>
        <v>11087</v>
      </c>
      <c r="H41" s="8">
        <f>VLOOKUP($A$7:$A$91,dt!$A$2:$R$78,8,FALSE)</f>
        <v>2299</v>
      </c>
      <c r="I41" s="8">
        <f>VLOOKUP($A$7:$A$91,dt!$A$2:$R$78,9,FALSE)</f>
        <v>58529</v>
      </c>
      <c r="J41" s="8">
        <f>VLOOKUP($A$7:$A$91,dt!$A$2:$R$78,10,FALSE)</f>
        <v>1148</v>
      </c>
      <c r="K41" s="8">
        <f>VLOOKUP($A$7:$A$91,dt!$A$2:$R$78,11,FALSE)</f>
        <v>1083587</v>
      </c>
      <c r="L41" s="8">
        <f>VLOOKUP($A$7:$A$91,dt!$A$2:$R$78,12,FALSE)</f>
        <v>26574</v>
      </c>
      <c r="M41" s="8">
        <f>VLOOKUP($A$7:$A$91,dt!$A$2:$R$78,13,FALSE)</f>
        <v>7079</v>
      </c>
      <c r="N41" s="8">
        <f>VLOOKUP($A$7:$A$91,dt!$A$2:$R$78,14,FALSE)</f>
        <v>176</v>
      </c>
      <c r="O41" s="8">
        <f>VLOOKUP($A$7:$A$91,dt!$A$2:$R$78,15,FALSE)</f>
        <v>652461</v>
      </c>
      <c r="P41" s="8">
        <f>VLOOKUP($A$7:$A$91,dt!$A$2:$R$78,16,FALSE)</f>
        <v>764</v>
      </c>
      <c r="Q41" s="8">
        <f>VLOOKUP($A$7:$A$91,dt!$A$2:$R$78,17,FALSE)</f>
        <v>6165</v>
      </c>
      <c r="R41" s="8">
        <f>VLOOKUP($A$7:$A$91,dt!$A$2:$R$78,18,FALSE)</f>
        <v>142</v>
      </c>
      <c r="S41" s="8">
        <f>VLOOKUP($A$7:$A$91,dt!$A$2:$X$78,19,FALSE)</f>
        <v>20923</v>
      </c>
      <c r="T41" s="8">
        <f>VLOOKUP($A$7:$A$91,dt!$A$2:$X$78,20,FALSE)</f>
        <v>310</v>
      </c>
      <c r="U41" s="8">
        <f>VLOOKUP($A$7:$A$91,dt!$A$2:$X$78,21,FALSE)</f>
        <v>5538</v>
      </c>
      <c r="V41" s="8">
        <f>VLOOKUP($A$7:$A$91,dt!$A$2:$X$78,22,FALSE)</f>
        <v>280</v>
      </c>
      <c r="W41" s="8">
        <f>VLOOKUP($A$7:$A$91,dt!$A$2:$X$78,23,FALSE)</f>
        <v>91</v>
      </c>
      <c r="X41" s="8">
        <f>VLOOKUP($A$7:$A$91,dt!$A$2:$X$78,24,FALSE)</f>
        <v>9</v>
      </c>
    </row>
    <row r="42" spans="1:24" ht="21.75" x14ac:dyDescent="0.2">
      <c r="A42" s="7" t="s">
        <v>42</v>
      </c>
      <c r="B42" s="8">
        <f>VLOOKUP($A$7:$A$91,dt!$A$2:$R$78,2,FALSE)</f>
        <v>80798</v>
      </c>
      <c r="C42" s="8">
        <f>VLOOKUP($A$7:$A$91,dt!$A$2:$R$78,3,FALSE)</f>
        <v>219123</v>
      </c>
      <c r="D42" s="8">
        <f>VLOOKUP($A$7:$A$91,dt!$A$2:$R$78,4,FALSE)</f>
        <v>43020</v>
      </c>
      <c r="E42" s="8">
        <f>VLOOKUP($A$7:$A$91,dt!$A$2:$R$78,5,FALSE)</f>
        <v>7306</v>
      </c>
      <c r="F42" s="8">
        <f>VLOOKUP($A$7:$A$91,dt!$A$2:$R$78,6,FALSE)</f>
        <v>230</v>
      </c>
      <c r="G42" s="8">
        <f>VLOOKUP($A$7:$A$91,dt!$A$2:$R$78,7,FALSE)</f>
        <v>54430</v>
      </c>
      <c r="H42" s="8">
        <f>VLOOKUP($A$7:$A$91,dt!$A$2:$R$78,8,FALSE)</f>
        <v>11066</v>
      </c>
      <c r="I42" s="8">
        <f>VLOOKUP($A$7:$A$91,dt!$A$2:$R$78,9,FALSE)</f>
        <v>120353</v>
      </c>
      <c r="J42" s="8">
        <f>VLOOKUP($A$7:$A$91,dt!$A$2:$R$78,10,FALSE)</f>
        <v>4159</v>
      </c>
      <c r="K42" s="8">
        <f>VLOOKUP($A$7:$A$91,dt!$A$2:$R$78,11,FALSE)</f>
        <v>2787319</v>
      </c>
      <c r="L42" s="8">
        <f>VLOOKUP($A$7:$A$91,dt!$A$2:$R$78,12,FALSE)</f>
        <v>62151</v>
      </c>
      <c r="M42" s="8">
        <f>VLOOKUP($A$7:$A$91,dt!$A$2:$R$78,13,FALSE)</f>
        <v>685381</v>
      </c>
      <c r="N42" s="8">
        <f>VLOOKUP($A$7:$A$91,dt!$A$2:$R$78,14,FALSE)</f>
        <v>2135</v>
      </c>
      <c r="O42" s="8">
        <f>VLOOKUP($A$7:$A$91,dt!$A$2:$R$78,15,FALSE)</f>
        <v>399244</v>
      </c>
      <c r="P42" s="8">
        <f>VLOOKUP($A$7:$A$91,dt!$A$2:$R$78,16,FALSE)</f>
        <v>3849</v>
      </c>
      <c r="Q42" s="8">
        <f>VLOOKUP($A$7:$A$91,dt!$A$2:$R$78,17,FALSE)</f>
        <v>86246</v>
      </c>
      <c r="R42" s="8">
        <f>VLOOKUP($A$7:$A$91,dt!$A$2:$R$78,18,FALSE)</f>
        <v>3560</v>
      </c>
      <c r="S42" s="8">
        <f>VLOOKUP($A$7:$A$91,dt!$A$2:$X$78,19,FALSE)</f>
        <v>106956</v>
      </c>
      <c r="T42" s="8">
        <f>VLOOKUP($A$7:$A$91,dt!$A$2:$X$78,20,FALSE)</f>
        <v>2587</v>
      </c>
      <c r="U42" s="8">
        <f>VLOOKUP($A$7:$A$91,dt!$A$2:$X$78,21,FALSE)</f>
        <v>7784</v>
      </c>
      <c r="V42" s="8">
        <f>VLOOKUP($A$7:$A$91,dt!$A$2:$X$78,22,FALSE)</f>
        <v>332</v>
      </c>
      <c r="W42" s="8">
        <f>VLOOKUP($A$7:$A$91,dt!$A$2:$X$78,23,FALSE)</f>
        <v>396</v>
      </c>
      <c r="X42" s="8">
        <f>VLOOKUP($A$7:$A$91,dt!$A$2:$X$78,24,FALSE)</f>
        <v>13</v>
      </c>
    </row>
    <row r="43" spans="1:24" ht="21.75" x14ac:dyDescent="0.2">
      <c r="A43" s="7" t="s">
        <v>43</v>
      </c>
      <c r="B43" s="8">
        <f>VLOOKUP($A$7:$A$91,dt!$A$2:$R$78,2,FALSE)</f>
        <v>103574</v>
      </c>
      <c r="C43" s="8">
        <f>VLOOKUP($A$7:$A$91,dt!$A$2:$R$78,3,FALSE)</f>
        <v>271231</v>
      </c>
      <c r="D43" s="8">
        <f>VLOOKUP($A$7:$A$91,dt!$A$2:$R$78,4,FALSE)</f>
        <v>59908</v>
      </c>
      <c r="E43" s="8">
        <f>VLOOKUP($A$7:$A$91,dt!$A$2:$R$78,5,FALSE)</f>
        <v>857</v>
      </c>
      <c r="F43" s="8">
        <f>VLOOKUP($A$7:$A$91,dt!$A$2:$R$78,6,FALSE)</f>
        <v>42</v>
      </c>
      <c r="G43" s="8">
        <f>VLOOKUP($A$7:$A$91,dt!$A$2:$R$78,7,FALSE)</f>
        <v>62400</v>
      </c>
      <c r="H43" s="8">
        <f>VLOOKUP($A$7:$A$91,dt!$A$2:$R$78,8,FALSE)</f>
        <v>16227</v>
      </c>
      <c r="I43" s="8">
        <f>VLOOKUP($A$7:$A$91,dt!$A$2:$R$78,9,FALSE)</f>
        <v>103878</v>
      </c>
      <c r="J43" s="8">
        <f>VLOOKUP($A$7:$A$91,dt!$A$2:$R$78,10,FALSE)</f>
        <v>3787</v>
      </c>
      <c r="K43" s="8">
        <f>VLOOKUP($A$7:$A$91,dt!$A$2:$R$78,11,FALSE)</f>
        <v>2752167</v>
      </c>
      <c r="L43" s="8">
        <f>VLOOKUP($A$7:$A$91,dt!$A$2:$R$78,12,FALSE)</f>
        <v>77963</v>
      </c>
      <c r="M43" s="8">
        <f>VLOOKUP($A$7:$A$91,dt!$A$2:$R$78,13,FALSE)</f>
        <v>190184</v>
      </c>
      <c r="N43" s="8">
        <f>VLOOKUP($A$7:$A$91,dt!$A$2:$R$78,14,FALSE)</f>
        <v>1460</v>
      </c>
      <c r="O43" s="8">
        <f>VLOOKUP($A$7:$A$91,dt!$A$2:$R$78,15,FALSE)</f>
        <v>1225828</v>
      </c>
      <c r="P43" s="8">
        <f>VLOOKUP($A$7:$A$91,dt!$A$2:$R$78,16,FALSE)</f>
        <v>5753</v>
      </c>
      <c r="Q43" s="8">
        <f>VLOOKUP($A$7:$A$91,dt!$A$2:$R$78,17,FALSE)</f>
        <v>74707</v>
      </c>
      <c r="R43" s="8">
        <f>VLOOKUP($A$7:$A$91,dt!$A$2:$R$78,18,FALSE)</f>
        <v>2012</v>
      </c>
      <c r="S43" s="8">
        <f>VLOOKUP($A$7:$A$91,dt!$A$2:$X$78,19,FALSE)</f>
        <v>190442</v>
      </c>
      <c r="T43" s="8">
        <f>VLOOKUP($A$7:$A$91,dt!$A$2:$X$78,20,FALSE)</f>
        <v>3831</v>
      </c>
      <c r="U43" s="8">
        <f>VLOOKUP($A$7:$A$91,dt!$A$2:$X$78,21,FALSE)</f>
        <v>4164</v>
      </c>
      <c r="V43" s="8">
        <f>VLOOKUP($A$7:$A$91,dt!$A$2:$X$78,22,FALSE)</f>
        <v>210</v>
      </c>
      <c r="W43" s="8">
        <f>VLOOKUP($A$7:$A$91,dt!$A$2:$X$78,23,FALSE)</f>
        <v>149</v>
      </c>
      <c r="X43" s="8">
        <f>VLOOKUP($A$7:$A$91,dt!$A$2:$X$78,24,FALSE)</f>
        <v>16</v>
      </c>
    </row>
    <row r="44" spans="1:24" ht="21.75" x14ac:dyDescent="0.2">
      <c r="A44" s="7" t="s">
        <v>44</v>
      </c>
      <c r="B44" s="8">
        <f>VLOOKUP($A$7:$A$91,dt!$A$2:$R$78,2,FALSE)</f>
        <v>87994</v>
      </c>
      <c r="C44" s="8">
        <f>VLOOKUP($A$7:$A$91,dt!$A$2:$R$78,3,FALSE)</f>
        <v>110545</v>
      </c>
      <c r="D44" s="8">
        <f>VLOOKUP($A$7:$A$91,dt!$A$2:$R$78,4,FALSE)</f>
        <v>23710</v>
      </c>
      <c r="E44" s="8">
        <f>VLOOKUP($A$7:$A$91,dt!$A$2:$R$78,5,FALSE)</f>
        <v>897</v>
      </c>
      <c r="F44" s="8">
        <f>VLOOKUP($A$7:$A$91,dt!$A$2:$R$78,6,FALSE)</f>
        <v>66</v>
      </c>
      <c r="G44" s="8">
        <f>VLOOKUP($A$7:$A$91,dt!$A$2:$R$78,7,FALSE)</f>
        <v>28736</v>
      </c>
      <c r="H44" s="8">
        <f>VLOOKUP($A$7:$A$91,dt!$A$2:$R$78,8,FALSE)</f>
        <v>5886</v>
      </c>
      <c r="I44" s="8">
        <f>VLOOKUP($A$7:$A$91,dt!$A$2:$R$78,9,FALSE)</f>
        <v>74667</v>
      </c>
      <c r="J44" s="8">
        <f>VLOOKUP($A$7:$A$91,dt!$A$2:$R$78,10,FALSE)</f>
        <v>3624</v>
      </c>
      <c r="K44" s="8">
        <f>VLOOKUP($A$7:$A$91,dt!$A$2:$R$78,11,FALSE)</f>
        <v>2974159</v>
      </c>
      <c r="L44" s="8">
        <f>VLOOKUP($A$7:$A$91,dt!$A$2:$R$78,12,FALSE)</f>
        <v>81215</v>
      </c>
      <c r="M44" s="8">
        <f>VLOOKUP($A$7:$A$91,dt!$A$2:$R$78,13,FALSE)</f>
        <v>83337</v>
      </c>
      <c r="N44" s="8">
        <f>VLOOKUP($A$7:$A$91,dt!$A$2:$R$78,14,FALSE)</f>
        <v>873</v>
      </c>
      <c r="O44" s="8">
        <f>VLOOKUP($A$7:$A$91,dt!$A$2:$R$78,15,FALSE)</f>
        <v>83157</v>
      </c>
      <c r="P44" s="8">
        <f>VLOOKUP($A$7:$A$91,dt!$A$2:$R$78,16,FALSE)</f>
        <v>4967</v>
      </c>
      <c r="Q44" s="8">
        <f>VLOOKUP($A$7:$A$91,dt!$A$2:$R$78,17,FALSE)</f>
        <v>28710</v>
      </c>
      <c r="R44" s="8">
        <f>VLOOKUP($A$7:$A$91,dt!$A$2:$R$78,18,FALSE)</f>
        <v>1048</v>
      </c>
      <c r="S44" s="8">
        <f>VLOOKUP($A$7:$A$91,dt!$A$2:$X$78,19,FALSE)</f>
        <v>132098</v>
      </c>
      <c r="T44" s="8">
        <f>VLOOKUP($A$7:$A$91,dt!$A$2:$X$78,20,FALSE)</f>
        <v>1799</v>
      </c>
      <c r="U44" s="8">
        <f>VLOOKUP($A$7:$A$91,dt!$A$2:$X$78,21,FALSE)</f>
        <v>4544</v>
      </c>
      <c r="V44" s="8">
        <f>VLOOKUP($A$7:$A$91,dt!$A$2:$X$78,22,FALSE)</f>
        <v>301</v>
      </c>
      <c r="W44" s="8">
        <f>VLOOKUP($A$7:$A$91,dt!$A$2:$X$78,23,FALSE)</f>
        <v>70</v>
      </c>
      <c r="X44" s="8">
        <f>VLOOKUP($A$7:$A$91,dt!$A$2:$X$78,24,FALSE)</f>
        <v>7</v>
      </c>
    </row>
    <row r="45" spans="1:24" ht="21.75" x14ac:dyDescent="0.2">
      <c r="A45" s="7" t="s">
        <v>45</v>
      </c>
      <c r="B45" s="8">
        <f>VLOOKUP($A$7:$A$91,dt!$A$2:$R$78,2,FALSE)</f>
        <v>98614</v>
      </c>
      <c r="C45" s="8">
        <f>VLOOKUP($A$7:$A$91,dt!$A$2:$R$78,3,FALSE)</f>
        <v>212226</v>
      </c>
      <c r="D45" s="8">
        <f>VLOOKUP($A$7:$A$91,dt!$A$2:$R$78,4,FALSE)</f>
        <v>41303</v>
      </c>
      <c r="E45" s="8">
        <f>VLOOKUP($A$7:$A$91,dt!$A$2:$R$78,5,FALSE)</f>
        <v>4139</v>
      </c>
      <c r="F45" s="8">
        <f>VLOOKUP($A$7:$A$91,dt!$A$2:$R$78,6,FALSE)</f>
        <v>162</v>
      </c>
      <c r="G45" s="8">
        <f>VLOOKUP($A$7:$A$91,dt!$A$2:$R$78,7,FALSE)</f>
        <v>75455</v>
      </c>
      <c r="H45" s="8">
        <f>VLOOKUP($A$7:$A$91,dt!$A$2:$R$78,8,FALSE)</f>
        <v>15036</v>
      </c>
      <c r="I45" s="8">
        <f>VLOOKUP($A$7:$A$91,dt!$A$2:$R$78,9,FALSE)</f>
        <v>80202</v>
      </c>
      <c r="J45" s="8">
        <f>VLOOKUP($A$7:$A$91,dt!$A$2:$R$78,10,FALSE)</f>
        <v>4198</v>
      </c>
      <c r="K45" s="8">
        <f>VLOOKUP($A$7:$A$91,dt!$A$2:$R$78,11,FALSE)</f>
        <v>2274585</v>
      </c>
      <c r="L45" s="8">
        <f>VLOOKUP($A$7:$A$91,dt!$A$2:$R$78,12,FALSE)</f>
        <v>80772</v>
      </c>
      <c r="M45" s="8">
        <f>VLOOKUP($A$7:$A$91,dt!$A$2:$R$78,13,FALSE)</f>
        <v>194209</v>
      </c>
      <c r="N45" s="8">
        <f>VLOOKUP($A$7:$A$91,dt!$A$2:$R$78,14,FALSE)</f>
        <v>981</v>
      </c>
      <c r="O45" s="8">
        <f>VLOOKUP($A$7:$A$91,dt!$A$2:$R$78,15,FALSE)</f>
        <v>143507</v>
      </c>
      <c r="P45" s="8">
        <f>VLOOKUP($A$7:$A$91,dt!$A$2:$R$78,16,FALSE)</f>
        <v>2272</v>
      </c>
      <c r="Q45" s="8">
        <f>VLOOKUP($A$7:$A$91,dt!$A$2:$R$78,17,FALSE)</f>
        <v>11657</v>
      </c>
      <c r="R45" s="8">
        <f>VLOOKUP($A$7:$A$91,dt!$A$2:$R$78,18,FALSE)</f>
        <v>430</v>
      </c>
      <c r="S45" s="8">
        <f>VLOOKUP($A$7:$A$91,dt!$A$2:$X$78,19,FALSE)</f>
        <v>30992</v>
      </c>
      <c r="T45" s="8">
        <f>VLOOKUP($A$7:$A$91,dt!$A$2:$X$78,20,FALSE)</f>
        <v>871</v>
      </c>
      <c r="U45" s="8">
        <f>VLOOKUP($A$7:$A$91,dt!$A$2:$X$78,21,FALSE)</f>
        <v>4470</v>
      </c>
      <c r="V45" s="8">
        <f>VLOOKUP($A$7:$A$91,dt!$A$2:$X$78,22,FALSE)</f>
        <v>271</v>
      </c>
      <c r="W45" s="8">
        <f>VLOOKUP($A$7:$A$91,dt!$A$2:$X$78,23,FALSE)</f>
        <v>254</v>
      </c>
      <c r="X45" s="8">
        <f>VLOOKUP($A$7:$A$91,dt!$A$2:$X$78,24,FALSE)</f>
        <v>16</v>
      </c>
    </row>
    <row r="46" spans="1:24" ht="21.75" x14ac:dyDescent="0.2">
      <c r="A46" s="7" t="s">
        <v>46</v>
      </c>
      <c r="B46" s="8">
        <f>VLOOKUP($A$7:$A$91,dt!$A$2:$R$78,2,FALSE)</f>
        <v>58673</v>
      </c>
      <c r="C46" s="8">
        <f>VLOOKUP($A$7:$A$91,dt!$A$2:$R$78,3,FALSE)</f>
        <v>120396</v>
      </c>
      <c r="D46" s="8">
        <f>VLOOKUP($A$7:$A$91,dt!$A$2:$R$78,4,FALSE)</f>
        <v>21784</v>
      </c>
      <c r="E46" s="8">
        <f>VLOOKUP($A$7:$A$91,dt!$A$2:$R$78,5,FALSE)</f>
        <v>106</v>
      </c>
      <c r="F46" s="8">
        <f>VLOOKUP($A$7:$A$91,dt!$A$2:$R$78,6,FALSE)</f>
        <v>13</v>
      </c>
      <c r="G46" s="8">
        <f>VLOOKUP($A$7:$A$91,dt!$A$2:$R$78,7,FALSE)</f>
        <v>65237</v>
      </c>
      <c r="H46" s="8">
        <f>VLOOKUP($A$7:$A$91,dt!$A$2:$R$78,8,FALSE)</f>
        <v>11979</v>
      </c>
      <c r="I46" s="8">
        <f>VLOOKUP($A$7:$A$91,dt!$A$2:$R$78,9,FALSE)</f>
        <v>114034</v>
      </c>
      <c r="J46" s="8">
        <f>VLOOKUP($A$7:$A$91,dt!$A$2:$R$78,10,FALSE)</f>
        <v>3389</v>
      </c>
      <c r="K46" s="8">
        <f>VLOOKUP($A$7:$A$91,dt!$A$2:$R$78,11,FALSE)</f>
        <v>1545602</v>
      </c>
      <c r="L46" s="8">
        <f>VLOOKUP($A$7:$A$91,dt!$A$2:$R$78,12,FALSE)</f>
        <v>46583</v>
      </c>
      <c r="M46" s="8">
        <f>VLOOKUP($A$7:$A$91,dt!$A$2:$R$78,13,FALSE)</f>
        <v>16233</v>
      </c>
      <c r="N46" s="8">
        <f>VLOOKUP($A$7:$A$91,dt!$A$2:$R$78,14,FALSE)</f>
        <v>475</v>
      </c>
      <c r="O46" s="8">
        <f>VLOOKUP($A$7:$A$91,dt!$A$2:$R$78,15,FALSE)</f>
        <v>270405</v>
      </c>
      <c r="P46" s="8">
        <f>VLOOKUP($A$7:$A$91,dt!$A$2:$R$78,16,FALSE)</f>
        <v>3057</v>
      </c>
      <c r="Q46" s="8">
        <f>VLOOKUP($A$7:$A$91,dt!$A$2:$R$78,17,FALSE)</f>
        <v>17064</v>
      </c>
      <c r="R46" s="8">
        <f>VLOOKUP($A$7:$A$91,dt!$A$2:$R$78,18,FALSE)</f>
        <v>650</v>
      </c>
      <c r="S46" s="8">
        <f>VLOOKUP($A$7:$A$91,dt!$A$2:$X$78,19,FALSE)</f>
        <v>10354</v>
      </c>
      <c r="T46" s="8">
        <f>VLOOKUP($A$7:$A$91,dt!$A$2:$X$78,20,FALSE)</f>
        <v>214</v>
      </c>
      <c r="U46" s="8">
        <f>VLOOKUP($A$7:$A$91,dt!$A$2:$X$78,21,FALSE)</f>
        <v>2722</v>
      </c>
      <c r="V46" s="8">
        <f>VLOOKUP($A$7:$A$91,dt!$A$2:$X$78,22,FALSE)</f>
        <v>186</v>
      </c>
      <c r="W46" s="8">
        <f>VLOOKUP($A$7:$A$91,dt!$A$2:$X$78,23,FALSE)</f>
        <v>143</v>
      </c>
      <c r="X46" s="8">
        <f>VLOOKUP($A$7:$A$91,dt!$A$2:$X$78,24,FALSE)</f>
        <v>8</v>
      </c>
    </row>
    <row r="47" spans="1:24" ht="21.75" x14ac:dyDescent="0.2">
      <c r="A47" s="7" t="s">
        <v>47</v>
      </c>
      <c r="B47" s="8">
        <f>VLOOKUP($A$7:$A$91,dt!$A$2:$R$78,2,FALSE)</f>
        <v>26758</v>
      </c>
      <c r="C47" s="8">
        <f>VLOOKUP($A$7:$A$91,dt!$A$2:$R$78,3,FALSE)</f>
        <v>82566</v>
      </c>
      <c r="D47" s="8">
        <f>VLOOKUP($A$7:$A$91,dt!$A$2:$R$78,4,FALSE)</f>
        <v>17449</v>
      </c>
      <c r="E47" s="8">
        <f>VLOOKUP($A$7:$A$91,dt!$A$2:$R$78,5,FALSE)</f>
        <v>0</v>
      </c>
      <c r="F47" s="8">
        <f>VLOOKUP($A$7:$A$91,dt!$A$2:$R$78,6,FALSE)</f>
        <v>0</v>
      </c>
      <c r="G47" s="8">
        <f>VLOOKUP($A$7:$A$91,dt!$A$2:$R$78,7,FALSE)</f>
        <v>17633</v>
      </c>
      <c r="H47" s="8">
        <f>VLOOKUP($A$7:$A$91,dt!$A$2:$R$78,8,FALSE)</f>
        <v>4442</v>
      </c>
      <c r="I47" s="8">
        <f>VLOOKUP($A$7:$A$91,dt!$A$2:$R$78,9,FALSE)</f>
        <v>31023</v>
      </c>
      <c r="J47" s="8">
        <f>VLOOKUP($A$7:$A$91,dt!$A$2:$R$78,10,FALSE)</f>
        <v>1737</v>
      </c>
      <c r="K47" s="8">
        <f>VLOOKUP($A$7:$A$91,dt!$A$2:$R$78,11,FALSE)</f>
        <v>767903</v>
      </c>
      <c r="L47" s="8">
        <f>VLOOKUP($A$7:$A$91,dt!$A$2:$R$78,12,FALSE)</f>
        <v>21066</v>
      </c>
      <c r="M47" s="8">
        <f>VLOOKUP($A$7:$A$91,dt!$A$2:$R$78,13,FALSE)</f>
        <v>121638</v>
      </c>
      <c r="N47" s="8">
        <f>VLOOKUP($A$7:$A$91,dt!$A$2:$R$78,14,FALSE)</f>
        <v>140</v>
      </c>
      <c r="O47" s="8">
        <f>VLOOKUP($A$7:$A$91,dt!$A$2:$R$78,15,FALSE)</f>
        <v>14094</v>
      </c>
      <c r="P47" s="8">
        <f>VLOOKUP($A$7:$A$91,dt!$A$2:$R$78,16,FALSE)</f>
        <v>691</v>
      </c>
      <c r="Q47" s="8">
        <f>VLOOKUP($A$7:$A$91,dt!$A$2:$R$78,17,FALSE)</f>
        <v>3067</v>
      </c>
      <c r="R47" s="8">
        <f>VLOOKUP($A$7:$A$91,dt!$A$2:$R$78,18,FALSE)</f>
        <v>129</v>
      </c>
      <c r="S47" s="8">
        <f>VLOOKUP($A$7:$A$91,dt!$A$2:$X$78,19,FALSE)</f>
        <v>4024</v>
      </c>
      <c r="T47" s="8">
        <f>VLOOKUP($A$7:$A$91,dt!$A$2:$X$78,20,FALSE)</f>
        <v>165</v>
      </c>
      <c r="U47" s="8">
        <f>VLOOKUP($A$7:$A$91,dt!$A$2:$X$78,21,FALSE)</f>
        <v>1784</v>
      </c>
      <c r="V47" s="8">
        <f>VLOOKUP($A$7:$A$91,dt!$A$2:$X$78,22,FALSE)</f>
        <v>104</v>
      </c>
      <c r="W47" s="8">
        <f>VLOOKUP($A$7:$A$91,dt!$A$2:$X$78,23,FALSE)</f>
        <v>30</v>
      </c>
      <c r="X47" s="8">
        <f>VLOOKUP($A$7:$A$91,dt!$A$2:$X$78,24,FALSE)</f>
        <v>2</v>
      </c>
    </row>
    <row r="48" spans="1:24" ht="21.75" x14ac:dyDescent="0.2">
      <c r="A48" s="11" t="s">
        <v>5</v>
      </c>
      <c r="B48" s="10">
        <f>SUM(B49:B56)</f>
        <v>386243</v>
      </c>
      <c r="C48" s="10">
        <f t="shared" ref="C48:X48" si="20">SUM(C49:C56)</f>
        <v>575095</v>
      </c>
      <c r="D48" s="10">
        <f t="shared" si="20"/>
        <v>59539</v>
      </c>
      <c r="E48" s="10">
        <f t="shared" si="20"/>
        <v>89842</v>
      </c>
      <c r="F48" s="10">
        <f t="shared" si="20"/>
        <v>1946</v>
      </c>
      <c r="G48" s="10">
        <f t="shared" si="20"/>
        <v>151801</v>
      </c>
      <c r="H48" s="10">
        <f t="shared" si="20"/>
        <v>17314</v>
      </c>
      <c r="I48" s="10">
        <f t="shared" si="20"/>
        <v>1343772</v>
      </c>
      <c r="J48" s="10">
        <f t="shared" si="20"/>
        <v>47547</v>
      </c>
      <c r="K48" s="10">
        <f t="shared" ref="K48:L48" si="21">SUM(K49:K56)</f>
        <v>15384565</v>
      </c>
      <c r="L48" s="10">
        <f t="shared" si="21"/>
        <v>352749</v>
      </c>
      <c r="M48" s="10">
        <f t="shared" ref="M48:N48" si="22">SUM(M49:M56)</f>
        <v>5848934</v>
      </c>
      <c r="N48" s="10">
        <f t="shared" si="22"/>
        <v>2163</v>
      </c>
      <c r="O48" s="10">
        <f t="shared" si="20"/>
        <v>6133990</v>
      </c>
      <c r="P48" s="10">
        <f t="shared" si="20"/>
        <v>10711</v>
      </c>
      <c r="Q48" s="10">
        <f t="shared" si="20"/>
        <v>22096</v>
      </c>
      <c r="R48" s="10">
        <f t="shared" si="20"/>
        <v>748</v>
      </c>
      <c r="S48" s="10">
        <f t="shared" ref="S48:T48" si="23">SUM(S49:S56)</f>
        <v>173045</v>
      </c>
      <c r="T48" s="10">
        <f t="shared" si="23"/>
        <v>2928</v>
      </c>
      <c r="U48" s="10">
        <f t="shared" si="20"/>
        <v>20200</v>
      </c>
      <c r="V48" s="10">
        <f t="shared" si="20"/>
        <v>1218</v>
      </c>
      <c r="W48" s="10">
        <f t="shared" si="20"/>
        <v>1759</v>
      </c>
      <c r="X48" s="10">
        <f t="shared" si="20"/>
        <v>109</v>
      </c>
    </row>
    <row r="49" spans="1:24" ht="21.75" x14ac:dyDescent="0.2">
      <c r="A49" s="7" t="s">
        <v>48</v>
      </c>
      <c r="B49" s="8">
        <f>VLOOKUP($A$7:$A$91,dt!$A$2:$R$78,2,FALSE)</f>
        <v>72756</v>
      </c>
      <c r="C49" s="8">
        <f>VLOOKUP($A$7:$A$91,dt!$A$2:$R$78,3,FALSE)</f>
        <v>158631</v>
      </c>
      <c r="D49" s="8">
        <f>VLOOKUP($A$7:$A$91,dt!$A$2:$R$78,4,FALSE)</f>
        <v>14454</v>
      </c>
      <c r="E49" s="8">
        <f>VLOOKUP($A$7:$A$91,dt!$A$2:$R$78,5,FALSE)</f>
        <v>54259</v>
      </c>
      <c r="F49" s="8">
        <f>VLOOKUP($A$7:$A$91,dt!$A$2:$R$78,6,FALSE)</f>
        <v>1174</v>
      </c>
      <c r="G49" s="8">
        <f>VLOOKUP($A$7:$A$91,dt!$A$2:$R$78,7,FALSE)</f>
        <v>51482</v>
      </c>
      <c r="H49" s="8">
        <f>VLOOKUP($A$7:$A$91,dt!$A$2:$R$78,8,FALSE)</f>
        <v>5501</v>
      </c>
      <c r="I49" s="8">
        <f>VLOOKUP($A$7:$A$91,dt!$A$2:$R$78,9,FALSE)</f>
        <v>430048</v>
      </c>
      <c r="J49" s="8">
        <f>VLOOKUP($A$7:$A$91,dt!$A$2:$R$78,10,FALSE)</f>
        <v>16144</v>
      </c>
      <c r="K49" s="8">
        <f>VLOOKUP($A$7:$A$91,dt!$A$2:$R$78,11,FALSE)</f>
        <v>2489582</v>
      </c>
      <c r="L49" s="8">
        <f>VLOOKUP($A$7:$A$91,dt!$A$2:$R$78,12,FALSE)</f>
        <v>60295</v>
      </c>
      <c r="M49" s="8">
        <f>VLOOKUP($A$7:$A$91,dt!$A$2:$R$78,13,FALSE)</f>
        <v>1514883</v>
      </c>
      <c r="N49" s="8">
        <f>VLOOKUP($A$7:$A$91,dt!$A$2:$R$78,14,FALSE)</f>
        <v>741</v>
      </c>
      <c r="O49" s="8">
        <f>VLOOKUP($A$7:$A$91,dt!$A$2:$R$78,15,FALSE)</f>
        <v>2991513</v>
      </c>
      <c r="P49" s="8">
        <f>VLOOKUP($A$7:$A$91,dt!$A$2:$R$78,16,FALSE)</f>
        <v>1940</v>
      </c>
      <c r="Q49" s="8">
        <f>VLOOKUP($A$7:$A$91,dt!$A$2:$R$78,17,FALSE)</f>
        <v>5435</v>
      </c>
      <c r="R49" s="8">
        <f>VLOOKUP($A$7:$A$91,dt!$A$2:$R$78,18,FALSE)</f>
        <v>175</v>
      </c>
      <c r="S49" s="8">
        <f>VLOOKUP($A$7:$A$91,dt!$A$2:$X$78,19,FALSE)</f>
        <v>32024</v>
      </c>
      <c r="T49" s="8">
        <f>VLOOKUP($A$7:$A$91,dt!$A$2:$X$78,20,FALSE)</f>
        <v>620</v>
      </c>
      <c r="U49" s="8">
        <f>VLOOKUP($A$7:$A$91,dt!$A$2:$X$78,21,FALSE)</f>
        <v>4374</v>
      </c>
      <c r="V49" s="8">
        <f>VLOOKUP($A$7:$A$91,dt!$A$2:$X$78,22,FALSE)</f>
        <v>206</v>
      </c>
      <c r="W49" s="8">
        <f>VLOOKUP($A$7:$A$91,dt!$A$2:$X$78,23,FALSE)</f>
        <v>279</v>
      </c>
      <c r="X49" s="8">
        <f>VLOOKUP($A$7:$A$91,dt!$A$2:$X$78,24,FALSE)</f>
        <v>23</v>
      </c>
    </row>
    <row r="50" spans="1:24" ht="21.75" x14ac:dyDescent="0.2">
      <c r="A50" s="7" t="s">
        <v>49</v>
      </c>
      <c r="B50" s="8">
        <f>VLOOKUP($A$7:$A$91,dt!$A$2:$R$78,2,FALSE)</f>
        <v>34498</v>
      </c>
      <c r="C50" s="8">
        <f>VLOOKUP($A$7:$A$91,dt!$A$2:$R$78,3,FALSE)</f>
        <v>28172</v>
      </c>
      <c r="D50" s="8">
        <f>VLOOKUP($A$7:$A$91,dt!$A$2:$R$78,4,FALSE)</f>
        <v>2267</v>
      </c>
      <c r="E50" s="8">
        <f>VLOOKUP($A$7:$A$91,dt!$A$2:$R$78,5,FALSE)</f>
        <v>26501</v>
      </c>
      <c r="F50" s="8">
        <f>VLOOKUP($A$7:$A$91,dt!$A$2:$R$78,6,FALSE)</f>
        <v>498</v>
      </c>
      <c r="G50" s="8">
        <f>VLOOKUP($A$7:$A$91,dt!$A$2:$R$78,7,FALSE)</f>
        <v>4419</v>
      </c>
      <c r="H50" s="8">
        <f>VLOOKUP($A$7:$A$91,dt!$A$2:$R$78,8,FALSE)</f>
        <v>384</v>
      </c>
      <c r="I50" s="8">
        <f>VLOOKUP($A$7:$A$91,dt!$A$2:$R$78,9,FALSE)</f>
        <v>300241</v>
      </c>
      <c r="J50" s="8">
        <f>VLOOKUP($A$7:$A$91,dt!$A$2:$R$78,10,FALSE)</f>
        <v>1821</v>
      </c>
      <c r="K50" s="8">
        <f>VLOOKUP($A$7:$A$91,dt!$A$2:$R$78,11,FALSE)</f>
        <v>1703386</v>
      </c>
      <c r="L50" s="8">
        <f>VLOOKUP($A$7:$A$91,dt!$A$2:$R$78,12,FALSE)</f>
        <v>32957</v>
      </c>
      <c r="M50" s="8">
        <f>VLOOKUP($A$7:$A$91,dt!$A$2:$R$78,13,FALSE)</f>
        <v>2017466</v>
      </c>
      <c r="N50" s="8">
        <f>VLOOKUP($A$7:$A$91,dt!$A$2:$R$78,14,FALSE)</f>
        <v>162</v>
      </c>
      <c r="O50" s="8">
        <f>VLOOKUP($A$7:$A$91,dt!$A$2:$R$78,15,FALSE)</f>
        <v>534629</v>
      </c>
      <c r="P50" s="8">
        <f>VLOOKUP($A$7:$A$91,dt!$A$2:$R$78,16,FALSE)</f>
        <v>748</v>
      </c>
      <c r="Q50" s="8">
        <f>VLOOKUP($A$7:$A$91,dt!$A$2:$R$78,17,FALSE)</f>
        <v>727</v>
      </c>
      <c r="R50" s="8">
        <f>VLOOKUP($A$7:$A$91,dt!$A$2:$R$78,18,FALSE)</f>
        <v>30</v>
      </c>
      <c r="S50" s="8">
        <f>VLOOKUP($A$7:$A$91,dt!$A$2:$X$78,19,FALSE)</f>
        <v>11011</v>
      </c>
      <c r="T50" s="8">
        <f>VLOOKUP($A$7:$A$91,dt!$A$2:$X$78,20,FALSE)</f>
        <v>225</v>
      </c>
      <c r="U50" s="8">
        <f>VLOOKUP($A$7:$A$91,dt!$A$2:$X$78,21,FALSE)</f>
        <v>1006</v>
      </c>
      <c r="V50" s="8">
        <f>VLOOKUP($A$7:$A$91,dt!$A$2:$X$78,22,FALSE)</f>
        <v>46</v>
      </c>
      <c r="W50" s="8">
        <f>VLOOKUP($A$7:$A$91,dt!$A$2:$X$78,23,FALSE)</f>
        <v>92</v>
      </c>
      <c r="X50" s="8">
        <f>VLOOKUP($A$7:$A$91,dt!$A$2:$X$78,24,FALSE)</f>
        <v>7</v>
      </c>
    </row>
    <row r="51" spans="1:24" ht="21.75" x14ac:dyDescent="0.2">
      <c r="A51" s="7" t="s">
        <v>50</v>
      </c>
      <c r="B51" s="8">
        <f>VLOOKUP($A$7:$A$91,dt!$A$2:$R$78,2,FALSE)</f>
        <v>50655</v>
      </c>
      <c r="C51" s="8">
        <f>VLOOKUP($A$7:$A$91,dt!$A$2:$R$78,3,FALSE)</f>
        <v>127001</v>
      </c>
      <c r="D51" s="8">
        <f>VLOOKUP($A$7:$A$91,dt!$A$2:$R$78,4,FALSE)</f>
        <v>12685</v>
      </c>
      <c r="E51" s="8">
        <f>VLOOKUP($A$7:$A$91,dt!$A$2:$R$78,5,FALSE)</f>
        <v>3325</v>
      </c>
      <c r="F51" s="8">
        <f>VLOOKUP($A$7:$A$91,dt!$A$2:$R$78,6,FALSE)</f>
        <v>52</v>
      </c>
      <c r="G51" s="8">
        <f>VLOOKUP($A$7:$A$91,dt!$A$2:$R$78,7,FALSE)</f>
        <v>14613</v>
      </c>
      <c r="H51" s="8">
        <f>VLOOKUP($A$7:$A$91,dt!$A$2:$R$78,8,FALSE)</f>
        <v>1501</v>
      </c>
      <c r="I51" s="8">
        <f>VLOOKUP($A$7:$A$91,dt!$A$2:$R$78,9,FALSE)</f>
        <v>207443</v>
      </c>
      <c r="J51" s="8">
        <f>VLOOKUP($A$7:$A$91,dt!$A$2:$R$78,10,FALSE)</f>
        <v>3112</v>
      </c>
      <c r="K51" s="8">
        <f>VLOOKUP($A$7:$A$91,dt!$A$2:$R$78,11,FALSE)</f>
        <v>1630230</v>
      </c>
      <c r="L51" s="8">
        <f>VLOOKUP($A$7:$A$91,dt!$A$2:$R$78,12,FALSE)</f>
        <v>44050</v>
      </c>
      <c r="M51" s="8">
        <f>VLOOKUP($A$7:$A$91,dt!$A$2:$R$78,13,FALSE)</f>
        <v>1389526</v>
      </c>
      <c r="N51" s="8">
        <f>VLOOKUP($A$7:$A$91,dt!$A$2:$R$78,14,FALSE)</f>
        <v>257</v>
      </c>
      <c r="O51" s="8">
        <f>VLOOKUP($A$7:$A$91,dt!$A$2:$R$78,15,FALSE)</f>
        <v>904137</v>
      </c>
      <c r="P51" s="8">
        <f>VLOOKUP($A$7:$A$91,dt!$A$2:$R$78,16,FALSE)</f>
        <v>1276</v>
      </c>
      <c r="Q51" s="8">
        <f>VLOOKUP($A$7:$A$91,dt!$A$2:$R$78,17,FALSE)</f>
        <v>1596</v>
      </c>
      <c r="R51" s="8">
        <f>VLOOKUP($A$7:$A$91,dt!$A$2:$R$78,18,FALSE)</f>
        <v>70</v>
      </c>
      <c r="S51" s="8">
        <f>VLOOKUP($A$7:$A$91,dt!$A$2:$X$78,19,FALSE)</f>
        <v>23499</v>
      </c>
      <c r="T51" s="8">
        <f>VLOOKUP($A$7:$A$91,dt!$A$2:$X$78,20,FALSE)</f>
        <v>268</v>
      </c>
      <c r="U51" s="8">
        <f>VLOOKUP($A$7:$A$91,dt!$A$2:$X$78,21,FALSE)</f>
        <v>4237</v>
      </c>
      <c r="V51" s="8">
        <f>VLOOKUP($A$7:$A$91,dt!$A$2:$X$78,22,FALSE)</f>
        <v>178</v>
      </c>
      <c r="W51" s="8">
        <f>VLOOKUP($A$7:$A$91,dt!$A$2:$X$78,23,FALSE)</f>
        <v>310</v>
      </c>
      <c r="X51" s="8">
        <f>VLOOKUP($A$7:$A$91,dt!$A$2:$X$78,24,FALSE)</f>
        <v>17</v>
      </c>
    </row>
    <row r="52" spans="1:24" ht="21.75" x14ac:dyDescent="0.2">
      <c r="A52" s="7" t="s">
        <v>51</v>
      </c>
      <c r="B52" s="8">
        <f>VLOOKUP($A$7:$A$91,dt!$A$2:$R$78,2,FALSE)</f>
        <v>30508</v>
      </c>
      <c r="C52" s="8">
        <f>VLOOKUP($A$7:$A$91,dt!$A$2:$R$78,3,FALSE)</f>
        <v>34856</v>
      </c>
      <c r="D52" s="8">
        <f>VLOOKUP($A$7:$A$91,dt!$A$2:$R$78,4,FALSE)</f>
        <v>3259</v>
      </c>
      <c r="E52" s="8">
        <f>VLOOKUP($A$7:$A$91,dt!$A$2:$R$78,5,FALSE)</f>
        <v>430</v>
      </c>
      <c r="F52" s="8">
        <f>VLOOKUP($A$7:$A$91,dt!$A$2:$R$78,6,FALSE)</f>
        <v>24</v>
      </c>
      <c r="G52" s="8">
        <f>VLOOKUP($A$7:$A$91,dt!$A$2:$R$78,7,FALSE)</f>
        <v>9750</v>
      </c>
      <c r="H52" s="8">
        <f>VLOOKUP($A$7:$A$91,dt!$A$2:$R$78,8,FALSE)</f>
        <v>961</v>
      </c>
      <c r="I52" s="8">
        <f>VLOOKUP($A$7:$A$91,dt!$A$2:$R$78,9,FALSE)</f>
        <v>93847</v>
      </c>
      <c r="J52" s="8">
        <f>VLOOKUP($A$7:$A$91,dt!$A$2:$R$78,10,FALSE)</f>
        <v>2042</v>
      </c>
      <c r="K52" s="8">
        <f>VLOOKUP($A$7:$A$91,dt!$A$2:$R$78,11,FALSE)</f>
        <v>1377431</v>
      </c>
      <c r="L52" s="8">
        <f>VLOOKUP($A$7:$A$91,dt!$A$2:$R$78,12,FALSE)</f>
        <v>27962</v>
      </c>
      <c r="M52" s="8">
        <f>VLOOKUP($A$7:$A$91,dt!$A$2:$R$78,13,FALSE)</f>
        <v>156149</v>
      </c>
      <c r="N52" s="8">
        <f>VLOOKUP($A$7:$A$91,dt!$A$2:$R$78,14,FALSE)</f>
        <v>208</v>
      </c>
      <c r="O52" s="8">
        <f>VLOOKUP($A$7:$A$91,dt!$A$2:$R$78,15,FALSE)</f>
        <v>202205</v>
      </c>
      <c r="P52" s="8">
        <f>VLOOKUP($A$7:$A$91,dt!$A$2:$R$78,16,FALSE)</f>
        <v>679</v>
      </c>
      <c r="Q52" s="8">
        <f>VLOOKUP($A$7:$A$91,dt!$A$2:$R$78,17,FALSE)</f>
        <v>1885</v>
      </c>
      <c r="R52" s="8">
        <f>VLOOKUP($A$7:$A$91,dt!$A$2:$R$78,18,FALSE)</f>
        <v>60</v>
      </c>
      <c r="S52" s="8">
        <f>VLOOKUP($A$7:$A$91,dt!$A$2:$X$78,19,FALSE)</f>
        <v>12221</v>
      </c>
      <c r="T52" s="8">
        <f>VLOOKUP($A$7:$A$91,dt!$A$2:$X$78,20,FALSE)</f>
        <v>63</v>
      </c>
      <c r="U52" s="8">
        <f>VLOOKUP($A$7:$A$91,dt!$A$2:$X$78,21,FALSE)</f>
        <v>1142</v>
      </c>
      <c r="V52" s="8">
        <f>VLOOKUP($A$7:$A$91,dt!$A$2:$X$78,22,FALSE)</f>
        <v>47</v>
      </c>
      <c r="W52" s="8">
        <f>VLOOKUP($A$7:$A$91,dt!$A$2:$X$78,23,FALSE)</f>
        <v>175</v>
      </c>
      <c r="X52" s="8">
        <f>VLOOKUP($A$7:$A$91,dt!$A$2:$X$78,24,FALSE)</f>
        <v>3</v>
      </c>
    </row>
    <row r="53" spans="1:24" ht="21.75" x14ac:dyDescent="0.2">
      <c r="A53" s="7" t="s">
        <v>52</v>
      </c>
      <c r="B53" s="8">
        <f>VLOOKUP($A$7:$A$91,dt!$A$2:$R$78,2,FALSE)</f>
        <v>50073</v>
      </c>
      <c r="C53" s="8">
        <f>VLOOKUP($A$7:$A$91,dt!$A$2:$R$78,3,FALSE)</f>
        <v>56038</v>
      </c>
      <c r="D53" s="8">
        <f>VLOOKUP($A$7:$A$91,dt!$A$2:$R$78,4,FALSE)</f>
        <v>8723</v>
      </c>
      <c r="E53" s="8">
        <f>VLOOKUP($A$7:$A$91,dt!$A$2:$R$78,5,FALSE)</f>
        <v>115</v>
      </c>
      <c r="F53" s="8">
        <f>VLOOKUP($A$7:$A$91,dt!$A$2:$R$78,6,FALSE)</f>
        <v>12</v>
      </c>
      <c r="G53" s="8">
        <f>VLOOKUP($A$7:$A$91,dt!$A$2:$R$78,7,FALSE)</f>
        <v>10892</v>
      </c>
      <c r="H53" s="8">
        <f>VLOOKUP($A$7:$A$91,dt!$A$2:$R$78,8,FALSE)</f>
        <v>1825</v>
      </c>
      <c r="I53" s="8">
        <f>VLOOKUP($A$7:$A$91,dt!$A$2:$R$78,9,FALSE)</f>
        <v>81899</v>
      </c>
      <c r="J53" s="8">
        <f>VLOOKUP($A$7:$A$91,dt!$A$2:$R$78,10,FALSE)</f>
        <v>6274</v>
      </c>
      <c r="K53" s="8">
        <f>VLOOKUP($A$7:$A$91,dt!$A$2:$R$78,11,FALSE)</f>
        <v>1969503</v>
      </c>
      <c r="L53" s="8">
        <f>VLOOKUP($A$7:$A$91,dt!$A$2:$R$78,12,FALSE)</f>
        <v>47674</v>
      </c>
      <c r="M53" s="8">
        <f>VLOOKUP($A$7:$A$91,dt!$A$2:$R$78,13,FALSE)</f>
        <v>54768</v>
      </c>
      <c r="N53" s="8">
        <f>VLOOKUP($A$7:$A$91,dt!$A$2:$R$78,14,FALSE)</f>
        <v>245</v>
      </c>
      <c r="O53" s="8">
        <f>VLOOKUP($A$7:$A$91,dt!$A$2:$R$78,15,FALSE)</f>
        <v>137504</v>
      </c>
      <c r="P53" s="8">
        <f>VLOOKUP($A$7:$A$91,dt!$A$2:$R$78,16,FALSE)</f>
        <v>1560</v>
      </c>
      <c r="Q53" s="8">
        <f>VLOOKUP($A$7:$A$91,dt!$A$2:$R$78,17,FALSE)</f>
        <v>2290</v>
      </c>
      <c r="R53" s="8">
        <f>VLOOKUP($A$7:$A$91,dt!$A$2:$R$78,18,FALSE)</f>
        <v>107</v>
      </c>
      <c r="S53" s="8">
        <f>VLOOKUP($A$7:$A$91,dt!$A$2:$X$78,19,FALSE)</f>
        <v>12593</v>
      </c>
      <c r="T53" s="8">
        <f>VLOOKUP($A$7:$A$91,dt!$A$2:$X$78,20,FALSE)</f>
        <v>306</v>
      </c>
      <c r="U53" s="8">
        <f>VLOOKUP($A$7:$A$91,dt!$A$2:$X$78,21,FALSE)</f>
        <v>2525</v>
      </c>
      <c r="V53" s="8">
        <f>VLOOKUP($A$7:$A$91,dt!$A$2:$X$78,22,FALSE)</f>
        <v>272</v>
      </c>
      <c r="W53" s="8">
        <f>VLOOKUP($A$7:$A$91,dt!$A$2:$X$78,23,FALSE)</f>
        <v>102</v>
      </c>
      <c r="X53" s="8">
        <f>VLOOKUP($A$7:$A$91,dt!$A$2:$X$78,24,FALSE)</f>
        <v>12</v>
      </c>
    </row>
    <row r="54" spans="1:24" ht="21.75" x14ac:dyDescent="0.2">
      <c r="A54" s="7" t="s">
        <v>53</v>
      </c>
      <c r="B54" s="8">
        <f>VLOOKUP($A$7:$A$91,dt!$A$2:$R$78,2,FALSE)</f>
        <v>44749</v>
      </c>
      <c r="C54" s="8">
        <f>VLOOKUP($A$7:$A$91,dt!$A$2:$R$78,3,FALSE)</f>
        <v>49827</v>
      </c>
      <c r="D54" s="8">
        <f>VLOOKUP($A$7:$A$91,dt!$A$2:$R$78,4,FALSE)</f>
        <v>5436</v>
      </c>
      <c r="E54" s="8">
        <f>VLOOKUP($A$7:$A$91,dt!$A$2:$R$78,5,FALSE)</f>
        <v>287</v>
      </c>
      <c r="F54" s="8">
        <f>VLOOKUP($A$7:$A$91,dt!$A$2:$R$78,6,FALSE)</f>
        <v>24</v>
      </c>
      <c r="G54" s="8">
        <f>VLOOKUP($A$7:$A$91,dt!$A$2:$R$78,7,FALSE)</f>
        <v>7139</v>
      </c>
      <c r="H54" s="8">
        <f>VLOOKUP($A$7:$A$91,dt!$A$2:$R$78,8,FALSE)</f>
        <v>775</v>
      </c>
      <c r="I54" s="8">
        <f>VLOOKUP($A$7:$A$91,dt!$A$2:$R$78,9,FALSE)</f>
        <v>34266</v>
      </c>
      <c r="J54" s="8">
        <f>VLOOKUP($A$7:$A$91,dt!$A$2:$R$78,10,FALSE)</f>
        <v>2003</v>
      </c>
      <c r="K54" s="8">
        <f>VLOOKUP($A$7:$A$91,dt!$A$2:$R$78,11,FALSE)</f>
        <v>1926230</v>
      </c>
      <c r="L54" s="8">
        <f>VLOOKUP($A$7:$A$91,dt!$A$2:$R$78,12,FALSE)</f>
        <v>42834</v>
      </c>
      <c r="M54" s="8">
        <f>VLOOKUP($A$7:$A$91,dt!$A$2:$R$78,13,FALSE)</f>
        <v>251338</v>
      </c>
      <c r="N54" s="8">
        <f>VLOOKUP($A$7:$A$91,dt!$A$2:$R$78,14,FALSE)</f>
        <v>255</v>
      </c>
      <c r="O54" s="8">
        <f>VLOOKUP($A$7:$A$91,dt!$A$2:$R$78,15,FALSE)</f>
        <v>172124</v>
      </c>
      <c r="P54" s="8">
        <f>VLOOKUP($A$7:$A$91,dt!$A$2:$R$78,16,FALSE)</f>
        <v>1027</v>
      </c>
      <c r="Q54" s="8">
        <f>VLOOKUP($A$7:$A$91,dt!$A$2:$R$78,17,FALSE)</f>
        <v>1967</v>
      </c>
      <c r="R54" s="8">
        <f>VLOOKUP($A$7:$A$91,dt!$A$2:$R$78,18,FALSE)</f>
        <v>70</v>
      </c>
      <c r="S54" s="8">
        <f>VLOOKUP($A$7:$A$91,dt!$A$2:$X$78,19,FALSE)</f>
        <v>23632</v>
      </c>
      <c r="T54" s="8">
        <f>VLOOKUP($A$7:$A$91,dt!$A$2:$X$78,20,FALSE)</f>
        <v>287</v>
      </c>
      <c r="U54" s="8">
        <f>VLOOKUP($A$7:$A$91,dt!$A$2:$X$78,21,FALSE)</f>
        <v>1218</v>
      </c>
      <c r="V54" s="8">
        <f>VLOOKUP($A$7:$A$91,dt!$A$2:$X$78,22,FALSE)</f>
        <v>67</v>
      </c>
      <c r="W54" s="8">
        <f>VLOOKUP($A$7:$A$91,dt!$A$2:$X$78,23,FALSE)</f>
        <v>427</v>
      </c>
      <c r="X54" s="8">
        <f>VLOOKUP($A$7:$A$91,dt!$A$2:$X$78,24,FALSE)</f>
        <v>11</v>
      </c>
    </row>
    <row r="55" spans="1:24" ht="21.75" x14ac:dyDescent="0.2">
      <c r="A55" s="7" t="s">
        <v>54</v>
      </c>
      <c r="B55" s="8">
        <f>VLOOKUP($A$7:$A$91,dt!$A$2:$R$78,2,FALSE)</f>
        <v>82566</v>
      </c>
      <c r="C55" s="8">
        <f>VLOOKUP($A$7:$A$91,dt!$A$2:$R$78,3,FALSE)</f>
        <v>44879</v>
      </c>
      <c r="D55" s="8">
        <f>VLOOKUP($A$7:$A$91,dt!$A$2:$R$78,4,FALSE)</f>
        <v>5466</v>
      </c>
      <c r="E55" s="8">
        <f>VLOOKUP($A$7:$A$91,dt!$A$2:$R$78,5,FALSE)</f>
        <v>4869</v>
      </c>
      <c r="F55" s="8">
        <f>VLOOKUP($A$7:$A$91,dt!$A$2:$R$78,6,FALSE)</f>
        <v>152</v>
      </c>
      <c r="G55" s="8">
        <f>VLOOKUP($A$7:$A$91,dt!$A$2:$R$78,7,FALSE)</f>
        <v>14621</v>
      </c>
      <c r="H55" s="8">
        <f>VLOOKUP($A$7:$A$91,dt!$A$2:$R$78,8,FALSE)</f>
        <v>1814</v>
      </c>
      <c r="I55" s="8">
        <f>VLOOKUP($A$7:$A$91,dt!$A$2:$R$78,9,FALSE)</f>
        <v>130005</v>
      </c>
      <c r="J55" s="8">
        <f>VLOOKUP($A$7:$A$91,dt!$A$2:$R$78,10,FALSE)</f>
        <v>5518</v>
      </c>
      <c r="K55" s="8">
        <f>VLOOKUP($A$7:$A$91,dt!$A$2:$R$78,11,FALSE)</f>
        <v>3579544</v>
      </c>
      <c r="L55" s="8">
        <f>VLOOKUP($A$7:$A$91,dt!$A$2:$R$78,12,FALSE)</f>
        <v>78987</v>
      </c>
      <c r="M55" s="8">
        <f>VLOOKUP($A$7:$A$91,dt!$A$2:$R$78,13,FALSE)</f>
        <v>463328</v>
      </c>
      <c r="N55" s="8">
        <f>VLOOKUP($A$7:$A$91,dt!$A$2:$R$78,14,FALSE)</f>
        <v>238</v>
      </c>
      <c r="O55" s="8">
        <f>VLOOKUP($A$7:$A$91,dt!$A$2:$R$78,15,FALSE)</f>
        <v>1160236</v>
      </c>
      <c r="P55" s="8">
        <f>VLOOKUP($A$7:$A$91,dt!$A$2:$R$78,16,FALSE)</f>
        <v>3249</v>
      </c>
      <c r="Q55" s="8">
        <f>VLOOKUP($A$7:$A$91,dt!$A$2:$R$78,17,FALSE)</f>
        <v>7277</v>
      </c>
      <c r="R55" s="8">
        <f>VLOOKUP($A$7:$A$91,dt!$A$2:$R$78,18,FALSE)</f>
        <v>217</v>
      </c>
      <c r="S55" s="8">
        <f>VLOOKUP($A$7:$A$91,dt!$A$2:$X$78,19,FALSE)</f>
        <v>53340</v>
      </c>
      <c r="T55" s="8">
        <f>VLOOKUP($A$7:$A$91,dt!$A$2:$X$78,20,FALSE)</f>
        <v>1077</v>
      </c>
      <c r="U55" s="8">
        <f>VLOOKUP($A$7:$A$91,dt!$A$2:$X$78,21,FALSE)</f>
        <v>3163</v>
      </c>
      <c r="V55" s="8">
        <f>VLOOKUP($A$7:$A$91,dt!$A$2:$X$78,22,FALSE)</f>
        <v>183</v>
      </c>
      <c r="W55" s="8">
        <f>VLOOKUP($A$7:$A$91,dt!$A$2:$X$78,23,FALSE)</f>
        <v>253</v>
      </c>
      <c r="X55" s="8">
        <f>VLOOKUP($A$7:$A$91,dt!$A$2:$X$78,24,FALSE)</f>
        <v>22</v>
      </c>
    </row>
    <row r="56" spans="1:24" ht="21.75" x14ac:dyDescent="0.2">
      <c r="A56" s="7" t="s">
        <v>55</v>
      </c>
      <c r="B56" s="8">
        <f>VLOOKUP($A$7:$A$91,dt!$A$2:$R$78,2,FALSE)</f>
        <v>20438</v>
      </c>
      <c r="C56" s="8">
        <f>VLOOKUP($A$7:$A$91,dt!$A$2:$R$78,3,FALSE)</f>
        <v>75691</v>
      </c>
      <c r="D56" s="8">
        <f>VLOOKUP($A$7:$A$91,dt!$A$2:$R$78,4,FALSE)</f>
        <v>7249</v>
      </c>
      <c r="E56" s="8">
        <f>VLOOKUP($A$7:$A$91,dt!$A$2:$R$78,5,FALSE)</f>
        <v>56</v>
      </c>
      <c r="F56" s="8">
        <f>VLOOKUP($A$7:$A$91,dt!$A$2:$R$78,6,FALSE)</f>
        <v>10</v>
      </c>
      <c r="G56" s="8">
        <f>VLOOKUP($A$7:$A$91,dt!$A$2:$R$78,7,FALSE)</f>
        <v>38885</v>
      </c>
      <c r="H56" s="8">
        <f>VLOOKUP($A$7:$A$91,dt!$A$2:$R$78,8,FALSE)</f>
        <v>4553</v>
      </c>
      <c r="I56" s="8">
        <f>VLOOKUP($A$7:$A$91,dt!$A$2:$R$78,9,FALSE)</f>
        <v>66023</v>
      </c>
      <c r="J56" s="8">
        <f>VLOOKUP($A$7:$A$91,dt!$A$2:$R$78,10,FALSE)</f>
        <v>10633</v>
      </c>
      <c r="K56" s="8">
        <f>VLOOKUP($A$7:$A$91,dt!$A$2:$R$78,11,FALSE)</f>
        <v>708659</v>
      </c>
      <c r="L56" s="8">
        <f>VLOOKUP($A$7:$A$91,dt!$A$2:$R$78,12,FALSE)</f>
        <v>17990</v>
      </c>
      <c r="M56" s="8">
        <f>VLOOKUP($A$7:$A$91,dt!$A$2:$R$78,13,FALSE)</f>
        <v>1476</v>
      </c>
      <c r="N56" s="8">
        <f>VLOOKUP($A$7:$A$91,dt!$A$2:$R$78,14,FALSE)</f>
        <v>57</v>
      </c>
      <c r="O56" s="8">
        <f>VLOOKUP($A$7:$A$91,dt!$A$2:$R$78,15,FALSE)</f>
        <v>31642</v>
      </c>
      <c r="P56" s="8">
        <f>VLOOKUP($A$7:$A$91,dt!$A$2:$R$78,16,FALSE)</f>
        <v>232</v>
      </c>
      <c r="Q56" s="8">
        <f>VLOOKUP($A$7:$A$91,dt!$A$2:$R$78,17,FALSE)</f>
        <v>919</v>
      </c>
      <c r="R56" s="8">
        <f>VLOOKUP($A$7:$A$91,dt!$A$2:$R$78,18,FALSE)</f>
        <v>19</v>
      </c>
      <c r="S56" s="8">
        <f>VLOOKUP($A$7:$A$91,dt!$A$2:$X$78,19,FALSE)</f>
        <v>4725</v>
      </c>
      <c r="T56" s="8">
        <f>VLOOKUP($A$7:$A$91,dt!$A$2:$X$78,20,FALSE)</f>
        <v>82</v>
      </c>
      <c r="U56" s="8">
        <f>VLOOKUP($A$7:$A$91,dt!$A$2:$X$78,21,FALSE)</f>
        <v>2535</v>
      </c>
      <c r="V56" s="8">
        <f>VLOOKUP($A$7:$A$91,dt!$A$2:$X$78,22,FALSE)</f>
        <v>219</v>
      </c>
      <c r="W56" s="8">
        <f>VLOOKUP($A$7:$A$91,dt!$A$2:$X$78,23,FALSE)</f>
        <v>121</v>
      </c>
      <c r="X56" s="8">
        <f>VLOOKUP($A$7:$A$91,dt!$A$2:$X$78,24,FALSE)</f>
        <v>14</v>
      </c>
    </row>
    <row r="57" spans="1:24" ht="21.75" x14ac:dyDescent="0.2">
      <c r="A57" s="11" t="s">
        <v>6</v>
      </c>
      <c r="B57" s="10">
        <f>SUM(B58:B66)</f>
        <v>343311</v>
      </c>
      <c r="C57" s="10">
        <f t="shared" ref="C57:X57" si="24">SUM(C58:C66)</f>
        <v>607634</v>
      </c>
      <c r="D57" s="10">
        <f t="shared" si="24"/>
        <v>45141</v>
      </c>
      <c r="E57" s="10">
        <f t="shared" si="24"/>
        <v>7131</v>
      </c>
      <c r="F57" s="10">
        <f t="shared" si="24"/>
        <v>271</v>
      </c>
      <c r="G57" s="10">
        <f t="shared" si="24"/>
        <v>125298</v>
      </c>
      <c r="H57" s="10">
        <f t="shared" si="24"/>
        <v>11520</v>
      </c>
      <c r="I57" s="10">
        <f t="shared" si="24"/>
        <v>1324556</v>
      </c>
      <c r="J57" s="10">
        <f t="shared" si="24"/>
        <v>27387</v>
      </c>
      <c r="K57" s="10">
        <f t="shared" ref="K57:L57" si="25">SUM(K58:K66)</f>
        <v>13539228</v>
      </c>
      <c r="L57" s="10">
        <f t="shared" si="25"/>
        <v>306641</v>
      </c>
      <c r="M57" s="10">
        <f t="shared" ref="M57:N57" si="26">SUM(M58:M66)</f>
        <v>20088942</v>
      </c>
      <c r="N57" s="10">
        <f t="shared" si="26"/>
        <v>1425</v>
      </c>
      <c r="O57" s="10">
        <f t="shared" si="24"/>
        <v>5327051</v>
      </c>
      <c r="P57" s="10">
        <f t="shared" si="24"/>
        <v>18401</v>
      </c>
      <c r="Q57" s="10">
        <f t="shared" si="24"/>
        <v>900198</v>
      </c>
      <c r="R57" s="10">
        <f t="shared" si="24"/>
        <v>1360</v>
      </c>
      <c r="S57" s="10">
        <f t="shared" ref="S57:T57" si="27">SUM(S58:S66)</f>
        <v>3046368</v>
      </c>
      <c r="T57" s="10">
        <f t="shared" si="27"/>
        <v>9714</v>
      </c>
      <c r="U57" s="10">
        <f t="shared" si="24"/>
        <v>116358</v>
      </c>
      <c r="V57" s="10">
        <f t="shared" si="24"/>
        <v>3684</v>
      </c>
      <c r="W57" s="10">
        <f t="shared" si="24"/>
        <v>13913</v>
      </c>
      <c r="X57" s="10">
        <f t="shared" si="24"/>
        <v>404</v>
      </c>
    </row>
    <row r="58" spans="1:24" ht="21.75" x14ac:dyDescent="0.2">
      <c r="A58" s="7" t="s">
        <v>56</v>
      </c>
      <c r="B58" s="8">
        <f>VLOOKUP($A$7:$A$91,dt!$A$2:$R$78,2,FALSE)</f>
        <v>32133</v>
      </c>
      <c r="C58" s="8">
        <f>VLOOKUP($A$7:$A$91,dt!$A$2:$R$78,3,FALSE)</f>
        <v>44672</v>
      </c>
      <c r="D58" s="8">
        <f>VLOOKUP($A$7:$A$91,dt!$A$2:$R$78,4,FALSE)</f>
        <v>3466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22345</v>
      </c>
      <c r="H58" s="8">
        <f>VLOOKUP($A$7:$A$91,dt!$A$2:$R$78,8,FALSE)</f>
        <v>1881</v>
      </c>
      <c r="I58" s="8">
        <f>VLOOKUP($A$7:$A$91,dt!$A$2:$R$78,9,FALSE)</f>
        <v>66787</v>
      </c>
      <c r="J58" s="8">
        <f>VLOOKUP($A$7:$A$91,dt!$A$2:$R$78,10,FALSE)</f>
        <v>1593</v>
      </c>
      <c r="K58" s="8">
        <f>VLOOKUP($A$7:$A$91,dt!$A$2:$R$78,11,FALSE)</f>
        <v>1104442</v>
      </c>
      <c r="L58" s="8">
        <f>VLOOKUP($A$7:$A$91,dt!$A$2:$R$78,12,FALSE)</f>
        <v>30283</v>
      </c>
      <c r="M58" s="8">
        <f>VLOOKUP($A$7:$A$91,dt!$A$2:$R$78,13,FALSE)</f>
        <v>615809</v>
      </c>
      <c r="N58" s="8">
        <f>VLOOKUP($A$7:$A$91,dt!$A$2:$R$78,14,FALSE)</f>
        <v>117</v>
      </c>
      <c r="O58" s="8">
        <f>VLOOKUP($A$7:$A$91,dt!$A$2:$R$78,15,FALSE)</f>
        <v>1922354</v>
      </c>
      <c r="P58" s="8">
        <f>VLOOKUP($A$7:$A$91,dt!$A$2:$R$78,16,FALSE)</f>
        <v>337</v>
      </c>
      <c r="Q58" s="8">
        <f>VLOOKUP($A$7:$A$91,dt!$A$2:$R$78,17,FALSE)</f>
        <v>13165</v>
      </c>
      <c r="R58" s="8">
        <f>VLOOKUP($A$7:$A$91,dt!$A$2:$R$78,18,FALSE)</f>
        <v>109</v>
      </c>
      <c r="S58" s="8">
        <f>VLOOKUP($A$7:$A$91,dt!$A$2:$X$78,19,FALSE)</f>
        <v>90101</v>
      </c>
      <c r="T58" s="8">
        <f>VLOOKUP($A$7:$A$91,dt!$A$2:$X$78,20,FALSE)</f>
        <v>137</v>
      </c>
      <c r="U58" s="8">
        <f>VLOOKUP($A$7:$A$91,dt!$A$2:$X$78,21,FALSE)</f>
        <v>1315</v>
      </c>
      <c r="V58" s="8">
        <f>VLOOKUP($A$7:$A$91,dt!$A$2:$X$78,22,FALSE)</f>
        <v>56</v>
      </c>
      <c r="W58" s="8">
        <f>VLOOKUP($A$7:$A$91,dt!$A$2:$X$78,23,FALSE)</f>
        <v>178</v>
      </c>
      <c r="X58" s="8">
        <f>VLOOKUP($A$7:$A$91,dt!$A$2:$X$78,24,FALSE)</f>
        <v>8</v>
      </c>
    </row>
    <row r="59" spans="1:24" ht="21.75" x14ac:dyDescent="0.2">
      <c r="A59" s="7" t="s">
        <v>57</v>
      </c>
      <c r="B59" s="8">
        <f>VLOOKUP($A$7:$A$91,dt!$A$2:$R$78,2,FALSE)</f>
        <v>40506</v>
      </c>
      <c r="C59" s="8">
        <f>VLOOKUP($A$7:$A$91,dt!$A$2:$R$78,3,FALSE)</f>
        <v>67626</v>
      </c>
      <c r="D59" s="8">
        <f>VLOOKUP($A$7:$A$91,dt!$A$2:$R$78,4,FALSE)</f>
        <v>3703</v>
      </c>
      <c r="E59" s="8">
        <f>VLOOKUP($A$7:$A$91,dt!$A$2:$R$78,5,FALSE)</f>
        <v>1352</v>
      </c>
      <c r="F59" s="8">
        <f>VLOOKUP($A$7:$A$91,dt!$A$2:$R$78,6,FALSE)</f>
        <v>49</v>
      </c>
      <c r="G59" s="8">
        <f>VLOOKUP($A$7:$A$91,dt!$A$2:$R$78,7,FALSE)</f>
        <v>6678</v>
      </c>
      <c r="H59" s="8">
        <f>VLOOKUP($A$7:$A$91,dt!$A$2:$R$78,8,FALSE)</f>
        <v>536</v>
      </c>
      <c r="I59" s="8">
        <f>VLOOKUP($A$7:$A$91,dt!$A$2:$R$78,9,FALSE)</f>
        <v>196048</v>
      </c>
      <c r="J59" s="8">
        <f>VLOOKUP($A$7:$A$91,dt!$A$2:$R$78,10,FALSE)</f>
        <v>1861</v>
      </c>
      <c r="K59" s="8">
        <f>VLOOKUP($A$7:$A$91,dt!$A$2:$R$78,11,FALSE)</f>
        <v>1936225</v>
      </c>
      <c r="L59" s="8">
        <f>VLOOKUP($A$7:$A$91,dt!$A$2:$R$78,12,FALSE)</f>
        <v>36303</v>
      </c>
      <c r="M59" s="8">
        <f>VLOOKUP($A$7:$A$91,dt!$A$2:$R$78,13,FALSE)</f>
        <v>6485648</v>
      </c>
      <c r="N59" s="8">
        <f>VLOOKUP($A$7:$A$91,dt!$A$2:$R$78,14,FALSE)</f>
        <v>234</v>
      </c>
      <c r="O59" s="8">
        <f>VLOOKUP($A$7:$A$91,dt!$A$2:$R$78,15,FALSE)</f>
        <v>1582619</v>
      </c>
      <c r="P59" s="8">
        <f>VLOOKUP($A$7:$A$91,dt!$A$2:$R$78,16,FALSE)</f>
        <v>3705</v>
      </c>
      <c r="Q59" s="8">
        <f>VLOOKUP($A$7:$A$91,dt!$A$2:$R$78,17,FALSE)</f>
        <v>31957</v>
      </c>
      <c r="R59" s="8">
        <f>VLOOKUP($A$7:$A$91,dt!$A$2:$R$78,18,FALSE)</f>
        <v>261</v>
      </c>
      <c r="S59" s="8">
        <f>VLOOKUP($A$7:$A$91,dt!$A$2:$X$78,19,FALSE)</f>
        <v>708441</v>
      </c>
      <c r="T59" s="8">
        <f>VLOOKUP($A$7:$A$91,dt!$A$2:$X$78,20,FALSE)</f>
        <v>2295</v>
      </c>
      <c r="U59" s="8">
        <f>VLOOKUP($A$7:$A$91,dt!$A$2:$X$78,21,FALSE)</f>
        <v>23826</v>
      </c>
      <c r="V59" s="8">
        <f>VLOOKUP($A$7:$A$91,dt!$A$2:$X$78,22,FALSE)</f>
        <v>693</v>
      </c>
      <c r="W59" s="8">
        <f>VLOOKUP($A$7:$A$91,dt!$A$2:$X$78,23,FALSE)</f>
        <v>3577</v>
      </c>
      <c r="X59" s="8">
        <f>VLOOKUP($A$7:$A$91,dt!$A$2:$X$78,24,FALSE)</f>
        <v>107</v>
      </c>
    </row>
    <row r="60" spans="1:24" ht="21.75" x14ac:dyDescent="0.2">
      <c r="A60" s="7" t="s">
        <v>58</v>
      </c>
      <c r="B60" s="8">
        <f>VLOOKUP($A$7:$A$91,dt!$A$2:$R$78,2,FALSE)</f>
        <v>23737</v>
      </c>
      <c r="C60" s="8">
        <f>VLOOKUP($A$7:$A$91,dt!$A$2:$R$78,3,FALSE)</f>
        <v>13273</v>
      </c>
      <c r="D60" s="8">
        <f>VLOOKUP($A$7:$A$91,dt!$A$2:$R$78,4,FALSE)</f>
        <v>973</v>
      </c>
      <c r="E60" s="8">
        <f>VLOOKUP($A$7:$A$91,dt!$A$2:$R$78,5,FALSE)</f>
        <v>72</v>
      </c>
      <c r="F60" s="8">
        <f>VLOOKUP($A$7:$A$91,dt!$A$2:$R$78,6,FALSE)</f>
        <v>4</v>
      </c>
      <c r="G60" s="8">
        <f>VLOOKUP($A$7:$A$91,dt!$A$2:$R$78,7,FALSE)</f>
        <v>25519</v>
      </c>
      <c r="H60" s="8">
        <f>VLOOKUP($A$7:$A$91,dt!$A$2:$R$78,8,FALSE)</f>
        <v>2341</v>
      </c>
      <c r="I60" s="8">
        <f>VLOOKUP($A$7:$A$91,dt!$A$2:$R$78,9,FALSE)</f>
        <v>78485</v>
      </c>
      <c r="J60" s="8">
        <f>VLOOKUP($A$7:$A$91,dt!$A$2:$R$78,10,FALSE)</f>
        <v>1329</v>
      </c>
      <c r="K60" s="8">
        <f>VLOOKUP($A$7:$A$91,dt!$A$2:$R$78,11,FALSE)</f>
        <v>968211</v>
      </c>
      <c r="L60" s="8">
        <f>VLOOKUP($A$7:$A$91,dt!$A$2:$R$78,12,FALSE)</f>
        <v>20845</v>
      </c>
      <c r="M60" s="8">
        <f>VLOOKUP($A$7:$A$91,dt!$A$2:$R$78,13,FALSE)</f>
        <v>1568619</v>
      </c>
      <c r="N60" s="8">
        <f>VLOOKUP($A$7:$A$91,dt!$A$2:$R$78,14,FALSE)</f>
        <v>122</v>
      </c>
      <c r="O60" s="8">
        <f>VLOOKUP($A$7:$A$91,dt!$A$2:$R$78,15,FALSE)</f>
        <v>90628</v>
      </c>
      <c r="P60" s="8">
        <f>VLOOKUP($A$7:$A$91,dt!$A$2:$R$78,16,FALSE)</f>
        <v>2234</v>
      </c>
      <c r="Q60" s="8">
        <f>VLOOKUP($A$7:$A$91,dt!$A$2:$R$78,17,FALSE)</f>
        <v>16161</v>
      </c>
      <c r="R60" s="8">
        <f>VLOOKUP($A$7:$A$91,dt!$A$2:$R$78,18,FALSE)</f>
        <v>132</v>
      </c>
      <c r="S60" s="8">
        <f>VLOOKUP($A$7:$A$91,dt!$A$2:$X$78,19,FALSE)</f>
        <v>265351</v>
      </c>
      <c r="T60" s="8">
        <f>VLOOKUP($A$7:$A$91,dt!$A$2:$X$78,20,FALSE)</f>
        <v>2403</v>
      </c>
      <c r="U60" s="8">
        <f>VLOOKUP($A$7:$A$91,dt!$A$2:$X$78,21,FALSE)</f>
        <v>11661</v>
      </c>
      <c r="V60" s="8">
        <f>VLOOKUP($A$7:$A$91,dt!$A$2:$X$78,22,FALSE)</f>
        <v>390</v>
      </c>
      <c r="W60" s="8">
        <f>VLOOKUP($A$7:$A$91,dt!$A$2:$X$78,23,FALSE)</f>
        <v>1324</v>
      </c>
      <c r="X60" s="8">
        <f>VLOOKUP($A$7:$A$91,dt!$A$2:$X$78,24,FALSE)</f>
        <v>38</v>
      </c>
    </row>
    <row r="61" spans="1:24" ht="21.75" x14ac:dyDescent="0.2">
      <c r="A61" s="7" t="s">
        <v>59</v>
      </c>
      <c r="B61" s="8">
        <f>VLOOKUP($A$7:$A$91,dt!$A$2:$R$78,2,FALSE)</f>
        <v>40420</v>
      </c>
      <c r="C61" s="8">
        <f>VLOOKUP($A$7:$A$91,dt!$A$2:$R$78,3,FALSE)</f>
        <v>24913</v>
      </c>
      <c r="D61" s="8">
        <f>VLOOKUP($A$7:$A$91,dt!$A$2:$R$78,4,FALSE)</f>
        <v>1689</v>
      </c>
      <c r="E61" s="8">
        <f>VLOOKUP($A$7:$A$91,dt!$A$2:$R$78,5,FALSE)</f>
        <v>131</v>
      </c>
      <c r="F61" s="8">
        <f>VLOOKUP($A$7:$A$91,dt!$A$2:$R$78,6,FALSE)</f>
        <v>6</v>
      </c>
      <c r="G61" s="8">
        <f>VLOOKUP($A$7:$A$91,dt!$A$2:$R$78,7,FALSE)</f>
        <v>8372</v>
      </c>
      <c r="H61" s="8">
        <f>VLOOKUP($A$7:$A$91,dt!$A$2:$R$78,8,FALSE)</f>
        <v>576</v>
      </c>
      <c r="I61" s="8">
        <f>VLOOKUP($A$7:$A$91,dt!$A$2:$R$78,9,FALSE)</f>
        <v>254512</v>
      </c>
      <c r="J61" s="8">
        <f>VLOOKUP($A$7:$A$91,dt!$A$2:$R$78,10,FALSE)</f>
        <v>3946</v>
      </c>
      <c r="K61" s="8">
        <f>VLOOKUP($A$7:$A$91,dt!$A$2:$R$78,11,FALSE)</f>
        <v>1534844</v>
      </c>
      <c r="L61" s="8">
        <f>VLOOKUP($A$7:$A$91,dt!$A$2:$R$78,12,FALSE)</f>
        <v>37212</v>
      </c>
      <c r="M61" s="8">
        <f>VLOOKUP($A$7:$A$91,dt!$A$2:$R$78,13,FALSE)</f>
        <v>1523575</v>
      </c>
      <c r="N61" s="8">
        <f>VLOOKUP($A$7:$A$91,dt!$A$2:$R$78,14,FALSE)</f>
        <v>201</v>
      </c>
      <c r="O61" s="8">
        <f>VLOOKUP($A$7:$A$91,dt!$A$2:$R$78,15,FALSE)</f>
        <v>163072</v>
      </c>
      <c r="P61" s="8">
        <f>VLOOKUP($A$7:$A$91,dt!$A$2:$R$78,16,FALSE)</f>
        <v>1994</v>
      </c>
      <c r="Q61" s="8">
        <f>VLOOKUP($A$7:$A$91,dt!$A$2:$R$78,17,FALSE)</f>
        <v>6929</v>
      </c>
      <c r="R61" s="8">
        <f>VLOOKUP($A$7:$A$91,dt!$A$2:$R$78,18,FALSE)</f>
        <v>202</v>
      </c>
      <c r="S61" s="8">
        <f>VLOOKUP($A$7:$A$91,dt!$A$2:$X$78,19,FALSE)</f>
        <v>226525</v>
      </c>
      <c r="T61" s="8">
        <f>VLOOKUP($A$7:$A$91,dt!$A$2:$X$78,20,FALSE)</f>
        <v>973</v>
      </c>
      <c r="U61" s="8">
        <f>VLOOKUP($A$7:$A$91,dt!$A$2:$X$78,21,FALSE)</f>
        <v>6581</v>
      </c>
      <c r="V61" s="8">
        <f>VLOOKUP($A$7:$A$91,dt!$A$2:$X$78,22,FALSE)</f>
        <v>213</v>
      </c>
      <c r="W61" s="8">
        <f>VLOOKUP($A$7:$A$91,dt!$A$2:$X$78,23,FALSE)</f>
        <v>622</v>
      </c>
      <c r="X61" s="8">
        <f>VLOOKUP($A$7:$A$91,dt!$A$2:$X$78,24,FALSE)</f>
        <v>13</v>
      </c>
    </row>
    <row r="62" spans="1:24" ht="21.75" x14ac:dyDescent="0.2">
      <c r="A62" s="7" t="s">
        <v>60</v>
      </c>
      <c r="B62" s="8">
        <f>VLOOKUP($A$7:$A$91,dt!$A$2:$R$78,2,FALSE)</f>
        <v>36857</v>
      </c>
      <c r="C62" s="8">
        <f>VLOOKUP($A$7:$A$91,dt!$A$2:$R$78,3,FALSE)</f>
        <v>220933</v>
      </c>
      <c r="D62" s="8">
        <f>VLOOKUP($A$7:$A$91,dt!$A$2:$R$78,4,FALSE)</f>
        <v>15315</v>
      </c>
      <c r="E62" s="8">
        <f>VLOOKUP($A$7:$A$91,dt!$A$2:$R$78,5,FALSE)</f>
        <v>91</v>
      </c>
      <c r="F62" s="8">
        <f>VLOOKUP($A$7:$A$91,dt!$A$2:$R$78,6,FALSE)</f>
        <v>5</v>
      </c>
      <c r="G62" s="8">
        <f>VLOOKUP($A$7:$A$91,dt!$A$2:$R$78,7,FALSE)</f>
        <v>17863</v>
      </c>
      <c r="H62" s="8">
        <f>VLOOKUP($A$7:$A$91,dt!$A$2:$R$78,8,FALSE)</f>
        <v>1728</v>
      </c>
      <c r="I62" s="8">
        <f>VLOOKUP($A$7:$A$91,dt!$A$2:$R$78,9,FALSE)</f>
        <v>167218</v>
      </c>
      <c r="J62" s="8">
        <f>VLOOKUP($A$7:$A$91,dt!$A$2:$R$78,10,FALSE)</f>
        <v>8231</v>
      </c>
      <c r="K62" s="8">
        <f>VLOOKUP($A$7:$A$91,dt!$A$2:$R$78,11,FALSE)</f>
        <v>1059701</v>
      </c>
      <c r="L62" s="8">
        <f>VLOOKUP($A$7:$A$91,dt!$A$2:$R$78,12,FALSE)</f>
        <v>27804</v>
      </c>
      <c r="M62" s="8">
        <f>VLOOKUP($A$7:$A$91,dt!$A$2:$R$78,13,FALSE)</f>
        <v>437536</v>
      </c>
      <c r="N62" s="8">
        <f>VLOOKUP($A$7:$A$91,dt!$A$2:$R$78,14,FALSE)</f>
        <v>123</v>
      </c>
      <c r="O62" s="8">
        <f>VLOOKUP($A$7:$A$91,dt!$A$2:$R$78,15,FALSE)</f>
        <v>19326</v>
      </c>
      <c r="P62" s="8">
        <f>VLOOKUP($A$7:$A$91,dt!$A$2:$R$78,16,FALSE)</f>
        <v>615</v>
      </c>
      <c r="Q62" s="8">
        <f>VLOOKUP($A$7:$A$91,dt!$A$2:$R$78,17,FALSE)</f>
        <v>1281</v>
      </c>
      <c r="R62" s="8">
        <f>VLOOKUP($A$7:$A$91,dt!$A$2:$R$78,18,FALSE)</f>
        <v>108</v>
      </c>
      <c r="S62" s="8">
        <f>VLOOKUP($A$7:$A$91,dt!$A$2:$X$78,19,FALSE)</f>
        <v>11112</v>
      </c>
      <c r="T62" s="8">
        <f>VLOOKUP($A$7:$A$91,dt!$A$2:$X$78,20,FALSE)</f>
        <v>263</v>
      </c>
      <c r="U62" s="8">
        <f>VLOOKUP($A$7:$A$91,dt!$A$2:$X$78,21,FALSE)</f>
        <v>11878</v>
      </c>
      <c r="V62" s="8">
        <f>VLOOKUP($A$7:$A$91,dt!$A$2:$X$78,22,FALSE)</f>
        <v>475</v>
      </c>
      <c r="W62" s="8">
        <f>VLOOKUP($A$7:$A$91,dt!$A$2:$X$78,23,FALSE)</f>
        <v>704</v>
      </c>
      <c r="X62" s="8">
        <f>VLOOKUP($A$7:$A$91,dt!$A$2:$X$78,24,FALSE)</f>
        <v>11</v>
      </c>
    </row>
    <row r="63" spans="1:24" ht="21.75" x14ac:dyDescent="0.2">
      <c r="A63" s="7" t="s">
        <v>61</v>
      </c>
      <c r="B63" s="8">
        <f>VLOOKUP($A$7:$A$91,dt!$A$2:$R$78,2,FALSE)</f>
        <v>39565</v>
      </c>
      <c r="C63" s="8">
        <f>VLOOKUP($A$7:$A$91,dt!$A$2:$R$78,3,FALSE)</f>
        <v>104850</v>
      </c>
      <c r="D63" s="8">
        <f>VLOOKUP($A$7:$A$91,dt!$A$2:$R$78,4,FALSE)</f>
        <v>8758</v>
      </c>
      <c r="E63" s="8">
        <f>VLOOKUP($A$7:$A$91,dt!$A$2:$R$78,5,FALSE)</f>
        <v>2533</v>
      </c>
      <c r="F63" s="8">
        <f>VLOOKUP($A$7:$A$91,dt!$A$2:$R$78,6,FALSE)</f>
        <v>102</v>
      </c>
      <c r="G63" s="8">
        <f>VLOOKUP($A$7:$A$91,dt!$A$2:$R$78,7,FALSE)</f>
        <v>7350</v>
      </c>
      <c r="H63" s="8">
        <f>VLOOKUP($A$7:$A$91,dt!$A$2:$R$78,8,FALSE)</f>
        <v>779</v>
      </c>
      <c r="I63" s="8">
        <f>VLOOKUP($A$7:$A$91,dt!$A$2:$R$78,9,FALSE)</f>
        <v>74823</v>
      </c>
      <c r="J63" s="8">
        <f>VLOOKUP($A$7:$A$91,dt!$A$2:$R$78,10,FALSE)</f>
        <v>2887</v>
      </c>
      <c r="K63" s="8">
        <f>VLOOKUP($A$7:$A$91,dt!$A$2:$R$78,11,FALSE)</f>
        <v>1450954</v>
      </c>
      <c r="L63" s="8">
        <f>VLOOKUP($A$7:$A$91,dt!$A$2:$R$78,12,FALSE)</f>
        <v>34749</v>
      </c>
      <c r="M63" s="8">
        <f>VLOOKUP($A$7:$A$91,dt!$A$2:$R$78,13,FALSE)</f>
        <v>89563</v>
      </c>
      <c r="N63" s="8">
        <f>VLOOKUP($A$7:$A$91,dt!$A$2:$R$78,14,FALSE)</f>
        <v>125</v>
      </c>
      <c r="O63" s="8">
        <f>VLOOKUP($A$7:$A$91,dt!$A$2:$R$78,15,FALSE)</f>
        <v>67064</v>
      </c>
      <c r="P63" s="8">
        <f>VLOOKUP($A$7:$A$91,dt!$A$2:$R$78,16,FALSE)</f>
        <v>2253</v>
      </c>
      <c r="Q63" s="8">
        <f>VLOOKUP($A$7:$A$91,dt!$A$2:$R$78,17,FALSE)</f>
        <v>21618</v>
      </c>
      <c r="R63" s="8">
        <f>VLOOKUP($A$7:$A$91,dt!$A$2:$R$78,18,FALSE)</f>
        <v>48</v>
      </c>
      <c r="S63" s="8">
        <f>VLOOKUP($A$7:$A$91,dt!$A$2:$X$78,19,FALSE)</f>
        <v>215570</v>
      </c>
      <c r="T63" s="8">
        <f>VLOOKUP($A$7:$A$91,dt!$A$2:$X$78,20,FALSE)</f>
        <v>731</v>
      </c>
      <c r="U63" s="8">
        <f>VLOOKUP($A$7:$A$91,dt!$A$2:$X$78,21,FALSE)</f>
        <v>7609</v>
      </c>
      <c r="V63" s="8">
        <f>VLOOKUP($A$7:$A$91,dt!$A$2:$X$78,22,FALSE)</f>
        <v>222</v>
      </c>
      <c r="W63" s="8">
        <f>VLOOKUP($A$7:$A$91,dt!$A$2:$X$78,23,FALSE)</f>
        <v>842</v>
      </c>
      <c r="X63" s="8">
        <f>VLOOKUP($A$7:$A$91,dt!$A$2:$X$78,24,FALSE)</f>
        <v>26</v>
      </c>
    </row>
    <row r="64" spans="1:24" ht="21.75" x14ac:dyDescent="0.2">
      <c r="A64" s="7" t="s">
        <v>62</v>
      </c>
      <c r="B64" s="8">
        <f>VLOOKUP($A$7:$A$91,dt!$A$2:$R$78,2,FALSE)</f>
        <v>50659</v>
      </c>
      <c r="C64" s="8">
        <f>VLOOKUP($A$7:$A$91,dt!$A$2:$R$78,3,FALSE)</f>
        <v>54197</v>
      </c>
      <c r="D64" s="8">
        <f>VLOOKUP($A$7:$A$91,dt!$A$2:$R$78,4,FALSE)</f>
        <v>5380</v>
      </c>
      <c r="E64" s="8">
        <f>VLOOKUP($A$7:$A$91,dt!$A$2:$R$78,5,FALSE)</f>
        <v>175</v>
      </c>
      <c r="F64" s="8">
        <f>VLOOKUP($A$7:$A$91,dt!$A$2:$R$78,6,FALSE)</f>
        <v>19</v>
      </c>
      <c r="G64" s="8">
        <f>VLOOKUP($A$7:$A$91,dt!$A$2:$R$78,7,FALSE)</f>
        <v>22862</v>
      </c>
      <c r="H64" s="8">
        <f>VLOOKUP($A$7:$A$91,dt!$A$2:$R$78,8,FALSE)</f>
        <v>2516</v>
      </c>
      <c r="I64" s="8">
        <f>VLOOKUP($A$7:$A$91,dt!$A$2:$R$78,9,FALSE)</f>
        <v>175524</v>
      </c>
      <c r="J64" s="8">
        <f>VLOOKUP($A$7:$A$91,dt!$A$2:$R$78,10,FALSE)</f>
        <v>4103</v>
      </c>
      <c r="K64" s="8">
        <f>VLOOKUP($A$7:$A$91,dt!$A$2:$R$78,11,FALSE)</f>
        <v>2049594</v>
      </c>
      <c r="L64" s="8">
        <f>VLOOKUP($A$7:$A$91,dt!$A$2:$R$78,12,FALSE)</f>
        <v>45113</v>
      </c>
      <c r="M64" s="8">
        <f>VLOOKUP($A$7:$A$91,dt!$A$2:$R$78,13,FALSE)</f>
        <v>1101711</v>
      </c>
      <c r="N64" s="8">
        <f>VLOOKUP($A$7:$A$91,dt!$A$2:$R$78,14,FALSE)</f>
        <v>176</v>
      </c>
      <c r="O64" s="8">
        <f>VLOOKUP($A$7:$A$91,dt!$A$2:$R$78,15,FALSE)</f>
        <v>376155</v>
      </c>
      <c r="P64" s="8">
        <f>VLOOKUP($A$7:$A$91,dt!$A$2:$R$78,16,FALSE)</f>
        <v>3467</v>
      </c>
      <c r="Q64" s="8">
        <f>VLOOKUP($A$7:$A$91,dt!$A$2:$R$78,17,FALSE)</f>
        <v>20472</v>
      </c>
      <c r="R64" s="8">
        <f>VLOOKUP($A$7:$A$91,dt!$A$2:$R$78,18,FALSE)</f>
        <v>169</v>
      </c>
      <c r="S64" s="8">
        <f>VLOOKUP($A$7:$A$91,dt!$A$2:$X$78,19,FALSE)</f>
        <v>698673</v>
      </c>
      <c r="T64" s="8">
        <f>VLOOKUP($A$7:$A$91,dt!$A$2:$X$78,20,FALSE)</f>
        <v>1126</v>
      </c>
      <c r="U64" s="8">
        <f>VLOOKUP($A$7:$A$91,dt!$A$2:$X$78,21,FALSE)</f>
        <v>12150</v>
      </c>
      <c r="V64" s="8">
        <f>VLOOKUP($A$7:$A$91,dt!$A$2:$X$78,22,FALSE)</f>
        <v>375</v>
      </c>
      <c r="W64" s="8">
        <f>VLOOKUP($A$7:$A$91,dt!$A$2:$X$78,23,FALSE)</f>
        <v>1164</v>
      </c>
      <c r="X64" s="8">
        <f>VLOOKUP($A$7:$A$91,dt!$A$2:$X$78,24,FALSE)</f>
        <v>41</v>
      </c>
    </row>
    <row r="65" spans="1:24" ht="21.75" x14ac:dyDescent="0.2">
      <c r="A65" s="7" t="s">
        <v>63</v>
      </c>
      <c r="B65" s="8">
        <f>VLOOKUP($A$7:$A$91,dt!$A$2:$R$78,2,FALSE)</f>
        <v>28472</v>
      </c>
      <c r="C65" s="8">
        <f>VLOOKUP($A$7:$A$91,dt!$A$2:$R$78,3,FALSE)</f>
        <v>12903</v>
      </c>
      <c r="D65" s="8">
        <f>VLOOKUP($A$7:$A$91,dt!$A$2:$R$78,4,FALSE)</f>
        <v>978</v>
      </c>
      <c r="E65" s="8">
        <f>VLOOKUP($A$7:$A$91,dt!$A$2:$R$78,5,FALSE)</f>
        <v>465</v>
      </c>
      <c r="F65" s="8">
        <f>VLOOKUP($A$7:$A$91,dt!$A$2:$R$78,6,FALSE)</f>
        <v>17</v>
      </c>
      <c r="G65" s="8">
        <f>VLOOKUP($A$7:$A$91,dt!$A$2:$R$78,7,FALSE)</f>
        <v>7633</v>
      </c>
      <c r="H65" s="8">
        <f>VLOOKUP($A$7:$A$91,dt!$A$2:$R$78,8,FALSE)</f>
        <v>515</v>
      </c>
      <c r="I65" s="8">
        <f>VLOOKUP($A$7:$A$91,dt!$A$2:$R$78,9,FALSE)</f>
        <v>58169</v>
      </c>
      <c r="J65" s="8">
        <f>VLOOKUP($A$7:$A$91,dt!$A$2:$R$78,10,FALSE)</f>
        <v>1423</v>
      </c>
      <c r="K65" s="8">
        <f>VLOOKUP($A$7:$A$91,dt!$A$2:$R$78,11,FALSE)</f>
        <v>1389589</v>
      </c>
      <c r="L65" s="8">
        <f>VLOOKUP($A$7:$A$91,dt!$A$2:$R$78,12,FALSE)</f>
        <v>26426</v>
      </c>
      <c r="M65" s="8">
        <f>VLOOKUP($A$7:$A$91,dt!$A$2:$R$78,13,FALSE)</f>
        <v>1380817</v>
      </c>
      <c r="N65" s="8">
        <f>VLOOKUP($A$7:$A$91,dt!$A$2:$R$78,14,FALSE)</f>
        <v>81</v>
      </c>
      <c r="O65" s="8">
        <f>VLOOKUP($A$7:$A$91,dt!$A$2:$R$78,15,FALSE)</f>
        <v>771569</v>
      </c>
      <c r="P65" s="8">
        <f>VLOOKUP($A$7:$A$91,dt!$A$2:$R$78,16,FALSE)</f>
        <v>2306</v>
      </c>
      <c r="Q65" s="8">
        <f>VLOOKUP($A$7:$A$91,dt!$A$2:$R$78,17,FALSE)</f>
        <v>38734</v>
      </c>
      <c r="R65" s="8">
        <f>VLOOKUP($A$7:$A$91,dt!$A$2:$R$78,18,FALSE)</f>
        <v>97</v>
      </c>
      <c r="S65" s="8">
        <f>VLOOKUP($A$7:$A$91,dt!$A$2:$X$78,19,FALSE)</f>
        <v>718829</v>
      </c>
      <c r="T65" s="8">
        <f>VLOOKUP($A$7:$A$91,dt!$A$2:$X$78,20,FALSE)</f>
        <v>1349</v>
      </c>
      <c r="U65" s="8">
        <f>VLOOKUP($A$7:$A$91,dt!$A$2:$X$78,21,FALSE)</f>
        <v>5420</v>
      </c>
      <c r="V65" s="8">
        <f>VLOOKUP($A$7:$A$91,dt!$A$2:$X$78,22,FALSE)</f>
        <v>198</v>
      </c>
      <c r="W65" s="8">
        <f>VLOOKUP($A$7:$A$91,dt!$A$2:$X$78,23,FALSE)</f>
        <v>974</v>
      </c>
      <c r="X65" s="8">
        <f>VLOOKUP($A$7:$A$91,dt!$A$2:$X$78,24,FALSE)</f>
        <v>27</v>
      </c>
    </row>
    <row r="66" spans="1:24" ht="21.75" x14ac:dyDescent="0.2">
      <c r="A66" s="7" t="s">
        <v>64</v>
      </c>
      <c r="B66" s="8">
        <f>VLOOKUP($A$7:$A$91,dt!$A$2:$R$78,2,FALSE)</f>
        <v>50962</v>
      </c>
      <c r="C66" s="8">
        <f>VLOOKUP($A$7:$A$91,dt!$A$2:$R$78,3,FALSE)</f>
        <v>64267</v>
      </c>
      <c r="D66" s="8">
        <f>VLOOKUP($A$7:$A$91,dt!$A$2:$R$78,4,FALSE)</f>
        <v>4879</v>
      </c>
      <c r="E66" s="8">
        <f>VLOOKUP($A$7:$A$91,dt!$A$2:$R$78,5,FALSE)</f>
        <v>2312</v>
      </c>
      <c r="F66" s="8">
        <f>VLOOKUP($A$7:$A$91,dt!$A$2:$R$78,6,FALSE)</f>
        <v>69</v>
      </c>
      <c r="G66" s="8">
        <f>VLOOKUP($A$7:$A$91,dt!$A$2:$R$78,7,FALSE)</f>
        <v>6676</v>
      </c>
      <c r="H66" s="8">
        <f>VLOOKUP($A$7:$A$91,dt!$A$2:$R$78,8,FALSE)</f>
        <v>648</v>
      </c>
      <c r="I66" s="8">
        <f>VLOOKUP($A$7:$A$91,dt!$A$2:$R$78,9,FALSE)</f>
        <v>252990</v>
      </c>
      <c r="J66" s="8">
        <f>VLOOKUP($A$7:$A$91,dt!$A$2:$R$78,10,FALSE)</f>
        <v>2014</v>
      </c>
      <c r="K66" s="8">
        <f>VLOOKUP($A$7:$A$91,dt!$A$2:$R$78,11,FALSE)</f>
        <v>2045668</v>
      </c>
      <c r="L66" s="8">
        <f>VLOOKUP($A$7:$A$91,dt!$A$2:$R$78,12,FALSE)</f>
        <v>47906</v>
      </c>
      <c r="M66" s="8">
        <f>VLOOKUP($A$7:$A$91,dt!$A$2:$R$78,13,FALSE)</f>
        <v>6885664</v>
      </c>
      <c r="N66" s="8">
        <f>VLOOKUP($A$7:$A$91,dt!$A$2:$R$78,14,FALSE)</f>
        <v>246</v>
      </c>
      <c r="O66" s="8">
        <f>VLOOKUP($A$7:$A$91,dt!$A$2:$R$78,15,FALSE)</f>
        <v>334264</v>
      </c>
      <c r="P66" s="8">
        <f>VLOOKUP($A$7:$A$91,dt!$A$2:$R$78,16,FALSE)</f>
        <v>1490</v>
      </c>
      <c r="Q66" s="8">
        <f>VLOOKUP($A$7:$A$91,dt!$A$2:$R$78,17,FALSE)</f>
        <v>749881</v>
      </c>
      <c r="R66" s="8">
        <f>VLOOKUP($A$7:$A$91,dt!$A$2:$R$78,18,FALSE)</f>
        <v>234</v>
      </c>
      <c r="S66" s="8">
        <f>VLOOKUP($A$7:$A$91,dt!$A$2:$X$78,19,FALSE)</f>
        <v>111766</v>
      </c>
      <c r="T66" s="8">
        <f>VLOOKUP($A$7:$A$91,dt!$A$2:$X$78,20,FALSE)</f>
        <v>437</v>
      </c>
      <c r="U66" s="8">
        <f>VLOOKUP($A$7:$A$91,dt!$A$2:$X$78,21,FALSE)</f>
        <v>35918</v>
      </c>
      <c r="V66" s="8">
        <f>VLOOKUP($A$7:$A$91,dt!$A$2:$X$78,22,FALSE)</f>
        <v>1062</v>
      </c>
      <c r="W66" s="8">
        <f>VLOOKUP($A$7:$A$91,dt!$A$2:$X$78,23,FALSE)</f>
        <v>4528</v>
      </c>
      <c r="X66" s="8">
        <f>VLOOKUP($A$7:$A$91,dt!$A$2:$X$78,24,FALSE)</f>
        <v>133</v>
      </c>
    </row>
    <row r="67" spans="1:24" ht="21.75" x14ac:dyDescent="0.2">
      <c r="A67" s="11" t="s">
        <v>7</v>
      </c>
      <c r="B67" s="10">
        <f>SUM(B68:B75)</f>
        <v>151674</v>
      </c>
      <c r="C67" s="10">
        <f t="shared" ref="C67:X67" si="28">SUM(C68:C75)</f>
        <v>944379</v>
      </c>
      <c r="D67" s="10">
        <f t="shared" si="28"/>
        <v>55213</v>
      </c>
      <c r="E67" s="10">
        <f t="shared" si="28"/>
        <v>167036</v>
      </c>
      <c r="F67" s="10">
        <f t="shared" si="28"/>
        <v>5872</v>
      </c>
      <c r="G67" s="10">
        <f t="shared" si="28"/>
        <v>16910</v>
      </c>
      <c r="H67" s="10">
        <f t="shared" si="28"/>
        <v>1583</v>
      </c>
      <c r="I67" s="10">
        <f t="shared" si="28"/>
        <v>3518380</v>
      </c>
      <c r="J67" s="10">
        <f t="shared" si="28"/>
        <v>10080</v>
      </c>
      <c r="K67" s="10">
        <f t="shared" ref="K67:L67" si="29">SUM(K68:K75)</f>
        <v>4707914</v>
      </c>
      <c r="L67" s="10">
        <f t="shared" si="29"/>
        <v>106145</v>
      </c>
      <c r="M67" s="10">
        <f t="shared" ref="M67:N67" si="30">SUM(M68:M75)</f>
        <v>62280008</v>
      </c>
      <c r="N67" s="10">
        <f t="shared" si="30"/>
        <v>1763</v>
      </c>
      <c r="O67" s="10">
        <f t="shared" si="28"/>
        <v>7096379</v>
      </c>
      <c r="P67" s="10">
        <f t="shared" si="28"/>
        <v>6022</v>
      </c>
      <c r="Q67" s="10">
        <f t="shared" si="28"/>
        <v>2125956</v>
      </c>
      <c r="R67" s="10">
        <f t="shared" si="28"/>
        <v>1188</v>
      </c>
      <c r="S67" s="10">
        <f t="shared" ref="S67:T67" si="31">SUM(S68:S75)</f>
        <v>5144359</v>
      </c>
      <c r="T67" s="10">
        <f t="shared" si="31"/>
        <v>5362</v>
      </c>
      <c r="U67" s="10">
        <f t="shared" si="28"/>
        <v>240044</v>
      </c>
      <c r="V67" s="10">
        <f t="shared" si="28"/>
        <v>6646</v>
      </c>
      <c r="W67" s="10">
        <f t="shared" si="28"/>
        <v>37710</v>
      </c>
      <c r="X67" s="10">
        <f t="shared" si="28"/>
        <v>638</v>
      </c>
    </row>
    <row r="68" spans="1:24" ht="21.75" x14ac:dyDescent="0.2">
      <c r="A68" s="7" t="s">
        <v>65</v>
      </c>
      <c r="B68" s="8">
        <f>VLOOKUP($A$7:$A$91,dt!$A$2:$R$78,2,FALSE)</f>
        <v>24153</v>
      </c>
      <c r="C68" s="8">
        <f>VLOOKUP($A$7:$A$91,dt!$A$2:$R$78,3,FALSE)</f>
        <v>98927</v>
      </c>
      <c r="D68" s="8">
        <f>VLOOKUP($A$7:$A$91,dt!$A$2:$R$78,4,FALSE)</f>
        <v>8553</v>
      </c>
      <c r="E68" s="8">
        <f>VLOOKUP($A$7:$A$91,dt!$A$2:$R$78,5,FALSE)</f>
        <v>46518</v>
      </c>
      <c r="F68" s="8">
        <f>VLOOKUP($A$7:$A$91,dt!$A$2:$R$78,6,FALSE)</f>
        <v>2284</v>
      </c>
      <c r="G68" s="8">
        <f>VLOOKUP($A$7:$A$91,dt!$A$2:$R$78,7,FALSE)</f>
        <v>1049</v>
      </c>
      <c r="H68" s="8">
        <f>VLOOKUP($A$7:$A$91,dt!$A$2:$R$78,8,FALSE)</f>
        <v>100</v>
      </c>
      <c r="I68" s="8">
        <f>VLOOKUP($A$7:$A$91,dt!$A$2:$R$78,9,FALSE)</f>
        <v>2174500</v>
      </c>
      <c r="J68" s="8">
        <f>VLOOKUP($A$7:$A$91,dt!$A$2:$R$78,10,FALSE)</f>
        <v>1439</v>
      </c>
      <c r="K68" s="8">
        <f>VLOOKUP($A$7:$A$91,dt!$A$2:$R$78,11,FALSE)</f>
        <v>677812</v>
      </c>
      <c r="L68" s="8">
        <f>VLOOKUP($A$7:$A$91,dt!$A$2:$R$78,12,FALSE)</f>
        <v>16848</v>
      </c>
      <c r="M68" s="8">
        <f>VLOOKUP($A$7:$A$91,dt!$A$2:$R$78,13,FALSE)</f>
        <v>10913419</v>
      </c>
      <c r="N68" s="8">
        <f>VLOOKUP($A$7:$A$91,dt!$A$2:$R$78,14,FALSE)</f>
        <v>369</v>
      </c>
      <c r="O68" s="8">
        <f>VLOOKUP($A$7:$A$91,dt!$A$2:$R$78,15,FALSE)</f>
        <v>864953</v>
      </c>
      <c r="P68" s="8">
        <f>VLOOKUP($A$7:$A$91,dt!$A$2:$R$78,16,FALSE)</f>
        <v>684</v>
      </c>
      <c r="Q68" s="8">
        <f>VLOOKUP($A$7:$A$91,dt!$A$2:$R$78,17,FALSE)</f>
        <v>560391</v>
      </c>
      <c r="R68" s="8">
        <f>VLOOKUP($A$7:$A$91,dt!$A$2:$R$78,18,FALSE)</f>
        <v>118</v>
      </c>
      <c r="S68" s="8">
        <f>VLOOKUP($A$7:$A$91,dt!$A$2:$X$78,19,FALSE)</f>
        <v>112567</v>
      </c>
      <c r="T68" s="8">
        <f>VLOOKUP($A$7:$A$91,dt!$A$2:$X$78,20,FALSE)</f>
        <v>528</v>
      </c>
      <c r="U68" s="8">
        <f>VLOOKUP($A$7:$A$91,dt!$A$2:$X$78,21,FALSE)</f>
        <v>21681</v>
      </c>
      <c r="V68" s="8">
        <f>VLOOKUP($A$7:$A$91,dt!$A$2:$X$78,22,FALSE)</f>
        <v>798</v>
      </c>
      <c r="W68" s="8">
        <f>VLOOKUP($A$7:$A$91,dt!$A$2:$X$78,23,FALSE)</f>
        <v>1522</v>
      </c>
      <c r="X68" s="8">
        <f>VLOOKUP($A$7:$A$91,dt!$A$2:$X$78,24,FALSE)</f>
        <v>56</v>
      </c>
    </row>
    <row r="69" spans="1:24" ht="21.75" x14ac:dyDescent="0.2">
      <c r="A69" s="7" t="s">
        <v>66</v>
      </c>
      <c r="B69" s="8">
        <f>VLOOKUP($A$7:$A$91,dt!$A$2:$R$78,2,FALSE)</f>
        <v>34760</v>
      </c>
      <c r="C69" s="8">
        <f>VLOOKUP($A$7:$A$91,dt!$A$2:$R$78,3,FALSE)</f>
        <v>282924</v>
      </c>
      <c r="D69" s="8">
        <f>VLOOKUP($A$7:$A$91,dt!$A$2:$R$78,4,FALSE)</f>
        <v>12501</v>
      </c>
      <c r="E69" s="8">
        <f>VLOOKUP($A$7:$A$91,dt!$A$2:$R$78,5,FALSE)</f>
        <v>33323</v>
      </c>
      <c r="F69" s="8">
        <f>VLOOKUP($A$7:$A$91,dt!$A$2:$R$78,6,FALSE)</f>
        <v>1163</v>
      </c>
      <c r="G69" s="8">
        <f>VLOOKUP($A$7:$A$91,dt!$A$2:$R$78,7,FALSE)</f>
        <v>9989</v>
      </c>
      <c r="H69" s="8">
        <f>VLOOKUP($A$7:$A$91,dt!$A$2:$R$78,8,FALSE)</f>
        <v>758</v>
      </c>
      <c r="I69" s="8">
        <f>VLOOKUP($A$7:$A$91,dt!$A$2:$R$78,9,FALSE)</f>
        <v>402071</v>
      </c>
      <c r="J69" s="8">
        <f>VLOOKUP($A$7:$A$91,dt!$A$2:$R$78,10,FALSE)</f>
        <v>2441</v>
      </c>
      <c r="K69" s="8">
        <f>VLOOKUP($A$7:$A$91,dt!$A$2:$R$78,11,FALSE)</f>
        <v>968980</v>
      </c>
      <c r="L69" s="8">
        <f>VLOOKUP($A$7:$A$91,dt!$A$2:$R$78,12,FALSE)</f>
        <v>25270</v>
      </c>
      <c r="M69" s="8">
        <f>VLOOKUP($A$7:$A$91,dt!$A$2:$R$78,13,FALSE)</f>
        <v>32352534</v>
      </c>
      <c r="N69" s="8">
        <f>VLOOKUP($A$7:$A$91,dt!$A$2:$R$78,14,FALSE)</f>
        <v>591</v>
      </c>
      <c r="O69" s="8">
        <f>VLOOKUP($A$7:$A$91,dt!$A$2:$R$78,15,FALSE)</f>
        <v>434603</v>
      </c>
      <c r="P69" s="8">
        <f>VLOOKUP($A$7:$A$91,dt!$A$2:$R$78,16,FALSE)</f>
        <v>994</v>
      </c>
      <c r="Q69" s="8">
        <f>VLOOKUP($A$7:$A$91,dt!$A$2:$R$78,17,FALSE)</f>
        <v>451723</v>
      </c>
      <c r="R69" s="8">
        <f>VLOOKUP($A$7:$A$91,dt!$A$2:$R$78,18,FALSE)</f>
        <v>274</v>
      </c>
      <c r="S69" s="8">
        <f>VLOOKUP($A$7:$A$91,dt!$A$2:$X$78,19,FALSE)</f>
        <v>222969</v>
      </c>
      <c r="T69" s="8">
        <f>VLOOKUP($A$7:$A$91,dt!$A$2:$X$78,20,FALSE)</f>
        <v>667</v>
      </c>
      <c r="U69" s="8">
        <f>VLOOKUP($A$7:$A$91,dt!$A$2:$X$78,21,FALSE)</f>
        <v>88699</v>
      </c>
      <c r="V69" s="8">
        <f>VLOOKUP($A$7:$A$91,dt!$A$2:$X$78,22,FALSE)</f>
        <v>2477</v>
      </c>
      <c r="W69" s="8">
        <f>VLOOKUP($A$7:$A$91,dt!$A$2:$X$78,23,FALSE)</f>
        <v>27567</v>
      </c>
      <c r="X69" s="8">
        <f>VLOOKUP($A$7:$A$91,dt!$A$2:$X$78,24,FALSE)</f>
        <v>348</v>
      </c>
    </row>
    <row r="70" spans="1:24" ht="21.75" x14ac:dyDescent="0.2">
      <c r="A70" s="7" t="s">
        <v>67</v>
      </c>
      <c r="B70" s="8">
        <f>VLOOKUP($A$7:$A$91,dt!$A$2:$R$78,2,FALSE)</f>
        <v>31606</v>
      </c>
      <c r="C70" s="8">
        <f>VLOOKUP($A$7:$A$91,dt!$A$2:$R$78,3,FALSE)</f>
        <v>156099</v>
      </c>
      <c r="D70" s="8">
        <f>VLOOKUP($A$7:$A$91,dt!$A$2:$R$78,4,FALSE)</f>
        <v>6769</v>
      </c>
      <c r="E70" s="8">
        <f>VLOOKUP($A$7:$A$91,dt!$A$2:$R$78,5,FALSE)</f>
        <v>966</v>
      </c>
      <c r="F70" s="8">
        <f>VLOOKUP($A$7:$A$91,dt!$A$2:$R$78,6,FALSE)</f>
        <v>23</v>
      </c>
      <c r="G70" s="8">
        <f>VLOOKUP($A$7:$A$91,dt!$A$2:$R$78,7,FALSE)</f>
        <v>3967</v>
      </c>
      <c r="H70" s="8">
        <f>VLOOKUP($A$7:$A$91,dt!$A$2:$R$78,8,FALSE)</f>
        <v>417</v>
      </c>
      <c r="I70" s="8">
        <f>VLOOKUP($A$7:$A$91,dt!$A$2:$R$78,9,FALSE)</f>
        <v>504628</v>
      </c>
      <c r="J70" s="8">
        <f>VLOOKUP($A$7:$A$91,dt!$A$2:$R$78,10,FALSE)</f>
        <v>2332</v>
      </c>
      <c r="K70" s="8">
        <f>VLOOKUP($A$7:$A$91,dt!$A$2:$R$78,11,FALSE)</f>
        <v>1106534</v>
      </c>
      <c r="L70" s="8">
        <f>VLOOKUP($A$7:$A$91,dt!$A$2:$R$78,12,FALSE)</f>
        <v>24582</v>
      </c>
      <c r="M70" s="8">
        <f>VLOOKUP($A$7:$A$91,dt!$A$2:$R$78,13,FALSE)</f>
        <v>11907637</v>
      </c>
      <c r="N70" s="8">
        <f>VLOOKUP($A$7:$A$91,dt!$A$2:$R$78,14,FALSE)</f>
        <v>343</v>
      </c>
      <c r="O70" s="8">
        <f>VLOOKUP($A$7:$A$91,dt!$A$2:$R$78,15,FALSE)</f>
        <v>2907695</v>
      </c>
      <c r="P70" s="8">
        <f>VLOOKUP($A$7:$A$91,dt!$A$2:$R$78,16,FALSE)</f>
        <v>1099</v>
      </c>
      <c r="Q70" s="8">
        <f>VLOOKUP($A$7:$A$91,dt!$A$2:$R$78,17,FALSE)</f>
        <v>177913</v>
      </c>
      <c r="R70" s="8">
        <f>VLOOKUP($A$7:$A$91,dt!$A$2:$R$78,18,FALSE)</f>
        <v>262</v>
      </c>
      <c r="S70" s="8">
        <f>VLOOKUP($A$7:$A$91,dt!$A$2:$X$78,19,FALSE)</f>
        <v>3251853</v>
      </c>
      <c r="T70" s="8">
        <f>VLOOKUP($A$7:$A$91,dt!$A$2:$X$78,20,FALSE)</f>
        <v>2002</v>
      </c>
      <c r="U70" s="8">
        <f>VLOOKUP($A$7:$A$91,dt!$A$2:$X$78,21,FALSE)</f>
        <v>36349</v>
      </c>
      <c r="V70" s="8">
        <f>VLOOKUP($A$7:$A$91,dt!$A$2:$X$78,22,FALSE)</f>
        <v>1108</v>
      </c>
      <c r="W70" s="8">
        <f>VLOOKUP($A$7:$A$91,dt!$A$2:$X$78,23,FALSE)</f>
        <v>4119</v>
      </c>
      <c r="X70" s="8">
        <f>VLOOKUP($A$7:$A$91,dt!$A$2:$X$78,24,FALSE)</f>
        <v>113</v>
      </c>
    </row>
    <row r="71" spans="1:24" ht="21.75" x14ac:dyDescent="0.2">
      <c r="A71" s="7" t="s">
        <v>68</v>
      </c>
      <c r="B71" s="8">
        <f>VLOOKUP($A$7:$A$91,dt!$A$2:$R$78,2,FALSE)</f>
        <v>14832</v>
      </c>
      <c r="C71" s="8">
        <f>VLOOKUP($A$7:$A$91,dt!$A$2:$R$78,3,FALSE)</f>
        <v>40139</v>
      </c>
      <c r="D71" s="8">
        <f>VLOOKUP($A$7:$A$91,dt!$A$2:$R$78,4,FALSE)</f>
        <v>2221</v>
      </c>
      <c r="E71" s="8">
        <f>VLOOKUP($A$7:$A$91,dt!$A$2:$R$78,5,FALSE)</f>
        <v>26429</v>
      </c>
      <c r="F71" s="8">
        <f>VLOOKUP($A$7:$A$91,dt!$A$2:$R$78,6,FALSE)</f>
        <v>857</v>
      </c>
      <c r="G71" s="8">
        <f>VLOOKUP($A$7:$A$91,dt!$A$2:$R$78,7,FALSE)</f>
        <v>388</v>
      </c>
      <c r="H71" s="8">
        <f>VLOOKUP($A$7:$A$91,dt!$A$2:$R$78,8,FALSE)</f>
        <v>85</v>
      </c>
      <c r="I71" s="8">
        <f>VLOOKUP($A$7:$A$91,dt!$A$2:$R$78,9,FALSE)</f>
        <v>158037</v>
      </c>
      <c r="J71" s="8">
        <f>VLOOKUP($A$7:$A$91,dt!$A$2:$R$78,10,FALSE)</f>
        <v>587</v>
      </c>
      <c r="K71" s="8">
        <f>VLOOKUP($A$7:$A$91,dt!$A$2:$R$78,11,FALSE)</f>
        <v>975119</v>
      </c>
      <c r="L71" s="8">
        <f>VLOOKUP($A$7:$A$91,dt!$A$2:$R$78,12,FALSE)</f>
        <v>11497</v>
      </c>
      <c r="M71" s="8">
        <f>VLOOKUP($A$7:$A$91,dt!$A$2:$R$78,13,FALSE)</f>
        <v>4189072</v>
      </c>
      <c r="N71" s="8">
        <f>VLOOKUP($A$7:$A$91,dt!$A$2:$R$78,14,FALSE)</f>
        <v>195</v>
      </c>
      <c r="O71" s="8">
        <f>VLOOKUP($A$7:$A$91,dt!$A$2:$R$78,15,FALSE)</f>
        <v>2325144</v>
      </c>
      <c r="P71" s="8">
        <f>VLOOKUP($A$7:$A$91,dt!$A$2:$R$78,16,FALSE)</f>
        <v>699</v>
      </c>
      <c r="Q71" s="8">
        <f>VLOOKUP($A$7:$A$91,dt!$A$2:$R$78,17,FALSE)</f>
        <v>862218</v>
      </c>
      <c r="R71" s="8">
        <f>VLOOKUP($A$7:$A$91,dt!$A$2:$R$78,18,FALSE)</f>
        <v>237</v>
      </c>
      <c r="S71" s="8">
        <f>VLOOKUP($A$7:$A$91,dt!$A$2:$X$78,19,FALSE)</f>
        <v>1067001</v>
      </c>
      <c r="T71" s="8">
        <f>VLOOKUP($A$7:$A$91,dt!$A$2:$X$78,20,FALSE)</f>
        <v>742</v>
      </c>
      <c r="U71" s="8">
        <f>VLOOKUP($A$7:$A$91,dt!$A$2:$X$78,21,FALSE)</f>
        <v>12739</v>
      </c>
      <c r="V71" s="8">
        <f>VLOOKUP($A$7:$A$91,dt!$A$2:$X$78,22,FALSE)</f>
        <v>281</v>
      </c>
      <c r="W71" s="8">
        <f>VLOOKUP($A$7:$A$91,dt!$A$2:$X$78,23,FALSE)</f>
        <v>2356</v>
      </c>
      <c r="X71" s="8">
        <f>VLOOKUP($A$7:$A$91,dt!$A$2:$X$78,24,FALSE)</f>
        <v>64</v>
      </c>
    </row>
    <row r="72" spans="1:24" ht="21.75" x14ac:dyDescent="0.2">
      <c r="A72" s="7" t="s">
        <v>69</v>
      </c>
      <c r="B72" s="8">
        <f>VLOOKUP($A$7:$A$91,dt!$A$2:$R$78,2,FALSE)</f>
        <v>2913</v>
      </c>
      <c r="C72" s="8">
        <f>VLOOKUP($A$7:$A$91,dt!$A$2:$R$78,3,FALSE)</f>
        <v>337</v>
      </c>
      <c r="D72" s="8">
        <f>VLOOKUP($A$7:$A$91,dt!$A$2:$R$78,4,FALSE)</f>
        <v>30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18</v>
      </c>
      <c r="H72" s="8">
        <f>VLOOKUP($A$7:$A$91,dt!$A$2:$R$78,8,FALSE)</f>
        <v>3</v>
      </c>
      <c r="I72" s="8">
        <f>VLOOKUP($A$7:$A$91,dt!$A$2:$R$78,9,FALSE)</f>
        <v>185</v>
      </c>
      <c r="J72" s="8">
        <f>VLOOKUP($A$7:$A$91,dt!$A$2:$R$78,10,FALSE)</f>
        <v>3</v>
      </c>
      <c r="K72" s="8">
        <f>VLOOKUP($A$7:$A$91,dt!$A$2:$R$78,11,FALSE)</f>
        <v>64210</v>
      </c>
      <c r="L72" s="8">
        <f>VLOOKUP($A$7:$A$91,dt!$A$2:$R$78,12,FALSE)</f>
        <v>2017</v>
      </c>
      <c r="M72" s="8">
        <f>VLOOKUP($A$7:$A$91,dt!$A$2:$R$78,13,FALSE)</f>
        <v>30603</v>
      </c>
      <c r="N72" s="8">
        <f>VLOOKUP($A$7:$A$91,dt!$A$2:$R$78,14,FALSE)</f>
        <v>16</v>
      </c>
      <c r="O72" s="8">
        <f>VLOOKUP($A$7:$A$91,dt!$A$2:$R$78,15,FALSE)</f>
        <v>65533</v>
      </c>
      <c r="P72" s="8">
        <f>VLOOKUP($A$7:$A$91,dt!$A$2:$R$78,16,FALSE)</f>
        <v>638</v>
      </c>
      <c r="Q72" s="8">
        <f>VLOOKUP($A$7:$A$91,dt!$A$2:$R$78,17,FALSE)</f>
        <v>226</v>
      </c>
      <c r="R72" s="8">
        <f>VLOOKUP($A$7:$A$91,dt!$A$2:$R$78,18,FALSE)</f>
        <v>8</v>
      </c>
      <c r="S72" s="8">
        <f>VLOOKUP($A$7:$A$91,dt!$A$2:$X$78,19,FALSE)</f>
        <v>8692</v>
      </c>
      <c r="T72" s="8">
        <f>VLOOKUP($A$7:$A$91,dt!$A$2:$X$78,20,FALSE)</f>
        <v>162</v>
      </c>
      <c r="U72" s="8">
        <f>VLOOKUP($A$7:$A$91,dt!$A$2:$X$78,21,FALSE)</f>
        <v>644</v>
      </c>
      <c r="V72" s="8">
        <f>VLOOKUP($A$7:$A$91,dt!$A$2:$X$78,22,FALSE)</f>
        <v>43</v>
      </c>
      <c r="W72" s="8">
        <f>VLOOKUP($A$7:$A$91,dt!$A$2:$X$78,23,FALSE)</f>
        <v>0</v>
      </c>
      <c r="X72" s="8">
        <f>VLOOKUP($A$7:$A$91,dt!$A$2:$X$78,24,FALSE)</f>
        <v>0</v>
      </c>
    </row>
    <row r="73" spans="1:24" ht="21.75" x14ac:dyDescent="0.2">
      <c r="A73" s="7" t="s">
        <v>70</v>
      </c>
      <c r="B73" s="8">
        <f>VLOOKUP($A$7:$A$91,dt!$A$2:$R$78,2,FALSE)</f>
        <v>2564</v>
      </c>
      <c r="C73" s="8">
        <f>VLOOKUP($A$7:$A$91,dt!$A$2:$R$78,3,FALSE)</f>
        <v>1018</v>
      </c>
      <c r="D73" s="8">
        <f>VLOOKUP($A$7:$A$91,dt!$A$2:$R$78,4,FALSE)</f>
        <v>73</v>
      </c>
      <c r="E73" s="8">
        <f>VLOOKUP($A$7:$A$91,dt!$A$2:$R$78,5,FALSE)</f>
        <v>0</v>
      </c>
      <c r="F73" s="8">
        <f>VLOOKUP($A$7:$A$91,dt!$A$2:$R$78,6,FALSE)</f>
        <v>0</v>
      </c>
      <c r="G73" s="8">
        <f>VLOOKUP($A$7:$A$91,dt!$A$2:$R$78,7,FALSE)</f>
        <v>13</v>
      </c>
      <c r="H73" s="8">
        <f>VLOOKUP($A$7:$A$91,dt!$A$2:$R$78,8,FALSE)</f>
        <v>5</v>
      </c>
      <c r="I73" s="8">
        <f>VLOOKUP($A$7:$A$91,dt!$A$2:$R$78,9,FALSE)</f>
        <v>1791</v>
      </c>
      <c r="J73" s="8">
        <f>VLOOKUP($A$7:$A$91,dt!$A$2:$R$78,10,FALSE)</f>
        <v>10</v>
      </c>
      <c r="K73" s="8">
        <f>VLOOKUP($A$7:$A$91,dt!$A$2:$R$78,11,FALSE)</f>
        <v>44051</v>
      </c>
      <c r="L73" s="8">
        <f>VLOOKUP($A$7:$A$91,dt!$A$2:$R$78,12,FALSE)</f>
        <v>1726</v>
      </c>
      <c r="M73" s="8">
        <f>VLOOKUP($A$7:$A$91,dt!$A$2:$R$78,13,FALSE)</f>
        <v>119</v>
      </c>
      <c r="N73" s="8">
        <f>VLOOKUP($A$7:$A$91,dt!$A$2:$R$78,14,FALSE)</f>
        <v>4</v>
      </c>
      <c r="O73" s="8">
        <f>VLOOKUP($A$7:$A$91,dt!$A$2:$R$78,15,FALSE)</f>
        <v>38214</v>
      </c>
      <c r="P73" s="8">
        <f>VLOOKUP($A$7:$A$91,dt!$A$2:$R$78,16,FALSE)</f>
        <v>446</v>
      </c>
      <c r="Q73" s="8">
        <f>VLOOKUP($A$7:$A$91,dt!$A$2:$R$78,17,FALSE)</f>
        <v>231</v>
      </c>
      <c r="R73" s="8">
        <f>VLOOKUP($A$7:$A$91,dt!$A$2:$R$78,18,FALSE)</f>
        <v>21</v>
      </c>
      <c r="S73" s="8">
        <f>VLOOKUP($A$7:$A$91,dt!$A$2:$X$78,19,FALSE)</f>
        <v>4792</v>
      </c>
      <c r="T73" s="8">
        <f>VLOOKUP($A$7:$A$91,dt!$A$2:$X$78,20,FALSE)</f>
        <v>229</v>
      </c>
      <c r="U73" s="8">
        <f>VLOOKUP($A$7:$A$91,dt!$A$2:$X$78,21,FALSE)</f>
        <v>259</v>
      </c>
      <c r="V73" s="8">
        <f>VLOOKUP($A$7:$A$91,dt!$A$2:$X$78,22,FALSE)</f>
        <v>15</v>
      </c>
      <c r="W73" s="8">
        <f>VLOOKUP($A$7:$A$91,dt!$A$2:$X$78,23,FALSE)</f>
        <v>60</v>
      </c>
      <c r="X73" s="8">
        <f>VLOOKUP($A$7:$A$91,dt!$A$2:$X$78,24,FALSE)</f>
        <v>4</v>
      </c>
    </row>
    <row r="74" spans="1:24" ht="21.75" x14ac:dyDescent="0.2">
      <c r="A74" s="7" t="s">
        <v>71</v>
      </c>
      <c r="B74" s="8">
        <f>VLOOKUP($A$7:$A$91,dt!$A$2:$R$78,2,FALSE)</f>
        <v>18132</v>
      </c>
      <c r="C74" s="8">
        <f>VLOOKUP($A$7:$A$91,dt!$A$2:$R$78,3,FALSE)</f>
        <v>211977</v>
      </c>
      <c r="D74" s="8">
        <f>VLOOKUP($A$7:$A$91,dt!$A$2:$R$78,4,FALSE)</f>
        <v>12274</v>
      </c>
      <c r="E74" s="8">
        <f>VLOOKUP($A$7:$A$91,dt!$A$2:$R$78,5,FALSE)</f>
        <v>13488</v>
      </c>
      <c r="F74" s="8">
        <f>VLOOKUP($A$7:$A$91,dt!$A$2:$R$78,6,FALSE)</f>
        <v>356</v>
      </c>
      <c r="G74" s="8">
        <f>VLOOKUP($A$7:$A$91,dt!$A$2:$R$78,7,FALSE)</f>
        <v>875</v>
      </c>
      <c r="H74" s="8">
        <f>VLOOKUP($A$7:$A$91,dt!$A$2:$R$78,8,FALSE)</f>
        <v>99</v>
      </c>
      <c r="I74" s="8">
        <f>VLOOKUP($A$7:$A$91,dt!$A$2:$R$78,9,FALSE)</f>
        <v>126903</v>
      </c>
      <c r="J74" s="8">
        <f>VLOOKUP($A$7:$A$91,dt!$A$2:$R$78,10,FALSE)</f>
        <v>1269</v>
      </c>
      <c r="K74" s="8">
        <f>VLOOKUP($A$7:$A$91,dt!$A$2:$R$78,11,FALSE)</f>
        <v>399172</v>
      </c>
      <c r="L74" s="8">
        <f>VLOOKUP($A$7:$A$91,dt!$A$2:$R$78,12,FALSE)</f>
        <v>10301</v>
      </c>
      <c r="M74" s="8">
        <f>VLOOKUP($A$7:$A$91,dt!$A$2:$R$78,13,FALSE)</f>
        <v>1548667</v>
      </c>
      <c r="N74" s="8">
        <f>VLOOKUP($A$7:$A$91,dt!$A$2:$R$78,14,FALSE)</f>
        <v>99</v>
      </c>
      <c r="O74" s="8">
        <f>VLOOKUP($A$7:$A$91,dt!$A$2:$R$78,15,FALSE)</f>
        <v>318521</v>
      </c>
      <c r="P74" s="8">
        <f>VLOOKUP($A$7:$A$91,dt!$A$2:$R$78,16,FALSE)</f>
        <v>617</v>
      </c>
      <c r="Q74" s="8">
        <f>VLOOKUP($A$7:$A$91,dt!$A$2:$R$78,17,FALSE)</f>
        <v>69865</v>
      </c>
      <c r="R74" s="8">
        <f>VLOOKUP($A$7:$A$91,dt!$A$2:$R$78,18,FALSE)</f>
        <v>173</v>
      </c>
      <c r="S74" s="8">
        <f>VLOOKUP($A$7:$A$91,dt!$A$2:$X$78,19,FALSE)</f>
        <v>428278</v>
      </c>
      <c r="T74" s="8">
        <f>VLOOKUP($A$7:$A$91,dt!$A$2:$X$78,20,FALSE)</f>
        <v>626</v>
      </c>
      <c r="U74" s="8">
        <f>VLOOKUP($A$7:$A$91,dt!$A$2:$X$78,21,FALSE)</f>
        <v>33887</v>
      </c>
      <c r="V74" s="8">
        <f>VLOOKUP($A$7:$A$91,dt!$A$2:$X$78,22,FALSE)</f>
        <v>745</v>
      </c>
      <c r="W74" s="8">
        <f>VLOOKUP($A$7:$A$91,dt!$A$2:$X$78,23,FALSE)</f>
        <v>1236</v>
      </c>
      <c r="X74" s="8">
        <f>VLOOKUP($A$7:$A$91,dt!$A$2:$X$78,24,FALSE)</f>
        <v>32</v>
      </c>
    </row>
    <row r="75" spans="1:24" ht="21.75" x14ac:dyDescent="0.2">
      <c r="A75" s="7" t="s">
        <v>72</v>
      </c>
      <c r="B75" s="8">
        <f>VLOOKUP($A$7:$A$91,dt!$A$2:$R$78,2,FALSE)</f>
        <v>22714</v>
      </c>
      <c r="C75" s="8">
        <f>VLOOKUP($A$7:$A$91,dt!$A$2:$R$78,3,FALSE)</f>
        <v>152958</v>
      </c>
      <c r="D75" s="8">
        <f>VLOOKUP($A$7:$A$91,dt!$A$2:$R$78,4,FALSE)</f>
        <v>12792</v>
      </c>
      <c r="E75" s="8">
        <f>VLOOKUP($A$7:$A$91,dt!$A$2:$R$78,5,FALSE)</f>
        <v>46312</v>
      </c>
      <c r="F75" s="8">
        <f>VLOOKUP($A$7:$A$91,dt!$A$2:$R$78,6,FALSE)</f>
        <v>1189</v>
      </c>
      <c r="G75" s="8">
        <f>VLOOKUP($A$7:$A$91,dt!$A$2:$R$78,7,FALSE)</f>
        <v>611</v>
      </c>
      <c r="H75" s="8">
        <f>VLOOKUP($A$7:$A$91,dt!$A$2:$R$78,8,FALSE)</f>
        <v>116</v>
      </c>
      <c r="I75" s="8">
        <f>VLOOKUP($A$7:$A$91,dt!$A$2:$R$78,9,FALSE)</f>
        <v>150265</v>
      </c>
      <c r="J75" s="8">
        <f>VLOOKUP($A$7:$A$91,dt!$A$2:$R$78,10,FALSE)</f>
        <v>1999</v>
      </c>
      <c r="K75" s="8">
        <f>VLOOKUP($A$7:$A$91,dt!$A$2:$R$78,11,FALSE)</f>
        <v>472036</v>
      </c>
      <c r="L75" s="8">
        <f>VLOOKUP($A$7:$A$91,dt!$A$2:$R$78,12,FALSE)</f>
        <v>13904</v>
      </c>
      <c r="M75" s="8">
        <f>VLOOKUP($A$7:$A$91,dt!$A$2:$R$78,13,FALSE)</f>
        <v>1337957</v>
      </c>
      <c r="N75" s="8">
        <f>VLOOKUP($A$7:$A$91,dt!$A$2:$R$78,14,FALSE)</f>
        <v>146</v>
      </c>
      <c r="O75" s="8">
        <f>VLOOKUP($A$7:$A$91,dt!$A$2:$R$78,15,FALSE)</f>
        <v>141716</v>
      </c>
      <c r="P75" s="8">
        <f>VLOOKUP($A$7:$A$91,dt!$A$2:$R$78,16,FALSE)</f>
        <v>845</v>
      </c>
      <c r="Q75" s="8">
        <f>VLOOKUP($A$7:$A$91,dt!$A$2:$R$78,17,FALSE)</f>
        <v>3389</v>
      </c>
      <c r="R75" s="8">
        <f>VLOOKUP($A$7:$A$91,dt!$A$2:$R$78,18,FALSE)</f>
        <v>95</v>
      </c>
      <c r="S75" s="8">
        <f>VLOOKUP($A$7:$A$91,dt!$A$2:$X$78,19,FALSE)</f>
        <v>48207</v>
      </c>
      <c r="T75" s="8">
        <f>VLOOKUP($A$7:$A$91,dt!$A$2:$X$78,20,FALSE)</f>
        <v>406</v>
      </c>
      <c r="U75" s="8">
        <f>VLOOKUP($A$7:$A$91,dt!$A$2:$X$78,21,FALSE)</f>
        <v>45786</v>
      </c>
      <c r="V75" s="8">
        <f>VLOOKUP($A$7:$A$91,dt!$A$2:$X$78,22,FALSE)</f>
        <v>1179</v>
      </c>
      <c r="W75" s="8">
        <f>VLOOKUP($A$7:$A$91,dt!$A$2:$X$78,23,FALSE)</f>
        <v>850</v>
      </c>
      <c r="X75" s="8">
        <f>VLOOKUP($A$7:$A$91,dt!$A$2:$X$78,24,FALSE)</f>
        <v>21</v>
      </c>
    </row>
    <row r="76" spans="1:24" ht="21.75" x14ac:dyDescent="0.2">
      <c r="A76" s="11" t="s">
        <v>8</v>
      </c>
      <c r="B76" s="10">
        <f>SUM(B77:B85)</f>
        <v>307438</v>
      </c>
      <c r="C76" s="10">
        <f t="shared" ref="C76:X76" si="32">SUM(C77:C85)</f>
        <v>672892</v>
      </c>
      <c r="D76" s="10">
        <f t="shared" si="32"/>
        <v>117125</v>
      </c>
      <c r="E76" s="10">
        <f t="shared" si="32"/>
        <v>6091</v>
      </c>
      <c r="F76" s="10">
        <f t="shared" si="32"/>
        <v>225</v>
      </c>
      <c r="G76" s="10">
        <f t="shared" si="32"/>
        <v>17390</v>
      </c>
      <c r="H76" s="10">
        <f t="shared" si="32"/>
        <v>1936</v>
      </c>
      <c r="I76" s="10">
        <f t="shared" si="32"/>
        <v>1402591</v>
      </c>
      <c r="J76" s="10">
        <f t="shared" si="32"/>
        <v>20208</v>
      </c>
      <c r="K76" s="10">
        <f t="shared" ref="K76:L76" si="33">SUM(K77:K85)</f>
        <v>9355991</v>
      </c>
      <c r="L76" s="10">
        <f t="shared" si="33"/>
        <v>244147</v>
      </c>
      <c r="M76" s="10">
        <f t="shared" ref="M76:N76" si="34">SUM(M77:M85)</f>
        <v>15710964</v>
      </c>
      <c r="N76" s="10">
        <f t="shared" si="34"/>
        <v>3155</v>
      </c>
      <c r="O76" s="10">
        <f t="shared" si="32"/>
        <v>4907039</v>
      </c>
      <c r="P76" s="10">
        <f t="shared" si="32"/>
        <v>15028</v>
      </c>
      <c r="Q76" s="10">
        <f t="shared" si="32"/>
        <v>136008</v>
      </c>
      <c r="R76" s="10">
        <f t="shared" si="32"/>
        <v>2535</v>
      </c>
      <c r="S76" s="10">
        <f t="shared" ref="S76:T76" si="35">SUM(S77:S85)</f>
        <v>1118156</v>
      </c>
      <c r="T76" s="10">
        <f t="shared" si="35"/>
        <v>9346</v>
      </c>
      <c r="U76" s="10">
        <f t="shared" si="32"/>
        <v>161201</v>
      </c>
      <c r="V76" s="10">
        <f t="shared" si="32"/>
        <v>8966</v>
      </c>
      <c r="W76" s="10">
        <f t="shared" si="32"/>
        <v>2116</v>
      </c>
      <c r="X76" s="10">
        <f t="shared" si="32"/>
        <v>214</v>
      </c>
    </row>
    <row r="77" spans="1:24" ht="21.75" x14ac:dyDescent="0.2">
      <c r="A77" s="7" t="s">
        <v>73</v>
      </c>
      <c r="B77" s="8">
        <f>VLOOKUP($A$7:$A$91,dt!$A$2:$R$78,2,FALSE)</f>
        <v>100029</v>
      </c>
      <c r="C77" s="8">
        <f>VLOOKUP($A$7:$A$91,dt!$A$2:$R$78,3,FALSE)</f>
        <v>220164</v>
      </c>
      <c r="D77" s="8">
        <f>VLOOKUP($A$7:$A$91,dt!$A$2:$R$78,4,FALSE)</f>
        <v>41412</v>
      </c>
      <c r="E77" s="8">
        <f>VLOOKUP($A$7:$A$91,dt!$A$2:$R$78,5,FALSE)</f>
        <v>132</v>
      </c>
      <c r="F77" s="8">
        <f>VLOOKUP($A$7:$A$91,dt!$A$2:$R$78,6,FALSE)</f>
        <v>11</v>
      </c>
      <c r="G77" s="8">
        <f>VLOOKUP($A$7:$A$91,dt!$A$2:$R$78,7,FALSE)</f>
        <v>2497</v>
      </c>
      <c r="H77" s="8">
        <f>VLOOKUP($A$7:$A$91,dt!$A$2:$R$78,8,FALSE)</f>
        <v>243</v>
      </c>
      <c r="I77" s="8">
        <f>VLOOKUP($A$7:$A$91,dt!$A$2:$R$78,9,FALSE)</f>
        <v>355779</v>
      </c>
      <c r="J77" s="8">
        <f>VLOOKUP($A$7:$A$91,dt!$A$2:$R$78,10,FALSE)</f>
        <v>6506</v>
      </c>
      <c r="K77" s="8">
        <f>VLOOKUP($A$7:$A$91,dt!$A$2:$R$78,11,FALSE)</f>
        <v>2900629</v>
      </c>
      <c r="L77" s="8">
        <f>VLOOKUP($A$7:$A$91,dt!$A$2:$R$78,12,FALSE)</f>
        <v>75217</v>
      </c>
      <c r="M77" s="8">
        <f>VLOOKUP($A$7:$A$91,dt!$A$2:$R$78,13,FALSE)</f>
        <v>2974734</v>
      </c>
      <c r="N77" s="8">
        <f>VLOOKUP($A$7:$A$91,dt!$A$2:$R$78,14,FALSE)</f>
        <v>1024</v>
      </c>
      <c r="O77" s="8">
        <f>VLOOKUP($A$7:$A$91,dt!$A$2:$R$78,15,FALSE)</f>
        <v>967288</v>
      </c>
      <c r="P77" s="8">
        <f>VLOOKUP($A$7:$A$91,dt!$A$2:$R$78,16,FALSE)</f>
        <v>6439</v>
      </c>
      <c r="Q77" s="8">
        <f>VLOOKUP($A$7:$A$91,dt!$A$2:$R$78,17,FALSE)</f>
        <v>24425</v>
      </c>
      <c r="R77" s="8">
        <f>VLOOKUP($A$7:$A$91,dt!$A$2:$R$78,18,FALSE)</f>
        <v>556</v>
      </c>
      <c r="S77" s="8">
        <f>VLOOKUP($A$7:$A$91,dt!$A$2:$X$78,19,FALSE)</f>
        <v>420504</v>
      </c>
      <c r="T77" s="8">
        <f>VLOOKUP($A$7:$A$91,dt!$A$2:$X$78,20,FALSE)</f>
        <v>3771</v>
      </c>
      <c r="U77" s="8">
        <f>VLOOKUP($A$7:$A$91,dt!$A$2:$X$78,21,FALSE)</f>
        <v>47194</v>
      </c>
      <c r="V77" s="8">
        <f>VLOOKUP($A$7:$A$91,dt!$A$2:$X$78,22,FALSE)</f>
        <v>2271</v>
      </c>
      <c r="W77" s="8">
        <f>VLOOKUP($A$7:$A$91,dt!$A$2:$X$78,23,FALSE)</f>
        <v>716</v>
      </c>
      <c r="X77" s="8">
        <f>VLOOKUP($A$7:$A$91,dt!$A$2:$X$78,24,FALSE)</f>
        <v>52</v>
      </c>
    </row>
    <row r="78" spans="1:24" ht="21.75" x14ac:dyDescent="0.2">
      <c r="A78" s="7" t="s">
        <v>74</v>
      </c>
      <c r="B78" s="8">
        <f>VLOOKUP($A$7:$A$91,dt!$A$2:$R$78,2,FALSE)</f>
        <v>15962</v>
      </c>
      <c r="C78" s="8">
        <f>VLOOKUP($A$7:$A$91,dt!$A$2:$R$78,3,FALSE)</f>
        <v>51772</v>
      </c>
      <c r="D78" s="8">
        <f>VLOOKUP($A$7:$A$91,dt!$A$2:$R$78,4,FALSE)</f>
        <v>7021</v>
      </c>
      <c r="E78" s="8">
        <f>VLOOKUP($A$7:$A$91,dt!$A$2:$R$78,5,FALSE)</f>
        <v>91</v>
      </c>
      <c r="F78" s="8">
        <f>VLOOKUP($A$7:$A$91,dt!$A$2:$R$78,6,FALSE)</f>
        <v>9</v>
      </c>
      <c r="G78" s="8">
        <f>VLOOKUP($A$7:$A$91,dt!$A$2:$R$78,7,FALSE)</f>
        <v>662</v>
      </c>
      <c r="H78" s="8">
        <f>VLOOKUP($A$7:$A$91,dt!$A$2:$R$78,8,FALSE)</f>
        <v>131</v>
      </c>
      <c r="I78" s="8">
        <f>VLOOKUP($A$7:$A$91,dt!$A$2:$R$78,9,FALSE)</f>
        <v>80168</v>
      </c>
      <c r="J78" s="8">
        <f>VLOOKUP($A$7:$A$91,dt!$A$2:$R$78,10,FALSE)</f>
        <v>662</v>
      </c>
      <c r="K78" s="8">
        <f>VLOOKUP($A$7:$A$91,dt!$A$2:$R$78,11,FALSE)</f>
        <v>439458</v>
      </c>
      <c r="L78" s="8">
        <f>VLOOKUP($A$7:$A$91,dt!$A$2:$R$78,12,FALSE)</f>
        <v>11556</v>
      </c>
      <c r="M78" s="8">
        <f>VLOOKUP($A$7:$A$91,dt!$A$2:$R$78,13,FALSE)</f>
        <v>1815412</v>
      </c>
      <c r="N78" s="8">
        <f>VLOOKUP($A$7:$A$91,dt!$A$2:$R$78,14,FALSE)</f>
        <v>183</v>
      </c>
      <c r="O78" s="8">
        <f>VLOOKUP($A$7:$A$91,dt!$A$2:$R$78,15,FALSE)</f>
        <v>75062</v>
      </c>
      <c r="P78" s="8">
        <f>VLOOKUP($A$7:$A$91,dt!$A$2:$R$78,16,FALSE)</f>
        <v>339</v>
      </c>
      <c r="Q78" s="8">
        <f>VLOOKUP($A$7:$A$91,dt!$A$2:$R$78,17,FALSE)</f>
        <v>3422</v>
      </c>
      <c r="R78" s="8">
        <f>VLOOKUP($A$7:$A$91,dt!$A$2:$R$78,18,FALSE)</f>
        <v>138</v>
      </c>
      <c r="S78" s="8">
        <f>VLOOKUP($A$7:$A$91,dt!$A$2:$X$78,19,FALSE)</f>
        <v>8689</v>
      </c>
      <c r="T78" s="8">
        <f>VLOOKUP($A$7:$A$91,dt!$A$2:$X$78,20,FALSE)</f>
        <v>270</v>
      </c>
      <c r="U78" s="8">
        <f>VLOOKUP($A$7:$A$91,dt!$A$2:$X$78,21,FALSE)</f>
        <v>30266</v>
      </c>
      <c r="V78" s="8">
        <f>VLOOKUP($A$7:$A$91,dt!$A$2:$X$78,22,FALSE)</f>
        <v>1597</v>
      </c>
      <c r="W78" s="8">
        <f>VLOOKUP($A$7:$A$91,dt!$A$2:$X$78,23,FALSE)</f>
        <v>199</v>
      </c>
      <c r="X78" s="8">
        <f>VLOOKUP($A$7:$A$91,dt!$A$2:$X$78,24,FALSE)</f>
        <v>26</v>
      </c>
    </row>
    <row r="79" spans="1:24" ht="21.75" x14ac:dyDescent="0.2">
      <c r="A79" s="7" t="s">
        <v>75</v>
      </c>
      <c r="B79" s="8">
        <f>VLOOKUP($A$7:$A$91,dt!$A$2:$R$78,2,FALSE)</f>
        <v>9796</v>
      </c>
      <c r="C79" s="8">
        <f>VLOOKUP($A$7:$A$91,dt!$A$2:$R$78,3,FALSE)</f>
        <v>8921</v>
      </c>
      <c r="D79" s="8">
        <f>VLOOKUP($A$7:$A$91,dt!$A$2:$R$78,4,FALSE)</f>
        <v>1160</v>
      </c>
      <c r="E79" s="8">
        <f>VLOOKUP($A$7:$A$91,dt!$A$2:$R$78,5,FALSE)</f>
        <v>26</v>
      </c>
      <c r="F79" s="8">
        <f>VLOOKUP($A$7:$A$91,dt!$A$2:$R$78,6,FALSE)</f>
        <v>2</v>
      </c>
      <c r="G79" s="8">
        <f>VLOOKUP($A$7:$A$91,dt!$A$2:$R$78,7,FALSE)</f>
        <v>2685</v>
      </c>
      <c r="H79" s="8">
        <f>VLOOKUP($A$7:$A$91,dt!$A$2:$R$78,8,FALSE)</f>
        <v>235</v>
      </c>
      <c r="I79" s="8">
        <f>VLOOKUP($A$7:$A$91,dt!$A$2:$R$78,9,FALSE)</f>
        <v>42437</v>
      </c>
      <c r="J79" s="8">
        <f>VLOOKUP($A$7:$A$91,dt!$A$2:$R$78,10,FALSE)</f>
        <v>259</v>
      </c>
      <c r="K79" s="8">
        <f>VLOOKUP($A$7:$A$91,dt!$A$2:$R$78,11,FALSE)</f>
        <v>274654</v>
      </c>
      <c r="L79" s="8">
        <f>VLOOKUP($A$7:$A$91,dt!$A$2:$R$78,12,FALSE)</f>
        <v>8674</v>
      </c>
      <c r="M79" s="8">
        <f>VLOOKUP($A$7:$A$91,dt!$A$2:$R$78,13,FALSE)</f>
        <v>478867</v>
      </c>
      <c r="N79" s="8">
        <f>VLOOKUP($A$7:$A$91,dt!$A$2:$R$78,14,FALSE)</f>
        <v>98</v>
      </c>
      <c r="O79" s="8">
        <f>VLOOKUP($A$7:$A$91,dt!$A$2:$R$78,15,FALSE)</f>
        <v>596621</v>
      </c>
      <c r="P79" s="8">
        <f>VLOOKUP($A$7:$A$91,dt!$A$2:$R$78,16,FALSE)</f>
        <v>395</v>
      </c>
      <c r="Q79" s="8">
        <f>VLOOKUP($A$7:$A$91,dt!$A$2:$R$78,17,FALSE)</f>
        <v>1465</v>
      </c>
      <c r="R79" s="8">
        <f>VLOOKUP($A$7:$A$91,dt!$A$2:$R$78,18,FALSE)</f>
        <v>55</v>
      </c>
      <c r="S79" s="8">
        <f>VLOOKUP($A$7:$A$91,dt!$A$2:$X$78,19,FALSE)</f>
        <v>10455</v>
      </c>
      <c r="T79" s="8">
        <f>VLOOKUP($A$7:$A$91,dt!$A$2:$X$78,20,FALSE)</f>
        <v>201</v>
      </c>
      <c r="U79" s="8">
        <f>VLOOKUP($A$7:$A$91,dt!$A$2:$X$78,21,FALSE)</f>
        <v>10807</v>
      </c>
      <c r="V79" s="8">
        <f>VLOOKUP($A$7:$A$91,dt!$A$2:$X$78,22,FALSE)</f>
        <v>553</v>
      </c>
      <c r="W79" s="8">
        <f>VLOOKUP($A$7:$A$91,dt!$A$2:$X$78,23,FALSE)</f>
        <v>150</v>
      </c>
      <c r="X79" s="8">
        <f>VLOOKUP($A$7:$A$91,dt!$A$2:$X$78,24,FALSE)</f>
        <v>23</v>
      </c>
    </row>
    <row r="80" spans="1:24" ht="21.75" x14ac:dyDescent="0.2">
      <c r="A80" s="7" t="s">
        <v>76</v>
      </c>
      <c r="B80" s="8">
        <f>VLOOKUP($A$7:$A$91,dt!$A$2:$R$78,2,FALSE)</f>
        <v>3067</v>
      </c>
      <c r="C80" s="8">
        <f>VLOOKUP($A$7:$A$91,dt!$A$2:$R$78,3,FALSE)</f>
        <v>2363</v>
      </c>
      <c r="D80" s="8">
        <f>VLOOKUP($A$7:$A$91,dt!$A$2:$R$78,4,FALSE)</f>
        <v>258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737</v>
      </c>
      <c r="H80" s="8">
        <f>VLOOKUP($A$7:$A$91,dt!$A$2:$R$78,8,FALSE)</f>
        <v>97</v>
      </c>
      <c r="I80" s="8">
        <f>VLOOKUP($A$7:$A$91,dt!$A$2:$R$78,9,FALSE)</f>
        <v>17355</v>
      </c>
      <c r="J80" s="8">
        <f>VLOOKUP($A$7:$A$91,dt!$A$2:$R$78,10,FALSE)</f>
        <v>51</v>
      </c>
      <c r="K80" s="8">
        <f>VLOOKUP($A$7:$A$91,dt!$A$2:$R$78,11,FALSE)</f>
        <v>87334</v>
      </c>
      <c r="L80" s="8">
        <f>VLOOKUP($A$7:$A$91,dt!$A$2:$R$78,12,FALSE)</f>
        <v>2582</v>
      </c>
      <c r="M80" s="8">
        <f>VLOOKUP($A$7:$A$91,dt!$A$2:$R$78,13,FALSE)</f>
        <v>70050</v>
      </c>
      <c r="N80" s="8">
        <f>VLOOKUP($A$7:$A$91,dt!$A$2:$R$78,14,FALSE)</f>
        <v>7</v>
      </c>
      <c r="O80" s="8">
        <f>VLOOKUP($A$7:$A$91,dt!$A$2:$R$78,15,FALSE)</f>
        <v>137517</v>
      </c>
      <c r="P80" s="8">
        <f>VLOOKUP($A$7:$A$91,dt!$A$2:$R$78,16,FALSE)</f>
        <v>46</v>
      </c>
      <c r="Q80" s="8">
        <f>VLOOKUP($A$7:$A$91,dt!$A$2:$R$78,17,FALSE)</f>
        <v>186</v>
      </c>
      <c r="R80" s="8">
        <f>VLOOKUP($A$7:$A$91,dt!$A$2:$R$78,18,FALSE)</f>
        <v>5</v>
      </c>
      <c r="S80" s="8">
        <f>VLOOKUP($A$7:$A$91,dt!$A$2:$X$78,19,FALSE)</f>
        <v>4226</v>
      </c>
      <c r="T80" s="8">
        <f>VLOOKUP($A$7:$A$91,dt!$A$2:$X$78,20,FALSE)</f>
        <v>27</v>
      </c>
      <c r="U80" s="8">
        <f>VLOOKUP($A$7:$A$91,dt!$A$2:$X$78,21,FALSE)</f>
        <v>2349</v>
      </c>
      <c r="V80" s="8">
        <f>VLOOKUP($A$7:$A$91,dt!$A$2:$X$78,22,FALSE)</f>
        <v>82</v>
      </c>
      <c r="W80" s="8">
        <f>VLOOKUP($A$7:$A$91,dt!$A$2:$X$78,23,FALSE)</f>
        <v>98</v>
      </c>
      <c r="X80" s="8">
        <f>VLOOKUP($A$7:$A$91,dt!$A$2:$X$78,24,FALSE)</f>
        <v>8</v>
      </c>
    </row>
    <row r="81" spans="1:24" ht="21.75" x14ac:dyDescent="0.2">
      <c r="A81" s="7" t="s">
        <v>77</v>
      </c>
      <c r="B81" s="8">
        <f>VLOOKUP($A$7:$A$91,dt!$A$2:$R$78,2,FALSE)</f>
        <v>56228</v>
      </c>
      <c r="C81" s="8">
        <f>VLOOKUP($A$7:$A$91,dt!$A$2:$R$78,3,FALSE)</f>
        <v>80838</v>
      </c>
      <c r="D81" s="8">
        <f>VLOOKUP($A$7:$A$91,dt!$A$2:$R$78,4,FALSE)</f>
        <v>13965</v>
      </c>
      <c r="E81" s="8">
        <f>VLOOKUP($A$7:$A$91,dt!$A$2:$R$78,5,FALSE)</f>
        <v>27</v>
      </c>
      <c r="F81" s="8">
        <f>VLOOKUP($A$7:$A$91,dt!$A$2:$R$78,6,FALSE)</f>
        <v>3</v>
      </c>
      <c r="G81" s="8">
        <f>VLOOKUP($A$7:$A$91,dt!$A$2:$R$78,7,FALSE)</f>
        <v>3833</v>
      </c>
      <c r="H81" s="8">
        <f>VLOOKUP($A$7:$A$91,dt!$A$2:$R$78,8,FALSE)</f>
        <v>415</v>
      </c>
      <c r="I81" s="8">
        <f>VLOOKUP($A$7:$A$91,dt!$A$2:$R$78,9,FALSE)</f>
        <v>220627</v>
      </c>
      <c r="J81" s="8">
        <f>VLOOKUP($A$7:$A$91,dt!$A$2:$R$78,10,FALSE)</f>
        <v>3520</v>
      </c>
      <c r="K81" s="8">
        <f>VLOOKUP($A$7:$A$91,dt!$A$2:$R$78,11,FALSE)</f>
        <v>1854520</v>
      </c>
      <c r="L81" s="8">
        <f>VLOOKUP($A$7:$A$91,dt!$A$2:$R$78,12,FALSE)</f>
        <v>48496</v>
      </c>
      <c r="M81" s="8">
        <f>VLOOKUP($A$7:$A$91,dt!$A$2:$R$78,13,FALSE)</f>
        <v>2157765</v>
      </c>
      <c r="N81" s="8">
        <f>VLOOKUP($A$7:$A$91,dt!$A$2:$R$78,14,FALSE)</f>
        <v>479</v>
      </c>
      <c r="O81" s="8">
        <f>VLOOKUP($A$7:$A$91,dt!$A$2:$R$78,15,FALSE)</f>
        <v>373254</v>
      </c>
      <c r="P81" s="8">
        <f>VLOOKUP($A$7:$A$91,dt!$A$2:$R$78,16,FALSE)</f>
        <v>2454</v>
      </c>
      <c r="Q81" s="8">
        <f>VLOOKUP($A$7:$A$91,dt!$A$2:$R$78,17,FALSE)</f>
        <v>11103</v>
      </c>
      <c r="R81" s="8">
        <f>VLOOKUP($A$7:$A$91,dt!$A$2:$R$78,18,FALSE)</f>
        <v>213</v>
      </c>
      <c r="S81" s="8">
        <f>VLOOKUP($A$7:$A$91,dt!$A$2:$X$78,19,FALSE)</f>
        <v>290695</v>
      </c>
      <c r="T81" s="8">
        <f>VLOOKUP($A$7:$A$91,dt!$A$2:$X$78,20,FALSE)</f>
        <v>2089</v>
      </c>
      <c r="U81" s="8">
        <f>VLOOKUP($A$7:$A$91,dt!$A$2:$X$78,21,FALSE)</f>
        <v>14307</v>
      </c>
      <c r="V81" s="8">
        <f>VLOOKUP($A$7:$A$91,dt!$A$2:$X$78,22,FALSE)</f>
        <v>729</v>
      </c>
      <c r="W81" s="8">
        <f>VLOOKUP($A$7:$A$91,dt!$A$2:$X$78,23,FALSE)</f>
        <v>448</v>
      </c>
      <c r="X81" s="8">
        <f>VLOOKUP($A$7:$A$91,dt!$A$2:$X$78,24,FALSE)</f>
        <v>33</v>
      </c>
    </row>
    <row r="82" spans="1:24" ht="21.75" x14ac:dyDescent="0.2">
      <c r="A82" s="7" t="s">
        <v>78</v>
      </c>
      <c r="B82" s="8">
        <f>VLOOKUP($A$7:$A$91,dt!$A$2:$R$78,2,FALSE)</f>
        <v>7122</v>
      </c>
      <c r="C82" s="8">
        <f>VLOOKUP($A$7:$A$91,dt!$A$2:$R$78,3,FALSE)</f>
        <v>10034</v>
      </c>
      <c r="D82" s="8">
        <f>VLOOKUP($A$7:$A$91,dt!$A$2:$R$78,4,FALSE)</f>
        <v>1190</v>
      </c>
      <c r="E82" s="8">
        <f>VLOOKUP($A$7:$A$91,dt!$A$2:$R$78,5,FALSE)</f>
        <v>7</v>
      </c>
      <c r="F82" s="8">
        <f>VLOOKUP($A$7:$A$91,dt!$A$2:$R$78,6,FALSE)</f>
        <v>2</v>
      </c>
      <c r="G82" s="8">
        <f>VLOOKUP($A$7:$A$91,dt!$A$2:$R$78,7,FALSE)</f>
        <v>1579</v>
      </c>
      <c r="H82" s="8">
        <f>VLOOKUP($A$7:$A$91,dt!$A$2:$R$78,8,FALSE)</f>
        <v>172</v>
      </c>
      <c r="I82" s="8">
        <f>VLOOKUP($A$7:$A$91,dt!$A$2:$R$78,9,FALSE)</f>
        <v>10043</v>
      </c>
      <c r="J82" s="8">
        <f>VLOOKUP($A$7:$A$91,dt!$A$2:$R$78,10,FALSE)</f>
        <v>302</v>
      </c>
      <c r="K82" s="8">
        <f>VLOOKUP($A$7:$A$91,dt!$A$2:$R$78,11,FALSE)</f>
        <v>171946</v>
      </c>
      <c r="L82" s="8">
        <f>VLOOKUP($A$7:$A$91,dt!$A$2:$R$78,12,FALSE)</f>
        <v>6181</v>
      </c>
      <c r="M82" s="8">
        <f>VLOOKUP($A$7:$A$91,dt!$A$2:$R$78,13,FALSE)</f>
        <v>14663</v>
      </c>
      <c r="N82" s="8">
        <f>VLOOKUP($A$7:$A$91,dt!$A$2:$R$78,14,FALSE)</f>
        <v>20</v>
      </c>
      <c r="O82" s="8">
        <f>VLOOKUP($A$7:$A$91,dt!$A$2:$R$78,15,FALSE)</f>
        <v>249142</v>
      </c>
      <c r="P82" s="8">
        <f>VLOOKUP($A$7:$A$91,dt!$A$2:$R$78,16,FALSE)</f>
        <v>629</v>
      </c>
      <c r="Q82" s="8">
        <f>VLOOKUP($A$7:$A$91,dt!$A$2:$R$78,17,FALSE)</f>
        <v>130</v>
      </c>
      <c r="R82" s="8">
        <f>VLOOKUP($A$7:$A$91,dt!$A$2:$R$78,18,FALSE)</f>
        <v>10</v>
      </c>
      <c r="S82" s="8">
        <f>VLOOKUP($A$7:$A$91,dt!$A$2:$X$78,19,FALSE)</f>
        <v>8257</v>
      </c>
      <c r="T82" s="8">
        <f>VLOOKUP($A$7:$A$91,dt!$A$2:$X$78,20,FALSE)</f>
        <v>103</v>
      </c>
      <c r="U82" s="8">
        <f>VLOOKUP($A$7:$A$91,dt!$A$2:$X$78,21,FALSE)</f>
        <v>7897</v>
      </c>
      <c r="V82" s="8">
        <f>VLOOKUP($A$7:$A$91,dt!$A$2:$X$78,22,FALSE)</f>
        <v>464</v>
      </c>
      <c r="W82" s="8">
        <f>VLOOKUP($A$7:$A$91,dt!$A$2:$X$78,23,FALSE)</f>
        <v>81</v>
      </c>
      <c r="X82" s="8">
        <f>VLOOKUP($A$7:$A$91,dt!$A$2:$X$78,24,FALSE)</f>
        <v>8</v>
      </c>
    </row>
    <row r="83" spans="1:24" ht="21.75" x14ac:dyDescent="0.2">
      <c r="A83" s="7" t="s">
        <v>79</v>
      </c>
      <c r="B83" s="8">
        <f>VLOOKUP($A$7:$A$91,dt!$A$2:$R$78,2,FALSE)</f>
        <v>25181</v>
      </c>
      <c r="C83" s="8">
        <f>VLOOKUP($A$7:$A$91,dt!$A$2:$R$78,3,FALSE)</f>
        <v>46479</v>
      </c>
      <c r="D83" s="8">
        <f>VLOOKUP($A$7:$A$91,dt!$A$2:$R$78,4,FALSE)</f>
        <v>7121</v>
      </c>
      <c r="E83" s="8">
        <f>VLOOKUP($A$7:$A$91,dt!$A$2:$R$78,5,FALSE)</f>
        <v>1199</v>
      </c>
      <c r="F83" s="8">
        <f>VLOOKUP($A$7:$A$91,dt!$A$2:$R$78,6,FALSE)</f>
        <v>33</v>
      </c>
      <c r="G83" s="8">
        <f>VLOOKUP($A$7:$A$91,dt!$A$2:$R$78,7,FALSE)</f>
        <v>689</v>
      </c>
      <c r="H83" s="8">
        <f>VLOOKUP($A$7:$A$91,dt!$A$2:$R$78,8,FALSE)</f>
        <v>145</v>
      </c>
      <c r="I83" s="8">
        <f>VLOOKUP($A$7:$A$91,dt!$A$2:$R$78,9,FALSE)</f>
        <v>104180</v>
      </c>
      <c r="J83" s="8">
        <f>VLOOKUP($A$7:$A$91,dt!$A$2:$R$78,10,FALSE)</f>
        <v>2607</v>
      </c>
      <c r="K83" s="8">
        <f>VLOOKUP($A$7:$A$91,dt!$A$2:$R$78,11,FALSE)</f>
        <v>732882</v>
      </c>
      <c r="L83" s="8">
        <f>VLOOKUP($A$7:$A$91,dt!$A$2:$R$78,12,FALSE)</f>
        <v>21287</v>
      </c>
      <c r="M83" s="8">
        <f>VLOOKUP($A$7:$A$91,dt!$A$2:$R$78,13,FALSE)</f>
        <v>660139</v>
      </c>
      <c r="N83" s="8">
        <f>VLOOKUP($A$7:$A$91,dt!$A$2:$R$78,14,FALSE)</f>
        <v>159</v>
      </c>
      <c r="O83" s="8">
        <f>VLOOKUP($A$7:$A$91,dt!$A$2:$R$78,15,FALSE)</f>
        <v>754284</v>
      </c>
      <c r="P83" s="8">
        <f>VLOOKUP($A$7:$A$91,dt!$A$2:$R$78,16,FALSE)</f>
        <v>1170</v>
      </c>
      <c r="Q83" s="8">
        <f>VLOOKUP($A$7:$A$91,dt!$A$2:$R$78,17,FALSE)</f>
        <v>4015</v>
      </c>
      <c r="R83" s="8">
        <f>VLOOKUP($A$7:$A$91,dt!$A$2:$R$78,18,FALSE)</f>
        <v>123</v>
      </c>
      <c r="S83" s="8">
        <f>VLOOKUP($A$7:$A$91,dt!$A$2:$X$78,19,FALSE)</f>
        <v>43484</v>
      </c>
      <c r="T83" s="8">
        <f>VLOOKUP($A$7:$A$91,dt!$A$2:$X$78,20,FALSE)</f>
        <v>477</v>
      </c>
      <c r="U83" s="8">
        <f>VLOOKUP($A$7:$A$91,dt!$A$2:$X$78,21,FALSE)</f>
        <v>6932</v>
      </c>
      <c r="V83" s="8">
        <f>VLOOKUP($A$7:$A$91,dt!$A$2:$X$78,22,FALSE)</f>
        <v>284</v>
      </c>
      <c r="W83" s="8">
        <f>VLOOKUP($A$7:$A$91,dt!$A$2:$X$78,23,FALSE)</f>
        <v>83</v>
      </c>
      <c r="X83" s="8">
        <f>VLOOKUP($A$7:$A$91,dt!$A$2:$X$78,24,FALSE)</f>
        <v>10</v>
      </c>
    </row>
    <row r="84" spans="1:24" ht="21.75" x14ac:dyDescent="0.2">
      <c r="A84" s="7" t="s">
        <v>80</v>
      </c>
      <c r="B84" s="8">
        <f>VLOOKUP($A$7:$A$91,dt!$A$2:$R$78,2,FALSE)</f>
        <v>30002</v>
      </c>
      <c r="C84" s="8">
        <f>VLOOKUP($A$7:$A$91,dt!$A$2:$R$78,3,FALSE)</f>
        <v>92312</v>
      </c>
      <c r="D84" s="8">
        <f>VLOOKUP($A$7:$A$91,dt!$A$2:$R$78,4,FALSE)</f>
        <v>13975</v>
      </c>
      <c r="E84" s="8">
        <f>VLOOKUP($A$7:$A$91,dt!$A$2:$R$78,5,FALSE)</f>
        <v>18</v>
      </c>
      <c r="F84" s="8">
        <f>VLOOKUP($A$7:$A$91,dt!$A$2:$R$78,6,FALSE)</f>
        <v>6</v>
      </c>
      <c r="G84" s="8">
        <f>VLOOKUP($A$7:$A$91,dt!$A$2:$R$78,7,FALSE)</f>
        <v>518</v>
      </c>
      <c r="H84" s="8">
        <f>VLOOKUP($A$7:$A$91,dt!$A$2:$R$78,8,FALSE)</f>
        <v>121</v>
      </c>
      <c r="I84" s="8">
        <f>VLOOKUP($A$7:$A$91,dt!$A$2:$R$78,9,FALSE)</f>
        <v>78755</v>
      </c>
      <c r="J84" s="8">
        <f>VLOOKUP($A$7:$A$91,dt!$A$2:$R$78,10,FALSE)</f>
        <v>892</v>
      </c>
      <c r="K84" s="8">
        <f>VLOOKUP($A$7:$A$91,dt!$A$2:$R$78,11,FALSE)</f>
        <v>740853</v>
      </c>
      <c r="L84" s="8">
        <f>VLOOKUP($A$7:$A$91,dt!$A$2:$R$78,12,FALSE)</f>
        <v>22845</v>
      </c>
      <c r="M84" s="8">
        <f>VLOOKUP($A$7:$A$91,dt!$A$2:$R$78,13,FALSE)</f>
        <v>1061587</v>
      </c>
      <c r="N84" s="8">
        <f>VLOOKUP($A$7:$A$91,dt!$A$2:$R$78,14,FALSE)</f>
        <v>218</v>
      </c>
      <c r="O84" s="8">
        <f>VLOOKUP($A$7:$A$91,dt!$A$2:$R$78,15,FALSE)</f>
        <v>613892</v>
      </c>
      <c r="P84" s="8">
        <f>VLOOKUP($A$7:$A$91,dt!$A$2:$R$78,16,FALSE)</f>
        <v>837</v>
      </c>
      <c r="Q84" s="8">
        <f>VLOOKUP($A$7:$A$91,dt!$A$2:$R$78,17,FALSE)</f>
        <v>6280</v>
      </c>
      <c r="R84" s="8">
        <f>VLOOKUP($A$7:$A$91,dt!$A$2:$R$78,18,FALSE)</f>
        <v>204</v>
      </c>
      <c r="S84" s="8">
        <f>VLOOKUP($A$7:$A$91,dt!$A$2:$X$78,19,FALSE)</f>
        <v>60416</v>
      </c>
      <c r="T84" s="8">
        <f>VLOOKUP($A$7:$A$91,dt!$A$2:$X$78,20,FALSE)</f>
        <v>497</v>
      </c>
      <c r="U84" s="8">
        <f>VLOOKUP($A$7:$A$91,dt!$A$2:$X$78,21,FALSE)</f>
        <v>16550</v>
      </c>
      <c r="V84" s="8">
        <f>VLOOKUP($A$7:$A$91,dt!$A$2:$X$78,22,FALSE)</f>
        <v>1267</v>
      </c>
      <c r="W84" s="8">
        <f>VLOOKUP($A$7:$A$91,dt!$A$2:$X$78,23,FALSE)</f>
        <v>97</v>
      </c>
      <c r="X84" s="8">
        <f>VLOOKUP($A$7:$A$91,dt!$A$2:$X$78,24,FALSE)</f>
        <v>20</v>
      </c>
    </row>
    <row r="85" spans="1:24" ht="21.75" x14ac:dyDescent="0.2">
      <c r="A85" s="7" t="s">
        <v>81</v>
      </c>
      <c r="B85" s="8">
        <f>VLOOKUP($A$7:$A$91,dt!$A$2:$R$78,2,FALSE)</f>
        <v>60051</v>
      </c>
      <c r="C85" s="8">
        <f>VLOOKUP($A$7:$A$91,dt!$A$2:$R$78,3,FALSE)</f>
        <v>160009</v>
      </c>
      <c r="D85" s="8">
        <f>VLOOKUP($A$7:$A$91,dt!$A$2:$R$78,4,FALSE)</f>
        <v>31023</v>
      </c>
      <c r="E85" s="8">
        <f>VLOOKUP($A$7:$A$91,dt!$A$2:$R$78,5,FALSE)</f>
        <v>4591</v>
      </c>
      <c r="F85" s="8">
        <f>VLOOKUP($A$7:$A$91,dt!$A$2:$R$78,6,FALSE)</f>
        <v>159</v>
      </c>
      <c r="G85" s="8">
        <f>VLOOKUP($A$7:$A$91,dt!$A$2:$R$78,7,FALSE)</f>
        <v>4190</v>
      </c>
      <c r="H85" s="8">
        <f>VLOOKUP($A$7:$A$91,dt!$A$2:$R$78,8,FALSE)</f>
        <v>377</v>
      </c>
      <c r="I85" s="8">
        <f>VLOOKUP($A$7:$A$91,dt!$A$2:$R$78,9,FALSE)</f>
        <v>493247</v>
      </c>
      <c r="J85" s="8">
        <f>VLOOKUP($A$7:$A$91,dt!$A$2:$R$78,10,FALSE)</f>
        <v>5409</v>
      </c>
      <c r="K85" s="8">
        <f>VLOOKUP($A$7:$A$91,dt!$A$2:$R$78,11,FALSE)</f>
        <v>2153715</v>
      </c>
      <c r="L85" s="8">
        <f>VLOOKUP($A$7:$A$91,dt!$A$2:$R$78,12,FALSE)</f>
        <v>47309</v>
      </c>
      <c r="M85" s="8">
        <f>VLOOKUP($A$7:$A$91,dt!$A$2:$R$78,13,FALSE)</f>
        <v>6477747</v>
      </c>
      <c r="N85" s="8">
        <f>VLOOKUP($A$7:$A$91,dt!$A$2:$R$78,14,FALSE)</f>
        <v>967</v>
      </c>
      <c r="O85" s="8">
        <f>VLOOKUP($A$7:$A$91,dt!$A$2:$R$78,15,FALSE)</f>
        <v>1139979</v>
      </c>
      <c r="P85" s="8">
        <f>VLOOKUP($A$7:$A$91,dt!$A$2:$R$78,16,FALSE)</f>
        <v>2719</v>
      </c>
      <c r="Q85" s="8">
        <f>VLOOKUP($A$7:$A$91,dt!$A$2:$R$78,17,FALSE)</f>
        <v>84982</v>
      </c>
      <c r="R85" s="8">
        <f>VLOOKUP($A$7:$A$91,dt!$A$2:$R$78,18,FALSE)</f>
        <v>1231</v>
      </c>
      <c r="S85" s="8">
        <f>VLOOKUP($A$7:$A$91,dt!$A$2:$X$78,19,FALSE)</f>
        <v>271430</v>
      </c>
      <c r="T85" s="8">
        <f>VLOOKUP($A$7:$A$91,dt!$A$2:$X$78,20,FALSE)</f>
        <v>1911</v>
      </c>
      <c r="U85" s="8">
        <f>VLOOKUP($A$7:$A$91,dt!$A$2:$X$78,21,FALSE)</f>
        <v>24899</v>
      </c>
      <c r="V85" s="8">
        <f>VLOOKUP($A$7:$A$91,dt!$A$2:$X$78,22,FALSE)</f>
        <v>1719</v>
      </c>
      <c r="W85" s="8">
        <f>VLOOKUP($A$7:$A$91,dt!$A$2:$X$78,23,FALSE)</f>
        <v>244</v>
      </c>
      <c r="X85" s="8">
        <f>VLOOKUP($A$7:$A$91,dt!$A$2:$X$78,24,FALSE)</f>
        <v>34</v>
      </c>
    </row>
    <row r="86" spans="1:24" ht="21.75" x14ac:dyDescent="0.2">
      <c r="A86" s="11" t="s">
        <v>9</v>
      </c>
      <c r="B86" s="10">
        <f>SUM(B87:B91)</f>
        <v>223566</v>
      </c>
      <c r="C86" s="10">
        <f t="shared" ref="C86:X86" si="36">SUM(C87:C91)</f>
        <v>417762</v>
      </c>
      <c r="D86" s="10">
        <f t="shared" si="36"/>
        <v>93053</v>
      </c>
      <c r="E86" s="10">
        <f t="shared" si="36"/>
        <v>474</v>
      </c>
      <c r="F86" s="10">
        <f t="shared" si="36"/>
        <v>22</v>
      </c>
      <c r="G86" s="10">
        <f t="shared" si="36"/>
        <v>12286</v>
      </c>
      <c r="H86" s="10">
        <f t="shared" si="36"/>
        <v>1498</v>
      </c>
      <c r="I86" s="10">
        <f t="shared" si="36"/>
        <v>229811</v>
      </c>
      <c r="J86" s="10">
        <f t="shared" si="36"/>
        <v>1962</v>
      </c>
      <c r="K86" s="10">
        <f t="shared" ref="K86:L86" si="37">SUM(K87:K91)</f>
        <v>4763439</v>
      </c>
      <c r="L86" s="10">
        <f t="shared" si="37"/>
        <v>182694</v>
      </c>
      <c r="M86" s="10">
        <f t="shared" ref="M86:N86" si="38">SUM(M87:M91)</f>
        <v>3656831</v>
      </c>
      <c r="N86" s="10">
        <f t="shared" si="38"/>
        <v>1966</v>
      </c>
      <c r="O86" s="10">
        <f t="shared" si="36"/>
        <v>1268687</v>
      </c>
      <c r="P86" s="10">
        <f t="shared" si="36"/>
        <v>5238</v>
      </c>
      <c r="Q86" s="10">
        <f t="shared" si="36"/>
        <v>96775</v>
      </c>
      <c r="R86" s="10">
        <f t="shared" si="36"/>
        <v>3134</v>
      </c>
      <c r="S86" s="10">
        <f t="shared" ref="S86:T86" si="39">SUM(S87:S91)</f>
        <v>479704</v>
      </c>
      <c r="T86" s="10">
        <f t="shared" si="39"/>
        <v>6852</v>
      </c>
      <c r="U86" s="10">
        <f t="shared" si="36"/>
        <v>263892</v>
      </c>
      <c r="V86" s="10">
        <f t="shared" si="36"/>
        <v>45001</v>
      </c>
      <c r="W86" s="10">
        <f t="shared" si="36"/>
        <v>26779</v>
      </c>
      <c r="X86" s="10">
        <f t="shared" si="36"/>
        <v>5271</v>
      </c>
    </row>
    <row r="87" spans="1:24" ht="21.75" x14ac:dyDescent="0.2">
      <c r="A87" s="7" t="s">
        <v>82</v>
      </c>
      <c r="B87" s="8">
        <f>VLOOKUP($A$7:$A$91,dt!$A$2:$R$78,2,FALSE)</f>
        <v>61601</v>
      </c>
      <c r="C87" s="8">
        <f>VLOOKUP($A$7:$A$91,dt!$A$2:$R$78,3,FALSE)</f>
        <v>155438</v>
      </c>
      <c r="D87" s="8">
        <f>VLOOKUP($A$7:$A$91,dt!$A$2:$R$78,4,FALSE)</f>
        <v>27060</v>
      </c>
      <c r="E87" s="8">
        <f>VLOOKUP($A$7:$A$91,dt!$A$2:$R$78,5,FALSE)</f>
        <v>420</v>
      </c>
      <c r="F87" s="8">
        <f>VLOOKUP($A$7:$A$91,dt!$A$2:$R$78,6,FALSE)</f>
        <v>13</v>
      </c>
      <c r="G87" s="8">
        <f>VLOOKUP($A$7:$A$91,dt!$A$2:$R$78,7,FALSE)</f>
        <v>5956</v>
      </c>
      <c r="H87" s="8">
        <f>VLOOKUP($A$7:$A$91,dt!$A$2:$R$78,8,FALSE)</f>
        <v>366</v>
      </c>
      <c r="I87" s="8">
        <f>VLOOKUP($A$7:$A$91,dt!$A$2:$R$78,9,FALSE)</f>
        <v>195090</v>
      </c>
      <c r="J87" s="8">
        <f>VLOOKUP($A$7:$A$91,dt!$A$2:$R$78,10,FALSE)</f>
        <v>1377</v>
      </c>
      <c r="K87" s="8">
        <f>VLOOKUP($A$7:$A$91,dt!$A$2:$R$78,11,FALSE)</f>
        <v>1715275</v>
      </c>
      <c r="L87" s="8">
        <f>VLOOKUP($A$7:$A$91,dt!$A$2:$R$78,12,FALSE)</f>
        <v>47604</v>
      </c>
      <c r="M87" s="8">
        <f>VLOOKUP($A$7:$A$91,dt!$A$2:$R$78,13,FALSE)</f>
        <v>2067192</v>
      </c>
      <c r="N87" s="8">
        <f>VLOOKUP($A$7:$A$91,dt!$A$2:$R$78,14,FALSE)</f>
        <v>802</v>
      </c>
      <c r="O87" s="8">
        <f>VLOOKUP($A$7:$A$91,dt!$A$2:$R$78,15,FALSE)</f>
        <v>823210</v>
      </c>
      <c r="P87" s="8">
        <f>VLOOKUP($A$7:$A$91,dt!$A$2:$R$78,16,FALSE)</f>
        <v>2494</v>
      </c>
      <c r="Q87" s="8">
        <f>VLOOKUP($A$7:$A$91,dt!$A$2:$R$78,17,FALSE)</f>
        <v>55717</v>
      </c>
      <c r="R87" s="8">
        <f>VLOOKUP($A$7:$A$91,dt!$A$2:$R$78,18,FALSE)</f>
        <v>1138</v>
      </c>
      <c r="S87" s="8">
        <f>VLOOKUP($A$7:$A$91,dt!$A$2:$X$78,19,FALSE)</f>
        <v>366645</v>
      </c>
      <c r="T87" s="8">
        <f>VLOOKUP($A$7:$A$91,dt!$A$2:$X$78,20,FALSE)</f>
        <v>2209</v>
      </c>
      <c r="U87" s="8">
        <f>VLOOKUP($A$7:$A$91,dt!$A$2:$X$78,21,FALSE)</f>
        <v>55049</v>
      </c>
      <c r="V87" s="8">
        <f>VLOOKUP($A$7:$A$91,dt!$A$2:$X$78,22,FALSE)</f>
        <v>5999</v>
      </c>
      <c r="W87" s="8">
        <f>VLOOKUP($A$7:$A$91,dt!$A$2:$X$78,23,FALSE)</f>
        <v>2064</v>
      </c>
      <c r="X87" s="8">
        <f>VLOOKUP($A$7:$A$91,dt!$A$2:$X$78,24,FALSE)</f>
        <v>231</v>
      </c>
    </row>
    <row r="88" spans="1:24" ht="21.75" x14ac:dyDescent="0.2">
      <c r="A88" s="7" t="s">
        <v>83</v>
      </c>
      <c r="B88" s="8">
        <f>VLOOKUP($A$7:$A$91,dt!$A$2:$R$78,2,FALSE)</f>
        <v>23254</v>
      </c>
      <c r="C88" s="8">
        <f>VLOOKUP($A$7:$A$91,dt!$A$2:$R$78,3,FALSE)</f>
        <v>36976</v>
      </c>
      <c r="D88" s="8">
        <f>VLOOKUP($A$7:$A$91,dt!$A$2:$R$78,4,FALSE)</f>
        <v>7887</v>
      </c>
      <c r="E88" s="8">
        <f>VLOOKUP($A$7:$A$91,dt!$A$2:$R$78,5,FALSE)</f>
        <v>20</v>
      </c>
      <c r="F88" s="8">
        <f>VLOOKUP($A$7:$A$91,dt!$A$2:$R$78,6,FALSE)</f>
        <v>3</v>
      </c>
      <c r="G88" s="8">
        <f>VLOOKUP($A$7:$A$91,dt!$A$2:$R$78,7,FALSE)</f>
        <v>186</v>
      </c>
      <c r="H88" s="8">
        <f>VLOOKUP($A$7:$A$91,dt!$A$2:$R$78,8,FALSE)</f>
        <v>52</v>
      </c>
      <c r="I88" s="8">
        <f>VLOOKUP($A$7:$A$91,dt!$A$2:$R$78,9,FALSE)</f>
        <v>13602</v>
      </c>
      <c r="J88" s="8">
        <f>VLOOKUP($A$7:$A$91,dt!$A$2:$R$78,10,FALSE)</f>
        <v>125</v>
      </c>
      <c r="K88" s="8">
        <f>VLOOKUP($A$7:$A$91,dt!$A$2:$R$78,11,FALSE)</f>
        <v>521951</v>
      </c>
      <c r="L88" s="8">
        <f>VLOOKUP($A$7:$A$91,dt!$A$2:$R$78,12,FALSE)</f>
        <v>19545</v>
      </c>
      <c r="M88" s="8">
        <f>VLOOKUP($A$7:$A$91,dt!$A$2:$R$78,13,FALSE)</f>
        <v>1183299</v>
      </c>
      <c r="N88" s="8">
        <f>VLOOKUP($A$7:$A$91,dt!$A$2:$R$78,14,FALSE)</f>
        <v>99</v>
      </c>
      <c r="O88" s="8">
        <f>VLOOKUP($A$7:$A$91,dt!$A$2:$R$78,15,FALSE)</f>
        <v>305990</v>
      </c>
      <c r="P88" s="8">
        <f>VLOOKUP($A$7:$A$91,dt!$A$2:$R$78,16,FALSE)</f>
        <v>494</v>
      </c>
      <c r="Q88" s="8">
        <f>VLOOKUP($A$7:$A$91,dt!$A$2:$R$78,17,FALSE)</f>
        <v>4927</v>
      </c>
      <c r="R88" s="8">
        <f>VLOOKUP($A$7:$A$91,dt!$A$2:$R$78,18,FALSE)</f>
        <v>234</v>
      </c>
      <c r="S88" s="8">
        <f>VLOOKUP($A$7:$A$91,dt!$A$2:$X$78,19,FALSE)</f>
        <v>18145</v>
      </c>
      <c r="T88" s="8">
        <f>VLOOKUP($A$7:$A$91,dt!$A$2:$X$78,20,FALSE)</f>
        <v>820</v>
      </c>
      <c r="U88" s="8">
        <f>VLOOKUP($A$7:$A$91,dt!$A$2:$X$78,21,FALSE)</f>
        <v>32398</v>
      </c>
      <c r="V88" s="8">
        <f>VLOOKUP($A$7:$A$91,dt!$A$2:$X$78,22,FALSE)</f>
        <v>5093</v>
      </c>
      <c r="W88" s="8">
        <f>VLOOKUP($A$7:$A$91,dt!$A$2:$X$78,23,FALSE)</f>
        <v>615</v>
      </c>
      <c r="X88" s="8">
        <f>VLOOKUP($A$7:$A$91,dt!$A$2:$X$78,24,FALSE)</f>
        <v>96</v>
      </c>
    </row>
    <row r="89" spans="1:24" ht="21.75" x14ac:dyDescent="0.2">
      <c r="A89" s="7" t="s">
        <v>84</v>
      </c>
      <c r="B89" s="8">
        <f>VLOOKUP($A$7:$A$91,dt!$A$2:$R$78,2,FALSE)</f>
        <v>38118</v>
      </c>
      <c r="C89" s="8">
        <f>VLOOKUP($A$7:$A$91,dt!$A$2:$R$78,3,FALSE)</f>
        <v>65859</v>
      </c>
      <c r="D89" s="8">
        <f>VLOOKUP($A$7:$A$91,dt!$A$2:$R$78,4,FALSE)</f>
        <v>17956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1672</v>
      </c>
      <c r="H89" s="8">
        <f>VLOOKUP($A$7:$A$91,dt!$A$2:$R$78,8,FALSE)</f>
        <v>218</v>
      </c>
      <c r="I89" s="8">
        <f>VLOOKUP($A$7:$A$91,dt!$A$2:$R$78,9,FALSE)</f>
        <v>4370</v>
      </c>
      <c r="J89" s="8">
        <f>VLOOKUP($A$7:$A$91,dt!$A$2:$R$78,10,FALSE)</f>
        <v>183</v>
      </c>
      <c r="K89" s="8">
        <f>VLOOKUP($A$7:$A$91,dt!$A$2:$R$78,11,FALSE)</f>
        <v>714713</v>
      </c>
      <c r="L89" s="8">
        <f>VLOOKUP($A$7:$A$91,dt!$A$2:$R$78,12,FALSE)</f>
        <v>31966</v>
      </c>
      <c r="M89" s="8">
        <f>VLOOKUP($A$7:$A$91,dt!$A$2:$R$78,13,FALSE)</f>
        <v>254903</v>
      </c>
      <c r="N89" s="8">
        <f>VLOOKUP($A$7:$A$91,dt!$A$2:$R$78,14,FALSE)</f>
        <v>137</v>
      </c>
      <c r="O89" s="8">
        <f>VLOOKUP($A$7:$A$91,dt!$A$2:$R$78,15,FALSE)</f>
        <v>29267</v>
      </c>
      <c r="P89" s="8">
        <f>VLOOKUP($A$7:$A$91,dt!$A$2:$R$78,16,FALSE)</f>
        <v>726</v>
      </c>
      <c r="Q89" s="8">
        <f>VLOOKUP($A$7:$A$91,dt!$A$2:$R$78,17,FALSE)</f>
        <v>15103</v>
      </c>
      <c r="R89" s="8">
        <f>VLOOKUP($A$7:$A$91,dt!$A$2:$R$78,18,FALSE)</f>
        <v>467</v>
      </c>
      <c r="S89" s="8">
        <f>VLOOKUP($A$7:$A$91,dt!$A$2:$X$78,19,FALSE)</f>
        <v>48756</v>
      </c>
      <c r="T89" s="8">
        <f>VLOOKUP($A$7:$A$91,dt!$A$2:$X$78,20,FALSE)</f>
        <v>1482</v>
      </c>
      <c r="U89" s="8">
        <f>VLOOKUP($A$7:$A$91,dt!$A$2:$X$78,21,FALSE)</f>
        <v>49855</v>
      </c>
      <c r="V89" s="8">
        <f>VLOOKUP($A$7:$A$91,dt!$A$2:$X$78,22,FALSE)</f>
        <v>9873</v>
      </c>
      <c r="W89" s="8">
        <f>VLOOKUP($A$7:$A$91,dt!$A$2:$X$78,23,FALSE)</f>
        <v>16006</v>
      </c>
      <c r="X89" s="8">
        <f>VLOOKUP($A$7:$A$91,dt!$A$2:$X$78,24,FALSE)</f>
        <v>3608</v>
      </c>
    </row>
    <row r="90" spans="1:24" ht="21.75" x14ac:dyDescent="0.2">
      <c r="A90" s="7" t="s">
        <v>85</v>
      </c>
      <c r="B90" s="8">
        <f>VLOOKUP($A$7:$A$91,dt!$A$2:$R$78,2,FALSE)</f>
        <v>45551</v>
      </c>
      <c r="C90" s="8">
        <f>VLOOKUP($A$7:$A$91,dt!$A$2:$R$78,3,FALSE)</f>
        <v>58985</v>
      </c>
      <c r="D90" s="8">
        <f>VLOOKUP($A$7:$A$91,dt!$A$2:$R$78,4,FALSE)</f>
        <v>17403</v>
      </c>
      <c r="E90" s="8">
        <f>VLOOKUP($A$7:$A$91,dt!$A$2:$R$78,5,FALSE)</f>
        <v>18</v>
      </c>
      <c r="F90" s="8">
        <f>VLOOKUP($A$7:$A$91,dt!$A$2:$R$78,6,FALSE)</f>
        <v>2</v>
      </c>
      <c r="G90" s="8">
        <f>VLOOKUP($A$7:$A$91,dt!$A$2:$R$78,7,FALSE)</f>
        <v>1794</v>
      </c>
      <c r="H90" s="8">
        <f>VLOOKUP($A$7:$A$91,dt!$A$2:$R$78,8,FALSE)</f>
        <v>353</v>
      </c>
      <c r="I90" s="8">
        <f>VLOOKUP($A$7:$A$91,dt!$A$2:$R$78,9,FALSE)</f>
        <v>9550</v>
      </c>
      <c r="J90" s="8">
        <f>VLOOKUP($A$7:$A$91,dt!$A$2:$R$78,10,FALSE)</f>
        <v>57</v>
      </c>
      <c r="K90" s="8">
        <f>VLOOKUP($A$7:$A$91,dt!$A$2:$R$78,11,FALSE)</f>
        <v>835107</v>
      </c>
      <c r="L90" s="8">
        <f>VLOOKUP($A$7:$A$91,dt!$A$2:$R$78,12,FALSE)</f>
        <v>37653</v>
      </c>
      <c r="M90" s="8">
        <f>VLOOKUP($A$7:$A$91,dt!$A$2:$R$78,13,FALSE)</f>
        <v>81050</v>
      </c>
      <c r="N90" s="8">
        <f>VLOOKUP($A$7:$A$91,dt!$A$2:$R$78,14,FALSE)</f>
        <v>726</v>
      </c>
      <c r="O90" s="8">
        <f>VLOOKUP($A$7:$A$91,dt!$A$2:$R$78,15,FALSE)</f>
        <v>66995</v>
      </c>
      <c r="P90" s="8">
        <f>VLOOKUP($A$7:$A$91,dt!$A$2:$R$78,16,FALSE)</f>
        <v>522</v>
      </c>
      <c r="Q90" s="8">
        <f>VLOOKUP($A$7:$A$91,dt!$A$2:$R$78,17,FALSE)</f>
        <v>14900</v>
      </c>
      <c r="R90" s="8">
        <f>VLOOKUP($A$7:$A$91,dt!$A$2:$R$78,18,FALSE)</f>
        <v>949</v>
      </c>
      <c r="S90" s="8">
        <f>VLOOKUP($A$7:$A$91,dt!$A$2:$X$78,19,FALSE)</f>
        <v>22455</v>
      </c>
      <c r="T90" s="8">
        <f>VLOOKUP($A$7:$A$91,dt!$A$2:$X$78,20,FALSE)</f>
        <v>1229</v>
      </c>
      <c r="U90" s="8">
        <f>VLOOKUP($A$7:$A$91,dt!$A$2:$X$78,21,FALSE)</f>
        <v>71425</v>
      </c>
      <c r="V90" s="8">
        <f>VLOOKUP($A$7:$A$91,dt!$A$2:$X$78,22,FALSE)</f>
        <v>13567</v>
      </c>
      <c r="W90" s="8">
        <f>VLOOKUP($A$7:$A$91,dt!$A$2:$X$78,23,FALSE)</f>
        <v>4337</v>
      </c>
      <c r="X90" s="8">
        <f>VLOOKUP($A$7:$A$91,dt!$A$2:$X$78,24,FALSE)</f>
        <v>721</v>
      </c>
    </row>
    <row r="91" spans="1:24" ht="21.75" x14ac:dyDescent="0.2">
      <c r="A91" s="7" t="s">
        <v>86</v>
      </c>
      <c r="B91" s="8">
        <f>VLOOKUP($A$7:$A$91,dt!$A$2:$R$78,2,FALSE)</f>
        <v>55042</v>
      </c>
      <c r="C91" s="8">
        <f>VLOOKUP($A$7:$A$91,dt!$A$2:$R$78,3,FALSE)</f>
        <v>100504</v>
      </c>
      <c r="D91" s="8">
        <f>VLOOKUP($A$7:$A$91,dt!$A$2:$R$78,4,FALSE)</f>
        <v>22747</v>
      </c>
      <c r="E91" s="8">
        <f>VLOOKUP($A$7:$A$91,dt!$A$2:$R$78,5,FALSE)</f>
        <v>14</v>
      </c>
      <c r="F91" s="8">
        <f>VLOOKUP($A$7:$A$91,dt!$A$2:$R$78,6,FALSE)</f>
        <v>3</v>
      </c>
      <c r="G91" s="8">
        <f>VLOOKUP($A$7:$A$91,dt!$A$2:$R$78,7,FALSE)</f>
        <v>2678</v>
      </c>
      <c r="H91" s="8">
        <f>VLOOKUP($A$7:$A$91,dt!$A$2:$R$78,8,FALSE)</f>
        <v>509</v>
      </c>
      <c r="I91" s="8">
        <f>VLOOKUP($A$7:$A$91,dt!$A$2:$R$78,9,FALSE)</f>
        <v>7199</v>
      </c>
      <c r="J91" s="8">
        <f>VLOOKUP($A$7:$A$91,dt!$A$2:$R$78,10,FALSE)</f>
        <v>220</v>
      </c>
      <c r="K91" s="8">
        <f>VLOOKUP($A$7:$A$91,dt!$A$2:$R$78,11,FALSE)</f>
        <v>976393</v>
      </c>
      <c r="L91" s="8">
        <f>VLOOKUP($A$7:$A$91,dt!$A$2:$R$78,12,FALSE)</f>
        <v>45926</v>
      </c>
      <c r="M91" s="8">
        <f>VLOOKUP($A$7:$A$91,dt!$A$2:$R$78,13,FALSE)</f>
        <v>70387</v>
      </c>
      <c r="N91" s="8">
        <f>VLOOKUP($A$7:$A$91,dt!$A$2:$R$78,14,FALSE)</f>
        <v>202</v>
      </c>
      <c r="O91" s="8">
        <f>VLOOKUP($A$7:$A$91,dt!$A$2:$R$78,15,FALSE)</f>
        <v>43225</v>
      </c>
      <c r="P91" s="8">
        <f>VLOOKUP($A$7:$A$91,dt!$A$2:$R$78,16,FALSE)</f>
        <v>1002</v>
      </c>
      <c r="Q91" s="8">
        <f>VLOOKUP($A$7:$A$91,dt!$A$2:$R$78,17,FALSE)</f>
        <v>6128</v>
      </c>
      <c r="R91" s="8">
        <f>VLOOKUP($A$7:$A$91,dt!$A$2:$R$78,18,FALSE)</f>
        <v>346</v>
      </c>
      <c r="S91" s="8">
        <f>VLOOKUP($A$7:$A$91,dt!$A$2:$X$78,19,FALSE)</f>
        <v>23703</v>
      </c>
      <c r="T91" s="8">
        <f>VLOOKUP($A$7:$A$91,dt!$A$2:$X$78,20,FALSE)</f>
        <v>1112</v>
      </c>
      <c r="U91" s="8">
        <f>VLOOKUP($A$7:$A$91,dt!$A$2:$X$78,21,FALSE)</f>
        <v>55165</v>
      </c>
      <c r="V91" s="8">
        <f>VLOOKUP($A$7:$A$91,dt!$A$2:$X$78,22,FALSE)</f>
        <v>10469</v>
      </c>
      <c r="W91" s="8">
        <f>VLOOKUP($A$7:$A$91,dt!$A$2:$X$78,23,FALSE)</f>
        <v>3757</v>
      </c>
      <c r="X91" s="8">
        <f>VLOOKUP($A$7:$A$91,dt!$A$2:$X$78,24,FALSE)</f>
        <v>615</v>
      </c>
    </row>
    <row r="93" spans="1:24" ht="21.75" x14ac:dyDescent="0.2">
      <c r="A93" s="9" t="s">
        <v>97</v>
      </c>
      <c r="B93" s="9" t="s">
        <v>130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20.11.63</vt:lpstr>
      <vt:lpstr>'20.11.63'!Print_Area</vt:lpstr>
      <vt:lpstr>'20.11.63'!Print_Titles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2020-12-24T07:20:10Z</dcterms:modified>
</cp:coreProperties>
</file>