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W\Report\stat web\2564\"/>
    </mc:Choice>
  </mc:AlternateContent>
  <xr:revisionPtr revIDLastSave="0" documentId="13_ncr:1_{2DDAE7FA-1621-4BB9-8720-9D444E1651AC}" xr6:coauthVersionLast="45" xr6:coauthVersionMax="45" xr10:uidLastSave="{00000000-0000-0000-0000-000000000000}"/>
  <bookViews>
    <workbookView xWindow="-120" yWindow="-120" windowWidth="21840" windowHeight="13140" firstSheet="1" activeTab="1" xr2:uid="{7BA0DC24-76C1-4553-8E33-56FABE6A1DA7}"/>
  </bookViews>
  <sheets>
    <sheet name="data" sheetId="14" state="hidden" r:id="rId1"/>
    <sheet name="20.11.63" sheetId="2" r:id="rId2"/>
  </sheets>
  <definedNames>
    <definedName name="_xlnm.Print_Area" localSheetId="1">'20.11.63'!$A$1:$X$94</definedName>
    <definedName name="_xlnm.Print_Titles" localSheetId="1">'20.11.63'!$1:$4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6" i="2"/>
  <c r="B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<sst xmlns="http://schemas.openxmlformats.org/spreadsheetml/2006/main" count="229" uniqueCount="132">
  <si>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</si>
  <si>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</si>
  <si>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</si>
  <si>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</si>
  <si>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</si>
  <si>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</si>
  <si>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</si>
  <si>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</si>
  <si>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</si>
  <si>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</si>
  <si>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</si>
  <si>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</si>
  <si>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</si>
  <si>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</si>
  <si>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</si>
  <si>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</si>
  <si>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</si>
  <si>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</si>
  <si>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</si>
  <si>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</si>
  <si>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</si>
  <si>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</si>
  <si>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</si>
  <si>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</si>
  <si>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</si>
  <si>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</si>
  <si>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</si>
  <si>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</si>
  <si>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</si>
  <si>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</si>
  <si>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</si>
  <si>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</si>
  <si>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</si>
  <si>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</si>
  <si>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</si>
  <si>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</si>
  <si>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</si>
  <si>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</si>
  <si>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</si>
  <si>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</si>
  <si>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</si>
  <si>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</si>
  <si>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</si>
  <si>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</si>
  <si>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</si>
  <si>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</si>
  <si>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</si>
  <si>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</si>
  <si>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</si>
  <si>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</si>
  <si>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</si>
  <si>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</si>
  <si>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</si>
  <si>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</si>
  <si>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</si>
  <si>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</si>
  <si>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</si>
  <si>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</si>
  <si>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</si>
  <si>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</si>
  <si>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</si>
  <si>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</si>
  <si>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</si>
  <si>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</si>
  <si>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</si>
  <si>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</si>
  <si>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</si>
  <si>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</si>
  <si>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</si>
  <si>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</si>
  <si>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</si>
  <si>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</si>
  <si>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</si>
  <si>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</si>
  <si>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</si>
  <si>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</si>
  <si>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</si>
  <si>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</si>
  <si>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</si>
  <si>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</si>
  <si>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</si>
  <si>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</si>
  <si>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</si>
  <si>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</si>
  <si>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</si>
  <si>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</si>
  <si>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</si>
  <si>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</si>
  <si>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</si>
  <si>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</si>
  <si>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</si>
  <si>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</si>
  <si>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</si>
  <si>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</si>
  <si>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</si>
  <si>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</si>
  <si>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</si>
  <si>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</si>
  <si>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</si>
  <si>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</si>
  <si>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</si>
  <si>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สถานที่เลี้ยงสัตว์ จังหวัด</t>
  </si>
  <si>
    <t>ไก่เนื้อ</t>
  </si>
  <si>
    <t>ไก่ไข่</t>
  </si>
  <si>
    <t>เป็ดไข่</t>
  </si>
  <si>
    <t>เป็ดเนื้อ</t>
  </si>
  <si>
    <t>ไก่พื้นเมือง</t>
  </si>
  <si>
    <t>ข้อมูลจำนวนเกษตรกรผู้เลี้ยงสัตว์และปศุสัตว์ ปี 2564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</si>
  <si>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</si>
  <si>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</si>
  <si>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</si>
  <si>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</si>
  <si>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</si>
  <si>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</si>
  <si>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</si>
  <si>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</si>
  <si>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ไก่ พื้นเมือง ทั้งสิ้น (ตัว)</t>
  </si>
  <si>
    <t>จำนวนรวมเกษตรกรผู้เลี้ยง ไก่ พื้นเมือง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</si>
  <si>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</si>
  <si>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</si>
  <si>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</si>
  <si>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</si>
  <si>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</si>
  <si>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</si>
  <si>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</si>
  <si>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</si>
  <si>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</si>
  <si>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</si>
  <si>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</si>
  <si>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</si>
  <si>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 ณ วันที่ 20 พฤศจิกายน 2563</t>
  </si>
  <si>
    <t>:  ประมวลผลข้อมูล ณ วันที่ 20 พฤศจิกายน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</si>
</sst>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87" fontId="3" fillId="3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87" fontId="0" fillId="0" borderId="0" xfId="1" applyNumberFormat="1" applyFont="1"/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87" fontId="0" fillId="0" borderId="0" xfId="0" applyNumberFormat="1"/>
  </cellXfs>
  <cellStyles count="3">
    <cellStyle name="Comma" xfId="1" builtinId="3"/>
    <cellStyle name="Normal" xfId="0" builtinId="0"/>
    <cellStyle name="ปกติ 8" xfId="2" xr:uid="{9CD62EDE-FBE1-47B3-B46E-F1EE7E7B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DA90C-1220-4DF6-A4A0-18D43AE26C7F}">
  <dimension ref="A1:X78"/>
  <sheetViews>
    <sheetView workbookViewId="0">
      <selection activeCell="Y1" sqref="Y1:AD1048576"/>
    </sheetView>
  </sheetViews>
  <sheetFormatPr defaultRowHeight="14.25" x14ac:dyDescent="0.2"/>
  <cols>
    <col min="1" max="1" width="20.625" bestFit="1" customWidth="1"/>
    <col min="2" max="2" width="38.875" bestFit="1" customWidth="1"/>
    <col min="3" max="3" width="23.75" bestFit="1" customWidth="1"/>
    <col min="4" max="4" width="36.625" bestFit="1" customWidth="1"/>
    <col min="5" max="5" width="23.125" bestFit="1" customWidth="1"/>
    <col min="6" max="6" width="36" bestFit="1" customWidth="1"/>
    <col min="7" max="7" width="23.875" bestFit="1" customWidth="1"/>
    <col min="8" max="8" width="36.75" bestFit="1" customWidth="1"/>
    <col min="9" max="9" width="21.875" bestFit="1" customWidth="1"/>
    <col min="10" max="10" width="34.75" bestFit="1" customWidth="1"/>
    <col min="11" max="11" width="28" bestFit="1" customWidth="1"/>
    <col min="12" max="12" width="40.875" bestFit="1" customWidth="1"/>
    <col min="13" max="13" width="24.5" bestFit="1" customWidth="1"/>
    <col min="14" max="14" width="37.375" bestFit="1" customWidth="1"/>
    <col min="15" max="15" width="23.75" bestFit="1" customWidth="1"/>
    <col min="16" max="16" width="36.625" bestFit="1" customWidth="1"/>
    <col min="17" max="17" width="25.375" bestFit="1" customWidth="1"/>
    <col min="18" max="18" width="38.25" bestFit="1" customWidth="1"/>
    <col min="19" max="19" width="24.5" bestFit="1" customWidth="1"/>
    <col min="20" max="20" width="37.375" bestFit="1" customWidth="1"/>
    <col min="21" max="21" width="22.25" bestFit="1" customWidth="1"/>
    <col min="22" max="22" width="35.125" bestFit="1" customWidth="1"/>
    <col min="23" max="23" width="22" bestFit="1" customWidth="1"/>
    <col min="24" max="24" width="34.875" bestFit="1" customWidth="1"/>
  </cols>
  <sheetData>
    <row r="1" spans="1:24" x14ac:dyDescent="0.2">
      <c r="A1" s="12" t="s">
        <v>101</v>
      </c>
      <c r="B1" t="s">
        <v>100</v>
      </c>
      <c r="C1" t="s">
        <v>108</v>
      </c>
      <c r="D1" t="s">
        <v>109</v>
      </c>
      <c r="E1" t="s">
        <v>110</v>
      </c>
      <c r="F1" t="s">
        <v>111</v>
      </c>
      <c r="G1" t="s">
        <v>112</v>
      </c>
      <c r="H1" t="s">
        <v>113</v>
      </c>
      <c r="I1" t="s">
        <v>114</v>
      </c>
      <c r="J1" t="s">
        <v>115</v>
      </c>
      <c r="K1" t="s">
        <v>116</v>
      </c>
      <c r="L1" t="s">
        <v>117</v>
      </c>
      <c r="M1" t="s">
        <v>118</v>
      </c>
      <c r="N1" t="s">
        <v>119</v>
      </c>
      <c r="O1" t="s">
        <v>120</v>
      </c>
      <c r="P1" t="s">
        <v>121</v>
      </c>
      <c r="Q1" t="s">
        <v>122</v>
      </c>
      <c r="R1" t="s">
        <v>123</v>
      </c>
      <c r="S1" t="s">
        <v>124</v>
      </c>
      <c r="T1" t="s">
        <v>125</v>
      </c>
      <c r="U1" t="s">
        <v>126</v>
      </c>
      <c r="V1" t="s">
        <v>127</v>
      </c>
      <c r="W1" t="s">
        <v>128</v>
      </c>
      <c r="X1" t="s">
        <v>129</v>
      </c>
    </row>
    <row r="2" spans="1:24" x14ac:dyDescent="0.2">
      <c r="A2" s="12" t="s">
        <v>10</v>
      </c>
      <c r="B2" s="12">
        <v>5409</v>
      </c>
      <c r="C2" s="12">
        <v>4302</v>
      </c>
      <c r="D2" s="12">
        <v>593</v>
      </c>
      <c r="E2" s="12">
        <v>64</v>
      </c>
      <c r="F2" s="12">
        <v>7</v>
      </c>
      <c r="G2" s="12">
        <v>260</v>
      </c>
      <c r="H2" s="12">
        <v>46</v>
      </c>
      <c r="I2" s="12">
        <v>2841</v>
      </c>
      <c r="J2" s="12">
        <v>7</v>
      </c>
      <c r="K2" s="12">
        <v>111450</v>
      </c>
      <c r="L2" s="12">
        <v>4372</v>
      </c>
      <c r="M2" s="12">
        <v>35016</v>
      </c>
      <c r="N2" s="12">
        <v>545</v>
      </c>
      <c r="O2" s="12">
        <v>12783</v>
      </c>
      <c r="P2" s="12">
        <v>402</v>
      </c>
      <c r="Q2" s="12">
        <v>7380</v>
      </c>
      <c r="R2" s="12">
        <v>142</v>
      </c>
      <c r="S2" s="12">
        <v>37129</v>
      </c>
      <c r="T2" s="12">
        <v>134</v>
      </c>
      <c r="U2" s="12">
        <v>10824</v>
      </c>
      <c r="V2" s="12">
        <v>506</v>
      </c>
      <c r="W2" s="12">
        <v>1243</v>
      </c>
      <c r="X2" s="12">
        <v>85</v>
      </c>
    </row>
    <row r="3" spans="1:24" x14ac:dyDescent="0.2">
      <c r="A3" s="12" t="s">
        <v>17</v>
      </c>
      <c r="B3" s="12">
        <v>19259</v>
      </c>
      <c r="C3" s="12">
        <v>48952</v>
      </c>
      <c r="D3" s="12">
        <v>2805</v>
      </c>
      <c r="E3" s="12">
        <v>1139</v>
      </c>
      <c r="F3" s="12">
        <v>66</v>
      </c>
      <c r="G3" s="12">
        <v>15028</v>
      </c>
      <c r="H3" s="12">
        <v>1094</v>
      </c>
      <c r="I3" s="12">
        <v>162624</v>
      </c>
      <c r="J3" s="12">
        <v>1158</v>
      </c>
      <c r="K3" s="12">
        <v>962103</v>
      </c>
      <c r="L3" s="12">
        <v>16183</v>
      </c>
      <c r="M3" s="12">
        <v>5343679</v>
      </c>
      <c r="N3" s="12">
        <v>143</v>
      </c>
      <c r="O3" s="12">
        <v>58897</v>
      </c>
      <c r="P3" s="12">
        <v>2121</v>
      </c>
      <c r="Q3" s="12">
        <v>115142</v>
      </c>
      <c r="R3" s="12">
        <v>454</v>
      </c>
      <c r="S3" s="12">
        <v>915458</v>
      </c>
      <c r="T3" s="12">
        <v>1651</v>
      </c>
      <c r="U3" s="12">
        <v>30759</v>
      </c>
      <c r="V3" s="12">
        <v>775</v>
      </c>
      <c r="W3" s="12">
        <v>2930</v>
      </c>
      <c r="X3" s="12">
        <v>94</v>
      </c>
    </row>
    <row r="4" spans="1:24" x14ac:dyDescent="0.2">
      <c r="A4" s="12" t="s">
        <v>11</v>
      </c>
      <c r="B4" s="12">
        <v>4045</v>
      </c>
      <c r="C4" s="12">
        <v>1970</v>
      </c>
      <c r="D4" s="12">
        <v>287</v>
      </c>
      <c r="E4" s="12">
        <v>0</v>
      </c>
      <c r="F4" s="12">
        <v>0</v>
      </c>
      <c r="G4" s="12">
        <v>206</v>
      </c>
      <c r="H4" s="12">
        <v>35</v>
      </c>
      <c r="I4" s="12">
        <v>2</v>
      </c>
      <c r="J4" s="12">
        <v>1</v>
      </c>
      <c r="K4" s="12">
        <v>108738</v>
      </c>
      <c r="L4" s="12">
        <v>3661</v>
      </c>
      <c r="M4" s="12">
        <v>23303</v>
      </c>
      <c r="N4" s="12">
        <v>49</v>
      </c>
      <c r="O4" s="12">
        <v>105402</v>
      </c>
      <c r="P4" s="12">
        <v>125</v>
      </c>
      <c r="Q4" s="12">
        <v>5356</v>
      </c>
      <c r="R4" s="12">
        <v>83</v>
      </c>
      <c r="S4" s="12">
        <v>133507</v>
      </c>
      <c r="T4" s="12">
        <v>152</v>
      </c>
      <c r="U4" s="12">
        <v>3631</v>
      </c>
      <c r="V4" s="12">
        <v>246</v>
      </c>
      <c r="W4" s="12">
        <v>491</v>
      </c>
      <c r="X4" s="12">
        <v>26</v>
      </c>
    </row>
    <row r="5" spans="1:24" x14ac:dyDescent="0.2">
      <c r="A5" s="12" t="s">
        <v>12</v>
      </c>
      <c r="B5" s="12">
        <v>6959</v>
      </c>
      <c r="C5" s="12">
        <v>4548</v>
      </c>
      <c r="D5" s="12">
        <v>279</v>
      </c>
      <c r="E5" s="12">
        <v>66</v>
      </c>
      <c r="F5" s="12">
        <v>2</v>
      </c>
      <c r="G5" s="12">
        <v>728</v>
      </c>
      <c r="H5" s="12">
        <v>63</v>
      </c>
      <c r="I5" s="12">
        <v>8179</v>
      </c>
      <c r="J5" s="12">
        <v>65</v>
      </c>
      <c r="K5" s="12">
        <v>248462</v>
      </c>
      <c r="L5" s="12">
        <v>5526</v>
      </c>
      <c r="M5" s="12">
        <v>203432</v>
      </c>
      <c r="N5" s="12">
        <v>83</v>
      </c>
      <c r="O5" s="12">
        <v>83658</v>
      </c>
      <c r="P5" s="12">
        <v>2069</v>
      </c>
      <c r="Q5" s="12">
        <v>80840</v>
      </c>
      <c r="R5" s="12">
        <v>148</v>
      </c>
      <c r="S5" s="12">
        <v>323791</v>
      </c>
      <c r="T5" s="12">
        <v>574</v>
      </c>
      <c r="U5" s="12">
        <v>2853</v>
      </c>
      <c r="V5" s="12">
        <v>120</v>
      </c>
      <c r="W5" s="12">
        <v>336</v>
      </c>
      <c r="X5" s="12">
        <v>13</v>
      </c>
    </row>
    <row r="6" spans="1:24" x14ac:dyDescent="0.2">
      <c r="A6" s="12" t="s">
        <v>13</v>
      </c>
      <c r="B6" s="12">
        <v>16146</v>
      </c>
      <c r="C6" s="12">
        <v>10562</v>
      </c>
      <c r="D6" s="12">
        <v>1100</v>
      </c>
      <c r="E6" s="12">
        <v>16</v>
      </c>
      <c r="F6" s="12">
        <v>4</v>
      </c>
      <c r="G6" s="12">
        <v>1416</v>
      </c>
      <c r="H6" s="12">
        <v>170</v>
      </c>
      <c r="I6" s="12">
        <v>4048</v>
      </c>
      <c r="J6" s="12">
        <v>68</v>
      </c>
      <c r="K6" s="12">
        <v>605282</v>
      </c>
      <c r="L6" s="12">
        <v>13930</v>
      </c>
      <c r="M6" s="12">
        <v>2675358</v>
      </c>
      <c r="N6" s="12">
        <v>137</v>
      </c>
      <c r="O6" s="12">
        <v>3577287</v>
      </c>
      <c r="P6" s="12">
        <v>1491</v>
      </c>
      <c r="Q6" s="12">
        <v>77642</v>
      </c>
      <c r="R6" s="12">
        <v>266</v>
      </c>
      <c r="S6" s="12">
        <v>386249</v>
      </c>
      <c r="T6" s="12">
        <v>1703</v>
      </c>
      <c r="U6" s="12">
        <v>5732</v>
      </c>
      <c r="V6" s="12">
        <v>362</v>
      </c>
      <c r="W6" s="12">
        <v>570</v>
      </c>
      <c r="X6" s="12">
        <v>30</v>
      </c>
    </row>
    <row r="7" spans="1:24" x14ac:dyDescent="0.2">
      <c r="A7" s="12" t="s">
        <v>15</v>
      </c>
      <c r="B7" s="12">
        <v>32464</v>
      </c>
      <c r="C7" s="12">
        <v>55708</v>
      </c>
      <c r="D7" s="12">
        <v>3624</v>
      </c>
      <c r="E7" s="12">
        <v>86476</v>
      </c>
      <c r="F7" s="12">
        <v>2694</v>
      </c>
      <c r="G7" s="12">
        <v>3300</v>
      </c>
      <c r="H7" s="12">
        <v>214</v>
      </c>
      <c r="I7" s="12">
        <v>522870</v>
      </c>
      <c r="J7" s="12">
        <v>1990</v>
      </c>
      <c r="K7" s="12">
        <v>1056505</v>
      </c>
      <c r="L7" s="12">
        <v>25840</v>
      </c>
      <c r="M7" s="12">
        <v>61875610</v>
      </c>
      <c r="N7" s="12">
        <v>462</v>
      </c>
      <c r="O7" s="12">
        <v>825858</v>
      </c>
      <c r="P7" s="12">
        <v>1846</v>
      </c>
      <c r="Q7" s="12">
        <v>460323</v>
      </c>
      <c r="R7" s="12">
        <v>304</v>
      </c>
      <c r="S7" s="12">
        <v>520920</v>
      </c>
      <c r="T7" s="12">
        <v>1298</v>
      </c>
      <c r="U7" s="12">
        <v>58337</v>
      </c>
      <c r="V7" s="12">
        <v>1955</v>
      </c>
      <c r="W7" s="12">
        <v>2858</v>
      </c>
      <c r="X7" s="12">
        <v>82</v>
      </c>
    </row>
    <row r="8" spans="1:24" x14ac:dyDescent="0.2">
      <c r="A8" s="12" t="s">
        <v>18</v>
      </c>
      <c r="B8" s="12">
        <v>18727</v>
      </c>
      <c r="C8" s="12">
        <v>30505</v>
      </c>
      <c r="D8" s="12">
        <v>1950</v>
      </c>
      <c r="E8" s="12">
        <v>153537</v>
      </c>
      <c r="F8" s="12">
        <v>4463</v>
      </c>
      <c r="G8" s="12">
        <v>14729</v>
      </c>
      <c r="H8" s="12">
        <v>728</v>
      </c>
      <c r="I8" s="12">
        <v>172920</v>
      </c>
      <c r="J8" s="12">
        <v>276</v>
      </c>
      <c r="K8" s="12">
        <v>643359</v>
      </c>
      <c r="L8" s="12">
        <v>13196</v>
      </c>
      <c r="M8" s="12">
        <v>18352267</v>
      </c>
      <c r="N8" s="12">
        <v>252</v>
      </c>
      <c r="O8" s="12">
        <v>1451888</v>
      </c>
      <c r="P8" s="12">
        <v>1759</v>
      </c>
      <c r="Q8" s="12">
        <v>641092</v>
      </c>
      <c r="R8" s="12">
        <v>188</v>
      </c>
      <c r="S8" s="12">
        <v>250847</v>
      </c>
      <c r="T8" s="12">
        <v>636</v>
      </c>
      <c r="U8" s="12">
        <v>22945</v>
      </c>
      <c r="V8" s="12">
        <v>702</v>
      </c>
      <c r="W8" s="12">
        <v>2546</v>
      </c>
      <c r="X8" s="12">
        <v>48</v>
      </c>
    </row>
    <row r="9" spans="1:24" x14ac:dyDescent="0.2">
      <c r="A9" s="12" t="s">
        <v>16</v>
      </c>
      <c r="B9" s="12">
        <v>5591</v>
      </c>
      <c r="C9" s="12">
        <v>2900</v>
      </c>
      <c r="D9" s="12">
        <v>424</v>
      </c>
      <c r="E9" s="12">
        <v>241</v>
      </c>
      <c r="F9" s="12">
        <v>8</v>
      </c>
      <c r="G9" s="12">
        <v>97</v>
      </c>
      <c r="H9" s="12">
        <v>24</v>
      </c>
      <c r="I9" s="12">
        <v>40100</v>
      </c>
      <c r="J9" s="12">
        <v>321</v>
      </c>
      <c r="K9" s="12">
        <v>216514</v>
      </c>
      <c r="L9" s="12">
        <v>4566</v>
      </c>
      <c r="M9" s="12">
        <v>1941474</v>
      </c>
      <c r="N9" s="12">
        <v>62</v>
      </c>
      <c r="O9" s="12">
        <v>51899</v>
      </c>
      <c r="P9" s="12">
        <v>403</v>
      </c>
      <c r="Q9" s="12">
        <v>16415</v>
      </c>
      <c r="R9" s="12">
        <v>55</v>
      </c>
      <c r="S9" s="12">
        <v>162568</v>
      </c>
      <c r="T9" s="12">
        <v>442</v>
      </c>
      <c r="U9" s="12">
        <v>13604</v>
      </c>
      <c r="V9" s="12">
        <v>421</v>
      </c>
      <c r="W9" s="12">
        <v>134</v>
      </c>
      <c r="X9" s="12">
        <v>12</v>
      </c>
    </row>
    <row r="10" spans="1:24" x14ac:dyDescent="0.2">
      <c r="A10" t="s">
        <v>14</v>
      </c>
      <c r="B10" s="12">
        <v>18670</v>
      </c>
      <c r="C10" s="12">
        <v>14023</v>
      </c>
      <c r="D10" s="12">
        <v>1581</v>
      </c>
      <c r="E10" s="12">
        <v>18</v>
      </c>
      <c r="F10" s="12">
        <v>2</v>
      </c>
      <c r="G10" s="12">
        <v>716</v>
      </c>
      <c r="H10" s="12">
        <v>73</v>
      </c>
      <c r="I10" s="12">
        <v>70228</v>
      </c>
      <c r="J10" s="12">
        <v>824</v>
      </c>
      <c r="K10" s="12">
        <v>781412</v>
      </c>
      <c r="L10" s="12">
        <v>15311</v>
      </c>
      <c r="M10" s="12">
        <v>1517135</v>
      </c>
      <c r="N10" s="12">
        <v>35</v>
      </c>
      <c r="O10" s="12">
        <v>918170</v>
      </c>
      <c r="P10" s="12">
        <v>998</v>
      </c>
      <c r="Q10" s="12">
        <v>25061</v>
      </c>
      <c r="R10" s="12">
        <v>46</v>
      </c>
      <c r="S10" s="12">
        <v>1702227</v>
      </c>
      <c r="T10" s="12">
        <v>2455</v>
      </c>
      <c r="U10" s="12">
        <v>8095</v>
      </c>
      <c r="V10" s="12">
        <v>310</v>
      </c>
      <c r="W10" s="12">
        <v>416</v>
      </c>
      <c r="X10" s="12">
        <v>12</v>
      </c>
    </row>
    <row r="11" spans="1:24" x14ac:dyDescent="0.2">
      <c r="A11" t="s">
        <v>22</v>
      </c>
      <c r="B11" s="12">
        <v>10927</v>
      </c>
      <c r="C11" s="12">
        <v>1686</v>
      </c>
      <c r="D11" s="12">
        <v>280</v>
      </c>
      <c r="E11" s="12">
        <v>2906</v>
      </c>
      <c r="F11" s="12">
        <v>70</v>
      </c>
      <c r="G11" s="12">
        <v>600</v>
      </c>
      <c r="H11" s="12">
        <v>22</v>
      </c>
      <c r="I11" s="12">
        <v>49441</v>
      </c>
      <c r="J11" s="12">
        <v>150</v>
      </c>
      <c r="K11" s="12">
        <v>253076</v>
      </c>
      <c r="L11" s="12">
        <v>9556</v>
      </c>
      <c r="M11" s="12">
        <v>2161421</v>
      </c>
      <c r="N11" s="12">
        <v>226</v>
      </c>
      <c r="O11" s="12">
        <v>771778</v>
      </c>
      <c r="P11" s="12">
        <v>804</v>
      </c>
      <c r="Q11" s="12">
        <v>21795</v>
      </c>
      <c r="R11" s="12">
        <v>72</v>
      </c>
      <c r="S11" s="12">
        <v>12138</v>
      </c>
      <c r="T11" s="12">
        <v>178</v>
      </c>
      <c r="U11" s="12">
        <v>198</v>
      </c>
      <c r="V11" s="12">
        <v>23</v>
      </c>
      <c r="W11" s="12">
        <v>12</v>
      </c>
      <c r="X11" s="12">
        <v>3</v>
      </c>
    </row>
    <row r="12" spans="1:24" x14ac:dyDescent="0.2">
      <c r="A12" s="18" t="s">
        <v>24</v>
      </c>
      <c r="B12" s="12">
        <v>16999</v>
      </c>
      <c r="C12" s="12">
        <v>22348</v>
      </c>
      <c r="D12" s="12">
        <v>2599</v>
      </c>
      <c r="E12" s="12">
        <v>178</v>
      </c>
      <c r="F12" s="12">
        <v>5</v>
      </c>
      <c r="G12" s="12">
        <v>3313</v>
      </c>
      <c r="H12" s="12">
        <v>275</v>
      </c>
      <c r="I12" s="12">
        <v>313514</v>
      </c>
      <c r="J12" s="12">
        <v>569</v>
      </c>
      <c r="K12" s="12">
        <v>560265</v>
      </c>
      <c r="L12" s="12">
        <v>13374</v>
      </c>
      <c r="M12" s="12">
        <v>4816920</v>
      </c>
      <c r="N12" s="12">
        <v>311</v>
      </c>
      <c r="O12" s="12">
        <v>6798657</v>
      </c>
      <c r="P12" s="12">
        <v>1205</v>
      </c>
      <c r="Q12" s="12">
        <v>951128</v>
      </c>
      <c r="R12" s="12">
        <v>654</v>
      </c>
      <c r="S12" s="12">
        <v>253568</v>
      </c>
      <c r="T12" s="12">
        <v>1717</v>
      </c>
      <c r="U12" s="12">
        <v>7612</v>
      </c>
      <c r="V12" s="12">
        <v>347</v>
      </c>
      <c r="W12" s="12">
        <v>1272</v>
      </c>
      <c r="X12" s="12">
        <v>85</v>
      </c>
    </row>
    <row r="13" spans="1:24" x14ac:dyDescent="0.2">
      <c r="A13" t="s">
        <v>20</v>
      </c>
      <c r="B13" s="12">
        <v>13045</v>
      </c>
      <c r="C13" s="12">
        <v>19393</v>
      </c>
      <c r="D13" s="12">
        <v>1301</v>
      </c>
      <c r="E13" s="12">
        <v>1826</v>
      </c>
      <c r="F13" s="12">
        <v>33</v>
      </c>
      <c r="G13" s="12">
        <v>8018</v>
      </c>
      <c r="H13" s="12">
        <v>796</v>
      </c>
      <c r="I13" s="12">
        <v>530589</v>
      </c>
      <c r="J13" s="12">
        <v>297</v>
      </c>
      <c r="K13" s="12">
        <v>398714</v>
      </c>
      <c r="L13" s="12">
        <v>11072</v>
      </c>
      <c r="M13" s="12">
        <v>28130053</v>
      </c>
      <c r="N13" s="12">
        <v>351</v>
      </c>
      <c r="O13" s="12">
        <v>3422782</v>
      </c>
      <c r="P13" s="12">
        <v>485</v>
      </c>
      <c r="Q13" s="12">
        <v>149696</v>
      </c>
      <c r="R13" s="12">
        <v>73</v>
      </c>
      <c r="S13" s="12">
        <v>165150</v>
      </c>
      <c r="T13" s="12">
        <v>167</v>
      </c>
      <c r="U13" s="12">
        <v>6345</v>
      </c>
      <c r="V13" s="12">
        <v>273</v>
      </c>
      <c r="W13" s="12">
        <v>1844</v>
      </c>
      <c r="X13" s="12">
        <v>75</v>
      </c>
    </row>
    <row r="14" spans="1:24" x14ac:dyDescent="0.2">
      <c r="A14" t="s">
        <v>23</v>
      </c>
      <c r="B14" s="12">
        <v>4768</v>
      </c>
      <c r="C14" s="12">
        <v>1705</v>
      </c>
      <c r="D14" s="12">
        <v>183</v>
      </c>
      <c r="E14" s="12">
        <v>0</v>
      </c>
      <c r="F14" s="12">
        <v>0</v>
      </c>
      <c r="G14" s="12">
        <v>629</v>
      </c>
      <c r="H14" s="12">
        <v>74</v>
      </c>
      <c r="I14" s="12">
        <v>74811</v>
      </c>
      <c r="J14" s="12">
        <v>73</v>
      </c>
      <c r="K14" s="12">
        <v>115573</v>
      </c>
      <c r="L14" s="12">
        <v>3987</v>
      </c>
      <c r="M14" s="12">
        <v>529125</v>
      </c>
      <c r="N14" s="12">
        <v>16</v>
      </c>
      <c r="O14" s="12">
        <v>59866</v>
      </c>
      <c r="P14" s="12">
        <v>229</v>
      </c>
      <c r="Q14" s="12">
        <v>1959</v>
      </c>
      <c r="R14" s="12">
        <v>40</v>
      </c>
      <c r="S14" s="12">
        <v>10012</v>
      </c>
      <c r="T14" s="12">
        <v>89</v>
      </c>
      <c r="U14" s="12">
        <v>328</v>
      </c>
      <c r="V14" s="12">
        <v>24</v>
      </c>
      <c r="W14" s="12">
        <v>139</v>
      </c>
      <c r="X14" s="12">
        <v>10</v>
      </c>
    </row>
    <row r="15" spans="1:24" x14ac:dyDescent="0.2">
      <c r="A15" t="s">
        <v>26</v>
      </c>
      <c r="B15" s="12">
        <v>11043</v>
      </c>
      <c r="C15" s="12">
        <v>10394</v>
      </c>
      <c r="D15" s="12">
        <v>939</v>
      </c>
      <c r="E15" s="12">
        <v>120</v>
      </c>
      <c r="F15" s="12">
        <v>6</v>
      </c>
      <c r="G15" s="12">
        <v>13625</v>
      </c>
      <c r="H15" s="12">
        <v>1038</v>
      </c>
      <c r="I15" s="12">
        <v>248554</v>
      </c>
      <c r="J15" s="12">
        <v>184</v>
      </c>
      <c r="K15" s="12">
        <v>255162</v>
      </c>
      <c r="L15" s="12">
        <v>9053</v>
      </c>
      <c r="M15" s="12">
        <v>2784575</v>
      </c>
      <c r="N15" s="12">
        <v>313</v>
      </c>
      <c r="O15" s="12">
        <v>4638744</v>
      </c>
      <c r="P15" s="12">
        <v>987</v>
      </c>
      <c r="Q15" s="12">
        <v>574617</v>
      </c>
      <c r="R15" s="12">
        <v>285</v>
      </c>
      <c r="S15" s="12">
        <v>63493</v>
      </c>
      <c r="T15" s="12">
        <v>407</v>
      </c>
      <c r="U15" s="12">
        <v>1926</v>
      </c>
      <c r="V15" s="12">
        <v>83</v>
      </c>
      <c r="W15" s="12">
        <v>374</v>
      </c>
      <c r="X15" s="12">
        <v>17</v>
      </c>
    </row>
    <row r="16" spans="1:24" x14ac:dyDescent="0.2">
      <c r="A16" t="s">
        <v>25</v>
      </c>
      <c r="B16" s="12">
        <v>20329</v>
      </c>
      <c r="C16" s="12">
        <v>16175</v>
      </c>
      <c r="D16" s="12">
        <v>1619</v>
      </c>
      <c r="E16" s="12">
        <v>132</v>
      </c>
      <c r="F16" s="12">
        <v>9</v>
      </c>
      <c r="G16" s="12">
        <v>11026</v>
      </c>
      <c r="H16" s="12">
        <v>874</v>
      </c>
      <c r="I16" s="12">
        <v>303695</v>
      </c>
      <c r="J16" s="12">
        <v>515</v>
      </c>
      <c r="K16" s="12">
        <v>776825</v>
      </c>
      <c r="L16" s="12">
        <v>18179</v>
      </c>
      <c r="M16" s="12">
        <v>19012007</v>
      </c>
      <c r="N16" s="12">
        <v>734</v>
      </c>
      <c r="O16" s="12">
        <v>1832508</v>
      </c>
      <c r="P16" s="12">
        <v>690</v>
      </c>
      <c r="Q16" s="12">
        <v>601724</v>
      </c>
      <c r="R16" s="12">
        <v>124</v>
      </c>
      <c r="S16" s="12">
        <v>34265</v>
      </c>
      <c r="T16" s="12">
        <v>372</v>
      </c>
      <c r="U16" s="12">
        <v>988</v>
      </c>
      <c r="V16" s="12">
        <v>57</v>
      </c>
      <c r="W16" s="12">
        <v>192</v>
      </c>
      <c r="X16" s="12">
        <v>12</v>
      </c>
    </row>
    <row r="17" spans="1:24" x14ac:dyDescent="0.2">
      <c r="A17" t="s">
        <v>21</v>
      </c>
      <c r="B17" s="12">
        <v>10579</v>
      </c>
      <c r="C17" s="12">
        <v>17164</v>
      </c>
      <c r="D17" s="12">
        <v>1574</v>
      </c>
      <c r="E17" s="12">
        <v>0</v>
      </c>
      <c r="F17" s="12">
        <v>0</v>
      </c>
      <c r="G17" s="12">
        <v>791</v>
      </c>
      <c r="H17" s="12">
        <v>70</v>
      </c>
      <c r="I17" s="12">
        <v>219931</v>
      </c>
      <c r="J17" s="12">
        <v>169</v>
      </c>
      <c r="K17" s="12">
        <v>404940</v>
      </c>
      <c r="L17" s="12">
        <v>9361</v>
      </c>
      <c r="M17" s="12">
        <v>4033849</v>
      </c>
      <c r="N17" s="12">
        <v>198</v>
      </c>
      <c r="O17" s="12">
        <v>314956</v>
      </c>
      <c r="P17" s="12">
        <v>225</v>
      </c>
      <c r="Q17" s="12">
        <v>554273</v>
      </c>
      <c r="R17" s="12">
        <v>56</v>
      </c>
      <c r="S17" s="12">
        <v>35654</v>
      </c>
      <c r="T17" s="12">
        <v>119</v>
      </c>
      <c r="U17" s="12">
        <v>895</v>
      </c>
      <c r="V17" s="12">
        <v>35</v>
      </c>
      <c r="W17" s="12">
        <v>162</v>
      </c>
      <c r="X17" s="12">
        <v>10</v>
      </c>
    </row>
    <row r="18" spans="1:24" x14ac:dyDescent="0.2">
      <c r="A18" t="s">
        <v>19</v>
      </c>
      <c r="B18" s="12">
        <v>2195</v>
      </c>
      <c r="C18" s="12">
        <v>215</v>
      </c>
      <c r="D18" s="12">
        <v>27</v>
      </c>
      <c r="E18" s="12">
        <v>1</v>
      </c>
      <c r="F18" s="12">
        <v>1</v>
      </c>
      <c r="G18" s="12">
        <v>32</v>
      </c>
      <c r="H18" s="12">
        <v>6</v>
      </c>
      <c r="I18" s="12">
        <v>294</v>
      </c>
      <c r="J18" s="12">
        <v>5</v>
      </c>
      <c r="K18" s="12">
        <v>48602</v>
      </c>
      <c r="L18" s="12">
        <v>1947</v>
      </c>
      <c r="M18" s="12">
        <v>2135</v>
      </c>
      <c r="N18" s="12">
        <v>8</v>
      </c>
      <c r="O18" s="12">
        <v>1421</v>
      </c>
      <c r="P18" s="12">
        <v>54</v>
      </c>
      <c r="Q18" s="12">
        <v>1478</v>
      </c>
      <c r="R18" s="12">
        <v>107</v>
      </c>
      <c r="S18" s="12">
        <v>5360</v>
      </c>
      <c r="T18" s="12">
        <v>181</v>
      </c>
      <c r="U18" s="12">
        <v>783</v>
      </c>
      <c r="V18" s="12">
        <v>32</v>
      </c>
      <c r="W18" s="12">
        <v>74</v>
      </c>
      <c r="X18" s="12">
        <v>7</v>
      </c>
    </row>
    <row r="19" spans="1:24" x14ac:dyDescent="0.2">
      <c r="A19" t="s">
        <v>27</v>
      </c>
      <c r="B19" s="12">
        <v>32812</v>
      </c>
      <c r="C19" s="12">
        <v>74872</v>
      </c>
      <c r="D19" s="12">
        <v>6835</v>
      </c>
      <c r="E19" s="12">
        <v>35765</v>
      </c>
      <c r="F19" s="12">
        <v>872</v>
      </c>
      <c r="G19" s="12">
        <v>13101</v>
      </c>
      <c r="H19" s="12">
        <v>1009</v>
      </c>
      <c r="I19" s="12">
        <v>38222</v>
      </c>
      <c r="J19" s="12">
        <v>1067</v>
      </c>
      <c r="K19" s="12">
        <v>1401338</v>
      </c>
      <c r="L19" s="12">
        <v>29557</v>
      </c>
      <c r="M19" s="12">
        <v>526075</v>
      </c>
      <c r="N19" s="12">
        <v>977</v>
      </c>
      <c r="O19" s="12">
        <v>278387</v>
      </c>
      <c r="P19" s="12">
        <v>4509</v>
      </c>
      <c r="Q19" s="12">
        <v>132617</v>
      </c>
      <c r="R19" s="12">
        <v>470</v>
      </c>
      <c r="S19" s="12">
        <v>20739</v>
      </c>
      <c r="T19" s="12">
        <v>955</v>
      </c>
      <c r="U19" s="12">
        <v>8857</v>
      </c>
      <c r="V19" s="12">
        <v>378</v>
      </c>
      <c r="W19" s="12">
        <v>421</v>
      </c>
      <c r="X19" s="12">
        <v>17</v>
      </c>
    </row>
    <row r="20" spans="1:24" x14ac:dyDescent="0.2">
      <c r="A20" t="s">
        <v>34</v>
      </c>
      <c r="B20" s="12">
        <v>81229</v>
      </c>
      <c r="C20" s="12">
        <v>87890</v>
      </c>
      <c r="D20" s="12">
        <v>12612</v>
      </c>
      <c r="E20" s="12">
        <v>6363</v>
      </c>
      <c r="F20" s="12">
        <v>202</v>
      </c>
      <c r="G20" s="12">
        <v>13907</v>
      </c>
      <c r="H20" s="12">
        <v>2233</v>
      </c>
      <c r="I20" s="12">
        <v>242130</v>
      </c>
      <c r="J20" s="12">
        <v>5435</v>
      </c>
      <c r="K20" s="12">
        <v>2577790</v>
      </c>
      <c r="L20" s="12">
        <v>75768</v>
      </c>
      <c r="M20" s="12">
        <v>4761994</v>
      </c>
      <c r="N20" s="12">
        <v>241</v>
      </c>
      <c r="O20" s="12">
        <v>1120833</v>
      </c>
      <c r="P20" s="12">
        <v>2128</v>
      </c>
      <c r="Q20" s="12">
        <v>583177</v>
      </c>
      <c r="R20" s="12">
        <v>600</v>
      </c>
      <c r="S20" s="12">
        <v>229344</v>
      </c>
      <c r="T20" s="12">
        <v>1832</v>
      </c>
      <c r="U20" s="12">
        <v>24238</v>
      </c>
      <c r="V20" s="12">
        <v>1018</v>
      </c>
      <c r="W20" s="12">
        <v>619</v>
      </c>
      <c r="X20" s="12">
        <v>41</v>
      </c>
    </row>
    <row r="21" spans="1:24" x14ac:dyDescent="0.2">
      <c r="A21" t="s">
        <v>28</v>
      </c>
      <c r="B21" s="12">
        <v>188179</v>
      </c>
      <c r="C21" s="12">
        <v>413648</v>
      </c>
      <c r="D21" s="12">
        <v>50806</v>
      </c>
      <c r="E21" s="12">
        <v>154102</v>
      </c>
      <c r="F21" s="12">
        <v>4964</v>
      </c>
      <c r="G21" s="12">
        <v>68498</v>
      </c>
      <c r="H21" s="12">
        <v>10236</v>
      </c>
      <c r="I21" s="12">
        <v>359882</v>
      </c>
      <c r="J21" s="12">
        <v>8081</v>
      </c>
      <c r="K21" s="12">
        <v>5411806</v>
      </c>
      <c r="L21" s="12">
        <v>161889</v>
      </c>
      <c r="M21" s="12">
        <v>27344157</v>
      </c>
      <c r="N21" s="12">
        <v>4938</v>
      </c>
      <c r="O21" s="12">
        <v>1043868</v>
      </c>
      <c r="P21" s="12">
        <v>10154</v>
      </c>
      <c r="Q21" s="12">
        <v>374353</v>
      </c>
      <c r="R21" s="12">
        <v>2425</v>
      </c>
      <c r="S21" s="12">
        <v>414134</v>
      </c>
      <c r="T21" s="12">
        <v>6252</v>
      </c>
      <c r="U21" s="12">
        <v>97698</v>
      </c>
      <c r="V21" s="12">
        <v>3429</v>
      </c>
      <c r="W21" s="12">
        <v>3559</v>
      </c>
      <c r="X21" s="12">
        <v>128</v>
      </c>
    </row>
    <row r="22" spans="1:24" x14ac:dyDescent="0.2">
      <c r="A22" t="s">
        <v>29</v>
      </c>
      <c r="B22" s="12">
        <v>123970</v>
      </c>
      <c r="C22" s="12">
        <v>325293</v>
      </c>
      <c r="D22" s="12">
        <v>52461</v>
      </c>
      <c r="E22" s="12">
        <v>6848</v>
      </c>
      <c r="F22" s="12">
        <v>191</v>
      </c>
      <c r="G22" s="12">
        <v>116919</v>
      </c>
      <c r="H22" s="12">
        <v>19817</v>
      </c>
      <c r="I22" s="12">
        <v>172904</v>
      </c>
      <c r="J22" s="12">
        <v>7984</v>
      </c>
      <c r="K22" s="12">
        <v>3701556</v>
      </c>
      <c r="L22" s="12">
        <v>97398</v>
      </c>
      <c r="M22" s="12">
        <v>7779778</v>
      </c>
      <c r="N22" s="12">
        <v>1321</v>
      </c>
      <c r="O22" s="12">
        <v>225560</v>
      </c>
      <c r="P22" s="12">
        <v>5520</v>
      </c>
      <c r="Q22" s="12">
        <v>40121</v>
      </c>
      <c r="R22" s="12">
        <v>820</v>
      </c>
      <c r="S22" s="12">
        <v>145507</v>
      </c>
      <c r="T22" s="12">
        <v>6795</v>
      </c>
      <c r="U22" s="12">
        <v>13952</v>
      </c>
      <c r="V22" s="12">
        <v>806</v>
      </c>
      <c r="W22" s="12">
        <v>897</v>
      </c>
      <c r="X22" s="12">
        <v>84</v>
      </c>
    </row>
    <row r="23" spans="1:24" x14ac:dyDescent="0.2">
      <c r="A23" t="s">
        <v>33</v>
      </c>
      <c r="B23" s="12">
        <v>45219</v>
      </c>
      <c r="C23" s="12">
        <v>137727</v>
      </c>
      <c r="D23" s="12">
        <v>26979</v>
      </c>
      <c r="E23" s="12">
        <v>18</v>
      </c>
      <c r="F23" s="12">
        <v>8</v>
      </c>
      <c r="G23" s="12">
        <v>27957</v>
      </c>
      <c r="H23" s="12">
        <v>6337</v>
      </c>
      <c r="I23" s="12">
        <v>53694</v>
      </c>
      <c r="J23" s="12">
        <v>1960</v>
      </c>
      <c r="K23" s="12">
        <v>1335508</v>
      </c>
      <c r="L23" s="12">
        <v>37125</v>
      </c>
      <c r="M23" s="12">
        <v>281598</v>
      </c>
      <c r="N23" s="12">
        <v>372</v>
      </c>
      <c r="O23" s="12">
        <v>36409</v>
      </c>
      <c r="P23" s="12">
        <v>2156</v>
      </c>
      <c r="Q23" s="12">
        <v>11618</v>
      </c>
      <c r="R23" s="12">
        <v>167</v>
      </c>
      <c r="S23" s="12">
        <v>21677</v>
      </c>
      <c r="T23" s="12">
        <v>723</v>
      </c>
      <c r="U23" s="12">
        <v>933</v>
      </c>
      <c r="V23" s="12">
        <v>61</v>
      </c>
      <c r="W23" s="12">
        <v>69</v>
      </c>
      <c r="X23" s="12">
        <v>2</v>
      </c>
    </row>
    <row r="24" spans="1:24" x14ac:dyDescent="0.2">
      <c r="A24" t="s">
        <v>31</v>
      </c>
      <c r="B24" s="12">
        <v>127415</v>
      </c>
      <c r="C24" s="12">
        <v>365942</v>
      </c>
      <c r="D24" s="12">
        <v>75786</v>
      </c>
      <c r="E24" s="12">
        <v>2391</v>
      </c>
      <c r="F24" s="12">
        <v>141</v>
      </c>
      <c r="G24" s="12">
        <v>90939</v>
      </c>
      <c r="H24" s="12">
        <v>22562</v>
      </c>
      <c r="I24" s="12">
        <v>99311</v>
      </c>
      <c r="J24" s="12">
        <v>6003</v>
      </c>
      <c r="K24" s="12">
        <v>3023453</v>
      </c>
      <c r="L24" s="12">
        <v>91124</v>
      </c>
      <c r="M24" s="12">
        <v>1040515</v>
      </c>
      <c r="N24" s="12">
        <v>2198</v>
      </c>
      <c r="O24" s="12">
        <v>69680</v>
      </c>
      <c r="P24" s="12">
        <v>4572</v>
      </c>
      <c r="Q24" s="12">
        <v>30821</v>
      </c>
      <c r="R24" s="12">
        <v>2320</v>
      </c>
      <c r="S24" s="12">
        <v>51223</v>
      </c>
      <c r="T24" s="12">
        <v>3319</v>
      </c>
      <c r="U24" s="12">
        <v>3506</v>
      </c>
      <c r="V24" s="12">
        <v>221</v>
      </c>
      <c r="W24" s="12">
        <v>344</v>
      </c>
      <c r="X24" s="12">
        <v>15</v>
      </c>
    </row>
    <row r="25" spans="1:24" x14ac:dyDescent="0.2">
      <c r="A25" t="s">
        <v>30</v>
      </c>
      <c r="B25" s="12">
        <v>137210</v>
      </c>
      <c r="C25" s="12">
        <v>397217</v>
      </c>
      <c r="D25" s="12">
        <v>74869</v>
      </c>
      <c r="E25" s="12">
        <v>1134</v>
      </c>
      <c r="F25" s="12">
        <v>100</v>
      </c>
      <c r="G25" s="12">
        <v>129593</v>
      </c>
      <c r="H25" s="12">
        <v>28729</v>
      </c>
      <c r="I25" s="12">
        <v>128237</v>
      </c>
      <c r="J25" s="12">
        <v>6155</v>
      </c>
      <c r="K25" s="12">
        <v>3764992</v>
      </c>
      <c r="L25" s="12">
        <v>109339</v>
      </c>
      <c r="M25" s="12">
        <v>545032</v>
      </c>
      <c r="N25" s="12">
        <v>1792</v>
      </c>
      <c r="O25" s="12">
        <v>142044</v>
      </c>
      <c r="P25" s="12">
        <v>9588</v>
      </c>
      <c r="Q25" s="12">
        <v>47392</v>
      </c>
      <c r="R25" s="12">
        <v>913</v>
      </c>
      <c r="S25" s="12">
        <v>162890</v>
      </c>
      <c r="T25" s="12">
        <v>6391</v>
      </c>
      <c r="U25" s="12">
        <v>3638</v>
      </c>
      <c r="V25" s="12">
        <v>275</v>
      </c>
      <c r="W25" s="12">
        <v>649</v>
      </c>
      <c r="X25" s="12">
        <v>31</v>
      </c>
    </row>
    <row r="26" spans="1:24" x14ac:dyDescent="0.2">
      <c r="A26" t="s">
        <v>35</v>
      </c>
      <c r="B26" s="12">
        <v>33789</v>
      </c>
      <c r="C26" s="12">
        <v>89351</v>
      </c>
      <c r="D26" s="12">
        <v>19434</v>
      </c>
      <c r="E26" s="12">
        <v>7</v>
      </c>
      <c r="F26" s="12">
        <v>2</v>
      </c>
      <c r="G26" s="12">
        <v>17931</v>
      </c>
      <c r="H26" s="12">
        <v>4414</v>
      </c>
      <c r="I26" s="12">
        <v>39970</v>
      </c>
      <c r="J26" s="12">
        <v>1148</v>
      </c>
      <c r="K26" s="12">
        <v>1061802</v>
      </c>
      <c r="L26" s="12">
        <v>23864</v>
      </c>
      <c r="M26" s="12">
        <v>449504</v>
      </c>
      <c r="N26" s="12">
        <v>96</v>
      </c>
      <c r="O26" s="12">
        <v>75825</v>
      </c>
      <c r="P26" s="12">
        <v>2419</v>
      </c>
      <c r="Q26" s="12">
        <v>6255</v>
      </c>
      <c r="R26" s="12">
        <v>331</v>
      </c>
      <c r="S26" s="12">
        <v>9413</v>
      </c>
      <c r="T26" s="12">
        <v>195</v>
      </c>
      <c r="U26" s="12">
        <v>3360</v>
      </c>
      <c r="V26" s="12">
        <v>113</v>
      </c>
      <c r="W26" s="12">
        <v>47</v>
      </c>
      <c r="X26" s="12">
        <v>4</v>
      </c>
    </row>
    <row r="27" spans="1:24" x14ac:dyDescent="0.2">
      <c r="A27" t="s">
        <v>32</v>
      </c>
      <c r="B27" s="12">
        <v>127391</v>
      </c>
      <c r="C27" s="12">
        <v>305649</v>
      </c>
      <c r="D27" s="12">
        <v>70576</v>
      </c>
      <c r="E27" s="12">
        <v>234</v>
      </c>
      <c r="F27" s="12">
        <v>21</v>
      </c>
      <c r="G27" s="12">
        <v>104093</v>
      </c>
      <c r="H27" s="12">
        <v>27500</v>
      </c>
      <c r="I27" s="12">
        <v>154362</v>
      </c>
      <c r="J27" s="12">
        <v>6513</v>
      </c>
      <c r="K27" s="12">
        <v>3881554</v>
      </c>
      <c r="L27" s="12">
        <v>92912</v>
      </c>
      <c r="M27" s="12">
        <v>2283771</v>
      </c>
      <c r="N27" s="12">
        <v>1444</v>
      </c>
      <c r="O27" s="12">
        <v>692350</v>
      </c>
      <c r="P27" s="12">
        <v>3754</v>
      </c>
      <c r="Q27" s="12">
        <v>22799</v>
      </c>
      <c r="R27" s="12">
        <v>988</v>
      </c>
      <c r="S27" s="12">
        <v>38861</v>
      </c>
      <c r="T27" s="12">
        <v>1102</v>
      </c>
      <c r="U27" s="12">
        <v>5016</v>
      </c>
      <c r="V27" s="12">
        <v>374</v>
      </c>
      <c r="W27" s="12">
        <v>225</v>
      </c>
      <c r="X27" s="12">
        <v>26</v>
      </c>
    </row>
    <row r="28" spans="1:24" x14ac:dyDescent="0.2">
      <c r="A28" t="s">
        <v>44</v>
      </c>
      <c r="B28" s="12">
        <v>89974</v>
      </c>
      <c r="C28" s="12">
        <v>111026</v>
      </c>
      <c r="D28" s="12">
        <v>23791</v>
      </c>
      <c r="E28" s="12">
        <v>897</v>
      </c>
      <c r="F28" s="12">
        <v>66</v>
      </c>
      <c r="G28" s="12">
        <v>28877</v>
      </c>
      <c r="H28" s="12">
        <v>5913</v>
      </c>
      <c r="I28" s="12">
        <v>74575</v>
      </c>
      <c r="J28" s="12">
        <v>3633</v>
      </c>
      <c r="K28" s="12">
        <v>3025435</v>
      </c>
      <c r="L28" s="12">
        <v>83177</v>
      </c>
      <c r="M28" s="12">
        <v>83292</v>
      </c>
      <c r="N28" s="12">
        <v>873</v>
      </c>
      <c r="O28" s="12">
        <v>83575</v>
      </c>
      <c r="P28" s="12">
        <v>5029</v>
      </c>
      <c r="Q28" s="12">
        <v>28949</v>
      </c>
      <c r="R28" s="12">
        <v>1058</v>
      </c>
      <c r="S28" s="12">
        <v>131644</v>
      </c>
      <c r="T28" s="12">
        <v>1825</v>
      </c>
      <c r="U28" s="12">
        <v>4353</v>
      </c>
      <c r="V28" s="12">
        <v>294</v>
      </c>
      <c r="W28" s="12">
        <v>70</v>
      </c>
      <c r="X28" s="12">
        <v>7</v>
      </c>
    </row>
    <row r="29" spans="1:24" x14ac:dyDescent="0.2">
      <c r="A29" t="s">
        <v>38</v>
      </c>
      <c r="B29" s="12">
        <v>89734</v>
      </c>
      <c r="C29" s="12">
        <v>222389</v>
      </c>
      <c r="D29" s="12">
        <v>37726</v>
      </c>
      <c r="E29" s="12">
        <v>37914</v>
      </c>
      <c r="F29" s="12">
        <v>1087</v>
      </c>
      <c r="G29" s="12">
        <v>37000</v>
      </c>
      <c r="H29" s="12">
        <v>5800</v>
      </c>
      <c r="I29" s="12">
        <v>247925</v>
      </c>
      <c r="J29" s="12">
        <v>4707</v>
      </c>
      <c r="K29" s="12">
        <v>3299463</v>
      </c>
      <c r="L29" s="12">
        <v>73019</v>
      </c>
      <c r="M29" s="12">
        <v>1770444</v>
      </c>
      <c r="N29" s="12">
        <v>2272</v>
      </c>
      <c r="O29" s="12">
        <v>1147181</v>
      </c>
      <c r="P29" s="12">
        <v>4797</v>
      </c>
      <c r="Q29" s="12">
        <v>138565</v>
      </c>
      <c r="R29" s="12">
        <v>2821</v>
      </c>
      <c r="S29" s="12">
        <v>219693</v>
      </c>
      <c r="T29" s="12">
        <v>2324</v>
      </c>
      <c r="U29" s="12">
        <v>17984</v>
      </c>
      <c r="V29" s="12">
        <v>840</v>
      </c>
      <c r="W29" s="12">
        <v>176</v>
      </c>
      <c r="X29" s="12">
        <v>36</v>
      </c>
    </row>
    <row r="30" spans="1:24" x14ac:dyDescent="0.2">
      <c r="A30" t="s">
        <v>46</v>
      </c>
      <c r="B30" s="12">
        <v>59788</v>
      </c>
      <c r="C30" s="12">
        <v>120884</v>
      </c>
      <c r="D30" s="12">
        <v>21905</v>
      </c>
      <c r="E30" s="12">
        <v>103</v>
      </c>
      <c r="F30" s="12">
        <v>13</v>
      </c>
      <c r="G30" s="12">
        <v>64829</v>
      </c>
      <c r="H30" s="12">
        <v>12026</v>
      </c>
      <c r="I30" s="12">
        <v>114531</v>
      </c>
      <c r="J30" s="12">
        <v>3450</v>
      </c>
      <c r="K30" s="12">
        <v>1534053</v>
      </c>
      <c r="L30" s="12">
        <v>47546</v>
      </c>
      <c r="M30" s="12">
        <v>21852</v>
      </c>
      <c r="N30" s="12">
        <v>506</v>
      </c>
      <c r="O30" s="12">
        <v>262539</v>
      </c>
      <c r="P30" s="12">
        <v>3166</v>
      </c>
      <c r="Q30" s="12">
        <v>16159</v>
      </c>
      <c r="R30" s="12">
        <v>668</v>
      </c>
      <c r="S30" s="12">
        <v>10553</v>
      </c>
      <c r="T30" s="12">
        <v>224</v>
      </c>
      <c r="U30" s="12">
        <v>2660</v>
      </c>
      <c r="V30" s="12">
        <v>178</v>
      </c>
      <c r="W30" s="12">
        <v>143</v>
      </c>
      <c r="X30" s="12">
        <v>8</v>
      </c>
    </row>
    <row r="31" spans="1:24" x14ac:dyDescent="0.2">
      <c r="A31" t="s">
        <v>36</v>
      </c>
      <c r="B31" s="12">
        <v>23975</v>
      </c>
      <c r="C31" s="12">
        <v>33014</v>
      </c>
      <c r="D31" s="12">
        <v>4537</v>
      </c>
      <c r="E31" s="12">
        <v>1083</v>
      </c>
      <c r="F31" s="12">
        <v>13</v>
      </c>
      <c r="G31" s="12">
        <v>17764</v>
      </c>
      <c r="H31" s="12">
        <v>2235</v>
      </c>
      <c r="I31" s="12">
        <v>37503</v>
      </c>
      <c r="J31" s="12">
        <v>1048</v>
      </c>
      <c r="K31" s="12">
        <v>1122364</v>
      </c>
      <c r="L31" s="12">
        <v>20572</v>
      </c>
      <c r="M31" s="12">
        <v>21798</v>
      </c>
      <c r="N31" s="12">
        <v>148</v>
      </c>
      <c r="O31" s="12">
        <v>41880</v>
      </c>
      <c r="P31" s="12">
        <v>754</v>
      </c>
      <c r="Q31" s="12">
        <v>16752</v>
      </c>
      <c r="R31" s="12">
        <v>169</v>
      </c>
      <c r="S31" s="12">
        <v>21981</v>
      </c>
      <c r="T31" s="12">
        <v>204</v>
      </c>
      <c r="U31" s="12">
        <v>2816</v>
      </c>
      <c r="V31" s="12">
        <v>132</v>
      </c>
      <c r="W31" s="12">
        <v>34</v>
      </c>
      <c r="X31" s="12">
        <v>3</v>
      </c>
    </row>
    <row r="32" spans="1:24" x14ac:dyDescent="0.2">
      <c r="A32" t="s">
        <v>42</v>
      </c>
      <c r="B32" s="12">
        <v>81975</v>
      </c>
      <c r="C32" s="12">
        <v>218348</v>
      </c>
      <c r="D32" s="12">
        <v>43057</v>
      </c>
      <c r="E32" s="12">
        <v>7438</v>
      </c>
      <c r="F32" s="12">
        <v>232</v>
      </c>
      <c r="G32" s="12">
        <v>54680</v>
      </c>
      <c r="H32" s="12">
        <v>11133</v>
      </c>
      <c r="I32" s="12">
        <v>114295</v>
      </c>
      <c r="J32" s="12">
        <v>4201</v>
      </c>
      <c r="K32" s="12">
        <v>2752261</v>
      </c>
      <c r="L32" s="12">
        <v>63109</v>
      </c>
      <c r="M32" s="12">
        <v>687367</v>
      </c>
      <c r="N32" s="12">
        <v>2208</v>
      </c>
      <c r="O32" s="12">
        <v>397857</v>
      </c>
      <c r="P32" s="12">
        <v>3896</v>
      </c>
      <c r="Q32" s="12">
        <v>88286</v>
      </c>
      <c r="R32" s="12">
        <v>3627</v>
      </c>
      <c r="S32" s="12">
        <v>110178</v>
      </c>
      <c r="T32" s="12">
        <v>2637</v>
      </c>
      <c r="U32" s="12">
        <v>7719</v>
      </c>
      <c r="V32" s="12">
        <v>328</v>
      </c>
      <c r="W32" s="12">
        <v>406</v>
      </c>
      <c r="X32" s="12">
        <v>14</v>
      </c>
    </row>
    <row r="33" spans="1:24" x14ac:dyDescent="0.2">
      <c r="A33" t="s">
        <v>47</v>
      </c>
      <c r="B33" s="12">
        <v>26838</v>
      </c>
      <c r="C33" s="12">
        <v>82421</v>
      </c>
      <c r="D33" s="12">
        <v>17264</v>
      </c>
      <c r="E33" s="12">
        <v>0</v>
      </c>
      <c r="F33" s="12">
        <v>0</v>
      </c>
      <c r="G33" s="12">
        <v>17707</v>
      </c>
      <c r="H33" s="12">
        <v>4459</v>
      </c>
      <c r="I33" s="12">
        <v>30724</v>
      </c>
      <c r="J33" s="12">
        <v>1704</v>
      </c>
      <c r="K33" s="12">
        <v>766660</v>
      </c>
      <c r="L33" s="12">
        <v>21409</v>
      </c>
      <c r="M33" s="12">
        <v>121416</v>
      </c>
      <c r="N33" s="12">
        <v>135</v>
      </c>
      <c r="O33" s="12">
        <v>13891</v>
      </c>
      <c r="P33" s="12">
        <v>664</v>
      </c>
      <c r="Q33" s="12">
        <v>2974</v>
      </c>
      <c r="R33" s="12">
        <v>121</v>
      </c>
      <c r="S33" s="12">
        <v>4028</v>
      </c>
      <c r="T33" s="12">
        <v>171</v>
      </c>
      <c r="U33" s="12">
        <v>1600</v>
      </c>
      <c r="V33" s="12">
        <v>92</v>
      </c>
      <c r="W33" s="12">
        <v>30</v>
      </c>
      <c r="X33" s="12">
        <v>2</v>
      </c>
    </row>
    <row r="34" spans="1:24" x14ac:dyDescent="0.2">
      <c r="A34" t="s">
        <v>43</v>
      </c>
      <c r="B34" s="12">
        <v>105827</v>
      </c>
      <c r="C34" s="12">
        <v>272218</v>
      </c>
      <c r="D34" s="12">
        <v>60217</v>
      </c>
      <c r="E34" s="12">
        <v>836</v>
      </c>
      <c r="F34" s="12">
        <v>41</v>
      </c>
      <c r="G34" s="12">
        <v>62597</v>
      </c>
      <c r="H34" s="12">
        <v>16307</v>
      </c>
      <c r="I34" s="12">
        <v>104503</v>
      </c>
      <c r="J34" s="12">
        <v>3814</v>
      </c>
      <c r="K34" s="12">
        <v>2806799</v>
      </c>
      <c r="L34" s="12">
        <v>80059</v>
      </c>
      <c r="M34" s="12">
        <v>190558</v>
      </c>
      <c r="N34" s="12">
        <v>1483</v>
      </c>
      <c r="O34" s="12">
        <v>1250442</v>
      </c>
      <c r="P34" s="12">
        <v>5885</v>
      </c>
      <c r="Q34" s="12">
        <v>75001</v>
      </c>
      <c r="R34" s="12">
        <v>2051</v>
      </c>
      <c r="S34" s="12">
        <v>191806</v>
      </c>
      <c r="T34" s="12">
        <v>3902</v>
      </c>
      <c r="U34" s="12">
        <v>4141</v>
      </c>
      <c r="V34" s="12">
        <v>207</v>
      </c>
      <c r="W34" s="12">
        <v>149</v>
      </c>
      <c r="X34" s="12">
        <v>16</v>
      </c>
    </row>
    <row r="35" spans="1:24" x14ac:dyDescent="0.2">
      <c r="A35" t="s">
        <v>40</v>
      </c>
      <c r="B35" s="12">
        <v>42671</v>
      </c>
      <c r="C35" s="12">
        <v>40463</v>
      </c>
      <c r="D35" s="12">
        <v>4788</v>
      </c>
      <c r="E35" s="12">
        <v>5555</v>
      </c>
      <c r="F35" s="12">
        <v>71</v>
      </c>
      <c r="G35" s="12">
        <v>12378</v>
      </c>
      <c r="H35" s="12">
        <v>1515</v>
      </c>
      <c r="I35" s="12">
        <v>62573</v>
      </c>
      <c r="J35" s="12">
        <v>1225</v>
      </c>
      <c r="K35" s="12">
        <v>1288707</v>
      </c>
      <c r="L35" s="12">
        <v>38335</v>
      </c>
      <c r="M35" s="12">
        <v>196692</v>
      </c>
      <c r="N35" s="12">
        <v>109</v>
      </c>
      <c r="O35" s="12">
        <v>62629</v>
      </c>
      <c r="P35" s="12">
        <v>1398</v>
      </c>
      <c r="Q35" s="12">
        <v>2360</v>
      </c>
      <c r="R35" s="12">
        <v>76</v>
      </c>
      <c r="S35" s="12">
        <v>12847</v>
      </c>
      <c r="T35" s="12">
        <v>130</v>
      </c>
      <c r="U35" s="12">
        <v>6012</v>
      </c>
      <c r="V35" s="12">
        <v>284</v>
      </c>
      <c r="W35" s="12">
        <v>222</v>
      </c>
      <c r="X35" s="12">
        <v>21</v>
      </c>
    </row>
    <row r="36" spans="1:24" x14ac:dyDescent="0.2">
      <c r="A36" t="s">
        <v>45</v>
      </c>
      <c r="B36" s="12">
        <v>101771</v>
      </c>
      <c r="C36" s="12">
        <v>212722</v>
      </c>
      <c r="D36" s="12">
        <v>41507</v>
      </c>
      <c r="E36" s="12">
        <v>4157</v>
      </c>
      <c r="F36" s="12">
        <v>164</v>
      </c>
      <c r="G36" s="12">
        <v>75900</v>
      </c>
      <c r="H36" s="12">
        <v>15126</v>
      </c>
      <c r="I36" s="12">
        <v>79851</v>
      </c>
      <c r="J36" s="12">
        <v>4221</v>
      </c>
      <c r="K36" s="12">
        <v>2316283</v>
      </c>
      <c r="L36" s="12">
        <v>83756</v>
      </c>
      <c r="M36" s="12">
        <v>215675</v>
      </c>
      <c r="N36" s="12">
        <v>1003</v>
      </c>
      <c r="O36" s="12">
        <v>143048</v>
      </c>
      <c r="P36" s="12">
        <v>2324</v>
      </c>
      <c r="Q36" s="12">
        <v>11289</v>
      </c>
      <c r="R36" s="12">
        <v>436</v>
      </c>
      <c r="S36" s="12">
        <v>30859</v>
      </c>
      <c r="T36" s="12">
        <v>887</v>
      </c>
      <c r="U36" s="12">
        <v>4270</v>
      </c>
      <c r="V36" s="12">
        <v>267</v>
      </c>
      <c r="W36" s="12">
        <v>254</v>
      </c>
      <c r="X36" s="12">
        <v>16</v>
      </c>
    </row>
    <row r="37" spans="1:24" x14ac:dyDescent="0.2">
      <c r="A37" t="s">
        <v>41</v>
      </c>
      <c r="B37" s="12">
        <v>30720</v>
      </c>
      <c r="C37" s="12">
        <v>37368</v>
      </c>
      <c r="D37" s="12">
        <v>6860</v>
      </c>
      <c r="E37" s="12">
        <v>50</v>
      </c>
      <c r="F37" s="12">
        <v>5</v>
      </c>
      <c r="G37" s="12">
        <v>11130</v>
      </c>
      <c r="H37" s="12">
        <v>2308</v>
      </c>
      <c r="I37" s="12">
        <v>58565</v>
      </c>
      <c r="J37" s="12">
        <v>1151</v>
      </c>
      <c r="K37" s="12">
        <v>1101548</v>
      </c>
      <c r="L37" s="12">
        <v>27380</v>
      </c>
      <c r="M37" s="12">
        <v>7107</v>
      </c>
      <c r="N37" s="12">
        <v>179</v>
      </c>
      <c r="O37" s="12">
        <v>653917</v>
      </c>
      <c r="P37" s="12">
        <v>765</v>
      </c>
      <c r="Q37" s="12">
        <v>6165</v>
      </c>
      <c r="R37" s="12">
        <v>142</v>
      </c>
      <c r="S37" s="12">
        <v>20949</v>
      </c>
      <c r="T37" s="12">
        <v>312</v>
      </c>
      <c r="U37" s="12">
        <v>5546</v>
      </c>
      <c r="V37" s="12">
        <v>281</v>
      </c>
      <c r="W37" s="12">
        <v>91</v>
      </c>
      <c r="X37" s="12">
        <v>9</v>
      </c>
    </row>
    <row r="38" spans="1:24" x14ac:dyDescent="0.2">
      <c r="A38" t="s">
        <v>37</v>
      </c>
      <c r="B38" s="12">
        <v>26494</v>
      </c>
      <c r="C38" s="12">
        <v>41360</v>
      </c>
      <c r="D38" s="12">
        <v>5615</v>
      </c>
      <c r="E38" s="12">
        <v>1588</v>
      </c>
      <c r="F38" s="12">
        <v>38</v>
      </c>
      <c r="G38" s="12">
        <v>11196</v>
      </c>
      <c r="H38" s="12">
        <v>1817</v>
      </c>
      <c r="I38" s="12">
        <v>49500</v>
      </c>
      <c r="J38" s="12">
        <v>894</v>
      </c>
      <c r="K38" s="12">
        <v>1171764</v>
      </c>
      <c r="L38" s="12">
        <v>23271</v>
      </c>
      <c r="M38" s="12">
        <v>346118</v>
      </c>
      <c r="N38" s="12">
        <v>113</v>
      </c>
      <c r="O38" s="12">
        <v>48522</v>
      </c>
      <c r="P38" s="12">
        <v>290</v>
      </c>
      <c r="Q38" s="12">
        <v>5329</v>
      </c>
      <c r="R38" s="12">
        <v>62</v>
      </c>
      <c r="S38" s="12">
        <v>12940</v>
      </c>
      <c r="T38" s="12">
        <v>168</v>
      </c>
      <c r="U38" s="12">
        <v>6371</v>
      </c>
      <c r="V38" s="12">
        <v>286</v>
      </c>
      <c r="W38" s="12">
        <v>75</v>
      </c>
      <c r="X38" s="12">
        <v>4</v>
      </c>
    </row>
    <row r="39" spans="1:24" x14ac:dyDescent="0.2">
      <c r="A39" t="s">
        <v>39</v>
      </c>
      <c r="B39" s="12">
        <v>100618</v>
      </c>
      <c r="C39" s="12">
        <v>119590</v>
      </c>
      <c r="D39" s="12">
        <v>19618</v>
      </c>
      <c r="E39" s="12">
        <v>9163</v>
      </c>
      <c r="F39" s="12">
        <v>257</v>
      </c>
      <c r="G39" s="12">
        <v>52371</v>
      </c>
      <c r="H39" s="12">
        <v>10324</v>
      </c>
      <c r="I39" s="12">
        <v>201182</v>
      </c>
      <c r="J39" s="12">
        <v>3554</v>
      </c>
      <c r="K39" s="12">
        <v>3721848</v>
      </c>
      <c r="L39" s="12">
        <v>89530</v>
      </c>
      <c r="M39" s="12">
        <v>328420</v>
      </c>
      <c r="N39" s="12">
        <v>522</v>
      </c>
      <c r="O39" s="12">
        <v>230780</v>
      </c>
      <c r="P39" s="12">
        <v>3512</v>
      </c>
      <c r="Q39" s="12">
        <v>20028</v>
      </c>
      <c r="R39" s="12">
        <v>473</v>
      </c>
      <c r="S39" s="12">
        <v>53904</v>
      </c>
      <c r="T39" s="12">
        <v>1246</v>
      </c>
      <c r="U39" s="12">
        <v>13701</v>
      </c>
      <c r="V39" s="12">
        <v>622</v>
      </c>
      <c r="W39" s="12">
        <v>203</v>
      </c>
      <c r="X39" s="12">
        <v>18</v>
      </c>
    </row>
    <row r="40" spans="1:24" x14ac:dyDescent="0.2">
      <c r="A40" t="s">
        <v>54</v>
      </c>
      <c r="B40" s="12">
        <v>84335</v>
      </c>
      <c r="C40" s="12">
        <v>44762</v>
      </c>
      <c r="D40" s="12">
        <v>5433</v>
      </c>
      <c r="E40" s="12">
        <v>4864</v>
      </c>
      <c r="F40" s="12">
        <v>152</v>
      </c>
      <c r="G40" s="12">
        <v>14491</v>
      </c>
      <c r="H40" s="12">
        <v>1860</v>
      </c>
      <c r="I40" s="12">
        <v>130649</v>
      </c>
      <c r="J40" s="12">
        <v>5554</v>
      </c>
      <c r="K40" s="12">
        <v>3580961</v>
      </c>
      <c r="L40" s="12">
        <v>80697</v>
      </c>
      <c r="M40" s="12">
        <v>463736</v>
      </c>
      <c r="N40" s="12">
        <v>236</v>
      </c>
      <c r="O40" s="12">
        <v>1171172</v>
      </c>
      <c r="P40" s="12">
        <v>3116</v>
      </c>
      <c r="Q40" s="12">
        <v>7259</v>
      </c>
      <c r="R40" s="12">
        <v>222</v>
      </c>
      <c r="S40" s="12">
        <v>54771</v>
      </c>
      <c r="T40" s="12">
        <v>1087</v>
      </c>
      <c r="U40" s="12">
        <v>3097</v>
      </c>
      <c r="V40" s="12">
        <v>180</v>
      </c>
      <c r="W40" s="12">
        <v>258</v>
      </c>
      <c r="X40" s="12">
        <v>23</v>
      </c>
    </row>
    <row r="41" spans="1:24" x14ac:dyDescent="0.2">
      <c r="A41" t="s">
        <v>48</v>
      </c>
      <c r="B41" s="12">
        <v>74126</v>
      </c>
      <c r="C41" s="12">
        <v>158744</v>
      </c>
      <c r="D41" s="12">
        <v>14469</v>
      </c>
      <c r="E41" s="12">
        <v>54515</v>
      </c>
      <c r="F41" s="12">
        <v>1179</v>
      </c>
      <c r="G41" s="12">
        <v>51429</v>
      </c>
      <c r="H41" s="12">
        <v>5496</v>
      </c>
      <c r="I41" s="12">
        <v>431817</v>
      </c>
      <c r="J41" s="12">
        <v>16200</v>
      </c>
      <c r="K41" s="12">
        <v>2529686</v>
      </c>
      <c r="L41" s="12">
        <v>61278</v>
      </c>
      <c r="M41" s="12">
        <v>1516305</v>
      </c>
      <c r="N41" s="12">
        <v>759</v>
      </c>
      <c r="O41" s="12">
        <v>3011573</v>
      </c>
      <c r="P41" s="12">
        <v>1973</v>
      </c>
      <c r="Q41" s="12">
        <v>5417</v>
      </c>
      <c r="R41" s="12">
        <v>176</v>
      </c>
      <c r="S41" s="12">
        <v>31891</v>
      </c>
      <c r="T41" s="12">
        <v>631</v>
      </c>
      <c r="U41" s="12">
        <v>4365</v>
      </c>
      <c r="V41" s="12">
        <v>204</v>
      </c>
      <c r="W41" s="12">
        <v>279</v>
      </c>
      <c r="X41" s="12">
        <v>23</v>
      </c>
    </row>
    <row r="42" spans="1:24" x14ac:dyDescent="0.2">
      <c r="A42" t="s">
        <v>52</v>
      </c>
      <c r="B42" s="12">
        <v>51956</v>
      </c>
      <c r="C42" s="12">
        <v>55923</v>
      </c>
      <c r="D42" s="12">
        <v>8738</v>
      </c>
      <c r="E42" s="12">
        <v>115</v>
      </c>
      <c r="F42" s="12">
        <v>12</v>
      </c>
      <c r="G42" s="12">
        <v>11025</v>
      </c>
      <c r="H42" s="12">
        <v>1855</v>
      </c>
      <c r="I42" s="12">
        <v>81697</v>
      </c>
      <c r="J42" s="12">
        <v>6041</v>
      </c>
      <c r="K42" s="12">
        <v>2028346</v>
      </c>
      <c r="L42" s="12">
        <v>49624</v>
      </c>
      <c r="M42" s="12">
        <v>60278</v>
      </c>
      <c r="N42" s="12">
        <v>263</v>
      </c>
      <c r="O42" s="12">
        <v>136540</v>
      </c>
      <c r="P42" s="12">
        <v>1585</v>
      </c>
      <c r="Q42" s="12">
        <v>2322</v>
      </c>
      <c r="R42" s="12">
        <v>110</v>
      </c>
      <c r="S42" s="12">
        <v>12380</v>
      </c>
      <c r="T42" s="12">
        <v>313</v>
      </c>
      <c r="U42" s="12">
        <v>2547</v>
      </c>
      <c r="V42" s="12">
        <v>264</v>
      </c>
      <c r="W42" s="12">
        <v>101</v>
      </c>
      <c r="X42" s="12">
        <v>11</v>
      </c>
    </row>
    <row r="43" spans="1:24" x14ac:dyDescent="0.2">
      <c r="A43" t="s">
        <v>53</v>
      </c>
      <c r="B43" s="12">
        <v>47263</v>
      </c>
      <c r="C43" s="12">
        <v>49654</v>
      </c>
      <c r="D43" s="12">
        <v>5453</v>
      </c>
      <c r="E43" s="12">
        <v>287</v>
      </c>
      <c r="F43" s="12">
        <v>24</v>
      </c>
      <c r="G43" s="12">
        <v>7237</v>
      </c>
      <c r="H43" s="12">
        <v>782</v>
      </c>
      <c r="I43" s="12">
        <v>35656</v>
      </c>
      <c r="J43" s="12">
        <v>2121</v>
      </c>
      <c r="K43" s="12">
        <v>2012620</v>
      </c>
      <c r="L43" s="12">
        <v>45333</v>
      </c>
      <c r="M43" s="12">
        <v>251256</v>
      </c>
      <c r="N43" s="12">
        <v>257</v>
      </c>
      <c r="O43" s="12">
        <v>171783</v>
      </c>
      <c r="P43" s="12">
        <v>1029</v>
      </c>
      <c r="Q43" s="12">
        <v>1967</v>
      </c>
      <c r="R43" s="12">
        <v>70</v>
      </c>
      <c r="S43" s="12">
        <v>20498</v>
      </c>
      <c r="T43" s="12">
        <v>283</v>
      </c>
      <c r="U43" s="12">
        <v>1133</v>
      </c>
      <c r="V43" s="12">
        <v>61</v>
      </c>
      <c r="W43" s="12">
        <v>442</v>
      </c>
      <c r="X43" s="12">
        <v>12</v>
      </c>
    </row>
    <row r="44" spans="1:24" x14ac:dyDescent="0.2">
      <c r="A44" t="s">
        <v>51</v>
      </c>
      <c r="B44" s="12">
        <v>31642</v>
      </c>
      <c r="C44" s="12">
        <v>34692</v>
      </c>
      <c r="D44" s="12">
        <v>3242</v>
      </c>
      <c r="E44" s="12">
        <v>425</v>
      </c>
      <c r="F44" s="12">
        <v>23</v>
      </c>
      <c r="G44" s="12">
        <v>9752</v>
      </c>
      <c r="H44" s="12">
        <v>966</v>
      </c>
      <c r="I44" s="12">
        <v>94052</v>
      </c>
      <c r="J44" s="12">
        <v>2049</v>
      </c>
      <c r="K44" s="12">
        <v>1419137</v>
      </c>
      <c r="L44" s="12">
        <v>29161</v>
      </c>
      <c r="M44" s="12">
        <v>156250</v>
      </c>
      <c r="N44" s="12">
        <v>211</v>
      </c>
      <c r="O44" s="12">
        <v>199596</v>
      </c>
      <c r="P44" s="12">
        <v>622</v>
      </c>
      <c r="Q44" s="12">
        <v>1903</v>
      </c>
      <c r="R44" s="12">
        <v>63</v>
      </c>
      <c r="S44" s="12">
        <v>10531</v>
      </c>
      <c r="T44" s="12">
        <v>62</v>
      </c>
      <c r="U44" s="12">
        <v>1114</v>
      </c>
      <c r="V44" s="12">
        <v>44</v>
      </c>
      <c r="W44" s="12">
        <v>140</v>
      </c>
      <c r="X44" s="12">
        <v>1</v>
      </c>
    </row>
    <row r="45" spans="1:24" x14ac:dyDescent="0.2">
      <c r="A45" t="s">
        <v>55</v>
      </c>
      <c r="B45" s="12">
        <v>20521</v>
      </c>
      <c r="C45" s="12">
        <v>75425</v>
      </c>
      <c r="D45" s="12">
        <v>7229</v>
      </c>
      <c r="E45" s="12">
        <v>56</v>
      </c>
      <c r="F45" s="12">
        <v>10</v>
      </c>
      <c r="G45" s="12">
        <v>38779</v>
      </c>
      <c r="H45" s="12">
        <v>4531</v>
      </c>
      <c r="I45" s="12">
        <v>65910</v>
      </c>
      <c r="J45" s="12">
        <v>10623</v>
      </c>
      <c r="K45" s="12">
        <v>709369</v>
      </c>
      <c r="L45" s="12">
        <v>18048</v>
      </c>
      <c r="M45" s="12">
        <v>1421</v>
      </c>
      <c r="N45" s="12">
        <v>54</v>
      </c>
      <c r="O45" s="12">
        <v>31158</v>
      </c>
      <c r="P45" s="12">
        <v>228</v>
      </c>
      <c r="Q45" s="12">
        <v>782</v>
      </c>
      <c r="R45" s="12">
        <v>19</v>
      </c>
      <c r="S45" s="12">
        <v>4592</v>
      </c>
      <c r="T45" s="12">
        <v>81</v>
      </c>
      <c r="U45" s="12">
        <v>2541</v>
      </c>
      <c r="V45" s="12">
        <v>220</v>
      </c>
      <c r="W45" s="12">
        <v>121</v>
      </c>
      <c r="X45" s="12">
        <v>14</v>
      </c>
    </row>
    <row r="46" spans="1:24" x14ac:dyDescent="0.2">
      <c r="A46" t="s">
        <v>50</v>
      </c>
      <c r="B46" s="12">
        <v>53083</v>
      </c>
      <c r="C46" s="12">
        <v>126208</v>
      </c>
      <c r="D46" s="12">
        <v>12570</v>
      </c>
      <c r="E46" s="12">
        <v>2936</v>
      </c>
      <c r="F46" s="12">
        <v>49</v>
      </c>
      <c r="G46" s="12">
        <v>14547</v>
      </c>
      <c r="H46" s="12">
        <v>1489</v>
      </c>
      <c r="I46" s="12">
        <v>209637</v>
      </c>
      <c r="J46" s="12">
        <v>3089</v>
      </c>
      <c r="K46" s="12">
        <v>1679892</v>
      </c>
      <c r="L46" s="12">
        <v>46550</v>
      </c>
      <c r="M46" s="12">
        <v>1395575</v>
      </c>
      <c r="N46" s="12">
        <v>265</v>
      </c>
      <c r="O46" s="12">
        <v>643255</v>
      </c>
      <c r="P46" s="12">
        <v>1285</v>
      </c>
      <c r="Q46" s="12">
        <v>1597</v>
      </c>
      <c r="R46" s="12">
        <v>69</v>
      </c>
      <c r="S46" s="12">
        <v>23205</v>
      </c>
      <c r="T46" s="12">
        <v>263</v>
      </c>
      <c r="U46" s="12">
        <v>4219</v>
      </c>
      <c r="V46" s="12">
        <v>173</v>
      </c>
      <c r="W46" s="12">
        <v>306</v>
      </c>
      <c r="X46" s="12">
        <v>17</v>
      </c>
    </row>
    <row r="47" spans="1:24" x14ac:dyDescent="0.2">
      <c r="A47" t="s">
        <v>49</v>
      </c>
      <c r="B47" s="12">
        <v>36026</v>
      </c>
      <c r="C47" s="12">
        <v>28222</v>
      </c>
      <c r="D47" s="12">
        <v>2273</v>
      </c>
      <c r="E47" s="12">
        <v>26736</v>
      </c>
      <c r="F47" s="12">
        <v>499</v>
      </c>
      <c r="G47" s="12">
        <v>4421</v>
      </c>
      <c r="H47" s="12">
        <v>382</v>
      </c>
      <c r="I47" s="12">
        <v>320254</v>
      </c>
      <c r="J47" s="12">
        <v>1890</v>
      </c>
      <c r="K47" s="12">
        <v>1754894</v>
      </c>
      <c r="L47" s="12">
        <v>34460</v>
      </c>
      <c r="M47" s="12">
        <v>2017490</v>
      </c>
      <c r="N47" s="12">
        <v>164</v>
      </c>
      <c r="O47" s="12">
        <v>534478</v>
      </c>
      <c r="P47" s="12">
        <v>756</v>
      </c>
      <c r="Q47" s="12">
        <v>727</v>
      </c>
      <c r="R47" s="12">
        <v>30</v>
      </c>
      <c r="S47" s="12">
        <v>11059</v>
      </c>
      <c r="T47" s="12">
        <v>229</v>
      </c>
      <c r="U47" s="12">
        <v>1006</v>
      </c>
      <c r="V47" s="12">
        <v>46</v>
      </c>
      <c r="W47" s="12">
        <v>92</v>
      </c>
      <c r="X47" s="12">
        <v>7</v>
      </c>
    </row>
    <row r="48" spans="1:24" x14ac:dyDescent="0.2">
      <c r="A48" t="s">
        <v>59</v>
      </c>
      <c r="B48" s="12">
        <v>41201</v>
      </c>
      <c r="C48" s="12">
        <v>24716</v>
      </c>
      <c r="D48" s="12">
        <v>1670</v>
      </c>
      <c r="E48" s="12">
        <v>113</v>
      </c>
      <c r="F48" s="12">
        <v>6</v>
      </c>
      <c r="G48" s="12">
        <v>8229</v>
      </c>
      <c r="H48" s="12">
        <v>559</v>
      </c>
      <c r="I48" s="12">
        <v>254905</v>
      </c>
      <c r="J48" s="12">
        <v>3997</v>
      </c>
      <c r="K48" s="12">
        <v>1557262</v>
      </c>
      <c r="L48" s="12">
        <v>37990</v>
      </c>
      <c r="M48" s="12">
        <v>1523686</v>
      </c>
      <c r="N48" s="12">
        <v>208</v>
      </c>
      <c r="O48" s="12">
        <v>163115</v>
      </c>
      <c r="P48" s="12">
        <v>2011</v>
      </c>
      <c r="Q48" s="12">
        <v>6886</v>
      </c>
      <c r="R48" s="12">
        <v>203</v>
      </c>
      <c r="S48" s="12">
        <v>221468</v>
      </c>
      <c r="T48" s="12">
        <v>979</v>
      </c>
      <c r="U48" s="12">
        <v>6444</v>
      </c>
      <c r="V48" s="12">
        <v>204</v>
      </c>
      <c r="W48" s="12">
        <v>622</v>
      </c>
      <c r="X48" s="12">
        <v>13</v>
      </c>
    </row>
    <row r="49" spans="1:24" x14ac:dyDescent="0.2">
      <c r="A49" t="s">
        <v>60</v>
      </c>
      <c r="B49" s="12">
        <v>37039</v>
      </c>
      <c r="C49" s="12">
        <v>216797</v>
      </c>
      <c r="D49" s="12">
        <v>15036</v>
      </c>
      <c r="E49" s="12">
        <v>91</v>
      </c>
      <c r="F49" s="12">
        <v>5</v>
      </c>
      <c r="G49" s="12">
        <v>16950</v>
      </c>
      <c r="H49" s="12">
        <v>1635</v>
      </c>
      <c r="I49" s="12">
        <v>166356</v>
      </c>
      <c r="J49" s="12">
        <v>8209</v>
      </c>
      <c r="K49" s="12">
        <v>1051886</v>
      </c>
      <c r="L49" s="12">
        <v>28273</v>
      </c>
      <c r="M49" s="12">
        <v>436681</v>
      </c>
      <c r="N49" s="12">
        <v>94</v>
      </c>
      <c r="O49" s="12">
        <v>19069</v>
      </c>
      <c r="P49" s="12">
        <v>604</v>
      </c>
      <c r="Q49" s="12">
        <v>1221</v>
      </c>
      <c r="R49" s="12">
        <v>104</v>
      </c>
      <c r="S49" s="12">
        <v>11107</v>
      </c>
      <c r="T49" s="12">
        <v>258</v>
      </c>
      <c r="U49" s="12">
        <v>11958</v>
      </c>
      <c r="V49" s="12">
        <v>477</v>
      </c>
      <c r="W49" s="12">
        <v>697</v>
      </c>
      <c r="X49" s="12">
        <v>10</v>
      </c>
    </row>
    <row r="50" spans="1:24" x14ac:dyDescent="0.2">
      <c r="A50" t="s">
        <v>57</v>
      </c>
      <c r="B50" s="12">
        <v>41578</v>
      </c>
      <c r="C50" s="12">
        <v>66632</v>
      </c>
      <c r="D50" s="12">
        <v>3687</v>
      </c>
      <c r="E50" s="12">
        <v>1352</v>
      </c>
      <c r="F50" s="12">
        <v>49</v>
      </c>
      <c r="G50" s="12">
        <v>6351</v>
      </c>
      <c r="H50" s="12">
        <v>512</v>
      </c>
      <c r="I50" s="12">
        <v>195917</v>
      </c>
      <c r="J50" s="12">
        <v>1860</v>
      </c>
      <c r="K50" s="12">
        <v>1956579</v>
      </c>
      <c r="L50" s="12">
        <v>37365</v>
      </c>
      <c r="M50" s="12">
        <v>6597711</v>
      </c>
      <c r="N50" s="12">
        <v>232</v>
      </c>
      <c r="O50" s="12">
        <v>1582925</v>
      </c>
      <c r="P50" s="12">
        <v>3759</v>
      </c>
      <c r="Q50" s="12">
        <v>32197</v>
      </c>
      <c r="R50" s="12">
        <v>271</v>
      </c>
      <c r="S50" s="12">
        <v>712324</v>
      </c>
      <c r="T50" s="12">
        <v>2332</v>
      </c>
      <c r="U50" s="12">
        <v>23068</v>
      </c>
      <c r="V50" s="12">
        <v>671</v>
      </c>
      <c r="W50" s="12">
        <v>3548</v>
      </c>
      <c r="X50" s="12">
        <v>106</v>
      </c>
    </row>
    <row r="51" spans="1:24" x14ac:dyDescent="0.2">
      <c r="A51" t="s">
        <v>63</v>
      </c>
      <c r="B51" s="12">
        <v>29182</v>
      </c>
      <c r="C51" s="12">
        <v>12858</v>
      </c>
      <c r="D51" s="12">
        <v>967</v>
      </c>
      <c r="E51" s="12">
        <v>465</v>
      </c>
      <c r="F51" s="12">
        <v>17</v>
      </c>
      <c r="G51" s="12">
        <v>7554</v>
      </c>
      <c r="H51" s="12">
        <v>510</v>
      </c>
      <c r="I51" s="12">
        <v>58405</v>
      </c>
      <c r="J51" s="12">
        <v>1417</v>
      </c>
      <c r="K51" s="12">
        <v>1404963</v>
      </c>
      <c r="L51" s="12">
        <v>27123</v>
      </c>
      <c r="M51" s="12">
        <v>1379977</v>
      </c>
      <c r="N51" s="12">
        <v>91</v>
      </c>
      <c r="O51" s="12">
        <v>770992</v>
      </c>
      <c r="P51" s="12">
        <v>2339</v>
      </c>
      <c r="Q51" s="12">
        <v>34273</v>
      </c>
      <c r="R51" s="12">
        <v>97</v>
      </c>
      <c r="S51" s="12">
        <v>720868</v>
      </c>
      <c r="T51" s="12">
        <v>1351</v>
      </c>
      <c r="U51" s="12">
        <v>5344</v>
      </c>
      <c r="V51" s="12">
        <v>196</v>
      </c>
      <c r="W51" s="12">
        <v>974</v>
      </c>
      <c r="X51" s="12">
        <v>27</v>
      </c>
    </row>
    <row r="52" spans="1:24" x14ac:dyDescent="0.2">
      <c r="A52" t="s">
        <v>62</v>
      </c>
      <c r="B52" s="12">
        <v>50945</v>
      </c>
      <c r="C52" s="12">
        <v>52927</v>
      </c>
      <c r="D52" s="12">
        <v>5243</v>
      </c>
      <c r="E52" s="12">
        <v>163</v>
      </c>
      <c r="F52" s="12">
        <v>16</v>
      </c>
      <c r="G52" s="12">
        <v>22554</v>
      </c>
      <c r="H52" s="12">
        <v>2476</v>
      </c>
      <c r="I52" s="12">
        <v>170211</v>
      </c>
      <c r="J52" s="12">
        <v>3911</v>
      </c>
      <c r="K52" s="12">
        <v>1955276</v>
      </c>
      <c r="L52" s="12">
        <v>45536</v>
      </c>
      <c r="M52" s="12">
        <v>1091565</v>
      </c>
      <c r="N52" s="12">
        <v>170</v>
      </c>
      <c r="O52" s="12">
        <v>376208</v>
      </c>
      <c r="P52" s="12">
        <v>3557</v>
      </c>
      <c r="Q52" s="12">
        <v>19973</v>
      </c>
      <c r="R52" s="12">
        <v>163</v>
      </c>
      <c r="S52" s="12">
        <v>712140</v>
      </c>
      <c r="T52" s="12">
        <v>1137</v>
      </c>
      <c r="U52" s="12">
        <v>11698</v>
      </c>
      <c r="V52" s="12">
        <v>366</v>
      </c>
      <c r="W52" s="12">
        <v>1162</v>
      </c>
      <c r="X52" s="12">
        <v>42</v>
      </c>
    </row>
    <row r="53" spans="1:24" x14ac:dyDescent="0.2">
      <c r="A53" t="s">
        <v>64</v>
      </c>
      <c r="B53" s="12">
        <v>52349</v>
      </c>
      <c r="C53" s="12">
        <v>63589</v>
      </c>
      <c r="D53" s="12">
        <v>4911</v>
      </c>
      <c r="E53" s="12">
        <v>2408</v>
      </c>
      <c r="F53" s="12">
        <v>71</v>
      </c>
      <c r="G53" s="12">
        <v>6611</v>
      </c>
      <c r="H53" s="12">
        <v>645</v>
      </c>
      <c r="I53" s="12">
        <v>293972</v>
      </c>
      <c r="J53" s="12">
        <v>2073</v>
      </c>
      <c r="K53" s="12">
        <v>2038049</v>
      </c>
      <c r="L53" s="12">
        <v>49189</v>
      </c>
      <c r="M53" s="12">
        <v>6806895</v>
      </c>
      <c r="N53" s="12">
        <v>246</v>
      </c>
      <c r="O53" s="12">
        <v>336573</v>
      </c>
      <c r="P53" s="12">
        <v>1534</v>
      </c>
      <c r="Q53" s="12">
        <v>750143</v>
      </c>
      <c r="R53" s="12">
        <v>246</v>
      </c>
      <c r="S53" s="12">
        <v>111529</v>
      </c>
      <c r="T53" s="12">
        <v>436</v>
      </c>
      <c r="U53" s="12">
        <v>35086</v>
      </c>
      <c r="V53" s="12">
        <v>1040</v>
      </c>
      <c r="W53" s="12">
        <v>4462</v>
      </c>
      <c r="X53" s="12">
        <v>135</v>
      </c>
    </row>
    <row r="54" spans="1:24" x14ac:dyDescent="0.2">
      <c r="A54" t="s">
        <v>61</v>
      </c>
      <c r="B54" s="12">
        <v>40570</v>
      </c>
      <c r="C54" s="12">
        <v>101793</v>
      </c>
      <c r="D54" s="12">
        <v>8560</v>
      </c>
      <c r="E54" s="12">
        <v>2756</v>
      </c>
      <c r="F54" s="12">
        <v>110</v>
      </c>
      <c r="G54" s="12">
        <v>7043</v>
      </c>
      <c r="H54" s="12">
        <v>735</v>
      </c>
      <c r="I54" s="12">
        <v>73959</v>
      </c>
      <c r="J54" s="12">
        <v>2918</v>
      </c>
      <c r="K54" s="12">
        <v>1457259</v>
      </c>
      <c r="L54" s="12">
        <v>35893</v>
      </c>
      <c r="M54" s="12">
        <v>116713</v>
      </c>
      <c r="N54" s="12">
        <v>156</v>
      </c>
      <c r="O54" s="12">
        <v>67887</v>
      </c>
      <c r="P54" s="12">
        <v>2397</v>
      </c>
      <c r="Q54" s="12">
        <v>21745</v>
      </c>
      <c r="R54" s="12">
        <v>57</v>
      </c>
      <c r="S54" s="12">
        <v>248685</v>
      </c>
      <c r="T54" s="12">
        <v>750</v>
      </c>
      <c r="U54" s="12">
        <v>7467</v>
      </c>
      <c r="V54" s="12">
        <v>222</v>
      </c>
      <c r="W54" s="12">
        <v>823</v>
      </c>
      <c r="X54" s="12">
        <v>26</v>
      </c>
    </row>
    <row r="55" spans="1:24" x14ac:dyDescent="0.2">
      <c r="A55" t="s">
        <v>56</v>
      </c>
      <c r="B55" s="12">
        <v>33614</v>
      </c>
      <c r="C55" s="12">
        <v>44550</v>
      </c>
      <c r="D55" s="12">
        <v>3415</v>
      </c>
      <c r="E55" s="12">
        <v>0</v>
      </c>
      <c r="F55" s="12">
        <v>0</v>
      </c>
      <c r="G55" s="12">
        <v>22004</v>
      </c>
      <c r="H55" s="12">
        <v>1834</v>
      </c>
      <c r="I55" s="12">
        <v>66721</v>
      </c>
      <c r="J55" s="12">
        <v>1604</v>
      </c>
      <c r="K55" s="12">
        <v>1159753</v>
      </c>
      <c r="L55" s="12">
        <v>31819</v>
      </c>
      <c r="M55" s="12">
        <v>615750</v>
      </c>
      <c r="N55" s="12">
        <v>115</v>
      </c>
      <c r="O55" s="12">
        <v>1922172</v>
      </c>
      <c r="P55" s="12">
        <v>343</v>
      </c>
      <c r="Q55" s="12">
        <v>13180</v>
      </c>
      <c r="R55" s="12">
        <v>111</v>
      </c>
      <c r="S55" s="12">
        <v>89970</v>
      </c>
      <c r="T55" s="12">
        <v>135</v>
      </c>
      <c r="U55" s="12">
        <v>1250</v>
      </c>
      <c r="V55" s="12">
        <v>53</v>
      </c>
      <c r="W55" s="12">
        <v>178</v>
      </c>
      <c r="X55" s="12">
        <v>8</v>
      </c>
    </row>
    <row r="56" spans="1:24" x14ac:dyDescent="0.2">
      <c r="A56" t="s">
        <v>58</v>
      </c>
      <c r="B56" s="12">
        <v>23792</v>
      </c>
      <c r="C56" s="12">
        <v>13279</v>
      </c>
      <c r="D56" s="12">
        <v>976</v>
      </c>
      <c r="E56" s="12">
        <v>72</v>
      </c>
      <c r="F56" s="12">
        <v>4</v>
      </c>
      <c r="G56" s="12">
        <v>24557</v>
      </c>
      <c r="H56" s="12">
        <v>2270</v>
      </c>
      <c r="I56" s="12">
        <v>78282</v>
      </c>
      <c r="J56" s="12">
        <v>1322</v>
      </c>
      <c r="K56" s="12">
        <v>971216</v>
      </c>
      <c r="L56" s="12">
        <v>20814</v>
      </c>
      <c r="M56" s="12">
        <v>1568618</v>
      </c>
      <c r="N56" s="12">
        <v>122</v>
      </c>
      <c r="O56" s="12">
        <v>88620</v>
      </c>
      <c r="P56" s="12">
        <v>2268</v>
      </c>
      <c r="Q56" s="12">
        <v>16201</v>
      </c>
      <c r="R56" s="12">
        <v>134</v>
      </c>
      <c r="S56" s="12">
        <v>271154</v>
      </c>
      <c r="T56" s="12">
        <v>2453</v>
      </c>
      <c r="U56" s="12">
        <v>11464</v>
      </c>
      <c r="V56" s="12">
        <v>388</v>
      </c>
      <c r="W56" s="12">
        <v>1341</v>
      </c>
      <c r="X56" s="12">
        <v>39</v>
      </c>
    </row>
    <row r="57" spans="1:24" x14ac:dyDescent="0.2">
      <c r="A57" t="s">
        <v>66</v>
      </c>
      <c r="B57" s="12">
        <v>35185</v>
      </c>
      <c r="C57" s="12">
        <v>284937</v>
      </c>
      <c r="D57" s="12">
        <v>12480</v>
      </c>
      <c r="E57" s="12">
        <v>33670</v>
      </c>
      <c r="F57" s="12">
        <v>1178</v>
      </c>
      <c r="G57" s="12">
        <v>9989</v>
      </c>
      <c r="H57" s="12">
        <v>754</v>
      </c>
      <c r="I57" s="12">
        <v>402552</v>
      </c>
      <c r="J57" s="12">
        <v>2451</v>
      </c>
      <c r="K57" s="12">
        <v>976825</v>
      </c>
      <c r="L57" s="12">
        <v>25712</v>
      </c>
      <c r="M57" s="12">
        <v>32064637</v>
      </c>
      <c r="N57" s="12">
        <v>595</v>
      </c>
      <c r="O57" s="12">
        <v>514341</v>
      </c>
      <c r="P57" s="12">
        <v>1001</v>
      </c>
      <c r="Q57" s="12">
        <v>454249</v>
      </c>
      <c r="R57" s="12">
        <v>271</v>
      </c>
      <c r="S57" s="12">
        <v>255540</v>
      </c>
      <c r="T57" s="12">
        <v>674</v>
      </c>
      <c r="U57" s="12">
        <v>88277</v>
      </c>
      <c r="V57" s="12">
        <v>2428</v>
      </c>
      <c r="W57" s="12">
        <v>26870</v>
      </c>
      <c r="X57" s="12">
        <v>339</v>
      </c>
    </row>
    <row r="58" spans="1:24" x14ac:dyDescent="0.2">
      <c r="A58" t="s">
        <v>68</v>
      </c>
      <c r="B58" s="12">
        <v>15219</v>
      </c>
      <c r="C58" s="12">
        <v>40287</v>
      </c>
      <c r="D58" s="12">
        <v>2233</v>
      </c>
      <c r="E58" s="12">
        <v>26424</v>
      </c>
      <c r="F58" s="12">
        <v>859</v>
      </c>
      <c r="G58" s="12">
        <v>389</v>
      </c>
      <c r="H58" s="12">
        <v>86</v>
      </c>
      <c r="I58" s="12">
        <v>158174</v>
      </c>
      <c r="J58" s="12">
        <v>591</v>
      </c>
      <c r="K58" s="12">
        <v>984059</v>
      </c>
      <c r="L58" s="12">
        <v>11858</v>
      </c>
      <c r="M58" s="12">
        <v>4189089</v>
      </c>
      <c r="N58" s="12">
        <v>198</v>
      </c>
      <c r="O58" s="12">
        <v>2325238</v>
      </c>
      <c r="P58" s="12">
        <v>709</v>
      </c>
      <c r="Q58" s="12">
        <v>862234</v>
      </c>
      <c r="R58" s="12">
        <v>238</v>
      </c>
      <c r="S58" s="12">
        <v>1064996</v>
      </c>
      <c r="T58" s="12">
        <v>754</v>
      </c>
      <c r="U58" s="12">
        <v>12705</v>
      </c>
      <c r="V58" s="12">
        <v>279</v>
      </c>
      <c r="W58" s="12">
        <v>2396</v>
      </c>
      <c r="X58" s="12">
        <v>65</v>
      </c>
    </row>
    <row r="59" spans="1:24" x14ac:dyDescent="0.2">
      <c r="A59" t="s">
        <v>72</v>
      </c>
      <c r="B59" s="12">
        <v>23239</v>
      </c>
      <c r="C59" s="12">
        <v>154523</v>
      </c>
      <c r="D59" s="12">
        <v>12956</v>
      </c>
      <c r="E59" s="12">
        <v>46373</v>
      </c>
      <c r="F59" s="12">
        <v>1191</v>
      </c>
      <c r="G59" s="12">
        <v>615</v>
      </c>
      <c r="H59" s="12">
        <v>118</v>
      </c>
      <c r="I59" s="12">
        <v>150376</v>
      </c>
      <c r="J59" s="12">
        <v>2002</v>
      </c>
      <c r="K59" s="12">
        <v>481669</v>
      </c>
      <c r="L59" s="12">
        <v>14309</v>
      </c>
      <c r="M59" s="12">
        <v>1337957</v>
      </c>
      <c r="N59" s="12">
        <v>146</v>
      </c>
      <c r="O59" s="12">
        <v>141777</v>
      </c>
      <c r="P59" s="12">
        <v>856</v>
      </c>
      <c r="Q59" s="12">
        <v>3419</v>
      </c>
      <c r="R59" s="12">
        <v>97</v>
      </c>
      <c r="S59" s="12">
        <v>48050</v>
      </c>
      <c r="T59" s="12">
        <v>408</v>
      </c>
      <c r="U59" s="12">
        <v>45991</v>
      </c>
      <c r="V59" s="12">
        <v>1189</v>
      </c>
      <c r="W59" s="12">
        <v>850</v>
      </c>
      <c r="X59" s="12">
        <v>21</v>
      </c>
    </row>
    <row r="60" spans="1:24" x14ac:dyDescent="0.2">
      <c r="A60" t="s">
        <v>71</v>
      </c>
      <c r="B60" s="12">
        <v>18362</v>
      </c>
      <c r="C60" s="12">
        <v>211405</v>
      </c>
      <c r="D60" s="12">
        <v>12303</v>
      </c>
      <c r="E60" s="12">
        <v>13424</v>
      </c>
      <c r="F60" s="12">
        <v>360</v>
      </c>
      <c r="G60" s="12">
        <v>864</v>
      </c>
      <c r="H60" s="12">
        <v>98</v>
      </c>
      <c r="I60" s="12">
        <v>126550</v>
      </c>
      <c r="J60" s="12">
        <v>1262</v>
      </c>
      <c r="K60" s="12">
        <v>400633</v>
      </c>
      <c r="L60" s="12">
        <v>10513</v>
      </c>
      <c r="M60" s="12">
        <v>1549053</v>
      </c>
      <c r="N60" s="12">
        <v>100</v>
      </c>
      <c r="O60" s="12">
        <v>318480</v>
      </c>
      <c r="P60" s="12">
        <v>617</v>
      </c>
      <c r="Q60" s="12">
        <v>69951</v>
      </c>
      <c r="R60" s="12">
        <v>176</v>
      </c>
      <c r="S60" s="12">
        <v>424845</v>
      </c>
      <c r="T60" s="12">
        <v>630</v>
      </c>
      <c r="U60" s="12">
        <v>33699</v>
      </c>
      <c r="V60" s="12">
        <v>745</v>
      </c>
      <c r="W60" s="12">
        <v>1238</v>
      </c>
      <c r="X60" s="12">
        <v>33</v>
      </c>
    </row>
    <row r="61" spans="1:24" x14ac:dyDescent="0.2">
      <c r="A61" t="s">
        <v>65</v>
      </c>
      <c r="B61" s="12">
        <v>25113</v>
      </c>
      <c r="C61" s="12">
        <v>99166</v>
      </c>
      <c r="D61" s="12">
        <v>8588</v>
      </c>
      <c r="E61" s="12">
        <v>46501</v>
      </c>
      <c r="F61" s="12">
        <v>2292</v>
      </c>
      <c r="G61" s="12">
        <v>1036</v>
      </c>
      <c r="H61" s="12">
        <v>97</v>
      </c>
      <c r="I61" s="12">
        <v>2177592</v>
      </c>
      <c r="J61" s="12">
        <v>1447</v>
      </c>
      <c r="K61" s="12">
        <v>697643</v>
      </c>
      <c r="L61" s="12">
        <v>17770</v>
      </c>
      <c r="M61" s="12">
        <v>10876078</v>
      </c>
      <c r="N61" s="12">
        <v>386</v>
      </c>
      <c r="O61" s="12">
        <v>865004</v>
      </c>
      <c r="P61" s="12">
        <v>695</v>
      </c>
      <c r="Q61" s="12">
        <v>560502</v>
      </c>
      <c r="R61" s="12">
        <v>121</v>
      </c>
      <c r="S61" s="12">
        <v>112724</v>
      </c>
      <c r="T61" s="12">
        <v>546</v>
      </c>
      <c r="U61" s="12">
        <v>21136</v>
      </c>
      <c r="V61" s="12">
        <v>787</v>
      </c>
      <c r="W61" s="12">
        <v>1373</v>
      </c>
      <c r="X61" s="12">
        <v>50</v>
      </c>
    </row>
    <row r="62" spans="1:24" x14ac:dyDescent="0.2">
      <c r="A62" t="s">
        <v>70</v>
      </c>
      <c r="B62" s="12">
        <v>2749</v>
      </c>
      <c r="C62" s="12">
        <v>1018</v>
      </c>
      <c r="D62" s="12">
        <v>73</v>
      </c>
      <c r="E62" s="12">
        <v>0</v>
      </c>
      <c r="F62" s="12">
        <v>0</v>
      </c>
      <c r="G62" s="12">
        <v>13</v>
      </c>
      <c r="H62" s="12">
        <v>5</v>
      </c>
      <c r="I62" s="12">
        <v>1791</v>
      </c>
      <c r="J62" s="12">
        <v>10</v>
      </c>
      <c r="K62" s="12">
        <v>45993</v>
      </c>
      <c r="L62" s="12">
        <v>1847</v>
      </c>
      <c r="M62" s="12">
        <v>119</v>
      </c>
      <c r="N62" s="12">
        <v>4</v>
      </c>
      <c r="O62" s="12">
        <v>38632</v>
      </c>
      <c r="P62" s="12">
        <v>468</v>
      </c>
      <c r="Q62" s="12">
        <v>231</v>
      </c>
      <c r="R62" s="12">
        <v>21</v>
      </c>
      <c r="S62" s="12">
        <v>5132</v>
      </c>
      <c r="T62" s="12">
        <v>239</v>
      </c>
      <c r="U62" s="12">
        <v>259</v>
      </c>
      <c r="V62" s="12">
        <v>15</v>
      </c>
      <c r="W62" s="12">
        <v>60</v>
      </c>
      <c r="X62" s="12">
        <v>4</v>
      </c>
    </row>
    <row r="63" spans="1:24" x14ac:dyDescent="0.2">
      <c r="A63" t="s">
        <v>69</v>
      </c>
      <c r="B63" s="12">
        <v>3058</v>
      </c>
      <c r="C63" s="12">
        <v>310</v>
      </c>
      <c r="D63" s="12">
        <v>29</v>
      </c>
      <c r="E63" s="12">
        <v>0</v>
      </c>
      <c r="F63" s="12">
        <v>0</v>
      </c>
      <c r="G63" s="12">
        <v>18</v>
      </c>
      <c r="H63" s="12">
        <v>3</v>
      </c>
      <c r="I63" s="12">
        <v>185</v>
      </c>
      <c r="J63" s="12">
        <v>3</v>
      </c>
      <c r="K63" s="12">
        <v>66244</v>
      </c>
      <c r="L63" s="12">
        <v>2125</v>
      </c>
      <c r="M63" s="12">
        <v>30603</v>
      </c>
      <c r="N63" s="12">
        <v>16</v>
      </c>
      <c r="O63" s="12">
        <v>65886</v>
      </c>
      <c r="P63" s="12">
        <v>662</v>
      </c>
      <c r="Q63" s="12">
        <v>226</v>
      </c>
      <c r="R63" s="12">
        <v>8</v>
      </c>
      <c r="S63" s="12">
        <v>8066</v>
      </c>
      <c r="T63" s="12">
        <v>166</v>
      </c>
      <c r="U63" s="12">
        <v>655</v>
      </c>
      <c r="V63" s="12">
        <v>42</v>
      </c>
      <c r="W63" s="12">
        <v>0</v>
      </c>
      <c r="X63" s="12">
        <v>0</v>
      </c>
    </row>
    <row r="64" spans="1:24" x14ac:dyDescent="0.2">
      <c r="A64" t="s">
        <v>67</v>
      </c>
      <c r="B64" s="12">
        <v>32256</v>
      </c>
      <c r="C64" s="12">
        <v>154823</v>
      </c>
      <c r="D64" s="12">
        <v>6760</v>
      </c>
      <c r="E64" s="12">
        <v>966</v>
      </c>
      <c r="F64" s="12">
        <v>23</v>
      </c>
      <c r="G64" s="12">
        <v>3937</v>
      </c>
      <c r="H64" s="12">
        <v>417</v>
      </c>
      <c r="I64" s="12">
        <v>503191</v>
      </c>
      <c r="J64" s="12">
        <v>2330</v>
      </c>
      <c r="K64" s="12">
        <v>1122900</v>
      </c>
      <c r="L64" s="12">
        <v>25208</v>
      </c>
      <c r="M64" s="12">
        <v>11907652</v>
      </c>
      <c r="N64" s="12">
        <v>345</v>
      </c>
      <c r="O64" s="12">
        <v>2903286</v>
      </c>
      <c r="P64" s="12">
        <v>1097</v>
      </c>
      <c r="Q64" s="12">
        <v>177747</v>
      </c>
      <c r="R64" s="12">
        <v>261</v>
      </c>
      <c r="S64" s="12">
        <v>3225983</v>
      </c>
      <c r="T64" s="12">
        <v>2014</v>
      </c>
      <c r="U64" s="12">
        <v>35741</v>
      </c>
      <c r="V64" s="12">
        <v>1092</v>
      </c>
      <c r="W64" s="12">
        <v>4104</v>
      </c>
      <c r="X64" s="12">
        <v>114</v>
      </c>
    </row>
    <row r="65" spans="1:24" x14ac:dyDescent="0.2">
      <c r="A65" t="s">
        <v>74</v>
      </c>
      <c r="B65" s="12">
        <v>16161</v>
      </c>
      <c r="C65" s="12">
        <v>51774</v>
      </c>
      <c r="D65" s="12">
        <v>7022</v>
      </c>
      <c r="E65" s="12">
        <v>91</v>
      </c>
      <c r="F65" s="12">
        <v>9</v>
      </c>
      <c r="G65" s="12">
        <v>664</v>
      </c>
      <c r="H65" s="12">
        <v>131</v>
      </c>
      <c r="I65" s="12">
        <v>93728</v>
      </c>
      <c r="J65" s="12">
        <v>682</v>
      </c>
      <c r="K65" s="12">
        <v>444081</v>
      </c>
      <c r="L65" s="12">
        <v>11724</v>
      </c>
      <c r="M65" s="12">
        <v>1815417</v>
      </c>
      <c r="N65" s="12">
        <v>183</v>
      </c>
      <c r="O65" s="12">
        <v>75185</v>
      </c>
      <c r="P65" s="12">
        <v>341</v>
      </c>
      <c r="Q65" s="12">
        <v>3508</v>
      </c>
      <c r="R65" s="12">
        <v>141</v>
      </c>
      <c r="S65" s="12">
        <v>8639</v>
      </c>
      <c r="T65" s="12">
        <v>271</v>
      </c>
      <c r="U65" s="12">
        <v>30023</v>
      </c>
      <c r="V65" s="12">
        <v>1571</v>
      </c>
      <c r="W65" s="12">
        <v>199</v>
      </c>
      <c r="X65" s="12">
        <v>26</v>
      </c>
    </row>
    <row r="66" spans="1:24" x14ac:dyDescent="0.2">
      <c r="A66" t="s">
        <v>79</v>
      </c>
      <c r="B66" s="12">
        <v>25680</v>
      </c>
      <c r="C66" s="12">
        <v>46772</v>
      </c>
      <c r="D66" s="12">
        <v>7131</v>
      </c>
      <c r="E66" s="12">
        <v>1218</v>
      </c>
      <c r="F66" s="12">
        <v>33</v>
      </c>
      <c r="G66" s="12">
        <v>710</v>
      </c>
      <c r="H66" s="12">
        <v>144</v>
      </c>
      <c r="I66" s="12">
        <v>104404</v>
      </c>
      <c r="J66" s="12">
        <v>2625</v>
      </c>
      <c r="K66" s="12">
        <v>736527</v>
      </c>
      <c r="L66" s="12">
        <v>21815</v>
      </c>
      <c r="M66" s="12">
        <v>688109</v>
      </c>
      <c r="N66" s="12">
        <v>159</v>
      </c>
      <c r="O66" s="12">
        <v>757190</v>
      </c>
      <c r="P66" s="12">
        <v>1185</v>
      </c>
      <c r="Q66" s="12">
        <v>4046</v>
      </c>
      <c r="R66" s="12">
        <v>125</v>
      </c>
      <c r="S66" s="12">
        <v>43744</v>
      </c>
      <c r="T66" s="12">
        <v>482</v>
      </c>
      <c r="U66" s="12">
        <v>7078</v>
      </c>
      <c r="V66" s="12">
        <v>279</v>
      </c>
      <c r="W66" s="12">
        <v>97</v>
      </c>
      <c r="X66" s="12">
        <v>11</v>
      </c>
    </row>
    <row r="67" spans="1:24" x14ac:dyDescent="0.2">
      <c r="A67" t="s">
        <v>80</v>
      </c>
      <c r="B67" s="12">
        <v>30443</v>
      </c>
      <c r="C67" s="12">
        <v>92979</v>
      </c>
      <c r="D67" s="12">
        <v>13956</v>
      </c>
      <c r="E67" s="12">
        <v>18</v>
      </c>
      <c r="F67" s="12">
        <v>6</v>
      </c>
      <c r="G67" s="12">
        <v>597</v>
      </c>
      <c r="H67" s="12">
        <v>119</v>
      </c>
      <c r="I67" s="12">
        <v>78463</v>
      </c>
      <c r="J67" s="12">
        <v>890</v>
      </c>
      <c r="K67" s="12">
        <v>747987</v>
      </c>
      <c r="L67" s="12">
        <v>23292</v>
      </c>
      <c r="M67" s="12">
        <v>1052983</v>
      </c>
      <c r="N67" s="12">
        <v>223</v>
      </c>
      <c r="O67" s="12">
        <v>623743</v>
      </c>
      <c r="P67" s="12">
        <v>844</v>
      </c>
      <c r="Q67" s="12">
        <v>6317</v>
      </c>
      <c r="R67" s="12">
        <v>204</v>
      </c>
      <c r="S67" s="12">
        <v>60305</v>
      </c>
      <c r="T67" s="12">
        <v>501</v>
      </c>
      <c r="U67" s="12">
        <v>16495</v>
      </c>
      <c r="V67" s="12">
        <v>1272</v>
      </c>
      <c r="W67" s="12">
        <v>102</v>
      </c>
      <c r="X67" s="12">
        <v>21</v>
      </c>
    </row>
    <row r="68" spans="1:24" x14ac:dyDescent="0.2">
      <c r="A68" t="s">
        <v>73</v>
      </c>
      <c r="B68" s="12">
        <v>101093</v>
      </c>
      <c r="C68" s="12">
        <v>219893</v>
      </c>
      <c r="D68" s="12">
        <v>41417</v>
      </c>
      <c r="E68" s="12">
        <v>132</v>
      </c>
      <c r="F68" s="12">
        <v>11</v>
      </c>
      <c r="G68" s="12">
        <v>2480</v>
      </c>
      <c r="H68" s="12">
        <v>240</v>
      </c>
      <c r="I68" s="12">
        <v>354443</v>
      </c>
      <c r="J68" s="12">
        <v>6507</v>
      </c>
      <c r="K68" s="12">
        <v>2921583</v>
      </c>
      <c r="L68" s="12">
        <v>76324</v>
      </c>
      <c r="M68" s="12">
        <v>2990659</v>
      </c>
      <c r="N68" s="12">
        <v>1043</v>
      </c>
      <c r="O68" s="12">
        <v>943397</v>
      </c>
      <c r="P68" s="12">
        <v>6456</v>
      </c>
      <c r="Q68" s="12">
        <v>24145</v>
      </c>
      <c r="R68" s="12">
        <v>560</v>
      </c>
      <c r="S68" s="12">
        <v>418067</v>
      </c>
      <c r="T68" s="12">
        <v>3773</v>
      </c>
      <c r="U68" s="12">
        <v>46806</v>
      </c>
      <c r="V68" s="12">
        <v>2260</v>
      </c>
      <c r="W68" s="12">
        <v>717</v>
      </c>
      <c r="X68" s="12">
        <v>52</v>
      </c>
    </row>
    <row r="69" spans="1:24" x14ac:dyDescent="0.2">
      <c r="A69" t="s">
        <v>75</v>
      </c>
      <c r="B69" s="12">
        <v>10196</v>
      </c>
      <c r="C69" s="12">
        <v>8893</v>
      </c>
      <c r="D69" s="12">
        <v>1143</v>
      </c>
      <c r="E69" s="12">
        <v>3</v>
      </c>
      <c r="F69" s="12">
        <v>1</v>
      </c>
      <c r="G69" s="12">
        <v>2763</v>
      </c>
      <c r="H69" s="12">
        <v>238</v>
      </c>
      <c r="I69" s="12">
        <v>43063</v>
      </c>
      <c r="J69" s="12">
        <v>258</v>
      </c>
      <c r="K69" s="12">
        <v>282082</v>
      </c>
      <c r="L69" s="12">
        <v>9070</v>
      </c>
      <c r="M69" s="12">
        <v>478848</v>
      </c>
      <c r="N69" s="12">
        <v>91</v>
      </c>
      <c r="O69" s="12">
        <v>621754</v>
      </c>
      <c r="P69" s="12">
        <v>387</v>
      </c>
      <c r="Q69" s="12">
        <v>1590</v>
      </c>
      <c r="R69" s="12">
        <v>59</v>
      </c>
      <c r="S69" s="12">
        <v>10528</v>
      </c>
      <c r="T69" s="12">
        <v>206</v>
      </c>
      <c r="U69" s="12">
        <v>10675</v>
      </c>
      <c r="V69" s="12">
        <v>549</v>
      </c>
      <c r="W69" s="12">
        <v>154</v>
      </c>
      <c r="X69" s="12">
        <v>24</v>
      </c>
    </row>
    <row r="70" spans="1:24" x14ac:dyDescent="0.2">
      <c r="A70" t="s">
        <v>81</v>
      </c>
      <c r="B70" s="12">
        <v>60487</v>
      </c>
      <c r="C70" s="12">
        <v>159457</v>
      </c>
      <c r="D70" s="12">
        <v>30936</v>
      </c>
      <c r="E70" s="12">
        <v>4617</v>
      </c>
      <c r="F70" s="12">
        <v>160</v>
      </c>
      <c r="G70" s="12">
        <v>4229</v>
      </c>
      <c r="H70" s="12">
        <v>379</v>
      </c>
      <c r="I70" s="12">
        <v>492659</v>
      </c>
      <c r="J70" s="12">
        <v>5402</v>
      </c>
      <c r="K70" s="12">
        <v>2169429</v>
      </c>
      <c r="L70" s="12">
        <v>47840</v>
      </c>
      <c r="M70" s="12">
        <v>6498006</v>
      </c>
      <c r="N70" s="12">
        <v>972</v>
      </c>
      <c r="O70" s="12">
        <v>1139138</v>
      </c>
      <c r="P70" s="12">
        <v>2728</v>
      </c>
      <c r="Q70" s="12">
        <v>77875</v>
      </c>
      <c r="R70" s="12">
        <v>1235</v>
      </c>
      <c r="S70" s="12">
        <v>266727</v>
      </c>
      <c r="T70" s="12">
        <v>1930</v>
      </c>
      <c r="U70" s="12">
        <v>24824</v>
      </c>
      <c r="V70" s="12">
        <v>1724</v>
      </c>
      <c r="W70" s="12">
        <v>240</v>
      </c>
      <c r="X70" s="12">
        <v>33</v>
      </c>
    </row>
    <row r="71" spans="1:24" x14ac:dyDescent="0.2">
      <c r="A71" t="s">
        <v>76</v>
      </c>
      <c r="B71" s="12">
        <v>3179</v>
      </c>
      <c r="C71" s="12">
        <v>2379</v>
      </c>
      <c r="D71" s="12">
        <v>259</v>
      </c>
      <c r="E71" s="12">
        <v>0</v>
      </c>
      <c r="F71" s="12">
        <v>0</v>
      </c>
      <c r="G71" s="12">
        <v>746</v>
      </c>
      <c r="H71" s="12">
        <v>98</v>
      </c>
      <c r="I71" s="12">
        <v>17355</v>
      </c>
      <c r="J71" s="12">
        <v>51</v>
      </c>
      <c r="K71" s="12">
        <v>89303</v>
      </c>
      <c r="L71" s="12">
        <v>2682</v>
      </c>
      <c r="M71" s="12">
        <v>70050</v>
      </c>
      <c r="N71" s="12">
        <v>7</v>
      </c>
      <c r="O71" s="12">
        <v>137517</v>
      </c>
      <c r="P71" s="12">
        <v>46</v>
      </c>
      <c r="Q71" s="12">
        <v>186</v>
      </c>
      <c r="R71" s="12">
        <v>5</v>
      </c>
      <c r="S71" s="12">
        <v>4226</v>
      </c>
      <c r="T71" s="12">
        <v>27</v>
      </c>
      <c r="U71" s="12">
        <v>2353</v>
      </c>
      <c r="V71" s="12">
        <v>82</v>
      </c>
      <c r="W71" s="12">
        <v>98</v>
      </c>
      <c r="X71" s="12">
        <v>8</v>
      </c>
    </row>
    <row r="72" spans="1:24" x14ac:dyDescent="0.2">
      <c r="A72" t="s">
        <v>78</v>
      </c>
      <c r="B72" s="12">
        <v>7242</v>
      </c>
      <c r="C72" s="12">
        <v>9490</v>
      </c>
      <c r="D72" s="12">
        <v>1151</v>
      </c>
      <c r="E72" s="12">
        <v>1</v>
      </c>
      <c r="F72" s="12">
        <v>1</v>
      </c>
      <c r="G72" s="12">
        <v>1570</v>
      </c>
      <c r="H72" s="12">
        <v>173</v>
      </c>
      <c r="I72" s="12">
        <v>12155</v>
      </c>
      <c r="J72" s="12">
        <v>306</v>
      </c>
      <c r="K72" s="12">
        <v>165875</v>
      </c>
      <c r="L72" s="12">
        <v>6355</v>
      </c>
      <c r="M72" s="12">
        <v>14456</v>
      </c>
      <c r="N72" s="12">
        <v>19</v>
      </c>
      <c r="O72" s="12">
        <v>256460</v>
      </c>
      <c r="P72" s="12">
        <v>553</v>
      </c>
      <c r="Q72" s="12">
        <v>131</v>
      </c>
      <c r="R72" s="12">
        <v>10</v>
      </c>
      <c r="S72" s="12">
        <v>13346</v>
      </c>
      <c r="T72" s="12">
        <v>107</v>
      </c>
      <c r="U72" s="12">
        <v>7711</v>
      </c>
      <c r="V72" s="12">
        <v>457</v>
      </c>
      <c r="W72" s="12">
        <v>82</v>
      </c>
      <c r="X72" s="12">
        <v>8</v>
      </c>
    </row>
    <row r="73" spans="1:24" x14ac:dyDescent="0.2">
      <c r="A73" t="s">
        <v>77</v>
      </c>
      <c r="B73" s="12">
        <v>57936</v>
      </c>
      <c r="C73" s="12">
        <v>81659</v>
      </c>
      <c r="D73" s="12">
        <v>13971</v>
      </c>
      <c r="E73" s="12">
        <v>27</v>
      </c>
      <c r="F73" s="12">
        <v>3</v>
      </c>
      <c r="G73" s="12">
        <v>3864</v>
      </c>
      <c r="H73" s="12">
        <v>421</v>
      </c>
      <c r="I73" s="12">
        <v>217733</v>
      </c>
      <c r="J73" s="12">
        <v>3517</v>
      </c>
      <c r="K73" s="12">
        <v>1892758</v>
      </c>
      <c r="L73" s="12">
        <v>50178</v>
      </c>
      <c r="M73" s="12">
        <v>2150039</v>
      </c>
      <c r="N73" s="12">
        <v>484</v>
      </c>
      <c r="O73" s="12">
        <v>373342</v>
      </c>
      <c r="P73" s="12">
        <v>2478</v>
      </c>
      <c r="Q73" s="12">
        <v>11354</v>
      </c>
      <c r="R73" s="12">
        <v>218</v>
      </c>
      <c r="S73" s="12">
        <v>286778</v>
      </c>
      <c r="T73" s="12">
        <v>2107</v>
      </c>
      <c r="U73" s="12">
        <v>14140</v>
      </c>
      <c r="V73" s="12">
        <v>721</v>
      </c>
      <c r="W73" s="12">
        <v>448</v>
      </c>
      <c r="X73" s="12">
        <v>33</v>
      </c>
    </row>
    <row r="74" spans="1:24" x14ac:dyDescent="0.2">
      <c r="A74" t="s">
        <v>86</v>
      </c>
      <c r="B74" s="12">
        <v>55726</v>
      </c>
      <c r="C74" s="12">
        <v>100659</v>
      </c>
      <c r="D74" s="12">
        <v>22761</v>
      </c>
      <c r="E74" s="12">
        <v>34</v>
      </c>
      <c r="F74" s="12">
        <v>4</v>
      </c>
      <c r="G74" s="12">
        <v>2677</v>
      </c>
      <c r="H74" s="12">
        <v>509</v>
      </c>
      <c r="I74" s="12">
        <v>7079</v>
      </c>
      <c r="J74" s="12">
        <v>220</v>
      </c>
      <c r="K74" s="12">
        <v>987012</v>
      </c>
      <c r="L74" s="12">
        <v>46601</v>
      </c>
      <c r="M74" s="12">
        <v>67659</v>
      </c>
      <c r="N74" s="12">
        <v>207</v>
      </c>
      <c r="O74" s="12">
        <v>42479</v>
      </c>
      <c r="P74" s="12">
        <v>1032</v>
      </c>
      <c r="Q74" s="12">
        <v>6123</v>
      </c>
      <c r="R74" s="12">
        <v>349</v>
      </c>
      <c r="S74" s="12">
        <v>22970</v>
      </c>
      <c r="T74" s="12">
        <v>1104</v>
      </c>
      <c r="U74" s="12">
        <v>55555</v>
      </c>
      <c r="V74" s="12">
        <v>10493</v>
      </c>
      <c r="W74" s="12">
        <v>3757</v>
      </c>
      <c r="X74" s="12">
        <v>614</v>
      </c>
    </row>
    <row r="75" spans="1:24" x14ac:dyDescent="0.2">
      <c r="A75" t="s">
        <v>84</v>
      </c>
      <c r="B75" s="12">
        <v>38767</v>
      </c>
      <c r="C75" s="12">
        <v>66312</v>
      </c>
      <c r="D75" s="12">
        <v>17987</v>
      </c>
      <c r="E75" s="12">
        <v>2</v>
      </c>
      <c r="F75" s="12">
        <v>1</v>
      </c>
      <c r="G75" s="12">
        <v>1649</v>
      </c>
      <c r="H75" s="12">
        <v>214</v>
      </c>
      <c r="I75" s="12">
        <v>4472</v>
      </c>
      <c r="J75" s="12">
        <v>180</v>
      </c>
      <c r="K75" s="12">
        <v>733808</v>
      </c>
      <c r="L75" s="12">
        <v>32635</v>
      </c>
      <c r="M75" s="12">
        <v>334816</v>
      </c>
      <c r="N75" s="12">
        <v>139</v>
      </c>
      <c r="O75" s="12">
        <v>30177</v>
      </c>
      <c r="P75" s="12">
        <v>748</v>
      </c>
      <c r="Q75" s="12">
        <v>15332</v>
      </c>
      <c r="R75" s="12">
        <v>477</v>
      </c>
      <c r="S75" s="12">
        <v>47546</v>
      </c>
      <c r="T75" s="12">
        <v>1551</v>
      </c>
      <c r="U75" s="12">
        <v>50110</v>
      </c>
      <c r="V75" s="12">
        <v>9865</v>
      </c>
      <c r="W75" s="12">
        <v>16860</v>
      </c>
      <c r="X75" s="12">
        <v>3619</v>
      </c>
    </row>
    <row r="76" spans="1:24" x14ac:dyDescent="0.2">
      <c r="A76" t="s">
        <v>85</v>
      </c>
      <c r="B76" s="12">
        <v>46814</v>
      </c>
      <c r="C76" s="12">
        <v>59058</v>
      </c>
      <c r="D76" s="12">
        <v>17495</v>
      </c>
      <c r="E76" s="12">
        <v>18</v>
      </c>
      <c r="F76" s="12">
        <v>2</v>
      </c>
      <c r="G76" s="12">
        <v>1793</v>
      </c>
      <c r="H76" s="12">
        <v>356</v>
      </c>
      <c r="I76" s="12">
        <v>9550</v>
      </c>
      <c r="J76" s="12">
        <v>57</v>
      </c>
      <c r="K76" s="12">
        <v>856916</v>
      </c>
      <c r="L76" s="12">
        <v>38712</v>
      </c>
      <c r="M76" s="12">
        <v>81617</v>
      </c>
      <c r="N76" s="12">
        <v>754</v>
      </c>
      <c r="O76" s="12">
        <v>66966</v>
      </c>
      <c r="P76" s="12">
        <v>525</v>
      </c>
      <c r="Q76" s="12">
        <v>15325</v>
      </c>
      <c r="R76" s="12">
        <v>990</v>
      </c>
      <c r="S76" s="12">
        <v>22174</v>
      </c>
      <c r="T76" s="12">
        <v>1259</v>
      </c>
      <c r="U76" s="12">
        <v>72019</v>
      </c>
      <c r="V76" s="12">
        <v>13689</v>
      </c>
      <c r="W76" s="12">
        <v>4345</v>
      </c>
      <c r="X76" s="12">
        <v>722</v>
      </c>
    </row>
    <row r="77" spans="1:24" x14ac:dyDescent="0.2">
      <c r="A77" t="s">
        <v>82</v>
      </c>
      <c r="B77" s="12">
        <v>63165</v>
      </c>
      <c r="C77" s="12">
        <v>156721</v>
      </c>
      <c r="D77" s="12">
        <v>27353</v>
      </c>
      <c r="E77" s="12">
        <v>305</v>
      </c>
      <c r="F77" s="12">
        <v>11</v>
      </c>
      <c r="G77" s="12">
        <v>6055</v>
      </c>
      <c r="H77" s="12">
        <v>377</v>
      </c>
      <c r="I77" s="12">
        <v>195513</v>
      </c>
      <c r="J77" s="12">
        <v>1384</v>
      </c>
      <c r="K77" s="12">
        <v>1742705</v>
      </c>
      <c r="L77" s="12">
        <v>48942</v>
      </c>
      <c r="M77" s="12">
        <v>2120216</v>
      </c>
      <c r="N77" s="12">
        <v>831</v>
      </c>
      <c r="O77" s="12">
        <v>824913</v>
      </c>
      <c r="P77" s="12">
        <v>2554</v>
      </c>
      <c r="Q77" s="12">
        <v>56230</v>
      </c>
      <c r="R77" s="12">
        <v>1158</v>
      </c>
      <c r="S77" s="12">
        <v>379515</v>
      </c>
      <c r="T77" s="12">
        <v>2270</v>
      </c>
      <c r="U77" s="12">
        <v>55587</v>
      </c>
      <c r="V77" s="12">
        <v>6050</v>
      </c>
      <c r="W77" s="12">
        <v>2062</v>
      </c>
      <c r="X77" s="12">
        <v>230</v>
      </c>
    </row>
    <row r="78" spans="1:24" x14ac:dyDescent="0.2">
      <c r="A78" t="s">
        <v>83</v>
      </c>
      <c r="B78" s="12">
        <v>23826</v>
      </c>
      <c r="C78" s="12">
        <v>37226</v>
      </c>
      <c r="D78" s="12">
        <v>7903</v>
      </c>
      <c r="E78" s="12">
        <v>20</v>
      </c>
      <c r="F78" s="12">
        <v>3</v>
      </c>
      <c r="G78" s="12">
        <v>186</v>
      </c>
      <c r="H78" s="12">
        <v>52</v>
      </c>
      <c r="I78" s="12">
        <v>13713</v>
      </c>
      <c r="J78" s="12">
        <v>129</v>
      </c>
      <c r="K78" s="12">
        <v>534070</v>
      </c>
      <c r="L78" s="12">
        <v>20093</v>
      </c>
      <c r="M78" s="12">
        <v>1183317</v>
      </c>
      <c r="N78" s="12">
        <v>100</v>
      </c>
      <c r="O78" s="12">
        <v>306113</v>
      </c>
      <c r="P78" s="12">
        <v>504</v>
      </c>
      <c r="Q78" s="12">
        <v>4986</v>
      </c>
      <c r="R78" s="12">
        <v>237</v>
      </c>
      <c r="S78" s="12">
        <v>18627</v>
      </c>
      <c r="T78" s="12">
        <v>842</v>
      </c>
      <c r="U78" s="12">
        <v>32503</v>
      </c>
      <c r="V78" s="12">
        <v>5108</v>
      </c>
      <c r="W78" s="12">
        <v>619</v>
      </c>
      <c r="X78" s="12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9B0-565C-41AA-A0D1-2E941633B998}">
  <dimension ref="A1:Y94"/>
  <sheetViews>
    <sheetView tabSelected="1" view="pageBreakPreview" zoomScaleNormal="100" zoomScaleSheetLayoutView="100" workbookViewId="0"/>
  </sheetViews>
  <sheetFormatPr defaultRowHeight="14.25" x14ac:dyDescent="0.2"/>
  <cols>
    <col min="1" max="1" width="11.875" style="2" bestFit="1" customWidth="1"/>
    <col min="2" max="2" width="8.75" style="2" bestFit="1" customWidth="1"/>
    <col min="3" max="3" width="9" style="2" bestFit="1" customWidth="1"/>
    <col min="4" max="4" width="8.75" style="2" bestFit="1" customWidth="1"/>
    <col min="5" max="5" width="7.75" style="2" bestFit="1" customWidth="1"/>
    <col min="6" max="6" width="6.75" style="2" bestFit="1" customWidth="1"/>
    <col min="7" max="7" width="9" style="2" bestFit="1" customWidth="1"/>
    <col min="8" max="8" width="7.5" style="2" bestFit="1" customWidth="1"/>
    <col min="9" max="9" width="9.625" style="2" bestFit="1" customWidth="1"/>
    <col min="10" max="10" width="7.75" style="2" bestFit="1" customWidth="1"/>
    <col min="11" max="11" width="10.5" style="2" bestFit="1" customWidth="1"/>
    <col min="12" max="12" width="8.875" style="2" bestFit="1" customWidth="1"/>
    <col min="13" max="13" width="10.875" style="2" bestFit="1" customWidth="1"/>
    <col min="14" max="14" width="6.75" style="2" bestFit="1" customWidth="1"/>
    <col min="15" max="15" width="9.75" style="2" bestFit="1" customWidth="1"/>
    <col min="16" max="16" width="7.75" style="2" bestFit="1" customWidth="1"/>
    <col min="17" max="17" width="9" style="2" bestFit="1" customWidth="1"/>
    <col min="18" max="18" width="6.75" style="2" bestFit="1" customWidth="1"/>
    <col min="19" max="19" width="9.625" style="2" bestFit="1" customWidth="1"/>
    <col min="20" max="20" width="6.875" style="2" bestFit="1" customWidth="1"/>
    <col min="21" max="21" width="8.75" style="2" bestFit="1" customWidth="1"/>
    <col min="22" max="22" width="6.75" style="2" bestFit="1" customWidth="1"/>
    <col min="23" max="23" width="7.5" style="2" bestFit="1" customWidth="1"/>
    <col min="24" max="24" width="6.75" style="2" bestFit="1" customWidth="1"/>
    <col min="25" max="16384" width="9" style="2"/>
  </cols>
  <sheetData>
    <row r="1" spans="1:25" ht="27.75" x14ac:dyDescent="0.2">
      <c r="A1" s="1" t="s">
        <v>107</v>
      </c>
      <c r="B1" s="1"/>
      <c r="C1" s="1"/>
      <c r="D1" s="1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3"/>
      <c r="U1" s="1"/>
      <c r="V1" s="1"/>
      <c r="W1" s="1"/>
    </row>
    <row r="2" spans="1:25" ht="20.10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"/>
      <c r="X2" s="3" t="s">
        <v>130</v>
      </c>
      <c r="Y2" s="3"/>
    </row>
    <row r="3" spans="1:25" ht="24" x14ac:dyDescent="0.2">
      <c r="A3" s="16" t="s">
        <v>87</v>
      </c>
      <c r="B3" s="17" t="s">
        <v>88</v>
      </c>
      <c r="C3" s="15" t="s">
        <v>89</v>
      </c>
      <c r="D3" s="15"/>
      <c r="E3" s="15" t="s">
        <v>90</v>
      </c>
      <c r="F3" s="15"/>
      <c r="G3" s="15" t="s">
        <v>91</v>
      </c>
      <c r="H3" s="15"/>
      <c r="I3" s="15" t="s">
        <v>92</v>
      </c>
      <c r="J3" s="15"/>
      <c r="K3" s="15" t="s">
        <v>106</v>
      </c>
      <c r="L3" s="15"/>
      <c r="M3" s="15" t="s">
        <v>102</v>
      </c>
      <c r="N3" s="15"/>
      <c r="O3" s="15" t="s">
        <v>103</v>
      </c>
      <c r="P3" s="15"/>
      <c r="Q3" s="15" t="s">
        <v>105</v>
      </c>
      <c r="R3" s="15"/>
      <c r="S3" s="15" t="s">
        <v>104</v>
      </c>
      <c r="T3" s="15"/>
      <c r="U3" s="15" t="s">
        <v>93</v>
      </c>
      <c r="V3" s="15"/>
      <c r="W3" s="15" t="s">
        <v>94</v>
      </c>
      <c r="X3" s="15"/>
    </row>
    <row r="4" spans="1:25" s="4" customFormat="1" ht="43.5" customHeight="1" x14ac:dyDescent="0.2">
      <c r="A4" s="16"/>
      <c r="B4" s="17"/>
      <c r="C4" s="14" t="s">
        <v>95</v>
      </c>
      <c r="D4" s="14" t="s">
        <v>96</v>
      </c>
      <c r="E4" s="14" t="s">
        <v>95</v>
      </c>
      <c r="F4" s="14" t="s">
        <v>96</v>
      </c>
      <c r="G4" s="14" t="s">
        <v>95</v>
      </c>
      <c r="H4" s="14" t="s">
        <v>96</v>
      </c>
      <c r="I4" s="14" t="s">
        <v>95</v>
      </c>
      <c r="J4" s="14" t="s">
        <v>96</v>
      </c>
      <c r="K4" s="14" t="s">
        <v>95</v>
      </c>
      <c r="L4" s="14" t="s">
        <v>96</v>
      </c>
      <c r="M4" s="14" t="s">
        <v>95</v>
      </c>
      <c r="N4" s="14" t="s">
        <v>96</v>
      </c>
      <c r="O4" s="14" t="s">
        <v>95</v>
      </c>
      <c r="P4" s="14" t="s">
        <v>96</v>
      </c>
      <c r="Q4" s="14" t="s">
        <v>95</v>
      </c>
      <c r="R4" s="14" t="s">
        <v>96</v>
      </c>
      <c r="S4" s="14" t="s">
        <v>95</v>
      </c>
      <c r="T4" s="14" t="s">
        <v>96</v>
      </c>
      <c r="U4" s="14" t="s">
        <v>95</v>
      </c>
      <c r="V4" s="14" t="s">
        <v>96</v>
      </c>
      <c r="W4" s="14" t="s">
        <v>95</v>
      </c>
      <c r="X4" s="14" t="s">
        <v>96</v>
      </c>
    </row>
    <row r="5" spans="1:25" ht="21.75" x14ac:dyDescent="0.2">
      <c r="A5" s="5" t="s">
        <v>0</v>
      </c>
      <c r="B5" s="6">
        <f>SUM(B6,B16,B26,B35,B48,B57,B67,B76,B86)</f>
        <v>3339872</v>
      </c>
      <c r="C5" s="6">
        <f t="shared" ref="C5:X5" si="0">SUM(C6,C16,C26,C35,C48,C57,C67,C76,C86)</f>
        <v>7182454</v>
      </c>
      <c r="D5" s="6">
        <f t="shared" si="0"/>
        <v>1068187</v>
      </c>
      <c r="E5" s="6">
        <f t="shared" si="0"/>
        <v>793564</v>
      </c>
      <c r="F5" s="6">
        <f t="shared" si="0"/>
        <v>24232</v>
      </c>
      <c r="G5" s="6">
        <f t="shared" si="0"/>
        <v>1424259</v>
      </c>
      <c r="H5" s="6">
        <f t="shared" si="0"/>
        <v>250968</v>
      </c>
      <c r="I5" s="6">
        <f t="shared" si="0"/>
        <v>13082221</v>
      </c>
      <c r="J5" s="6">
        <f t="shared" si="0"/>
        <v>191802</v>
      </c>
      <c r="K5" s="6">
        <f t="shared" ref="K5:L5" si="1">SUM(K6,K16,K26,K35,K48,K57,K67,K76,K86)</f>
        <v>106961216</v>
      </c>
      <c r="L5" s="6">
        <f t="shared" si="1"/>
        <v>2774011</v>
      </c>
      <c r="M5" s="6">
        <f t="shared" ref="M5:N5" si="2">SUM(M6,M16,M26,M35,M48,M57,M67,M76,M86)</f>
        <v>309941809</v>
      </c>
      <c r="N5" s="6">
        <f t="shared" si="2"/>
        <v>37500</v>
      </c>
      <c r="O5" s="6">
        <f t="shared" si="0"/>
        <v>57545905</v>
      </c>
      <c r="P5" s="6">
        <f t="shared" si="0"/>
        <v>149065</v>
      </c>
      <c r="Q5" s="6">
        <f t="shared" si="0"/>
        <v>9220431</v>
      </c>
      <c r="R5" s="6">
        <f t="shared" si="0"/>
        <v>32941</v>
      </c>
      <c r="S5" s="6">
        <f t="shared" ref="S5:T5" si="3">SUM(S6,S16,S26,S35,S48,S57,S67,S76,S86)</f>
        <v>16944206</v>
      </c>
      <c r="T5" s="6">
        <f t="shared" si="3"/>
        <v>88510</v>
      </c>
      <c r="U5" s="6">
        <f t="shared" si="0"/>
        <v>1212369</v>
      </c>
      <c r="V5" s="6">
        <f t="shared" si="0"/>
        <v>82263</v>
      </c>
      <c r="W5" s="6">
        <f t="shared" si="0"/>
        <v>106493</v>
      </c>
      <c r="X5" s="6">
        <f t="shared" si="0"/>
        <v>7761</v>
      </c>
    </row>
    <row r="6" spans="1:25" ht="21.75" x14ac:dyDescent="0.2">
      <c r="A6" s="11" t="s">
        <v>1</v>
      </c>
      <c r="B6" s="10">
        <f>SUM(B7:B15)</f>
        <v>127270</v>
      </c>
      <c r="C6" s="10">
        <f t="shared" ref="C6:X6" si="4">SUM(C7:C15)</f>
        <v>173470</v>
      </c>
      <c r="D6" s="10">
        <f t="shared" si="4"/>
        <v>12643</v>
      </c>
      <c r="E6" s="10">
        <f t="shared" si="4"/>
        <v>241557</v>
      </c>
      <c r="F6" s="10">
        <f t="shared" si="4"/>
        <v>7246</v>
      </c>
      <c r="G6" s="10">
        <f t="shared" si="4"/>
        <v>36480</v>
      </c>
      <c r="H6" s="10">
        <f t="shared" si="4"/>
        <v>2447</v>
      </c>
      <c r="I6" s="10">
        <f t="shared" si="4"/>
        <v>983812</v>
      </c>
      <c r="J6" s="10">
        <f t="shared" si="4"/>
        <v>4710</v>
      </c>
      <c r="K6" s="10">
        <f t="shared" ref="K6:L6" si="5">SUM(K7:K15)</f>
        <v>4733825</v>
      </c>
      <c r="L6" s="10">
        <f t="shared" si="5"/>
        <v>102585</v>
      </c>
      <c r="M6" s="10">
        <f t="shared" ref="M6:N6" si="6">SUM(M7:M15)</f>
        <v>91967274</v>
      </c>
      <c r="N6" s="10">
        <f t="shared" si="6"/>
        <v>1768</v>
      </c>
      <c r="O6" s="10">
        <f t="shared" si="4"/>
        <v>7085842</v>
      </c>
      <c r="P6" s="10">
        <f t="shared" si="4"/>
        <v>11214</v>
      </c>
      <c r="Q6" s="10">
        <f t="shared" si="4"/>
        <v>1429251</v>
      </c>
      <c r="R6" s="10">
        <f t="shared" si="4"/>
        <v>1686</v>
      </c>
      <c r="S6" s="10">
        <f t="shared" ref="S6:T6" si="7">SUM(S7:S15)</f>
        <v>4432696</v>
      </c>
      <c r="T6" s="10">
        <f t="shared" si="7"/>
        <v>9045</v>
      </c>
      <c r="U6" s="10">
        <f t="shared" si="4"/>
        <v>156780</v>
      </c>
      <c r="V6" s="10">
        <f t="shared" si="4"/>
        <v>5397</v>
      </c>
      <c r="W6" s="10">
        <f t="shared" si="4"/>
        <v>11524</v>
      </c>
      <c r="X6" s="10">
        <f t="shared" si="4"/>
        <v>402</v>
      </c>
    </row>
    <row r="7" spans="1:25" ht="21.75" x14ac:dyDescent="0.2">
      <c r="A7" s="7" t="s">
        <v>10</v>
      </c>
      <c r="B7" s="8">
        <f>VLOOKUP($A$7:$A$91,data!$A$2:$R$78,2,FALSE)</f>
        <v>5409</v>
      </c>
      <c r="C7" s="8">
        <f>VLOOKUP($A$7:$A$91,data!$A$2:$R$78,3,FALSE)</f>
        <v>4302</v>
      </c>
      <c r="D7" s="8">
        <f>VLOOKUP($A$7:$A$91,data!$A$2:$R$78,4,FALSE)</f>
        <v>593</v>
      </c>
      <c r="E7" s="8">
        <f>VLOOKUP($A$7:$A$91,data!$A$2:$R$78,5,FALSE)</f>
        <v>64</v>
      </c>
      <c r="F7" s="8">
        <f>VLOOKUP($A$7:$A$91,data!$A$2:$R$78,6,FALSE)</f>
        <v>7</v>
      </c>
      <c r="G7" s="8">
        <f>VLOOKUP($A$7:$A$91,data!$A$2:$R$78,7,FALSE)</f>
        <v>260</v>
      </c>
      <c r="H7" s="8">
        <f>VLOOKUP($A$7:$A$91,data!$A$2:$R$78,8,FALSE)</f>
        <v>46</v>
      </c>
      <c r="I7" s="8">
        <f>VLOOKUP($A$7:$A$91,data!$A$2:$R$78,9,FALSE)</f>
        <v>2841</v>
      </c>
      <c r="J7" s="8">
        <f>VLOOKUP($A$7:$A$91,data!$A$2:$R$78,10,FALSE)</f>
        <v>7</v>
      </c>
      <c r="K7" s="8">
        <f>VLOOKUP($A$7:$A$91,data!$A$2:$R$78,11,FALSE)</f>
        <v>111450</v>
      </c>
      <c r="L7" s="8">
        <f>VLOOKUP($A$7:$A$91,data!$A$2:$R$78,12,FALSE)</f>
        <v>4372</v>
      </c>
      <c r="M7" s="8">
        <f>VLOOKUP($A$7:$A$91,data!$A$2:$R$78,13,FALSE)</f>
        <v>35016</v>
      </c>
      <c r="N7" s="8">
        <f>VLOOKUP($A$7:$A$91,data!$A$2:$R$78,14,FALSE)</f>
        <v>545</v>
      </c>
      <c r="O7" s="8">
        <f>VLOOKUP($A$7:$A$91,data!$A$2:$R$78,15,FALSE)</f>
        <v>12783</v>
      </c>
      <c r="P7" s="8">
        <f>VLOOKUP($A$7:$A$91,data!$A$2:$R$78,16,FALSE)</f>
        <v>402</v>
      </c>
      <c r="Q7" s="8">
        <f>VLOOKUP($A$7:$A$91,data!$A$2:$R$78,17,FALSE)</f>
        <v>7380</v>
      </c>
      <c r="R7" s="8">
        <f>VLOOKUP($A$7:$A$91,data!$A$2:$R$78,18,FALSE)</f>
        <v>142</v>
      </c>
      <c r="S7" s="8">
        <f>VLOOKUP($A$7:$A$91,data!$A$2:$X$78,19,FALSE)</f>
        <v>37129</v>
      </c>
      <c r="T7" s="8">
        <f>VLOOKUP($A$7:$A$91,data!$A$2:$X$78,20,FALSE)</f>
        <v>134</v>
      </c>
      <c r="U7" s="8">
        <f>VLOOKUP($A$7:$A$91,data!$A$2:$X$78,21,FALSE)</f>
        <v>10824</v>
      </c>
      <c r="V7" s="8">
        <f>VLOOKUP($A$7:$A$91,data!$A$2:$X$78,22,FALSE)</f>
        <v>506</v>
      </c>
      <c r="W7" s="8">
        <f>VLOOKUP($A$7:$A$91,data!$A$2:$X$78,23,FALSE)</f>
        <v>1243</v>
      </c>
      <c r="X7" s="8">
        <f>VLOOKUP($A$7:$A$91,data!$A$2:$X$78,24,FALSE)</f>
        <v>85</v>
      </c>
    </row>
    <row r="8" spans="1:25" ht="21.75" x14ac:dyDescent="0.2">
      <c r="A8" s="7" t="s">
        <v>11</v>
      </c>
      <c r="B8" s="8">
        <f>VLOOKUP($A$7:$A$91,data!$A$2:$R$78,2,FALSE)</f>
        <v>4045</v>
      </c>
      <c r="C8" s="8">
        <f>VLOOKUP($A$7:$A$91,data!$A$2:$R$78,3,FALSE)</f>
        <v>1970</v>
      </c>
      <c r="D8" s="8">
        <f>VLOOKUP($A$7:$A$91,data!$A$2:$R$78,4,FALSE)</f>
        <v>287</v>
      </c>
      <c r="E8" s="8">
        <f>VLOOKUP($A$7:$A$91,data!$A$2:$R$78,5,FALSE)</f>
        <v>0</v>
      </c>
      <c r="F8" s="8">
        <f>VLOOKUP($A$7:$A$91,data!$A$2:$R$78,6,FALSE)</f>
        <v>0</v>
      </c>
      <c r="G8" s="8">
        <f>VLOOKUP($A$7:$A$91,data!$A$2:$R$78,7,FALSE)</f>
        <v>206</v>
      </c>
      <c r="H8" s="8">
        <f>VLOOKUP($A$7:$A$91,data!$A$2:$R$78,8,FALSE)</f>
        <v>35</v>
      </c>
      <c r="I8" s="8">
        <f>VLOOKUP($A$7:$A$91,data!$A$2:$R$78,9,FALSE)</f>
        <v>2</v>
      </c>
      <c r="J8" s="8">
        <f>VLOOKUP($A$7:$A$91,data!$A$2:$R$78,10,FALSE)</f>
        <v>1</v>
      </c>
      <c r="K8" s="8">
        <f>VLOOKUP($A$7:$A$91,data!$A$2:$R$78,11,FALSE)</f>
        <v>108738</v>
      </c>
      <c r="L8" s="8">
        <f>VLOOKUP($A$7:$A$91,data!$A$2:$R$78,12,FALSE)</f>
        <v>3661</v>
      </c>
      <c r="M8" s="8">
        <f>VLOOKUP($A$7:$A$91,data!$A$2:$R$78,13,FALSE)</f>
        <v>23303</v>
      </c>
      <c r="N8" s="8">
        <f>VLOOKUP($A$7:$A$91,data!$A$2:$R$78,14,FALSE)</f>
        <v>49</v>
      </c>
      <c r="O8" s="8">
        <f>VLOOKUP($A$7:$A$91,data!$A$2:$R$78,15,FALSE)</f>
        <v>105402</v>
      </c>
      <c r="P8" s="8">
        <f>VLOOKUP($A$7:$A$91,data!$A$2:$R$78,16,FALSE)</f>
        <v>125</v>
      </c>
      <c r="Q8" s="8">
        <f>VLOOKUP($A$7:$A$91,data!$A$2:$R$78,17,FALSE)</f>
        <v>5356</v>
      </c>
      <c r="R8" s="8">
        <f>VLOOKUP($A$7:$A$91,data!$A$2:$R$78,18,FALSE)</f>
        <v>83</v>
      </c>
      <c r="S8" s="8">
        <f>VLOOKUP($A$7:$A$91,data!$A$2:$X$78,19,FALSE)</f>
        <v>133507</v>
      </c>
      <c r="T8" s="8">
        <f>VLOOKUP($A$7:$A$91,data!$A$2:$X$78,20,FALSE)</f>
        <v>152</v>
      </c>
      <c r="U8" s="8">
        <f>VLOOKUP($A$7:$A$91,data!$A$2:$X$78,21,FALSE)</f>
        <v>3631</v>
      </c>
      <c r="V8" s="8">
        <f>VLOOKUP($A$7:$A$91,data!$A$2:$X$78,22,FALSE)</f>
        <v>246</v>
      </c>
      <c r="W8" s="8">
        <f>VLOOKUP($A$7:$A$91,data!$A$2:$X$78,23,FALSE)</f>
        <v>491</v>
      </c>
      <c r="X8" s="8">
        <f>VLOOKUP($A$7:$A$91,data!$A$2:$X$78,24,FALSE)</f>
        <v>26</v>
      </c>
    </row>
    <row r="9" spans="1:25" ht="21.75" x14ac:dyDescent="0.2">
      <c r="A9" s="7" t="s">
        <v>12</v>
      </c>
      <c r="B9" s="8">
        <f>VLOOKUP($A$7:$A$91,data!$A$2:$R$78,2,FALSE)</f>
        <v>6959</v>
      </c>
      <c r="C9" s="8">
        <f>VLOOKUP($A$7:$A$91,data!$A$2:$R$78,3,FALSE)</f>
        <v>4548</v>
      </c>
      <c r="D9" s="8">
        <f>VLOOKUP($A$7:$A$91,data!$A$2:$R$78,4,FALSE)</f>
        <v>279</v>
      </c>
      <c r="E9" s="8">
        <f>VLOOKUP($A$7:$A$91,data!$A$2:$R$78,5,FALSE)</f>
        <v>66</v>
      </c>
      <c r="F9" s="8">
        <f>VLOOKUP($A$7:$A$91,data!$A$2:$R$78,6,FALSE)</f>
        <v>2</v>
      </c>
      <c r="G9" s="8">
        <f>VLOOKUP($A$7:$A$91,data!$A$2:$R$78,7,FALSE)</f>
        <v>728</v>
      </c>
      <c r="H9" s="8">
        <f>VLOOKUP($A$7:$A$91,data!$A$2:$R$78,8,FALSE)</f>
        <v>63</v>
      </c>
      <c r="I9" s="8">
        <f>VLOOKUP($A$7:$A$91,data!$A$2:$R$78,9,FALSE)</f>
        <v>8179</v>
      </c>
      <c r="J9" s="8">
        <f>VLOOKUP($A$7:$A$91,data!$A$2:$R$78,10,FALSE)</f>
        <v>65</v>
      </c>
      <c r="K9" s="8">
        <f>VLOOKUP($A$7:$A$91,data!$A$2:$R$78,11,FALSE)</f>
        <v>248462</v>
      </c>
      <c r="L9" s="8">
        <f>VLOOKUP($A$7:$A$91,data!$A$2:$R$78,12,FALSE)</f>
        <v>5526</v>
      </c>
      <c r="M9" s="8">
        <f>VLOOKUP($A$7:$A$91,data!$A$2:$R$78,13,FALSE)</f>
        <v>203432</v>
      </c>
      <c r="N9" s="8">
        <f>VLOOKUP($A$7:$A$91,data!$A$2:$R$78,14,FALSE)</f>
        <v>83</v>
      </c>
      <c r="O9" s="8">
        <f>VLOOKUP($A$7:$A$91,data!$A$2:$R$78,15,FALSE)</f>
        <v>83658</v>
      </c>
      <c r="P9" s="8">
        <f>VLOOKUP($A$7:$A$91,data!$A$2:$R$78,16,FALSE)</f>
        <v>2069</v>
      </c>
      <c r="Q9" s="8">
        <f>VLOOKUP($A$7:$A$91,data!$A$2:$R$78,17,FALSE)</f>
        <v>80840</v>
      </c>
      <c r="R9" s="8">
        <f>VLOOKUP($A$7:$A$91,data!$A$2:$R$78,18,FALSE)</f>
        <v>148</v>
      </c>
      <c r="S9" s="8">
        <f>VLOOKUP($A$7:$A$91,data!$A$2:$X$78,19,FALSE)</f>
        <v>323791</v>
      </c>
      <c r="T9" s="8">
        <f>VLOOKUP($A$7:$A$91,data!$A$2:$X$78,20,FALSE)</f>
        <v>574</v>
      </c>
      <c r="U9" s="8">
        <f>VLOOKUP($A$7:$A$91,data!$A$2:$X$78,21,FALSE)</f>
        <v>2853</v>
      </c>
      <c r="V9" s="8">
        <f>VLOOKUP($A$7:$A$91,data!$A$2:$X$78,22,FALSE)</f>
        <v>120</v>
      </c>
      <c r="W9" s="8">
        <f>VLOOKUP($A$7:$A$91,data!$A$2:$X$78,23,FALSE)</f>
        <v>336</v>
      </c>
      <c r="X9" s="8">
        <f>VLOOKUP($A$7:$A$91,data!$A$2:$X$78,24,FALSE)</f>
        <v>13</v>
      </c>
    </row>
    <row r="10" spans="1:25" ht="21.75" x14ac:dyDescent="0.2">
      <c r="A10" s="7" t="s">
        <v>13</v>
      </c>
      <c r="B10" s="8">
        <f>VLOOKUP($A$7:$A$91,data!$A$2:$R$78,2,FALSE)</f>
        <v>16146</v>
      </c>
      <c r="C10" s="8">
        <f>VLOOKUP($A$7:$A$91,data!$A$2:$R$78,3,FALSE)</f>
        <v>10562</v>
      </c>
      <c r="D10" s="8">
        <f>VLOOKUP($A$7:$A$91,data!$A$2:$R$78,4,FALSE)</f>
        <v>1100</v>
      </c>
      <c r="E10" s="8">
        <f>VLOOKUP($A$7:$A$91,data!$A$2:$R$78,5,FALSE)</f>
        <v>16</v>
      </c>
      <c r="F10" s="8">
        <f>VLOOKUP($A$7:$A$91,data!$A$2:$R$78,6,FALSE)</f>
        <v>4</v>
      </c>
      <c r="G10" s="8">
        <f>VLOOKUP($A$7:$A$91,data!$A$2:$R$78,7,FALSE)</f>
        <v>1416</v>
      </c>
      <c r="H10" s="8">
        <f>VLOOKUP($A$7:$A$91,data!$A$2:$R$78,8,FALSE)</f>
        <v>170</v>
      </c>
      <c r="I10" s="8">
        <f>VLOOKUP($A$7:$A$91,data!$A$2:$R$78,9,FALSE)</f>
        <v>4048</v>
      </c>
      <c r="J10" s="8">
        <f>VLOOKUP($A$7:$A$91,data!$A$2:$R$78,10,FALSE)</f>
        <v>68</v>
      </c>
      <c r="K10" s="8">
        <f>VLOOKUP($A$7:$A$91,data!$A$2:$R$78,11,FALSE)</f>
        <v>605282</v>
      </c>
      <c r="L10" s="8">
        <f>VLOOKUP($A$7:$A$91,data!$A$2:$R$78,12,FALSE)</f>
        <v>13930</v>
      </c>
      <c r="M10" s="8">
        <f>VLOOKUP($A$7:$A$91,data!$A$2:$R$78,13,FALSE)</f>
        <v>2675358</v>
      </c>
      <c r="N10" s="8">
        <f>VLOOKUP($A$7:$A$91,data!$A$2:$R$78,14,FALSE)</f>
        <v>137</v>
      </c>
      <c r="O10" s="8">
        <f>VLOOKUP($A$7:$A$91,data!$A$2:$R$78,15,FALSE)</f>
        <v>3577287</v>
      </c>
      <c r="P10" s="8">
        <f>VLOOKUP($A$7:$A$91,data!$A$2:$R$78,16,FALSE)</f>
        <v>1491</v>
      </c>
      <c r="Q10" s="8">
        <f>VLOOKUP($A$7:$A$91,data!$A$2:$R$78,17,FALSE)</f>
        <v>77642</v>
      </c>
      <c r="R10" s="8">
        <f>VLOOKUP($A$7:$A$91,data!$A$2:$R$78,18,FALSE)</f>
        <v>266</v>
      </c>
      <c r="S10" s="8">
        <f>VLOOKUP($A$7:$A$91,data!$A$2:$X$78,19,FALSE)</f>
        <v>386249</v>
      </c>
      <c r="T10" s="8">
        <f>VLOOKUP($A$7:$A$91,data!$A$2:$X$78,20,FALSE)</f>
        <v>1703</v>
      </c>
      <c r="U10" s="8">
        <f>VLOOKUP($A$7:$A$91,data!$A$2:$X$78,21,FALSE)</f>
        <v>5732</v>
      </c>
      <c r="V10" s="8">
        <f>VLOOKUP($A$7:$A$91,data!$A$2:$X$78,22,FALSE)</f>
        <v>362</v>
      </c>
      <c r="W10" s="8">
        <f>VLOOKUP($A$7:$A$91,data!$A$2:$X$78,23,FALSE)</f>
        <v>570</v>
      </c>
      <c r="X10" s="8">
        <f>VLOOKUP($A$7:$A$91,data!$A$2:$X$78,24,FALSE)</f>
        <v>30</v>
      </c>
    </row>
    <row r="11" spans="1:25" ht="21.75" x14ac:dyDescent="0.2">
      <c r="A11" s="7" t="s">
        <v>14</v>
      </c>
      <c r="B11" s="8">
        <f>VLOOKUP($A$7:$A$91,data!$A$2:$R$78,2,FALSE)</f>
        <v>18670</v>
      </c>
      <c r="C11" s="8">
        <f>VLOOKUP($A$7:$A$91,data!$A$2:$R$78,3,FALSE)</f>
        <v>14023</v>
      </c>
      <c r="D11" s="8">
        <f>VLOOKUP($A$7:$A$91,data!$A$2:$R$78,4,FALSE)</f>
        <v>1581</v>
      </c>
      <c r="E11" s="8">
        <f>VLOOKUP($A$7:$A$91,data!$A$2:$R$78,5,FALSE)</f>
        <v>18</v>
      </c>
      <c r="F11" s="8">
        <f>VLOOKUP($A$7:$A$91,data!$A$2:$R$78,6,FALSE)</f>
        <v>2</v>
      </c>
      <c r="G11" s="8">
        <f>VLOOKUP($A$7:$A$91,data!$A$2:$R$78,7,FALSE)</f>
        <v>716</v>
      </c>
      <c r="H11" s="8">
        <f>VLOOKUP($A$7:$A$91,data!$A$2:$R$78,8,FALSE)</f>
        <v>73</v>
      </c>
      <c r="I11" s="8">
        <f>VLOOKUP($A$7:$A$91,data!$A$2:$R$78,9,FALSE)</f>
        <v>70228</v>
      </c>
      <c r="J11" s="8">
        <f>VLOOKUP($A$7:$A$91,data!$A$2:$R$78,10,FALSE)</f>
        <v>824</v>
      </c>
      <c r="K11" s="8">
        <f>VLOOKUP($A$7:$A$91,data!$A$2:$R$78,11,FALSE)</f>
        <v>781412</v>
      </c>
      <c r="L11" s="8">
        <f>VLOOKUP($A$7:$A$91,data!$A$2:$R$78,12,FALSE)</f>
        <v>15311</v>
      </c>
      <c r="M11" s="8">
        <f>VLOOKUP($A$7:$A$91,data!$A$2:$R$78,13,FALSE)</f>
        <v>1517135</v>
      </c>
      <c r="N11" s="8">
        <f>VLOOKUP($A$7:$A$91,data!$A$2:$R$78,14,FALSE)</f>
        <v>35</v>
      </c>
      <c r="O11" s="8">
        <f>VLOOKUP($A$7:$A$91,data!$A$2:$R$78,15,FALSE)</f>
        <v>918170</v>
      </c>
      <c r="P11" s="8">
        <f>VLOOKUP($A$7:$A$91,data!$A$2:$R$78,16,FALSE)</f>
        <v>998</v>
      </c>
      <c r="Q11" s="8">
        <f>VLOOKUP($A$7:$A$91,data!$A$2:$R$78,17,FALSE)</f>
        <v>25061</v>
      </c>
      <c r="R11" s="8">
        <f>VLOOKUP($A$7:$A$91,data!$A$2:$R$78,18,FALSE)</f>
        <v>46</v>
      </c>
      <c r="S11" s="8">
        <f>VLOOKUP($A$7:$A$91,data!$A$2:$X$78,19,FALSE)</f>
        <v>1702227</v>
      </c>
      <c r="T11" s="8">
        <f>VLOOKUP($A$7:$A$91,data!$A$2:$X$78,20,FALSE)</f>
        <v>2455</v>
      </c>
      <c r="U11" s="8">
        <f>VLOOKUP($A$7:$A$91,data!$A$2:$X$78,21,FALSE)</f>
        <v>8095</v>
      </c>
      <c r="V11" s="8">
        <f>VLOOKUP($A$7:$A$91,data!$A$2:$X$78,22,FALSE)</f>
        <v>310</v>
      </c>
      <c r="W11" s="8">
        <f>VLOOKUP($A$7:$A$91,data!$A$2:$X$78,23,FALSE)</f>
        <v>416</v>
      </c>
      <c r="X11" s="8">
        <f>VLOOKUP($A$7:$A$91,data!$A$2:$X$78,24,FALSE)</f>
        <v>12</v>
      </c>
    </row>
    <row r="12" spans="1:25" ht="21.75" x14ac:dyDescent="0.2">
      <c r="A12" s="7" t="s">
        <v>15</v>
      </c>
      <c r="B12" s="8">
        <f>VLOOKUP($A$7:$A$91,data!$A$2:$R$78,2,FALSE)</f>
        <v>32464</v>
      </c>
      <c r="C12" s="8">
        <f>VLOOKUP($A$7:$A$91,data!$A$2:$R$78,3,FALSE)</f>
        <v>55708</v>
      </c>
      <c r="D12" s="8">
        <f>VLOOKUP($A$7:$A$91,data!$A$2:$R$78,4,FALSE)</f>
        <v>3624</v>
      </c>
      <c r="E12" s="8">
        <f>VLOOKUP($A$7:$A$91,data!$A$2:$R$78,5,FALSE)</f>
        <v>86476</v>
      </c>
      <c r="F12" s="8">
        <f>VLOOKUP($A$7:$A$91,data!$A$2:$R$78,6,FALSE)</f>
        <v>2694</v>
      </c>
      <c r="G12" s="8">
        <f>VLOOKUP($A$7:$A$91,data!$A$2:$R$78,7,FALSE)</f>
        <v>3300</v>
      </c>
      <c r="H12" s="8">
        <f>VLOOKUP($A$7:$A$91,data!$A$2:$R$78,8,FALSE)</f>
        <v>214</v>
      </c>
      <c r="I12" s="8">
        <f>VLOOKUP($A$7:$A$91,data!$A$2:$R$78,9,FALSE)</f>
        <v>522870</v>
      </c>
      <c r="J12" s="8">
        <f>VLOOKUP($A$7:$A$91,data!$A$2:$R$78,10,FALSE)</f>
        <v>1990</v>
      </c>
      <c r="K12" s="8">
        <f>VLOOKUP($A$7:$A$91,data!$A$2:$R$78,11,FALSE)</f>
        <v>1056505</v>
      </c>
      <c r="L12" s="8">
        <f>VLOOKUP($A$7:$A$91,data!$A$2:$R$78,12,FALSE)</f>
        <v>25840</v>
      </c>
      <c r="M12" s="8">
        <f>VLOOKUP($A$7:$A$91,data!$A$2:$R$78,13,FALSE)</f>
        <v>61875610</v>
      </c>
      <c r="N12" s="8">
        <f>VLOOKUP($A$7:$A$91,data!$A$2:$R$78,14,FALSE)</f>
        <v>462</v>
      </c>
      <c r="O12" s="8">
        <f>VLOOKUP($A$7:$A$91,data!$A$2:$R$78,15,FALSE)</f>
        <v>825858</v>
      </c>
      <c r="P12" s="8">
        <f>VLOOKUP($A$7:$A$91,data!$A$2:$R$78,16,FALSE)</f>
        <v>1846</v>
      </c>
      <c r="Q12" s="8">
        <f>VLOOKUP($A$7:$A$91,data!$A$2:$R$78,17,FALSE)</f>
        <v>460323</v>
      </c>
      <c r="R12" s="8">
        <f>VLOOKUP($A$7:$A$91,data!$A$2:$R$78,18,FALSE)</f>
        <v>304</v>
      </c>
      <c r="S12" s="8">
        <f>VLOOKUP($A$7:$A$91,data!$A$2:$X$78,19,FALSE)</f>
        <v>520920</v>
      </c>
      <c r="T12" s="8">
        <f>VLOOKUP($A$7:$A$91,data!$A$2:$X$78,20,FALSE)</f>
        <v>1298</v>
      </c>
      <c r="U12" s="8">
        <f>VLOOKUP($A$7:$A$91,data!$A$2:$X$78,21,FALSE)</f>
        <v>58337</v>
      </c>
      <c r="V12" s="8">
        <f>VLOOKUP($A$7:$A$91,data!$A$2:$X$78,22,FALSE)</f>
        <v>1955</v>
      </c>
      <c r="W12" s="8">
        <f>VLOOKUP($A$7:$A$91,data!$A$2:$X$78,23,FALSE)</f>
        <v>2858</v>
      </c>
      <c r="X12" s="8">
        <f>VLOOKUP($A$7:$A$91,data!$A$2:$X$78,24,FALSE)</f>
        <v>82</v>
      </c>
    </row>
    <row r="13" spans="1:25" ht="21.75" x14ac:dyDescent="0.2">
      <c r="A13" s="7" t="s">
        <v>16</v>
      </c>
      <c r="B13" s="8">
        <f>VLOOKUP($A$7:$A$91,data!$A$2:$R$78,2,FALSE)</f>
        <v>5591</v>
      </c>
      <c r="C13" s="8">
        <f>VLOOKUP($A$7:$A$91,data!$A$2:$R$78,3,FALSE)</f>
        <v>2900</v>
      </c>
      <c r="D13" s="8">
        <f>VLOOKUP($A$7:$A$91,data!$A$2:$R$78,4,FALSE)</f>
        <v>424</v>
      </c>
      <c r="E13" s="8">
        <f>VLOOKUP($A$7:$A$91,data!$A$2:$R$78,5,FALSE)</f>
        <v>241</v>
      </c>
      <c r="F13" s="8">
        <f>VLOOKUP($A$7:$A$91,data!$A$2:$R$78,6,FALSE)</f>
        <v>8</v>
      </c>
      <c r="G13" s="8">
        <f>VLOOKUP($A$7:$A$91,data!$A$2:$R$78,7,FALSE)</f>
        <v>97</v>
      </c>
      <c r="H13" s="8">
        <f>VLOOKUP($A$7:$A$91,data!$A$2:$R$78,8,FALSE)</f>
        <v>24</v>
      </c>
      <c r="I13" s="8">
        <f>VLOOKUP($A$7:$A$91,data!$A$2:$R$78,9,FALSE)</f>
        <v>40100</v>
      </c>
      <c r="J13" s="8">
        <f>VLOOKUP($A$7:$A$91,data!$A$2:$R$78,10,FALSE)</f>
        <v>321</v>
      </c>
      <c r="K13" s="8">
        <f>VLOOKUP($A$7:$A$91,data!$A$2:$R$78,11,FALSE)</f>
        <v>216514</v>
      </c>
      <c r="L13" s="8">
        <f>VLOOKUP($A$7:$A$91,data!$A$2:$R$78,12,FALSE)</f>
        <v>4566</v>
      </c>
      <c r="M13" s="8">
        <f>VLOOKUP($A$7:$A$91,data!$A$2:$R$78,13,FALSE)</f>
        <v>1941474</v>
      </c>
      <c r="N13" s="8">
        <f>VLOOKUP($A$7:$A$91,data!$A$2:$R$78,14,FALSE)</f>
        <v>62</v>
      </c>
      <c r="O13" s="8">
        <f>VLOOKUP($A$7:$A$91,data!$A$2:$R$78,15,FALSE)</f>
        <v>51899</v>
      </c>
      <c r="P13" s="8">
        <f>VLOOKUP($A$7:$A$91,data!$A$2:$R$78,16,FALSE)</f>
        <v>403</v>
      </c>
      <c r="Q13" s="8">
        <f>VLOOKUP($A$7:$A$91,data!$A$2:$R$78,17,FALSE)</f>
        <v>16415</v>
      </c>
      <c r="R13" s="8">
        <f>VLOOKUP($A$7:$A$91,data!$A$2:$R$78,18,FALSE)</f>
        <v>55</v>
      </c>
      <c r="S13" s="8">
        <f>VLOOKUP($A$7:$A$91,data!$A$2:$X$78,19,FALSE)</f>
        <v>162568</v>
      </c>
      <c r="T13" s="8">
        <f>VLOOKUP($A$7:$A$91,data!$A$2:$X$78,20,FALSE)</f>
        <v>442</v>
      </c>
      <c r="U13" s="8">
        <f>VLOOKUP($A$7:$A$91,data!$A$2:$X$78,21,FALSE)</f>
        <v>13604</v>
      </c>
      <c r="V13" s="8">
        <f>VLOOKUP($A$7:$A$91,data!$A$2:$X$78,22,FALSE)</f>
        <v>421</v>
      </c>
      <c r="W13" s="8">
        <f>VLOOKUP($A$7:$A$91,data!$A$2:$X$78,23,FALSE)</f>
        <v>134</v>
      </c>
      <c r="X13" s="8">
        <f>VLOOKUP($A$7:$A$91,data!$A$2:$X$78,24,FALSE)</f>
        <v>12</v>
      </c>
    </row>
    <row r="14" spans="1:25" ht="21.75" x14ac:dyDescent="0.2">
      <c r="A14" s="7" t="s">
        <v>17</v>
      </c>
      <c r="B14" s="8">
        <f>VLOOKUP($A$7:$A$91,data!$A$2:$R$78,2,FALSE)</f>
        <v>19259</v>
      </c>
      <c r="C14" s="8">
        <f>VLOOKUP($A$7:$A$91,data!$A$2:$R$78,3,FALSE)</f>
        <v>48952</v>
      </c>
      <c r="D14" s="8">
        <f>VLOOKUP($A$7:$A$91,data!$A$2:$R$78,4,FALSE)</f>
        <v>2805</v>
      </c>
      <c r="E14" s="8">
        <f>VLOOKUP($A$7:$A$91,data!$A$2:$R$78,5,FALSE)</f>
        <v>1139</v>
      </c>
      <c r="F14" s="8">
        <f>VLOOKUP($A$7:$A$91,data!$A$2:$R$78,6,FALSE)</f>
        <v>66</v>
      </c>
      <c r="G14" s="8">
        <f>VLOOKUP($A$7:$A$91,data!$A$2:$R$78,7,FALSE)</f>
        <v>15028</v>
      </c>
      <c r="H14" s="8">
        <f>VLOOKUP($A$7:$A$91,data!$A$2:$R$78,8,FALSE)</f>
        <v>1094</v>
      </c>
      <c r="I14" s="8">
        <f>VLOOKUP($A$7:$A$91,data!$A$2:$R$78,9,FALSE)</f>
        <v>162624</v>
      </c>
      <c r="J14" s="8">
        <f>VLOOKUP($A$7:$A$91,data!$A$2:$R$78,10,FALSE)</f>
        <v>1158</v>
      </c>
      <c r="K14" s="8">
        <f>VLOOKUP($A$7:$A$91,data!$A$2:$R$78,11,FALSE)</f>
        <v>962103</v>
      </c>
      <c r="L14" s="8">
        <f>VLOOKUP($A$7:$A$91,data!$A$2:$R$78,12,FALSE)</f>
        <v>16183</v>
      </c>
      <c r="M14" s="8">
        <f>VLOOKUP($A$7:$A$91,data!$A$2:$R$78,13,FALSE)</f>
        <v>5343679</v>
      </c>
      <c r="N14" s="8">
        <f>VLOOKUP($A$7:$A$91,data!$A$2:$R$78,14,FALSE)</f>
        <v>143</v>
      </c>
      <c r="O14" s="8">
        <f>VLOOKUP($A$7:$A$91,data!$A$2:$R$78,15,FALSE)</f>
        <v>58897</v>
      </c>
      <c r="P14" s="8">
        <f>VLOOKUP($A$7:$A$91,data!$A$2:$R$78,16,FALSE)</f>
        <v>2121</v>
      </c>
      <c r="Q14" s="8">
        <f>VLOOKUP($A$7:$A$91,data!$A$2:$R$78,17,FALSE)</f>
        <v>115142</v>
      </c>
      <c r="R14" s="8">
        <f>VLOOKUP($A$7:$A$91,data!$A$2:$R$78,18,FALSE)</f>
        <v>454</v>
      </c>
      <c r="S14" s="8">
        <f>VLOOKUP($A$7:$A$91,data!$A$2:$X$78,19,FALSE)</f>
        <v>915458</v>
      </c>
      <c r="T14" s="8">
        <f>VLOOKUP($A$7:$A$91,data!$A$2:$X$78,20,FALSE)</f>
        <v>1651</v>
      </c>
      <c r="U14" s="8">
        <f>VLOOKUP($A$7:$A$91,data!$A$2:$X$78,21,FALSE)</f>
        <v>30759</v>
      </c>
      <c r="V14" s="8">
        <f>VLOOKUP($A$7:$A$91,data!$A$2:$X$78,22,FALSE)</f>
        <v>775</v>
      </c>
      <c r="W14" s="8">
        <f>VLOOKUP($A$7:$A$91,data!$A$2:$X$78,23,FALSE)</f>
        <v>2930</v>
      </c>
      <c r="X14" s="8">
        <f>VLOOKUP($A$7:$A$91,data!$A$2:$X$78,24,FALSE)</f>
        <v>94</v>
      </c>
    </row>
    <row r="15" spans="1:25" ht="21.75" x14ac:dyDescent="0.2">
      <c r="A15" s="7" t="s">
        <v>18</v>
      </c>
      <c r="B15" s="8">
        <f>VLOOKUP($A$7:$A$91,data!$A$2:$R$78,2,FALSE)</f>
        <v>18727</v>
      </c>
      <c r="C15" s="8">
        <f>VLOOKUP($A$7:$A$91,data!$A$2:$R$78,3,FALSE)</f>
        <v>30505</v>
      </c>
      <c r="D15" s="8">
        <f>VLOOKUP($A$7:$A$91,data!$A$2:$R$78,4,FALSE)</f>
        <v>1950</v>
      </c>
      <c r="E15" s="8">
        <f>VLOOKUP($A$7:$A$91,data!$A$2:$R$78,5,FALSE)</f>
        <v>153537</v>
      </c>
      <c r="F15" s="8">
        <f>VLOOKUP($A$7:$A$91,data!$A$2:$R$78,6,FALSE)</f>
        <v>4463</v>
      </c>
      <c r="G15" s="8">
        <f>VLOOKUP($A$7:$A$91,data!$A$2:$R$78,7,FALSE)</f>
        <v>14729</v>
      </c>
      <c r="H15" s="8">
        <f>VLOOKUP($A$7:$A$91,data!$A$2:$R$78,8,FALSE)</f>
        <v>728</v>
      </c>
      <c r="I15" s="8">
        <f>VLOOKUP($A$7:$A$91,data!$A$2:$R$78,9,FALSE)</f>
        <v>172920</v>
      </c>
      <c r="J15" s="8">
        <f>VLOOKUP($A$7:$A$91,data!$A$2:$R$78,10,FALSE)</f>
        <v>276</v>
      </c>
      <c r="K15" s="8">
        <f>VLOOKUP($A$7:$A$91,data!$A$2:$R$78,11,FALSE)</f>
        <v>643359</v>
      </c>
      <c r="L15" s="8">
        <f>VLOOKUP($A$7:$A$91,data!$A$2:$R$78,12,FALSE)</f>
        <v>13196</v>
      </c>
      <c r="M15" s="8">
        <f>VLOOKUP($A$7:$A$91,data!$A$2:$R$78,13,FALSE)</f>
        <v>18352267</v>
      </c>
      <c r="N15" s="8">
        <f>VLOOKUP($A$7:$A$91,data!$A$2:$R$78,14,FALSE)</f>
        <v>252</v>
      </c>
      <c r="O15" s="8">
        <f>VLOOKUP($A$7:$A$91,data!$A$2:$R$78,15,FALSE)</f>
        <v>1451888</v>
      </c>
      <c r="P15" s="8">
        <f>VLOOKUP($A$7:$A$91,data!$A$2:$R$78,16,FALSE)</f>
        <v>1759</v>
      </c>
      <c r="Q15" s="8">
        <f>VLOOKUP($A$7:$A$91,data!$A$2:$R$78,17,FALSE)</f>
        <v>641092</v>
      </c>
      <c r="R15" s="8">
        <f>VLOOKUP($A$7:$A$91,data!$A$2:$R$78,18,FALSE)</f>
        <v>188</v>
      </c>
      <c r="S15" s="8">
        <f>VLOOKUP($A$7:$A$91,data!$A$2:$X$78,19,FALSE)</f>
        <v>250847</v>
      </c>
      <c r="T15" s="8">
        <f>VLOOKUP($A$7:$A$91,data!$A$2:$X$78,20,FALSE)</f>
        <v>636</v>
      </c>
      <c r="U15" s="8">
        <f>VLOOKUP($A$7:$A$91,data!$A$2:$X$78,21,FALSE)</f>
        <v>22945</v>
      </c>
      <c r="V15" s="8">
        <f>VLOOKUP($A$7:$A$91,data!$A$2:$X$78,22,FALSE)</f>
        <v>702</v>
      </c>
      <c r="W15" s="8">
        <f>VLOOKUP($A$7:$A$91,data!$A$2:$X$78,23,FALSE)</f>
        <v>2546</v>
      </c>
      <c r="X15" s="8">
        <f>VLOOKUP($A$7:$A$91,data!$A$2:$X$78,24,FALSE)</f>
        <v>48</v>
      </c>
    </row>
    <row r="16" spans="1:25" ht="21.75" x14ac:dyDescent="0.2">
      <c r="A16" s="11" t="s">
        <v>2</v>
      </c>
      <c r="B16" s="10">
        <f t="shared" ref="B16:X16" si="8">SUM(B17:B25)</f>
        <v>122697</v>
      </c>
      <c r="C16" s="10">
        <f t="shared" si="8"/>
        <v>163952</v>
      </c>
      <c r="D16" s="10">
        <f t="shared" si="8"/>
        <v>15357</v>
      </c>
      <c r="E16" s="10">
        <f t="shared" si="8"/>
        <v>40928</v>
      </c>
      <c r="F16" s="10">
        <f t="shared" si="8"/>
        <v>996</v>
      </c>
      <c r="G16" s="10">
        <f t="shared" si="8"/>
        <v>51135</v>
      </c>
      <c r="H16" s="10">
        <f t="shared" si="8"/>
        <v>4164</v>
      </c>
      <c r="I16" s="10">
        <f t="shared" si="8"/>
        <v>1779051</v>
      </c>
      <c r="J16" s="10">
        <f t="shared" si="8"/>
        <v>3029</v>
      </c>
      <c r="K16" s="10">
        <f t="shared" ref="K16:L16" si="9">SUM(K17:K25)</f>
        <v>4214495</v>
      </c>
      <c r="L16" s="10">
        <f t="shared" si="9"/>
        <v>106086</v>
      </c>
      <c r="M16" s="10">
        <f t="shared" ref="M16:N16" si="10">SUM(M17:M25)</f>
        <v>61996160</v>
      </c>
      <c r="N16" s="10">
        <f t="shared" si="10"/>
        <v>3134</v>
      </c>
      <c r="O16" s="10">
        <f t="shared" si="8"/>
        <v>18119099</v>
      </c>
      <c r="P16" s="10">
        <f t="shared" si="8"/>
        <v>9188</v>
      </c>
      <c r="Q16" s="10">
        <f t="shared" si="8"/>
        <v>2989287</v>
      </c>
      <c r="R16" s="10">
        <f t="shared" si="8"/>
        <v>1881</v>
      </c>
      <c r="S16" s="10">
        <f t="shared" ref="S16:T16" si="11">SUM(S17:S25)</f>
        <v>600379</v>
      </c>
      <c r="T16" s="10">
        <f t="shared" si="11"/>
        <v>4185</v>
      </c>
      <c r="U16" s="10">
        <f t="shared" si="8"/>
        <v>27932</v>
      </c>
      <c r="V16" s="10">
        <f t="shared" si="8"/>
        <v>1252</v>
      </c>
      <c r="W16" s="10">
        <f t="shared" si="8"/>
        <v>4490</v>
      </c>
      <c r="X16" s="10">
        <f t="shared" si="8"/>
        <v>236</v>
      </c>
    </row>
    <row r="17" spans="1:24" ht="21.75" x14ac:dyDescent="0.2">
      <c r="A17" s="7" t="s">
        <v>19</v>
      </c>
      <c r="B17" s="8">
        <f>VLOOKUP($A$7:$A$91,data!$A$2:$R$78,2,FALSE)</f>
        <v>2195</v>
      </c>
      <c r="C17" s="8">
        <f>VLOOKUP($A$7:$A$91,data!$A$2:$R$78,3,FALSE)</f>
        <v>215</v>
      </c>
      <c r="D17" s="8">
        <f>VLOOKUP($A$7:$A$91,data!$A$2:$R$78,4,FALSE)</f>
        <v>27</v>
      </c>
      <c r="E17" s="8">
        <f>VLOOKUP($A$7:$A$91,data!$A$2:$R$78,5,FALSE)</f>
        <v>1</v>
      </c>
      <c r="F17" s="8">
        <f>VLOOKUP($A$7:$A$91,data!$A$2:$R$78,6,FALSE)</f>
        <v>1</v>
      </c>
      <c r="G17" s="8">
        <f>VLOOKUP($A$7:$A$91,data!$A$2:$R$78,7,FALSE)</f>
        <v>32</v>
      </c>
      <c r="H17" s="8">
        <f>VLOOKUP($A$7:$A$91,data!$A$2:$R$78,8,FALSE)</f>
        <v>6</v>
      </c>
      <c r="I17" s="8">
        <f>VLOOKUP($A$7:$A$91,data!$A$2:$R$78,9,FALSE)</f>
        <v>294</v>
      </c>
      <c r="J17" s="8">
        <f>VLOOKUP($A$7:$A$91,data!$A$2:$R$78,10,FALSE)</f>
        <v>5</v>
      </c>
      <c r="K17" s="8">
        <f>VLOOKUP($A$7:$A$91,data!$A$2:$R$78,11,FALSE)</f>
        <v>48602</v>
      </c>
      <c r="L17" s="8">
        <f>VLOOKUP($A$7:$A$91,data!$A$2:$R$78,12,FALSE)</f>
        <v>1947</v>
      </c>
      <c r="M17" s="8">
        <f>VLOOKUP($A$7:$A$91,data!$A$2:$R$78,13,FALSE)</f>
        <v>2135</v>
      </c>
      <c r="N17" s="8">
        <f>VLOOKUP($A$7:$A$91,data!$A$2:$R$78,14,FALSE)</f>
        <v>8</v>
      </c>
      <c r="O17" s="8">
        <f>VLOOKUP($A$7:$A$91,data!$A$2:$R$78,15,FALSE)</f>
        <v>1421</v>
      </c>
      <c r="P17" s="8">
        <f>VLOOKUP($A$7:$A$91,data!$A$2:$R$78,16,FALSE)</f>
        <v>54</v>
      </c>
      <c r="Q17" s="8">
        <f>VLOOKUP($A$7:$A$91,data!$A$2:$R$78,17,FALSE)</f>
        <v>1478</v>
      </c>
      <c r="R17" s="8">
        <f>VLOOKUP($A$7:$A$91,data!$A$2:$R$78,18,FALSE)</f>
        <v>107</v>
      </c>
      <c r="S17" s="8">
        <f>VLOOKUP($A$7:$A$91,data!$A$2:$X$78,19,FALSE)</f>
        <v>5360</v>
      </c>
      <c r="T17" s="8">
        <f>VLOOKUP($A$7:$A$91,data!$A$2:$X$78,20,FALSE)</f>
        <v>181</v>
      </c>
      <c r="U17" s="8">
        <f>VLOOKUP($A$7:$A$91,data!$A$2:$X$78,21,FALSE)</f>
        <v>783</v>
      </c>
      <c r="V17" s="8">
        <f>VLOOKUP($A$7:$A$91,data!$A$2:$X$78,22,FALSE)</f>
        <v>32</v>
      </c>
      <c r="W17" s="8">
        <f>VLOOKUP($A$7:$A$91,data!$A$2:$X$78,23,FALSE)</f>
        <v>74</v>
      </c>
      <c r="X17" s="8">
        <f>VLOOKUP($A$7:$A$91,data!$A$2:$X$78,24,FALSE)</f>
        <v>7</v>
      </c>
    </row>
    <row r="18" spans="1:24" ht="21.75" x14ac:dyDescent="0.2">
      <c r="A18" s="7" t="s">
        <v>20</v>
      </c>
      <c r="B18" s="8">
        <f>VLOOKUP($A$7:$A$91,data!$A$2:$R$78,2,FALSE)</f>
        <v>13045</v>
      </c>
      <c r="C18" s="8">
        <f>VLOOKUP($A$7:$A$91,data!$A$2:$R$78,3,FALSE)</f>
        <v>19393</v>
      </c>
      <c r="D18" s="8">
        <f>VLOOKUP($A$7:$A$91,data!$A$2:$R$78,4,FALSE)</f>
        <v>1301</v>
      </c>
      <c r="E18" s="8">
        <f>VLOOKUP($A$7:$A$91,data!$A$2:$R$78,5,FALSE)</f>
        <v>1826</v>
      </c>
      <c r="F18" s="8">
        <f>VLOOKUP($A$7:$A$91,data!$A$2:$R$78,6,FALSE)</f>
        <v>33</v>
      </c>
      <c r="G18" s="8">
        <f>VLOOKUP($A$7:$A$91,data!$A$2:$R$78,7,FALSE)</f>
        <v>8018</v>
      </c>
      <c r="H18" s="8">
        <f>VLOOKUP($A$7:$A$91,data!$A$2:$R$78,8,FALSE)</f>
        <v>796</v>
      </c>
      <c r="I18" s="8">
        <f>VLOOKUP($A$7:$A$91,data!$A$2:$R$78,9,FALSE)</f>
        <v>530589</v>
      </c>
      <c r="J18" s="8">
        <f>VLOOKUP($A$7:$A$91,data!$A$2:$R$78,10,FALSE)</f>
        <v>297</v>
      </c>
      <c r="K18" s="8">
        <f>VLOOKUP($A$7:$A$91,data!$A$2:$R$78,11,FALSE)</f>
        <v>398714</v>
      </c>
      <c r="L18" s="8">
        <f>VLOOKUP($A$7:$A$91,data!$A$2:$R$78,12,FALSE)</f>
        <v>11072</v>
      </c>
      <c r="M18" s="8">
        <f>VLOOKUP($A$7:$A$91,data!$A$2:$R$78,13,FALSE)</f>
        <v>28130053</v>
      </c>
      <c r="N18" s="8">
        <f>VLOOKUP($A$7:$A$91,data!$A$2:$R$78,14,FALSE)</f>
        <v>351</v>
      </c>
      <c r="O18" s="8">
        <f>VLOOKUP($A$7:$A$91,data!$A$2:$R$78,15,FALSE)</f>
        <v>3422782</v>
      </c>
      <c r="P18" s="8">
        <f>VLOOKUP($A$7:$A$91,data!$A$2:$R$78,16,FALSE)</f>
        <v>485</v>
      </c>
      <c r="Q18" s="8">
        <f>VLOOKUP($A$7:$A$91,data!$A$2:$R$78,17,FALSE)</f>
        <v>149696</v>
      </c>
      <c r="R18" s="8">
        <f>VLOOKUP($A$7:$A$91,data!$A$2:$R$78,18,FALSE)</f>
        <v>73</v>
      </c>
      <c r="S18" s="8">
        <f>VLOOKUP($A$7:$A$91,data!$A$2:$X$78,19,FALSE)</f>
        <v>165150</v>
      </c>
      <c r="T18" s="8">
        <f>VLOOKUP($A$7:$A$91,data!$A$2:$X$78,20,FALSE)</f>
        <v>167</v>
      </c>
      <c r="U18" s="8">
        <f>VLOOKUP($A$7:$A$91,data!$A$2:$X$78,21,FALSE)</f>
        <v>6345</v>
      </c>
      <c r="V18" s="8">
        <f>VLOOKUP($A$7:$A$91,data!$A$2:$X$78,22,FALSE)</f>
        <v>273</v>
      </c>
      <c r="W18" s="8">
        <f>VLOOKUP($A$7:$A$91,data!$A$2:$X$78,23,FALSE)</f>
        <v>1844</v>
      </c>
      <c r="X18" s="8">
        <f>VLOOKUP($A$7:$A$91,data!$A$2:$X$78,24,FALSE)</f>
        <v>75</v>
      </c>
    </row>
    <row r="19" spans="1:24" ht="21.75" x14ac:dyDescent="0.2">
      <c r="A19" s="7" t="s">
        <v>21</v>
      </c>
      <c r="B19" s="8">
        <f>VLOOKUP($A$7:$A$91,data!$A$2:$R$78,2,FALSE)</f>
        <v>10579</v>
      </c>
      <c r="C19" s="8">
        <f>VLOOKUP($A$7:$A$91,data!$A$2:$R$78,3,FALSE)</f>
        <v>17164</v>
      </c>
      <c r="D19" s="8">
        <f>VLOOKUP($A$7:$A$91,data!$A$2:$R$78,4,FALSE)</f>
        <v>1574</v>
      </c>
      <c r="E19" s="8">
        <f>VLOOKUP($A$7:$A$91,data!$A$2:$R$78,5,FALSE)</f>
        <v>0</v>
      </c>
      <c r="F19" s="8">
        <f>VLOOKUP($A$7:$A$91,data!$A$2:$R$78,6,FALSE)</f>
        <v>0</v>
      </c>
      <c r="G19" s="8">
        <f>VLOOKUP($A$7:$A$91,data!$A$2:$R$78,7,FALSE)</f>
        <v>791</v>
      </c>
      <c r="H19" s="8">
        <f>VLOOKUP($A$7:$A$91,data!$A$2:$R$78,8,FALSE)</f>
        <v>70</v>
      </c>
      <c r="I19" s="8">
        <f>VLOOKUP($A$7:$A$91,data!$A$2:$R$78,9,FALSE)</f>
        <v>219931</v>
      </c>
      <c r="J19" s="8">
        <f>VLOOKUP($A$7:$A$91,data!$A$2:$R$78,10,FALSE)</f>
        <v>169</v>
      </c>
      <c r="K19" s="8">
        <f>VLOOKUP($A$7:$A$91,data!$A$2:$R$78,11,FALSE)</f>
        <v>404940</v>
      </c>
      <c r="L19" s="8">
        <f>VLOOKUP($A$7:$A$91,data!$A$2:$R$78,12,FALSE)</f>
        <v>9361</v>
      </c>
      <c r="M19" s="8">
        <f>VLOOKUP($A$7:$A$91,data!$A$2:$R$78,13,FALSE)</f>
        <v>4033849</v>
      </c>
      <c r="N19" s="8">
        <f>VLOOKUP($A$7:$A$91,data!$A$2:$R$78,14,FALSE)</f>
        <v>198</v>
      </c>
      <c r="O19" s="8">
        <f>VLOOKUP($A$7:$A$91,data!$A$2:$R$78,15,FALSE)</f>
        <v>314956</v>
      </c>
      <c r="P19" s="8">
        <f>VLOOKUP($A$7:$A$91,data!$A$2:$R$78,16,FALSE)</f>
        <v>225</v>
      </c>
      <c r="Q19" s="8">
        <f>VLOOKUP($A$7:$A$91,data!$A$2:$R$78,17,FALSE)</f>
        <v>554273</v>
      </c>
      <c r="R19" s="8">
        <f>VLOOKUP($A$7:$A$91,data!$A$2:$R$78,18,FALSE)</f>
        <v>56</v>
      </c>
      <c r="S19" s="8">
        <f>VLOOKUP($A$7:$A$91,data!$A$2:$X$78,19,FALSE)</f>
        <v>35654</v>
      </c>
      <c r="T19" s="8">
        <f>VLOOKUP($A$7:$A$91,data!$A$2:$X$78,20,FALSE)</f>
        <v>119</v>
      </c>
      <c r="U19" s="8">
        <f>VLOOKUP($A$7:$A$91,data!$A$2:$X$78,21,FALSE)</f>
        <v>895</v>
      </c>
      <c r="V19" s="8">
        <f>VLOOKUP($A$7:$A$91,data!$A$2:$X$78,22,FALSE)</f>
        <v>35</v>
      </c>
      <c r="W19" s="8">
        <f>VLOOKUP($A$7:$A$91,data!$A$2:$X$78,23,FALSE)</f>
        <v>162</v>
      </c>
      <c r="X19" s="8">
        <f>VLOOKUP($A$7:$A$91,data!$A$2:$X$78,24,FALSE)</f>
        <v>10</v>
      </c>
    </row>
    <row r="20" spans="1:24" ht="21.75" x14ac:dyDescent="0.2">
      <c r="A20" s="7" t="s">
        <v>22</v>
      </c>
      <c r="B20" s="8">
        <f>VLOOKUP($A$7:$A$91,data!$A$2:$R$78,2,FALSE)</f>
        <v>10927</v>
      </c>
      <c r="C20" s="8">
        <f>VLOOKUP($A$7:$A$91,data!$A$2:$R$78,3,FALSE)</f>
        <v>1686</v>
      </c>
      <c r="D20" s="8">
        <f>VLOOKUP($A$7:$A$91,data!$A$2:$R$78,4,FALSE)</f>
        <v>280</v>
      </c>
      <c r="E20" s="8">
        <f>VLOOKUP($A$7:$A$91,data!$A$2:$R$78,5,FALSE)</f>
        <v>2906</v>
      </c>
      <c r="F20" s="8">
        <f>VLOOKUP($A$7:$A$91,data!$A$2:$R$78,6,FALSE)</f>
        <v>70</v>
      </c>
      <c r="G20" s="8">
        <f>VLOOKUP($A$7:$A$91,data!$A$2:$R$78,7,FALSE)</f>
        <v>600</v>
      </c>
      <c r="H20" s="8">
        <f>VLOOKUP($A$7:$A$91,data!$A$2:$R$78,8,FALSE)</f>
        <v>22</v>
      </c>
      <c r="I20" s="8">
        <f>VLOOKUP($A$7:$A$91,data!$A$2:$R$78,9,FALSE)</f>
        <v>49441</v>
      </c>
      <c r="J20" s="8">
        <f>VLOOKUP($A$7:$A$91,data!$A$2:$R$78,10,FALSE)</f>
        <v>150</v>
      </c>
      <c r="K20" s="8">
        <f>VLOOKUP($A$7:$A$91,data!$A$2:$R$78,11,FALSE)</f>
        <v>253076</v>
      </c>
      <c r="L20" s="8">
        <f>VLOOKUP($A$7:$A$91,data!$A$2:$R$78,12,FALSE)</f>
        <v>9556</v>
      </c>
      <c r="M20" s="8">
        <f>VLOOKUP($A$7:$A$91,data!$A$2:$R$78,13,FALSE)</f>
        <v>2161421</v>
      </c>
      <c r="N20" s="8">
        <f>VLOOKUP($A$7:$A$91,data!$A$2:$R$78,14,FALSE)</f>
        <v>226</v>
      </c>
      <c r="O20" s="8">
        <f>VLOOKUP($A$7:$A$91,data!$A$2:$R$78,15,FALSE)</f>
        <v>771778</v>
      </c>
      <c r="P20" s="8">
        <f>VLOOKUP($A$7:$A$91,data!$A$2:$R$78,16,FALSE)</f>
        <v>804</v>
      </c>
      <c r="Q20" s="8">
        <f>VLOOKUP($A$7:$A$91,data!$A$2:$R$78,17,FALSE)</f>
        <v>21795</v>
      </c>
      <c r="R20" s="8">
        <f>VLOOKUP($A$7:$A$91,data!$A$2:$R$78,18,FALSE)</f>
        <v>72</v>
      </c>
      <c r="S20" s="8">
        <f>VLOOKUP($A$7:$A$91,data!$A$2:$X$78,19,FALSE)</f>
        <v>12138</v>
      </c>
      <c r="T20" s="8">
        <f>VLOOKUP($A$7:$A$91,data!$A$2:$X$78,20,FALSE)</f>
        <v>178</v>
      </c>
      <c r="U20" s="8">
        <f>VLOOKUP($A$7:$A$91,data!$A$2:$X$78,21,FALSE)</f>
        <v>198</v>
      </c>
      <c r="V20" s="8">
        <f>VLOOKUP($A$7:$A$91,data!$A$2:$X$78,22,FALSE)</f>
        <v>23</v>
      </c>
      <c r="W20" s="8">
        <f>VLOOKUP($A$7:$A$91,data!$A$2:$X$78,23,FALSE)</f>
        <v>12</v>
      </c>
      <c r="X20" s="8">
        <f>VLOOKUP($A$7:$A$91,data!$A$2:$X$78,24,FALSE)</f>
        <v>3</v>
      </c>
    </row>
    <row r="21" spans="1:24" ht="21.75" x14ac:dyDescent="0.2">
      <c r="A21" s="7" t="s">
        <v>23</v>
      </c>
      <c r="B21" s="8">
        <f>VLOOKUP($A$7:$A$91,data!$A$2:$R$78,2,FALSE)</f>
        <v>4768</v>
      </c>
      <c r="C21" s="8">
        <f>VLOOKUP($A$7:$A$91,data!$A$2:$R$78,3,FALSE)</f>
        <v>1705</v>
      </c>
      <c r="D21" s="8">
        <f>VLOOKUP($A$7:$A$91,data!$A$2:$R$78,4,FALSE)</f>
        <v>183</v>
      </c>
      <c r="E21" s="8">
        <f>VLOOKUP($A$7:$A$91,data!$A$2:$R$78,5,FALSE)</f>
        <v>0</v>
      </c>
      <c r="F21" s="8">
        <f>VLOOKUP($A$7:$A$91,data!$A$2:$R$78,6,FALSE)</f>
        <v>0</v>
      </c>
      <c r="G21" s="8">
        <f>VLOOKUP($A$7:$A$91,data!$A$2:$R$78,7,FALSE)</f>
        <v>629</v>
      </c>
      <c r="H21" s="8">
        <f>VLOOKUP($A$7:$A$91,data!$A$2:$R$78,8,FALSE)</f>
        <v>74</v>
      </c>
      <c r="I21" s="8">
        <f>VLOOKUP($A$7:$A$91,data!$A$2:$R$78,9,FALSE)</f>
        <v>74811</v>
      </c>
      <c r="J21" s="8">
        <f>VLOOKUP($A$7:$A$91,data!$A$2:$R$78,10,FALSE)</f>
        <v>73</v>
      </c>
      <c r="K21" s="8">
        <f>VLOOKUP($A$7:$A$91,data!$A$2:$R$78,11,FALSE)</f>
        <v>115573</v>
      </c>
      <c r="L21" s="8">
        <f>VLOOKUP($A$7:$A$91,data!$A$2:$R$78,12,FALSE)</f>
        <v>3987</v>
      </c>
      <c r="M21" s="8">
        <f>VLOOKUP($A$7:$A$91,data!$A$2:$R$78,13,FALSE)</f>
        <v>529125</v>
      </c>
      <c r="N21" s="8">
        <f>VLOOKUP($A$7:$A$91,data!$A$2:$R$78,14,FALSE)</f>
        <v>16</v>
      </c>
      <c r="O21" s="8">
        <f>VLOOKUP($A$7:$A$91,data!$A$2:$R$78,15,FALSE)</f>
        <v>59866</v>
      </c>
      <c r="P21" s="8">
        <f>VLOOKUP($A$7:$A$91,data!$A$2:$R$78,16,FALSE)</f>
        <v>229</v>
      </c>
      <c r="Q21" s="8">
        <f>VLOOKUP($A$7:$A$91,data!$A$2:$R$78,17,FALSE)</f>
        <v>1959</v>
      </c>
      <c r="R21" s="8">
        <f>VLOOKUP($A$7:$A$91,data!$A$2:$R$78,18,FALSE)</f>
        <v>40</v>
      </c>
      <c r="S21" s="8">
        <f>VLOOKUP($A$7:$A$91,data!$A$2:$X$78,19,FALSE)</f>
        <v>10012</v>
      </c>
      <c r="T21" s="8">
        <f>VLOOKUP($A$7:$A$91,data!$A$2:$X$78,20,FALSE)</f>
        <v>89</v>
      </c>
      <c r="U21" s="8">
        <f>VLOOKUP($A$7:$A$91,data!$A$2:$X$78,21,FALSE)</f>
        <v>328</v>
      </c>
      <c r="V21" s="8">
        <f>VLOOKUP($A$7:$A$91,data!$A$2:$X$78,22,FALSE)</f>
        <v>24</v>
      </c>
      <c r="W21" s="8">
        <f>VLOOKUP($A$7:$A$91,data!$A$2:$X$78,23,FALSE)</f>
        <v>139</v>
      </c>
      <c r="X21" s="8">
        <f>VLOOKUP($A$7:$A$91,data!$A$2:$X$78,24,FALSE)</f>
        <v>10</v>
      </c>
    </row>
    <row r="22" spans="1:24" ht="21.75" x14ac:dyDescent="0.2">
      <c r="A22" s="7" t="s">
        <v>24</v>
      </c>
      <c r="B22" s="8">
        <f>VLOOKUP($A$7:$A$91,data!$A$2:$R$78,2,FALSE)</f>
        <v>16999</v>
      </c>
      <c r="C22" s="8">
        <f>VLOOKUP($A$7:$A$91,data!$A$2:$R$78,3,FALSE)</f>
        <v>22348</v>
      </c>
      <c r="D22" s="8">
        <f>VLOOKUP($A$7:$A$91,data!$A$2:$R$78,4,FALSE)</f>
        <v>2599</v>
      </c>
      <c r="E22" s="8">
        <f>VLOOKUP($A$7:$A$91,data!$A$2:$R$78,5,FALSE)</f>
        <v>178</v>
      </c>
      <c r="F22" s="8">
        <f>VLOOKUP($A$7:$A$91,data!$A$2:$R$78,6,FALSE)</f>
        <v>5</v>
      </c>
      <c r="G22" s="8">
        <f>VLOOKUP($A$7:$A$91,data!$A$2:$R$78,7,FALSE)</f>
        <v>3313</v>
      </c>
      <c r="H22" s="8">
        <f>VLOOKUP($A$7:$A$91,data!$A$2:$R$78,8,FALSE)</f>
        <v>275</v>
      </c>
      <c r="I22" s="8">
        <f>VLOOKUP($A$7:$A$91,data!$A$2:$R$78,9,FALSE)</f>
        <v>313514</v>
      </c>
      <c r="J22" s="8">
        <f>VLOOKUP($A$7:$A$91,data!$A$2:$R$78,10,FALSE)</f>
        <v>569</v>
      </c>
      <c r="K22" s="8">
        <f>VLOOKUP($A$7:$A$91,data!$A$2:$R$78,11,FALSE)</f>
        <v>560265</v>
      </c>
      <c r="L22" s="8">
        <f>VLOOKUP($A$7:$A$91,data!$A$2:$R$78,12,FALSE)</f>
        <v>13374</v>
      </c>
      <c r="M22" s="8">
        <f>VLOOKUP($A$7:$A$91,data!$A$2:$R$78,13,FALSE)</f>
        <v>4816920</v>
      </c>
      <c r="N22" s="8">
        <f>VLOOKUP($A$7:$A$91,data!$A$2:$R$78,14,FALSE)</f>
        <v>311</v>
      </c>
      <c r="O22" s="8">
        <f>VLOOKUP($A$7:$A$91,data!$A$2:$R$78,15,FALSE)</f>
        <v>6798657</v>
      </c>
      <c r="P22" s="8">
        <f>VLOOKUP($A$7:$A$91,data!$A$2:$R$78,16,FALSE)</f>
        <v>1205</v>
      </c>
      <c r="Q22" s="8">
        <f>VLOOKUP($A$7:$A$91,data!$A$2:$R$78,17,FALSE)</f>
        <v>951128</v>
      </c>
      <c r="R22" s="8">
        <f>VLOOKUP($A$7:$A$91,data!$A$2:$R$78,18,FALSE)</f>
        <v>654</v>
      </c>
      <c r="S22" s="8">
        <f>VLOOKUP($A$7:$A$91,data!$A$2:$X$78,19,FALSE)</f>
        <v>253568</v>
      </c>
      <c r="T22" s="8">
        <f>VLOOKUP($A$7:$A$91,data!$A$2:$X$78,20,FALSE)</f>
        <v>1717</v>
      </c>
      <c r="U22" s="8">
        <f>VLOOKUP($A$7:$A$91,data!$A$2:$X$78,21,FALSE)</f>
        <v>7612</v>
      </c>
      <c r="V22" s="8">
        <f>VLOOKUP($A$7:$A$91,data!$A$2:$X$78,22,FALSE)</f>
        <v>347</v>
      </c>
      <c r="W22" s="8">
        <f>VLOOKUP($A$7:$A$91,data!$A$2:$X$78,23,FALSE)</f>
        <v>1272</v>
      </c>
      <c r="X22" s="8">
        <f>VLOOKUP($A$7:$A$91,data!$A$2:$X$78,24,FALSE)</f>
        <v>85</v>
      </c>
    </row>
    <row r="23" spans="1:24" ht="21.75" x14ac:dyDescent="0.2">
      <c r="A23" s="7" t="s">
        <v>25</v>
      </c>
      <c r="B23" s="8">
        <f>VLOOKUP($A$7:$A$91,data!$A$2:$R$78,2,FALSE)</f>
        <v>20329</v>
      </c>
      <c r="C23" s="8">
        <f>VLOOKUP($A$7:$A$91,data!$A$2:$R$78,3,FALSE)</f>
        <v>16175</v>
      </c>
      <c r="D23" s="8">
        <f>VLOOKUP($A$7:$A$91,data!$A$2:$R$78,4,FALSE)</f>
        <v>1619</v>
      </c>
      <c r="E23" s="8">
        <f>VLOOKUP($A$7:$A$91,data!$A$2:$R$78,5,FALSE)</f>
        <v>132</v>
      </c>
      <c r="F23" s="8">
        <f>VLOOKUP($A$7:$A$91,data!$A$2:$R$78,6,FALSE)</f>
        <v>9</v>
      </c>
      <c r="G23" s="8">
        <f>VLOOKUP($A$7:$A$91,data!$A$2:$R$78,7,FALSE)</f>
        <v>11026</v>
      </c>
      <c r="H23" s="8">
        <f>VLOOKUP($A$7:$A$91,data!$A$2:$R$78,8,FALSE)</f>
        <v>874</v>
      </c>
      <c r="I23" s="8">
        <f>VLOOKUP($A$7:$A$91,data!$A$2:$R$78,9,FALSE)</f>
        <v>303695</v>
      </c>
      <c r="J23" s="8">
        <f>VLOOKUP($A$7:$A$91,data!$A$2:$R$78,10,FALSE)</f>
        <v>515</v>
      </c>
      <c r="K23" s="8">
        <f>VLOOKUP($A$7:$A$91,data!$A$2:$R$78,11,FALSE)</f>
        <v>776825</v>
      </c>
      <c r="L23" s="8">
        <f>VLOOKUP($A$7:$A$91,data!$A$2:$R$78,12,FALSE)</f>
        <v>18179</v>
      </c>
      <c r="M23" s="8">
        <f>VLOOKUP($A$7:$A$91,data!$A$2:$R$78,13,FALSE)</f>
        <v>19012007</v>
      </c>
      <c r="N23" s="8">
        <f>VLOOKUP($A$7:$A$91,data!$A$2:$R$78,14,FALSE)</f>
        <v>734</v>
      </c>
      <c r="O23" s="8">
        <f>VLOOKUP($A$7:$A$91,data!$A$2:$R$78,15,FALSE)</f>
        <v>1832508</v>
      </c>
      <c r="P23" s="8">
        <f>VLOOKUP($A$7:$A$91,data!$A$2:$R$78,16,FALSE)</f>
        <v>690</v>
      </c>
      <c r="Q23" s="8">
        <f>VLOOKUP($A$7:$A$91,data!$A$2:$R$78,17,FALSE)</f>
        <v>601724</v>
      </c>
      <c r="R23" s="8">
        <f>VLOOKUP($A$7:$A$91,data!$A$2:$R$78,18,FALSE)</f>
        <v>124</v>
      </c>
      <c r="S23" s="8">
        <f>VLOOKUP($A$7:$A$91,data!$A$2:$X$78,19,FALSE)</f>
        <v>34265</v>
      </c>
      <c r="T23" s="8">
        <f>VLOOKUP($A$7:$A$91,data!$A$2:$X$78,20,FALSE)</f>
        <v>372</v>
      </c>
      <c r="U23" s="8">
        <f>VLOOKUP($A$7:$A$91,data!$A$2:$X$78,21,FALSE)</f>
        <v>988</v>
      </c>
      <c r="V23" s="8">
        <f>VLOOKUP($A$7:$A$91,data!$A$2:$X$78,22,FALSE)</f>
        <v>57</v>
      </c>
      <c r="W23" s="8">
        <f>VLOOKUP($A$7:$A$91,data!$A$2:$X$78,23,FALSE)</f>
        <v>192</v>
      </c>
      <c r="X23" s="8">
        <f>VLOOKUP($A$7:$A$91,data!$A$2:$X$78,24,FALSE)</f>
        <v>12</v>
      </c>
    </row>
    <row r="24" spans="1:24" ht="21.75" x14ac:dyDescent="0.2">
      <c r="A24" s="7" t="s">
        <v>26</v>
      </c>
      <c r="B24" s="8">
        <f>VLOOKUP($A$7:$A$91,data!$A$2:$R$78,2,FALSE)</f>
        <v>11043</v>
      </c>
      <c r="C24" s="8">
        <f>VLOOKUP($A$7:$A$91,data!$A$2:$R$78,3,FALSE)</f>
        <v>10394</v>
      </c>
      <c r="D24" s="8">
        <f>VLOOKUP($A$7:$A$91,data!$A$2:$R$78,4,FALSE)</f>
        <v>939</v>
      </c>
      <c r="E24" s="8">
        <f>VLOOKUP($A$7:$A$91,data!$A$2:$R$78,5,FALSE)</f>
        <v>120</v>
      </c>
      <c r="F24" s="8">
        <f>VLOOKUP($A$7:$A$91,data!$A$2:$R$78,6,FALSE)</f>
        <v>6</v>
      </c>
      <c r="G24" s="8">
        <f>VLOOKUP($A$7:$A$91,data!$A$2:$R$78,7,FALSE)</f>
        <v>13625</v>
      </c>
      <c r="H24" s="8">
        <f>VLOOKUP($A$7:$A$91,data!$A$2:$R$78,8,FALSE)</f>
        <v>1038</v>
      </c>
      <c r="I24" s="8">
        <f>VLOOKUP($A$7:$A$91,data!$A$2:$R$78,9,FALSE)</f>
        <v>248554</v>
      </c>
      <c r="J24" s="8">
        <f>VLOOKUP($A$7:$A$91,data!$A$2:$R$78,10,FALSE)</f>
        <v>184</v>
      </c>
      <c r="K24" s="8">
        <f>VLOOKUP($A$7:$A$91,data!$A$2:$R$78,11,FALSE)</f>
        <v>255162</v>
      </c>
      <c r="L24" s="8">
        <f>VLOOKUP($A$7:$A$91,data!$A$2:$R$78,12,FALSE)</f>
        <v>9053</v>
      </c>
      <c r="M24" s="8">
        <f>VLOOKUP($A$7:$A$91,data!$A$2:$R$78,13,FALSE)</f>
        <v>2784575</v>
      </c>
      <c r="N24" s="8">
        <f>VLOOKUP($A$7:$A$91,data!$A$2:$R$78,14,FALSE)</f>
        <v>313</v>
      </c>
      <c r="O24" s="8">
        <f>VLOOKUP($A$7:$A$91,data!$A$2:$R$78,15,FALSE)</f>
        <v>4638744</v>
      </c>
      <c r="P24" s="8">
        <f>VLOOKUP($A$7:$A$91,data!$A$2:$R$78,16,FALSE)</f>
        <v>987</v>
      </c>
      <c r="Q24" s="8">
        <f>VLOOKUP($A$7:$A$91,data!$A$2:$R$78,17,FALSE)</f>
        <v>574617</v>
      </c>
      <c r="R24" s="8">
        <f>VLOOKUP($A$7:$A$91,data!$A$2:$R$78,18,FALSE)</f>
        <v>285</v>
      </c>
      <c r="S24" s="8">
        <f>VLOOKUP($A$7:$A$91,data!$A$2:$X$78,19,FALSE)</f>
        <v>63493</v>
      </c>
      <c r="T24" s="8">
        <f>VLOOKUP($A$7:$A$91,data!$A$2:$X$78,20,FALSE)</f>
        <v>407</v>
      </c>
      <c r="U24" s="8">
        <f>VLOOKUP($A$7:$A$91,data!$A$2:$X$78,21,FALSE)</f>
        <v>1926</v>
      </c>
      <c r="V24" s="8">
        <f>VLOOKUP($A$7:$A$91,data!$A$2:$X$78,22,FALSE)</f>
        <v>83</v>
      </c>
      <c r="W24" s="8">
        <f>VLOOKUP($A$7:$A$91,data!$A$2:$X$78,23,FALSE)</f>
        <v>374</v>
      </c>
      <c r="X24" s="8">
        <f>VLOOKUP($A$7:$A$91,data!$A$2:$X$78,24,FALSE)</f>
        <v>17</v>
      </c>
    </row>
    <row r="25" spans="1:24" ht="21.75" x14ac:dyDescent="0.2">
      <c r="A25" s="7" t="s">
        <v>27</v>
      </c>
      <c r="B25" s="8">
        <f>VLOOKUP($A$7:$A$91,data!$A$2:$R$78,2,FALSE)</f>
        <v>32812</v>
      </c>
      <c r="C25" s="8">
        <f>VLOOKUP($A$7:$A$91,data!$A$2:$R$78,3,FALSE)</f>
        <v>74872</v>
      </c>
      <c r="D25" s="8">
        <f>VLOOKUP($A$7:$A$91,data!$A$2:$R$78,4,FALSE)</f>
        <v>6835</v>
      </c>
      <c r="E25" s="8">
        <f>VLOOKUP($A$7:$A$91,data!$A$2:$R$78,5,FALSE)</f>
        <v>35765</v>
      </c>
      <c r="F25" s="8">
        <f>VLOOKUP($A$7:$A$91,data!$A$2:$R$78,6,FALSE)</f>
        <v>872</v>
      </c>
      <c r="G25" s="8">
        <f>VLOOKUP($A$7:$A$91,data!$A$2:$R$78,7,FALSE)</f>
        <v>13101</v>
      </c>
      <c r="H25" s="8">
        <f>VLOOKUP($A$7:$A$91,data!$A$2:$R$78,8,FALSE)</f>
        <v>1009</v>
      </c>
      <c r="I25" s="8">
        <f>VLOOKUP($A$7:$A$91,data!$A$2:$R$78,9,FALSE)</f>
        <v>38222</v>
      </c>
      <c r="J25" s="8">
        <f>VLOOKUP($A$7:$A$91,data!$A$2:$R$78,10,FALSE)</f>
        <v>1067</v>
      </c>
      <c r="K25" s="8">
        <f>VLOOKUP($A$7:$A$91,data!$A$2:$R$78,11,FALSE)</f>
        <v>1401338</v>
      </c>
      <c r="L25" s="8">
        <f>VLOOKUP($A$7:$A$91,data!$A$2:$R$78,12,FALSE)</f>
        <v>29557</v>
      </c>
      <c r="M25" s="8">
        <f>VLOOKUP($A$7:$A$91,data!$A$2:$R$78,13,FALSE)</f>
        <v>526075</v>
      </c>
      <c r="N25" s="8">
        <f>VLOOKUP($A$7:$A$91,data!$A$2:$R$78,14,FALSE)</f>
        <v>977</v>
      </c>
      <c r="O25" s="8">
        <f>VLOOKUP($A$7:$A$91,data!$A$2:$R$78,15,FALSE)</f>
        <v>278387</v>
      </c>
      <c r="P25" s="8">
        <f>VLOOKUP($A$7:$A$91,data!$A$2:$R$78,16,FALSE)</f>
        <v>4509</v>
      </c>
      <c r="Q25" s="8">
        <f>VLOOKUP($A$7:$A$91,data!$A$2:$R$78,17,FALSE)</f>
        <v>132617</v>
      </c>
      <c r="R25" s="8">
        <f>VLOOKUP($A$7:$A$91,data!$A$2:$R$78,18,FALSE)</f>
        <v>470</v>
      </c>
      <c r="S25" s="8">
        <f>VLOOKUP($A$7:$A$91,data!$A$2:$X$78,19,FALSE)</f>
        <v>20739</v>
      </c>
      <c r="T25" s="8">
        <f>VLOOKUP($A$7:$A$91,data!$A$2:$X$78,20,FALSE)</f>
        <v>955</v>
      </c>
      <c r="U25" s="8">
        <f>VLOOKUP($A$7:$A$91,data!$A$2:$X$78,21,FALSE)</f>
        <v>8857</v>
      </c>
      <c r="V25" s="8">
        <f>VLOOKUP($A$7:$A$91,data!$A$2:$X$78,22,FALSE)</f>
        <v>378</v>
      </c>
      <c r="W25" s="8">
        <f>VLOOKUP($A$7:$A$91,data!$A$2:$X$78,23,FALSE)</f>
        <v>421</v>
      </c>
      <c r="X25" s="8">
        <f>VLOOKUP($A$7:$A$91,data!$A$2:$X$78,24,FALSE)</f>
        <v>17</v>
      </c>
    </row>
    <row r="26" spans="1:24" ht="21.75" x14ac:dyDescent="0.2">
      <c r="A26" s="11" t="s">
        <v>3</v>
      </c>
      <c r="B26" s="10">
        <f>SUM(B27:B34)</f>
        <v>864402</v>
      </c>
      <c r="C26" s="10">
        <f t="shared" ref="C26:X26" si="12">SUM(C27:C34)</f>
        <v>2122717</v>
      </c>
      <c r="D26" s="10">
        <f t="shared" si="12"/>
        <v>383523</v>
      </c>
      <c r="E26" s="10">
        <f t="shared" si="12"/>
        <v>171097</v>
      </c>
      <c r="F26" s="10">
        <f t="shared" si="12"/>
        <v>5629</v>
      </c>
      <c r="G26" s="10">
        <f t="shared" si="12"/>
        <v>569837</v>
      </c>
      <c r="H26" s="10">
        <f t="shared" si="12"/>
        <v>121828</v>
      </c>
      <c r="I26" s="10">
        <f t="shared" si="12"/>
        <v>1250490</v>
      </c>
      <c r="J26" s="10">
        <f t="shared" si="12"/>
        <v>43279</v>
      </c>
      <c r="K26" s="10">
        <f t="shared" ref="K26:L26" si="13">SUM(K27:K34)</f>
        <v>24758461</v>
      </c>
      <c r="L26" s="10">
        <f t="shared" si="13"/>
        <v>689419</v>
      </c>
      <c r="M26" s="10">
        <f t="shared" ref="M26:N26" si="14">SUM(M27:M34)</f>
        <v>44486349</v>
      </c>
      <c r="N26" s="10">
        <f t="shared" si="14"/>
        <v>12402</v>
      </c>
      <c r="O26" s="10">
        <f t="shared" si="12"/>
        <v>3406569</v>
      </c>
      <c r="P26" s="10">
        <f t="shared" si="12"/>
        <v>40291</v>
      </c>
      <c r="Q26" s="10">
        <f t="shared" si="12"/>
        <v>1116536</v>
      </c>
      <c r="R26" s="10">
        <f t="shared" si="12"/>
        <v>8564</v>
      </c>
      <c r="S26" s="10">
        <f t="shared" ref="S26:T26" si="15">SUM(S27:S34)</f>
        <v>1073049</v>
      </c>
      <c r="T26" s="10">
        <f t="shared" si="15"/>
        <v>26609</v>
      </c>
      <c r="U26" s="10">
        <f t="shared" si="12"/>
        <v>152341</v>
      </c>
      <c r="V26" s="10">
        <f t="shared" si="12"/>
        <v>6297</v>
      </c>
      <c r="W26" s="10">
        <f t="shared" si="12"/>
        <v>6409</v>
      </c>
      <c r="X26" s="10">
        <f t="shared" si="12"/>
        <v>331</v>
      </c>
    </row>
    <row r="27" spans="1:24" ht="21.75" x14ac:dyDescent="0.2">
      <c r="A27" s="7" t="s">
        <v>28</v>
      </c>
      <c r="B27" s="8">
        <f>VLOOKUP($A$7:$A$91,data!$A$2:$R$78,2,FALSE)</f>
        <v>188179</v>
      </c>
      <c r="C27" s="8">
        <f>VLOOKUP($A$7:$A$91,data!$A$2:$R$78,3,FALSE)</f>
        <v>413648</v>
      </c>
      <c r="D27" s="8">
        <f>VLOOKUP($A$7:$A$91,data!$A$2:$R$78,4,FALSE)</f>
        <v>50806</v>
      </c>
      <c r="E27" s="8">
        <f>VLOOKUP($A$7:$A$91,data!$A$2:$R$78,5,FALSE)</f>
        <v>154102</v>
      </c>
      <c r="F27" s="8">
        <f>VLOOKUP($A$7:$A$91,data!$A$2:$R$78,6,FALSE)</f>
        <v>4964</v>
      </c>
      <c r="G27" s="8">
        <f>VLOOKUP($A$7:$A$91,data!$A$2:$R$78,7,FALSE)</f>
        <v>68498</v>
      </c>
      <c r="H27" s="8">
        <f>VLOOKUP($A$7:$A$91,data!$A$2:$R$78,8,FALSE)</f>
        <v>10236</v>
      </c>
      <c r="I27" s="8">
        <f>VLOOKUP($A$7:$A$91,data!$A$2:$R$78,9,FALSE)</f>
        <v>359882</v>
      </c>
      <c r="J27" s="8">
        <f>VLOOKUP($A$7:$A$91,data!$A$2:$R$78,10,FALSE)</f>
        <v>8081</v>
      </c>
      <c r="K27" s="8">
        <f>VLOOKUP($A$7:$A$91,data!$A$2:$R$78,11,FALSE)</f>
        <v>5411806</v>
      </c>
      <c r="L27" s="8">
        <f>VLOOKUP($A$7:$A$91,data!$A$2:$R$78,12,FALSE)</f>
        <v>161889</v>
      </c>
      <c r="M27" s="8">
        <f>VLOOKUP($A$7:$A$91,data!$A$2:$R$78,13,FALSE)</f>
        <v>27344157</v>
      </c>
      <c r="N27" s="8">
        <f>VLOOKUP($A$7:$A$91,data!$A$2:$R$78,14,FALSE)</f>
        <v>4938</v>
      </c>
      <c r="O27" s="8">
        <f>VLOOKUP($A$7:$A$91,data!$A$2:$R$78,15,FALSE)</f>
        <v>1043868</v>
      </c>
      <c r="P27" s="8">
        <f>VLOOKUP($A$7:$A$91,data!$A$2:$R$78,16,FALSE)</f>
        <v>10154</v>
      </c>
      <c r="Q27" s="8">
        <f>VLOOKUP($A$7:$A$91,data!$A$2:$R$78,17,FALSE)</f>
        <v>374353</v>
      </c>
      <c r="R27" s="8">
        <f>VLOOKUP($A$7:$A$91,data!$A$2:$R$78,18,FALSE)</f>
        <v>2425</v>
      </c>
      <c r="S27" s="8">
        <f>VLOOKUP($A$7:$A$91,data!$A$2:$X$78,19,FALSE)</f>
        <v>414134</v>
      </c>
      <c r="T27" s="8">
        <f>VLOOKUP($A$7:$A$91,data!$A$2:$X$78,20,FALSE)</f>
        <v>6252</v>
      </c>
      <c r="U27" s="8">
        <f>VLOOKUP($A$7:$A$91,data!$A$2:$X$78,21,FALSE)</f>
        <v>97698</v>
      </c>
      <c r="V27" s="8">
        <f>VLOOKUP($A$7:$A$91,data!$A$2:$X$78,22,FALSE)</f>
        <v>3429</v>
      </c>
      <c r="W27" s="8">
        <f>VLOOKUP($A$7:$A$91,data!$A$2:$X$78,23,FALSE)</f>
        <v>3559</v>
      </c>
      <c r="X27" s="8">
        <f>VLOOKUP($A$7:$A$91,data!$A$2:$X$78,24,FALSE)</f>
        <v>128</v>
      </c>
    </row>
    <row r="28" spans="1:24" ht="21.75" x14ac:dyDescent="0.2">
      <c r="A28" s="7" t="s">
        <v>29</v>
      </c>
      <c r="B28" s="8">
        <f>VLOOKUP($A$7:$A$91,data!$A$2:$R$78,2,FALSE)</f>
        <v>123970</v>
      </c>
      <c r="C28" s="8">
        <f>VLOOKUP($A$7:$A$91,data!$A$2:$R$78,3,FALSE)</f>
        <v>325293</v>
      </c>
      <c r="D28" s="8">
        <f>VLOOKUP($A$7:$A$91,data!$A$2:$R$78,4,FALSE)</f>
        <v>52461</v>
      </c>
      <c r="E28" s="8">
        <f>VLOOKUP($A$7:$A$91,data!$A$2:$R$78,5,FALSE)</f>
        <v>6848</v>
      </c>
      <c r="F28" s="8">
        <f>VLOOKUP($A$7:$A$91,data!$A$2:$R$78,6,FALSE)</f>
        <v>191</v>
      </c>
      <c r="G28" s="8">
        <f>VLOOKUP($A$7:$A$91,data!$A$2:$R$78,7,FALSE)</f>
        <v>116919</v>
      </c>
      <c r="H28" s="8">
        <f>VLOOKUP($A$7:$A$91,data!$A$2:$R$78,8,FALSE)</f>
        <v>19817</v>
      </c>
      <c r="I28" s="8">
        <f>VLOOKUP($A$7:$A$91,data!$A$2:$R$78,9,FALSE)</f>
        <v>172904</v>
      </c>
      <c r="J28" s="8">
        <f>VLOOKUP($A$7:$A$91,data!$A$2:$R$78,10,FALSE)</f>
        <v>7984</v>
      </c>
      <c r="K28" s="8">
        <f>VLOOKUP($A$7:$A$91,data!$A$2:$R$78,11,FALSE)</f>
        <v>3701556</v>
      </c>
      <c r="L28" s="8">
        <f>VLOOKUP($A$7:$A$91,data!$A$2:$R$78,12,FALSE)</f>
        <v>97398</v>
      </c>
      <c r="M28" s="8">
        <f>VLOOKUP($A$7:$A$91,data!$A$2:$R$78,13,FALSE)</f>
        <v>7779778</v>
      </c>
      <c r="N28" s="8">
        <f>VLOOKUP($A$7:$A$91,data!$A$2:$R$78,14,FALSE)</f>
        <v>1321</v>
      </c>
      <c r="O28" s="8">
        <f>VLOOKUP($A$7:$A$91,data!$A$2:$R$78,15,FALSE)</f>
        <v>225560</v>
      </c>
      <c r="P28" s="8">
        <f>VLOOKUP($A$7:$A$91,data!$A$2:$R$78,16,FALSE)</f>
        <v>5520</v>
      </c>
      <c r="Q28" s="8">
        <f>VLOOKUP($A$7:$A$91,data!$A$2:$R$78,17,FALSE)</f>
        <v>40121</v>
      </c>
      <c r="R28" s="8">
        <f>VLOOKUP($A$7:$A$91,data!$A$2:$R$78,18,FALSE)</f>
        <v>820</v>
      </c>
      <c r="S28" s="8">
        <f>VLOOKUP($A$7:$A$91,data!$A$2:$X$78,19,FALSE)</f>
        <v>145507</v>
      </c>
      <c r="T28" s="8">
        <f>VLOOKUP($A$7:$A$91,data!$A$2:$X$78,20,FALSE)</f>
        <v>6795</v>
      </c>
      <c r="U28" s="8">
        <f>VLOOKUP($A$7:$A$91,data!$A$2:$X$78,21,FALSE)</f>
        <v>13952</v>
      </c>
      <c r="V28" s="8">
        <f>VLOOKUP($A$7:$A$91,data!$A$2:$X$78,22,FALSE)</f>
        <v>806</v>
      </c>
      <c r="W28" s="8">
        <f>VLOOKUP($A$7:$A$91,data!$A$2:$X$78,23,FALSE)</f>
        <v>897</v>
      </c>
      <c r="X28" s="8">
        <f>VLOOKUP($A$7:$A$91,data!$A$2:$X$78,24,FALSE)</f>
        <v>84</v>
      </c>
    </row>
    <row r="29" spans="1:24" ht="21.75" x14ac:dyDescent="0.2">
      <c r="A29" s="7" t="s">
        <v>30</v>
      </c>
      <c r="B29" s="8">
        <f>VLOOKUP($A$7:$A$91,data!$A$2:$R$78,2,FALSE)</f>
        <v>137210</v>
      </c>
      <c r="C29" s="8">
        <f>VLOOKUP($A$7:$A$91,data!$A$2:$R$78,3,FALSE)</f>
        <v>397217</v>
      </c>
      <c r="D29" s="8">
        <f>VLOOKUP($A$7:$A$91,data!$A$2:$R$78,4,FALSE)</f>
        <v>74869</v>
      </c>
      <c r="E29" s="8">
        <f>VLOOKUP($A$7:$A$91,data!$A$2:$R$78,5,FALSE)</f>
        <v>1134</v>
      </c>
      <c r="F29" s="8">
        <f>VLOOKUP($A$7:$A$91,data!$A$2:$R$78,6,FALSE)</f>
        <v>100</v>
      </c>
      <c r="G29" s="8">
        <f>VLOOKUP($A$7:$A$91,data!$A$2:$R$78,7,FALSE)</f>
        <v>129593</v>
      </c>
      <c r="H29" s="8">
        <f>VLOOKUP($A$7:$A$91,data!$A$2:$R$78,8,FALSE)</f>
        <v>28729</v>
      </c>
      <c r="I29" s="8">
        <f>VLOOKUP($A$7:$A$91,data!$A$2:$R$78,9,FALSE)</f>
        <v>128237</v>
      </c>
      <c r="J29" s="8">
        <f>VLOOKUP($A$7:$A$91,data!$A$2:$R$78,10,FALSE)</f>
        <v>6155</v>
      </c>
      <c r="K29" s="8">
        <f>VLOOKUP($A$7:$A$91,data!$A$2:$R$78,11,FALSE)</f>
        <v>3764992</v>
      </c>
      <c r="L29" s="8">
        <f>VLOOKUP($A$7:$A$91,data!$A$2:$R$78,12,FALSE)</f>
        <v>109339</v>
      </c>
      <c r="M29" s="8">
        <f>VLOOKUP($A$7:$A$91,data!$A$2:$R$78,13,FALSE)</f>
        <v>545032</v>
      </c>
      <c r="N29" s="8">
        <f>VLOOKUP($A$7:$A$91,data!$A$2:$R$78,14,FALSE)</f>
        <v>1792</v>
      </c>
      <c r="O29" s="8">
        <f>VLOOKUP($A$7:$A$91,data!$A$2:$R$78,15,FALSE)</f>
        <v>142044</v>
      </c>
      <c r="P29" s="8">
        <f>VLOOKUP($A$7:$A$91,data!$A$2:$R$78,16,FALSE)</f>
        <v>9588</v>
      </c>
      <c r="Q29" s="8">
        <f>VLOOKUP($A$7:$A$91,data!$A$2:$R$78,17,FALSE)</f>
        <v>47392</v>
      </c>
      <c r="R29" s="8">
        <f>VLOOKUP($A$7:$A$91,data!$A$2:$R$78,18,FALSE)</f>
        <v>913</v>
      </c>
      <c r="S29" s="8">
        <f>VLOOKUP($A$7:$A$91,data!$A$2:$X$78,19,FALSE)</f>
        <v>162890</v>
      </c>
      <c r="T29" s="8">
        <f>VLOOKUP($A$7:$A$91,data!$A$2:$X$78,20,FALSE)</f>
        <v>6391</v>
      </c>
      <c r="U29" s="8">
        <f>VLOOKUP($A$7:$A$91,data!$A$2:$X$78,21,FALSE)</f>
        <v>3638</v>
      </c>
      <c r="V29" s="8">
        <f>VLOOKUP($A$7:$A$91,data!$A$2:$X$78,22,FALSE)</f>
        <v>275</v>
      </c>
      <c r="W29" s="8">
        <f>VLOOKUP($A$7:$A$91,data!$A$2:$X$78,23,FALSE)</f>
        <v>649</v>
      </c>
      <c r="X29" s="8">
        <f>VLOOKUP($A$7:$A$91,data!$A$2:$X$78,24,FALSE)</f>
        <v>31</v>
      </c>
    </row>
    <row r="30" spans="1:24" ht="21.75" x14ac:dyDescent="0.2">
      <c r="A30" s="7" t="s">
        <v>31</v>
      </c>
      <c r="B30" s="8">
        <f>VLOOKUP($A$7:$A$91,data!$A$2:$R$78,2,FALSE)</f>
        <v>127415</v>
      </c>
      <c r="C30" s="8">
        <f>VLOOKUP($A$7:$A$91,data!$A$2:$R$78,3,FALSE)</f>
        <v>365942</v>
      </c>
      <c r="D30" s="8">
        <f>VLOOKUP($A$7:$A$91,data!$A$2:$R$78,4,FALSE)</f>
        <v>75786</v>
      </c>
      <c r="E30" s="8">
        <f>VLOOKUP($A$7:$A$91,data!$A$2:$R$78,5,FALSE)</f>
        <v>2391</v>
      </c>
      <c r="F30" s="8">
        <f>VLOOKUP($A$7:$A$91,data!$A$2:$R$78,6,FALSE)</f>
        <v>141</v>
      </c>
      <c r="G30" s="8">
        <f>VLOOKUP($A$7:$A$91,data!$A$2:$R$78,7,FALSE)</f>
        <v>90939</v>
      </c>
      <c r="H30" s="8">
        <f>VLOOKUP($A$7:$A$91,data!$A$2:$R$78,8,FALSE)</f>
        <v>22562</v>
      </c>
      <c r="I30" s="8">
        <f>VLOOKUP($A$7:$A$91,data!$A$2:$R$78,9,FALSE)</f>
        <v>99311</v>
      </c>
      <c r="J30" s="8">
        <f>VLOOKUP($A$7:$A$91,data!$A$2:$R$78,10,FALSE)</f>
        <v>6003</v>
      </c>
      <c r="K30" s="8">
        <f>VLOOKUP($A$7:$A$91,data!$A$2:$R$78,11,FALSE)</f>
        <v>3023453</v>
      </c>
      <c r="L30" s="8">
        <f>VLOOKUP($A$7:$A$91,data!$A$2:$R$78,12,FALSE)</f>
        <v>91124</v>
      </c>
      <c r="M30" s="8">
        <f>VLOOKUP($A$7:$A$91,data!$A$2:$R$78,13,FALSE)</f>
        <v>1040515</v>
      </c>
      <c r="N30" s="8">
        <f>VLOOKUP($A$7:$A$91,data!$A$2:$R$78,14,FALSE)</f>
        <v>2198</v>
      </c>
      <c r="O30" s="8">
        <f>VLOOKUP($A$7:$A$91,data!$A$2:$R$78,15,FALSE)</f>
        <v>69680</v>
      </c>
      <c r="P30" s="8">
        <f>VLOOKUP($A$7:$A$91,data!$A$2:$R$78,16,FALSE)</f>
        <v>4572</v>
      </c>
      <c r="Q30" s="8">
        <f>VLOOKUP($A$7:$A$91,data!$A$2:$R$78,17,FALSE)</f>
        <v>30821</v>
      </c>
      <c r="R30" s="8">
        <f>VLOOKUP($A$7:$A$91,data!$A$2:$R$78,18,FALSE)</f>
        <v>2320</v>
      </c>
      <c r="S30" s="8">
        <f>VLOOKUP($A$7:$A$91,data!$A$2:$X$78,19,FALSE)</f>
        <v>51223</v>
      </c>
      <c r="T30" s="8">
        <f>VLOOKUP($A$7:$A$91,data!$A$2:$X$78,20,FALSE)</f>
        <v>3319</v>
      </c>
      <c r="U30" s="8">
        <f>VLOOKUP($A$7:$A$91,data!$A$2:$X$78,21,FALSE)</f>
        <v>3506</v>
      </c>
      <c r="V30" s="8">
        <f>VLOOKUP($A$7:$A$91,data!$A$2:$X$78,22,FALSE)</f>
        <v>221</v>
      </c>
      <c r="W30" s="8">
        <f>VLOOKUP($A$7:$A$91,data!$A$2:$X$78,23,FALSE)</f>
        <v>344</v>
      </c>
      <c r="X30" s="8">
        <f>VLOOKUP($A$7:$A$91,data!$A$2:$X$78,24,FALSE)</f>
        <v>15</v>
      </c>
    </row>
    <row r="31" spans="1:24" ht="21.75" x14ac:dyDescent="0.2">
      <c r="A31" s="7" t="s">
        <v>32</v>
      </c>
      <c r="B31" s="8">
        <f>VLOOKUP($A$7:$A$91,data!$A$2:$R$78,2,FALSE)</f>
        <v>127391</v>
      </c>
      <c r="C31" s="8">
        <f>VLOOKUP($A$7:$A$91,data!$A$2:$R$78,3,FALSE)</f>
        <v>305649</v>
      </c>
      <c r="D31" s="8">
        <f>VLOOKUP($A$7:$A$91,data!$A$2:$R$78,4,FALSE)</f>
        <v>70576</v>
      </c>
      <c r="E31" s="8">
        <f>VLOOKUP($A$7:$A$91,data!$A$2:$R$78,5,FALSE)</f>
        <v>234</v>
      </c>
      <c r="F31" s="8">
        <f>VLOOKUP($A$7:$A$91,data!$A$2:$R$78,6,FALSE)</f>
        <v>21</v>
      </c>
      <c r="G31" s="8">
        <f>VLOOKUP($A$7:$A$91,data!$A$2:$R$78,7,FALSE)</f>
        <v>104093</v>
      </c>
      <c r="H31" s="8">
        <f>VLOOKUP($A$7:$A$91,data!$A$2:$R$78,8,FALSE)</f>
        <v>27500</v>
      </c>
      <c r="I31" s="8">
        <f>VLOOKUP($A$7:$A$91,data!$A$2:$R$78,9,FALSE)</f>
        <v>154362</v>
      </c>
      <c r="J31" s="8">
        <f>VLOOKUP($A$7:$A$91,data!$A$2:$R$78,10,FALSE)</f>
        <v>6513</v>
      </c>
      <c r="K31" s="8">
        <f>VLOOKUP($A$7:$A$91,data!$A$2:$R$78,11,FALSE)</f>
        <v>3881554</v>
      </c>
      <c r="L31" s="8">
        <f>VLOOKUP($A$7:$A$91,data!$A$2:$R$78,12,FALSE)</f>
        <v>92912</v>
      </c>
      <c r="M31" s="8">
        <f>VLOOKUP($A$7:$A$91,data!$A$2:$R$78,13,FALSE)</f>
        <v>2283771</v>
      </c>
      <c r="N31" s="8">
        <f>VLOOKUP($A$7:$A$91,data!$A$2:$R$78,14,FALSE)</f>
        <v>1444</v>
      </c>
      <c r="O31" s="8">
        <f>VLOOKUP($A$7:$A$91,data!$A$2:$R$78,15,FALSE)</f>
        <v>692350</v>
      </c>
      <c r="P31" s="8">
        <f>VLOOKUP($A$7:$A$91,data!$A$2:$R$78,16,FALSE)</f>
        <v>3754</v>
      </c>
      <c r="Q31" s="8">
        <f>VLOOKUP($A$7:$A$91,data!$A$2:$R$78,17,FALSE)</f>
        <v>22799</v>
      </c>
      <c r="R31" s="8">
        <f>VLOOKUP($A$7:$A$91,data!$A$2:$R$78,18,FALSE)</f>
        <v>988</v>
      </c>
      <c r="S31" s="8">
        <f>VLOOKUP($A$7:$A$91,data!$A$2:$X$78,19,FALSE)</f>
        <v>38861</v>
      </c>
      <c r="T31" s="8">
        <f>VLOOKUP($A$7:$A$91,data!$A$2:$X$78,20,FALSE)</f>
        <v>1102</v>
      </c>
      <c r="U31" s="8">
        <f>VLOOKUP($A$7:$A$91,data!$A$2:$X$78,21,FALSE)</f>
        <v>5016</v>
      </c>
      <c r="V31" s="8">
        <f>VLOOKUP($A$7:$A$91,data!$A$2:$X$78,22,FALSE)</f>
        <v>374</v>
      </c>
      <c r="W31" s="8">
        <f>VLOOKUP($A$7:$A$91,data!$A$2:$X$78,23,FALSE)</f>
        <v>225</v>
      </c>
      <c r="X31" s="8">
        <f>VLOOKUP($A$7:$A$91,data!$A$2:$X$78,24,FALSE)</f>
        <v>26</v>
      </c>
    </row>
    <row r="32" spans="1:24" ht="21.75" x14ac:dyDescent="0.2">
      <c r="A32" s="7" t="s">
        <v>33</v>
      </c>
      <c r="B32" s="8">
        <f>VLOOKUP($A$7:$A$91,data!$A$2:$R$78,2,FALSE)</f>
        <v>45219</v>
      </c>
      <c r="C32" s="8">
        <f>VLOOKUP($A$7:$A$91,data!$A$2:$R$78,3,FALSE)</f>
        <v>137727</v>
      </c>
      <c r="D32" s="8">
        <f>VLOOKUP($A$7:$A$91,data!$A$2:$R$78,4,FALSE)</f>
        <v>26979</v>
      </c>
      <c r="E32" s="8">
        <f>VLOOKUP($A$7:$A$91,data!$A$2:$R$78,5,FALSE)</f>
        <v>18</v>
      </c>
      <c r="F32" s="8">
        <f>VLOOKUP($A$7:$A$91,data!$A$2:$R$78,6,FALSE)</f>
        <v>8</v>
      </c>
      <c r="G32" s="8">
        <f>VLOOKUP($A$7:$A$91,data!$A$2:$R$78,7,FALSE)</f>
        <v>27957</v>
      </c>
      <c r="H32" s="8">
        <f>VLOOKUP($A$7:$A$91,data!$A$2:$R$78,8,FALSE)</f>
        <v>6337</v>
      </c>
      <c r="I32" s="8">
        <f>VLOOKUP($A$7:$A$91,data!$A$2:$R$78,9,FALSE)</f>
        <v>53694</v>
      </c>
      <c r="J32" s="8">
        <f>VLOOKUP($A$7:$A$91,data!$A$2:$R$78,10,FALSE)</f>
        <v>1960</v>
      </c>
      <c r="K32" s="8">
        <f>VLOOKUP($A$7:$A$91,data!$A$2:$R$78,11,FALSE)</f>
        <v>1335508</v>
      </c>
      <c r="L32" s="8">
        <f>VLOOKUP($A$7:$A$91,data!$A$2:$R$78,12,FALSE)</f>
        <v>37125</v>
      </c>
      <c r="M32" s="8">
        <f>VLOOKUP($A$7:$A$91,data!$A$2:$R$78,13,FALSE)</f>
        <v>281598</v>
      </c>
      <c r="N32" s="8">
        <f>VLOOKUP($A$7:$A$91,data!$A$2:$R$78,14,FALSE)</f>
        <v>372</v>
      </c>
      <c r="O32" s="8">
        <f>VLOOKUP($A$7:$A$91,data!$A$2:$R$78,15,FALSE)</f>
        <v>36409</v>
      </c>
      <c r="P32" s="8">
        <f>VLOOKUP($A$7:$A$91,data!$A$2:$R$78,16,FALSE)</f>
        <v>2156</v>
      </c>
      <c r="Q32" s="8">
        <f>VLOOKUP($A$7:$A$91,data!$A$2:$R$78,17,FALSE)</f>
        <v>11618</v>
      </c>
      <c r="R32" s="8">
        <f>VLOOKUP($A$7:$A$91,data!$A$2:$R$78,18,FALSE)</f>
        <v>167</v>
      </c>
      <c r="S32" s="8">
        <f>VLOOKUP($A$7:$A$91,data!$A$2:$X$78,19,FALSE)</f>
        <v>21677</v>
      </c>
      <c r="T32" s="8">
        <f>VLOOKUP($A$7:$A$91,data!$A$2:$X$78,20,FALSE)</f>
        <v>723</v>
      </c>
      <c r="U32" s="8">
        <f>VLOOKUP($A$7:$A$91,data!$A$2:$X$78,21,FALSE)</f>
        <v>933</v>
      </c>
      <c r="V32" s="8">
        <f>VLOOKUP($A$7:$A$91,data!$A$2:$X$78,22,FALSE)</f>
        <v>61</v>
      </c>
      <c r="W32" s="8">
        <f>VLOOKUP($A$7:$A$91,data!$A$2:$X$78,23,FALSE)</f>
        <v>69</v>
      </c>
      <c r="X32" s="8">
        <f>VLOOKUP($A$7:$A$91,data!$A$2:$X$78,24,FALSE)</f>
        <v>2</v>
      </c>
    </row>
    <row r="33" spans="1:24" ht="21.75" x14ac:dyDescent="0.2">
      <c r="A33" s="7" t="s">
        <v>34</v>
      </c>
      <c r="B33" s="8">
        <f>VLOOKUP($A$7:$A$91,data!$A$2:$R$78,2,FALSE)</f>
        <v>81229</v>
      </c>
      <c r="C33" s="8">
        <f>VLOOKUP($A$7:$A$91,data!$A$2:$R$78,3,FALSE)</f>
        <v>87890</v>
      </c>
      <c r="D33" s="8">
        <f>VLOOKUP($A$7:$A$91,data!$A$2:$R$78,4,FALSE)</f>
        <v>12612</v>
      </c>
      <c r="E33" s="8">
        <f>VLOOKUP($A$7:$A$91,data!$A$2:$R$78,5,FALSE)</f>
        <v>6363</v>
      </c>
      <c r="F33" s="8">
        <f>VLOOKUP($A$7:$A$91,data!$A$2:$R$78,6,FALSE)</f>
        <v>202</v>
      </c>
      <c r="G33" s="8">
        <f>VLOOKUP($A$7:$A$91,data!$A$2:$R$78,7,FALSE)</f>
        <v>13907</v>
      </c>
      <c r="H33" s="8">
        <f>VLOOKUP($A$7:$A$91,data!$A$2:$R$78,8,FALSE)</f>
        <v>2233</v>
      </c>
      <c r="I33" s="8">
        <f>VLOOKUP($A$7:$A$91,data!$A$2:$R$78,9,FALSE)</f>
        <v>242130</v>
      </c>
      <c r="J33" s="8">
        <f>VLOOKUP($A$7:$A$91,data!$A$2:$R$78,10,FALSE)</f>
        <v>5435</v>
      </c>
      <c r="K33" s="8">
        <f>VLOOKUP($A$7:$A$91,data!$A$2:$R$78,11,FALSE)</f>
        <v>2577790</v>
      </c>
      <c r="L33" s="8">
        <f>VLOOKUP($A$7:$A$91,data!$A$2:$R$78,12,FALSE)</f>
        <v>75768</v>
      </c>
      <c r="M33" s="8">
        <f>VLOOKUP($A$7:$A$91,data!$A$2:$R$78,13,FALSE)</f>
        <v>4761994</v>
      </c>
      <c r="N33" s="8">
        <f>VLOOKUP($A$7:$A$91,data!$A$2:$R$78,14,FALSE)</f>
        <v>241</v>
      </c>
      <c r="O33" s="8">
        <f>VLOOKUP($A$7:$A$91,data!$A$2:$R$78,15,FALSE)</f>
        <v>1120833</v>
      </c>
      <c r="P33" s="8">
        <f>VLOOKUP($A$7:$A$91,data!$A$2:$R$78,16,FALSE)</f>
        <v>2128</v>
      </c>
      <c r="Q33" s="8">
        <f>VLOOKUP($A$7:$A$91,data!$A$2:$R$78,17,FALSE)</f>
        <v>583177</v>
      </c>
      <c r="R33" s="8">
        <f>VLOOKUP($A$7:$A$91,data!$A$2:$R$78,18,FALSE)</f>
        <v>600</v>
      </c>
      <c r="S33" s="8">
        <f>VLOOKUP($A$7:$A$91,data!$A$2:$X$78,19,FALSE)</f>
        <v>229344</v>
      </c>
      <c r="T33" s="8">
        <f>VLOOKUP($A$7:$A$91,data!$A$2:$X$78,20,FALSE)</f>
        <v>1832</v>
      </c>
      <c r="U33" s="8">
        <f>VLOOKUP($A$7:$A$91,data!$A$2:$X$78,21,FALSE)</f>
        <v>24238</v>
      </c>
      <c r="V33" s="8">
        <f>VLOOKUP($A$7:$A$91,data!$A$2:$X$78,22,FALSE)</f>
        <v>1018</v>
      </c>
      <c r="W33" s="8">
        <f>VLOOKUP($A$7:$A$91,data!$A$2:$X$78,23,FALSE)</f>
        <v>619</v>
      </c>
      <c r="X33" s="8">
        <f>VLOOKUP($A$7:$A$91,data!$A$2:$X$78,24,FALSE)</f>
        <v>41</v>
      </c>
    </row>
    <row r="34" spans="1:24" ht="21.75" x14ac:dyDescent="0.2">
      <c r="A34" s="7" t="s">
        <v>35</v>
      </c>
      <c r="B34" s="8">
        <f>VLOOKUP($A$7:$A$91,data!$A$2:$R$78,2,FALSE)</f>
        <v>33789</v>
      </c>
      <c r="C34" s="8">
        <f>VLOOKUP($A$7:$A$91,data!$A$2:$R$78,3,FALSE)</f>
        <v>89351</v>
      </c>
      <c r="D34" s="8">
        <f>VLOOKUP($A$7:$A$91,data!$A$2:$R$78,4,FALSE)</f>
        <v>19434</v>
      </c>
      <c r="E34" s="8">
        <f>VLOOKUP($A$7:$A$91,data!$A$2:$R$78,5,FALSE)</f>
        <v>7</v>
      </c>
      <c r="F34" s="8">
        <f>VLOOKUP($A$7:$A$91,data!$A$2:$R$78,6,FALSE)</f>
        <v>2</v>
      </c>
      <c r="G34" s="8">
        <f>VLOOKUP($A$7:$A$91,data!$A$2:$R$78,7,FALSE)</f>
        <v>17931</v>
      </c>
      <c r="H34" s="8">
        <f>VLOOKUP($A$7:$A$91,data!$A$2:$R$78,8,FALSE)</f>
        <v>4414</v>
      </c>
      <c r="I34" s="8">
        <f>VLOOKUP($A$7:$A$91,data!$A$2:$R$78,9,FALSE)</f>
        <v>39970</v>
      </c>
      <c r="J34" s="8">
        <f>VLOOKUP($A$7:$A$91,data!$A$2:$R$78,10,FALSE)</f>
        <v>1148</v>
      </c>
      <c r="K34" s="8">
        <f>VLOOKUP($A$7:$A$91,data!$A$2:$R$78,11,FALSE)</f>
        <v>1061802</v>
      </c>
      <c r="L34" s="8">
        <f>VLOOKUP($A$7:$A$91,data!$A$2:$R$78,12,FALSE)</f>
        <v>23864</v>
      </c>
      <c r="M34" s="8">
        <f>VLOOKUP($A$7:$A$91,data!$A$2:$R$78,13,FALSE)</f>
        <v>449504</v>
      </c>
      <c r="N34" s="8">
        <f>VLOOKUP($A$7:$A$91,data!$A$2:$R$78,14,FALSE)</f>
        <v>96</v>
      </c>
      <c r="O34" s="8">
        <f>VLOOKUP($A$7:$A$91,data!$A$2:$R$78,15,FALSE)</f>
        <v>75825</v>
      </c>
      <c r="P34" s="8">
        <f>VLOOKUP($A$7:$A$91,data!$A$2:$R$78,16,FALSE)</f>
        <v>2419</v>
      </c>
      <c r="Q34" s="8">
        <f>VLOOKUP($A$7:$A$91,data!$A$2:$R$78,17,FALSE)</f>
        <v>6255</v>
      </c>
      <c r="R34" s="8">
        <f>VLOOKUP($A$7:$A$91,data!$A$2:$R$78,18,FALSE)</f>
        <v>331</v>
      </c>
      <c r="S34" s="8">
        <f>VLOOKUP($A$7:$A$91,data!$A$2:$X$78,19,FALSE)</f>
        <v>9413</v>
      </c>
      <c r="T34" s="8">
        <f>VLOOKUP($A$7:$A$91,data!$A$2:$X$78,20,FALSE)</f>
        <v>195</v>
      </c>
      <c r="U34" s="8">
        <f>VLOOKUP($A$7:$A$91,data!$A$2:$X$78,21,FALSE)</f>
        <v>3360</v>
      </c>
      <c r="V34" s="8">
        <f>VLOOKUP($A$7:$A$91,data!$A$2:$X$78,22,FALSE)</f>
        <v>113</v>
      </c>
      <c r="W34" s="8">
        <f>VLOOKUP($A$7:$A$91,data!$A$2:$X$78,23,FALSE)</f>
        <v>47</v>
      </c>
      <c r="X34" s="8">
        <f>VLOOKUP($A$7:$A$91,data!$A$2:$X$78,24,FALSE)</f>
        <v>4</v>
      </c>
    </row>
    <row r="35" spans="1:24" ht="21.75" x14ac:dyDescent="0.2">
      <c r="A35" s="11" t="s">
        <v>4</v>
      </c>
      <c r="B35" s="10">
        <f>SUM(B36:B47)</f>
        <v>780385</v>
      </c>
      <c r="C35" s="10">
        <f t="shared" ref="C35:X35" si="16">SUM(C36:C47)</f>
        <v>1511803</v>
      </c>
      <c r="D35" s="10">
        <f t="shared" si="16"/>
        <v>286885</v>
      </c>
      <c r="E35" s="10">
        <f t="shared" si="16"/>
        <v>68784</v>
      </c>
      <c r="F35" s="10">
        <f t="shared" si="16"/>
        <v>1987</v>
      </c>
      <c r="G35" s="10">
        <f t="shared" si="16"/>
        <v>446429</v>
      </c>
      <c r="H35" s="10">
        <f t="shared" si="16"/>
        <v>88963</v>
      </c>
      <c r="I35" s="10">
        <f t="shared" si="16"/>
        <v>1175727</v>
      </c>
      <c r="J35" s="10">
        <f t="shared" si="16"/>
        <v>33602</v>
      </c>
      <c r="K35" s="10">
        <f t="shared" ref="K35:L35" si="17">SUM(K36:K47)</f>
        <v>24907185</v>
      </c>
      <c r="L35" s="10">
        <f t="shared" si="17"/>
        <v>651163</v>
      </c>
      <c r="M35" s="10">
        <f t="shared" ref="M35:N35" si="18">SUM(M36:M47)</f>
        <v>3990739</v>
      </c>
      <c r="N35" s="10">
        <f t="shared" si="18"/>
        <v>9551</v>
      </c>
      <c r="O35" s="10">
        <f t="shared" si="16"/>
        <v>4336261</v>
      </c>
      <c r="P35" s="10">
        <f t="shared" si="16"/>
        <v>32480</v>
      </c>
      <c r="Q35" s="10">
        <f t="shared" si="16"/>
        <v>411857</v>
      </c>
      <c r="R35" s="10">
        <f t="shared" si="16"/>
        <v>11704</v>
      </c>
      <c r="S35" s="10">
        <f t="shared" ref="S35:T35" si="19">SUM(S36:S47)</f>
        <v>821382</v>
      </c>
      <c r="T35" s="10">
        <f t="shared" si="19"/>
        <v>14030</v>
      </c>
      <c r="U35" s="10">
        <f t="shared" si="16"/>
        <v>77173</v>
      </c>
      <c r="V35" s="10">
        <f t="shared" si="16"/>
        <v>3811</v>
      </c>
      <c r="W35" s="10">
        <f t="shared" si="16"/>
        <v>1853</v>
      </c>
      <c r="X35" s="10">
        <f t="shared" si="16"/>
        <v>154</v>
      </c>
    </row>
    <row r="36" spans="1:24" ht="21.75" x14ac:dyDescent="0.2">
      <c r="A36" s="7" t="s">
        <v>36</v>
      </c>
      <c r="B36" s="8">
        <f>VLOOKUP($A$7:$A$91,data!$A$2:$R$78,2,FALSE)</f>
        <v>23975</v>
      </c>
      <c r="C36" s="8">
        <f>VLOOKUP($A$7:$A$91,data!$A$2:$R$78,3,FALSE)</f>
        <v>33014</v>
      </c>
      <c r="D36" s="8">
        <f>VLOOKUP($A$7:$A$91,data!$A$2:$R$78,4,FALSE)</f>
        <v>4537</v>
      </c>
      <c r="E36" s="8">
        <f>VLOOKUP($A$7:$A$91,data!$A$2:$R$78,5,FALSE)</f>
        <v>1083</v>
      </c>
      <c r="F36" s="8">
        <f>VLOOKUP($A$7:$A$91,data!$A$2:$R$78,6,FALSE)</f>
        <v>13</v>
      </c>
      <c r="G36" s="8">
        <f>VLOOKUP($A$7:$A$91,data!$A$2:$R$78,7,FALSE)</f>
        <v>17764</v>
      </c>
      <c r="H36" s="8">
        <f>VLOOKUP($A$7:$A$91,data!$A$2:$R$78,8,FALSE)</f>
        <v>2235</v>
      </c>
      <c r="I36" s="8">
        <f>VLOOKUP($A$7:$A$91,data!$A$2:$R$78,9,FALSE)</f>
        <v>37503</v>
      </c>
      <c r="J36" s="8">
        <f>VLOOKUP($A$7:$A$91,data!$A$2:$R$78,10,FALSE)</f>
        <v>1048</v>
      </c>
      <c r="K36" s="8">
        <f>VLOOKUP($A$7:$A$91,data!$A$2:$R$78,11,FALSE)</f>
        <v>1122364</v>
      </c>
      <c r="L36" s="8">
        <f>VLOOKUP($A$7:$A$91,data!$A$2:$R$78,12,FALSE)</f>
        <v>20572</v>
      </c>
      <c r="M36" s="8">
        <f>VLOOKUP($A$7:$A$91,data!$A$2:$R$78,13,FALSE)</f>
        <v>21798</v>
      </c>
      <c r="N36" s="8">
        <f>VLOOKUP($A$7:$A$91,data!$A$2:$R$78,14,FALSE)</f>
        <v>148</v>
      </c>
      <c r="O36" s="8">
        <f>VLOOKUP($A$7:$A$91,data!$A$2:$R$78,15,FALSE)</f>
        <v>41880</v>
      </c>
      <c r="P36" s="8">
        <f>VLOOKUP($A$7:$A$91,data!$A$2:$R$78,16,FALSE)</f>
        <v>754</v>
      </c>
      <c r="Q36" s="8">
        <f>VLOOKUP($A$7:$A$91,data!$A$2:$R$78,17,FALSE)</f>
        <v>16752</v>
      </c>
      <c r="R36" s="8">
        <f>VLOOKUP($A$7:$A$91,data!$A$2:$R$78,18,FALSE)</f>
        <v>169</v>
      </c>
      <c r="S36" s="8">
        <f>VLOOKUP($A$7:$A$91,data!$A$2:$X$78,19,FALSE)</f>
        <v>21981</v>
      </c>
      <c r="T36" s="8">
        <f>VLOOKUP($A$7:$A$91,data!$A$2:$X$78,20,FALSE)</f>
        <v>204</v>
      </c>
      <c r="U36" s="8">
        <f>VLOOKUP($A$7:$A$91,data!$A$2:$X$78,21,FALSE)</f>
        <v>2816</v>
      </c>
      <c r="V36" s="8">
        <f>VLOOKUP($A$7:$A$91,data!$A$2:$X$78,22,FALSE)</f>
        <v>132</v>
      </c>
      <c r="W36" s="8">
        <f>VLOOKUP($A$7:$A$91,data!$A$2:$X$78,23,FALSE)</f>
        <v>34</v>
      </c>
      <c r="X36" s="8">
        <f>VLOOKUP($A$7:$A$91,data!$A$2:$X$78,24,FALSE)</f>
        <v>3</v>
      </c>
    </row>
    <row r="37" spans="1:24" ht="21.75" x14ac:dyDescent="0.2">
      <c r="A37" s="7" t="s">
        <v>37</v>
      </c>
      <c r="B37" s="8">
        <f>VLOOKUP($A$7:$A$91,data!$A$2:$R$78,2,FALSE)</f>
        <v>26494</v>
      </c>
      <c r="C37" s="8">
        <f>VLOOKUP($A$7:$A$91,data!$A$2:$R$78,3,FALSE)</f>
        <v>41360</v>
      </c>
      <c r="D37" s="8">
        <f>VLOOKUP($A$7:$A$91,data!$A$2:$R$78,4,FALSE)</f>
        <v>5615</v>
      </c>
      <c r="E37" s="8">
        <f>VLOOKUP($A$7:$A$91,data!$A$2:$R$78,5,FALSE)</f>
        <v>1588</v>
      </c>
      <c r="F37" s="8">
        <f>VLOOKUP($A$7:$A$91,data!$A$2:$R$78,6,FALSE)</f>
        <v>38</v>
      </c>
      <c r="G37" s="8">
        <f>VLOOKUP($A$7:$A$91,data!$A$2:$R$78,7,FALSE)</f>
        <v>11196</v>
      </c>
      <c r="H37" s="8">
        <f>VLOOKUP($A$7:$A$91,data!$A$2:$R$78,8,FALSE)</f>
        <v>1817</v>
      </c>
      <c r="I37" s="8">
        <f>VLOOKUP($A$7:$A$91,data!$A$2:$R$78,9,FALSE)</f>
        <v>49500</v>
      </c>
      <c r="J37" s="8">
        <f>VLOOKUP($A$7:$A$91,data!$A$2:$R$78,10,FALSE)</f>
        <v>894</v>
      </c>
      <c r="K37" s="8">
        <f>VLOOKUP($A$7:$A$91,data!$A$2:$R$78,11,FALSE)</f>
        <v>1171764</v>
      </c>
      <c r="L37" s="8">
        <f>VLOOKUP($A$7:$A$91,data!$A$2:$R$78,12,FALSE)</f>
        <v>23271</v>
      </c>
      <c r="M37" s="8">
        <f>VLOOKUP($A$7:$A$91,data!$A$2:$R$78,13,FALSE)</f>
        <v>346118</v>
      </c>
      <c r="N37" s="8">
        <f>VLOOKUP($A$7:$A$91,data!$A$2:$R$78,14,FALSE)</f>
        <v>113</v>
      </c>
      <c r="O37" s="8">
        <f>VLOOKUP($A$7:$A$91,data!$A$2:$R$78,15,FALSE)</f>
        <v>48522</v>
      </c>
      <c r="P37" s="8">
        <f>VLOOKUP($A$7:$A$91,data!$A$2:$R$78,16,FALSE)</f>
        <v>290</v>
      </c>
      <c r="Q37" s="8">
        <f>VLOOKUP($A$7:$A$91,data!$A$2:$R$78,17,FALSE)</f>
        <v>5329</v>
      </c>
      <c r="R37" s="8">
        <f>VLOOKUP($A$7:$A$91,data!$A$2:$R$78,18,FALSE)</f>
        <v>62</v>
      </c>
      <c r="S37" s="8">
        <f>VLOOKUP($A$7:$A$91,data!$A$2:$X$78,19,FALSE)</f>
        <v>12940</v>
      </c>
      <c r="T37" s="8">
        <f>VLOOKUP($A$7:$A$91,data!$A$2:$X$78,20,FALSE)</f>
        <v>168</v>
      </c>
      <c r="U37" s="8">
        <f>VLOOKUP($A$7:$A$91,data!$A$2:$X$78,21,FALSE)</f>
        <v>6371</v>
      </c>
      <c r="V37" s="8">
        <f>VLOOKUP($A$7:$A$91,data!$A$2:$X$78,22,FALSE)</f>
        <v>286</v>
      </c>
      <c r="W37" s="8">
        <f>VLOOKUP($A$7:$A$91,data!$A$2:$X$78,23,FALSE)</f>
        <v>75</v>
      </c>
      <c r="X37" s="8">
        <f>VLOOKUP($A$7:$A$91,data!$A$2:$X$78,24,FALSE)</f>
        <v>4</v>
      </c>
    </row>
    <row r="38" spans="1:24" ht="21.75" x14ac:dyDescent="0.2">
      <c r="A38" s="7" t="s">
        <v>38</v>
      </c>
      <c r="B38" s="8">
        <f>VLOOKUP($A$7:$A$91,data!$A$2:$R$78,2,FALSE)</f>
        <v>89734</v>
      </c>
      <c r="C38" s="8">
        <f>VLOOKUP($A$7:$A$91,data!$A$2:$R$78,3,FALSE)</f>
        <v>222389</v>
      </c>
      <c r="D38" s="8">
        <f>VLOOKUP($A$7:$A$91,data!$A$2:$R$78,4,FALSE)</f>
        <v>37726</v>
      </c>
      <c r="E38" s="8">
        <f>VLOOKUP($A$7:$A$91,data!$A$2:$R$78,5,FALSE)</f>
        <v>37914</v>
      </c>
      <c r="F38" s="8">
        <f>VLOOKUP($A$7:$A$91,data!$A$2:$R$78,6,FALSE)</f>
        <v>1087</v>
      </c>
      <c r="G38" s="8">
        <f>VLOOKUP($A$7:$A$91,data!$A$2:$R$78,7,FALSE)</f>
        <v>37000</v>
      </c>
      <c r="H38" s="8">
        <f>VLOOKUP($A$7:$A$91,data!$A$2:$R$78,8,FALSE)</f>
        <v>5800</v>
      </c>
      <c r="I38" s="8">
        <f>VLOOKUP($A$7:$A$91,data!$A$2:$R$78,9,FALSE)</f>
        <v>247925</v>
      </c>
      <c r="J38" s="8">
        <f>VLOOKUP($A$7:$A$91,data!$A$2:$R$78,10,FALSE)</f>
        <v>4707</v>
      </c>
      <c r="K38" s="8">
        <f>VLOOKUP($A$7:$A$91,data!$A$2:$R$78,11,FALSE)</f>
        <v>3299463</v>
      </c>
      <c r="L38" s="8">
        <f>VLOOKUP($A$7:$A$91,data!$A$2:$R$78,12,FALSE)</f>
        <v>73019</v>
      </c>
      <c r="M38" s="8">
        <f>VLOOKUP($A$7:$A$91,data!$A$2:$R$78,13,FALSE)</f>
        <v>1770444</v>
      </c>
      <c r="N38" s="8">
        <f>VLOOKUP($A$7:$A$91,data!$A$2:$R$78,14,FALSE)</f>
        <v>2272</v>
      </c>
      <c r="O38" s="8">
        <f>VLOOKUP($A$7:$A$91,data!$A$2:$R$78,15,FALSE)</f>
        <v>1147181</v>
      </c>
      <c r="P38" s="8">
        <f>VLOOKUP($A$7:$A$91,data!$A$2:$R$78,16,FALSE)</f>
        <v>4797</v>
      </c>
      <c r="Q38" s="8">
        <f>VLOOKUP($A$7:$A$91,data!$A$2:$R$78,17,FALSE)</f>
        <v>138565</v>
      </c>
      <c r="R38" s="8">
        <f>VLOOKUP($A$7:$A$91,data!$A$2:$R$78,18,FALSE)</f>
        <v>2821</v>
      </c>
      <c r="S38" s="8">
        <f>VLOOKUP($A$7:$A$91,data!$A$2:$X$78,19,FALSE)</f>
        <v>219693</v>
      </c>
      <c r="T38" s="8">
        <f>VLOOKUP($A$7:$A$91,data!$A$2:$X$78,20,FALSE)</f>
        <v>2324</v>
      </c>
      <c r="U38" s="8">
        <f>VLOOKUP($A$7:$A$91,data!$A$2:$X$78,21,FALSE)</f>
        <v>17984</v>
      </c>
      <c r="V38" s="8">
        <f>VLOOKUP($A$7:$A$91,data!$A$2:$X$78,22,FALSE)</f>
        <v>840</v>
      </c>
      <c r="W38" s="8">
        <f>VLOOKUP($A$7:$A$91,data!$A$2:$X$78,23,FALSE)</f>
        <v>176</v>
      </c>
      <c r="X38" s="8">
        <f>VLOOKUP($A$7:$A$91,data!$A$2:$X$78,24,FALSE)</f>
        <v>36</v>
      </c>
    </row>
    <row r="39" spans="1:24" ht="21.75" x14ac:dyDescent="0.2">
      <c r="A39" s="7" t="s">
        <v>39</v>
      </c>
      <c r="B39" s="8">
        <f>VLOOKUP($A$7:$A$91,data!$A$2:$R$78,2,FALSE)</f>
        <v>100618</v>
      </c>
      <c r="C39" s="8">
        <f>VLOOKUP($A$7:$A$91,data!$A$2:$R$78,3,FALSE)</f>
        <v>119590</v>
      </c>
      <c r="D39" s="8">
        <f>VLOOKUP($A$7:$A$91,data!$A$2:$R$78,4,FALSE)</f>
        <v>19618</v>
      </c>
      <c r="E39" s="8">
        <f>VLOOKUP($A$7:$A$91,data!$A$2:$R$78,5,FALSE)</f>
        <v>9163</v>
      </c>
      <c r="F39" s="8">
        <f>VLOOKUP($A$7:$A$91,data!$A$2:$R$78,6,FALSE)</f>
        <v>257</v>
      </c>
      <c r="G39" s="8">
        <f>VLOOKUP($A$7:$A$91,data!$A$2:$R$78,7,FALSE)</f>
        <v>52371</v>
      </c>
      <c r="H39" s="8">
        <f>VLOOKUP($A$7:$A$91,data!$A$2:$R$78,8,FALSE)</f>
        <v>10324</v>
      </c>
      <c r="I39" s="8">
        <f>VLOOKUP($A$7:$A$91,data!$A$2:$R$78,9,FALSE)</f>
        <v>201182</v>
      </c>
      <c r="J39" s="8">
        <f>VLOOKUP($A$7:$A$91,data!$A$2:$R$78,10,FALSE)</f>
        <v>3554</v>
      </c>
      <c r="K39" s="8">
        <f>VLOOKUP($A$7:$A$91,data!$A$2:$R$78,11,FALSE)</f>
        <v>3721848</v>
      </c>
      <c r="L39" s="8">
        <f>VLOOKUP($A$7:$A$91,data!$A$2:$R$78,12,FALSE)</f>
        <v>89530</v>
      </c>
      <c r="M39" s="8">
        <f>VLOOKUP($A$7:$A$91,data!$A$2:$R$78,13,FALSE)</f>
        <v>328420</v>
      </c>
      <c r="N39" s="8">
        <f>VLOOKUP($A$7:$A$91,data!$A$2:$R$78,14,FALSE)</f>
        <v>522</v>
      </c>
      <c r="O39" s="8">
        <f>VLOOKUP($A$7:$A$91,data!$A$2:$R$78,15,FALSE)</f>
        <v>230780</v>
      </c>
      <c r="P39" s="8">
        <f>VLOOKUP($A$7:$A$91,data!$A$2:$R$78,16,FALSE)</f>
        <v>3512</v>
      </c>
      <c r="Q39" s="8">
        <f>VLOOKUP($A$7:$A$91,data!$A$2:$R$78,17,FALSE)</f>
        <v>20028</v>
      </c>
      <c r="R39" s="8">
        <f>VLOOKUP($A$7:$A$91,data!$A$2:$R$78,18,FALSE)</f>
        <v>473</v>
      </c>
      <c r="S39" s="8">
        <f>VLOOKUP($A$7:$A$91,data!$A$2:$X$78,19,FALSE)</f>
        <v>53904</v>
      </c>
      <c r="T39" s="8">
        <f>VLOOKUP($A$7:$A$91,data!$A$2:$X$78,20,FALSE)</f>
        <v>1246</v>
      </c>
      <c r="U39" s="8">
        <f>VLOOKUP($A$7:$A$91,data!$A$2:$X$78,21,FALSE)</f>
        <v>13701</v>
      </c>
      <c r="V39" s="8">
        <f>VLOOKUP($A$7:$A$91,data!$A$2:$X$78,22,FALSE)</f>
        <v>622</v>
      </c>
      <c r="W39" s="8">
        <f>VLOOKUP($A$7:$A$91,data!$A$2:$X$78,23,FALSE)</f>
        <v>203</v>
      </c>
      <c r="X39" s="8">
        <f>VLOOKUP($A$7:$A$91,data!$A$2:$X$78,24,FALSE)</f>
        <v>18</v>
      </c>
    </row>
    <row r="40" spans="1:24" ht="21.75" x14ac:dyDescent="0.2">
      <c r="A40" s="7" t="s">
        <v>40</v>
      </c>
      <c r="B40" s="8">
        <f>VLOOKUP($A$7:$A$91,data!$A$2:$R$78,2,FALSE)</f>
        <v>42671</v>
      </c>
      <c r="C40" s="8">
        <f>VLOOKUP($A$7:$A$91,data!$A$2:$R$78,3,FALSE)</f>
        <v>40463</v>
      </c>
      <c r="D40" s="8">
        <f>VLOOKUP($A$7:$A$91,data!$A$2:$R$78,4,FALSE)</f>
        <v>4788</v>
      </c>
      <c r="E40" s="8">
        <f>VLOOKUP($A$7:$A$91,data!$A$2:$R$78,5,FALSE)</f>
        <v>5555</v>
      </c>
      <c r="F40" s="8">
        <f>VLOOKUP($A$7:$A$91,data!$A$2:$R$78,6,FALSE)</f>
        <v>71</v>
      </c>
      <c r="G40" s="8">
        <f>VLOOKUP($A$7:$A$91,data!$A$2:$R$78,7,FALSE)</f>
        <v>12378</v>
      </c>
      <c r="H40" s="8">
        <f>VLOOKUP($A$7:$A$91,data!$A$2:$R$78,8,FALSE)</f>
        <v>1515</v>
      </c>
      <c r="I40" s="8">
        <f>VLOOKUP($A$7:$A$91,data!$A$2:$R$78,9,FALSE)</f>
        <v>62573</v>
      </c>
      <c r="J40" s="8">
        <f>VLOOKUP($A$7:$A$91,data!$A$2:$R$78,10,FALSE)</f>
        <v>1225</v>
      </c>
      <c r="K40" s="8">
        <f>VLOOKUP($A$7:$A$91,data!$A$2:$R$78,11,FALSE)</f>
        <v>1288707</v>
      </c>
      <c r="L40" s="8">
        <f>VLOOKUP($A$7:$A$91,data!$A$2:$R$78,12,FALSE)</f>
        <v>38335</v>
      </c>
      <c r="M40" s="8">
        <f>VLOOKUP($A$7:$A$91,data!$A$2:$R$78,13,FALSE)</f>
        <v>196692</v>
      </c>
      <c r="N40" s="8">
        <f>VLOOKUP($A$7:$A$91,data!$A$2:$R$78,14,FALSE)</f>
        <v>109</v>
      </c>
      <c r="O40" s="8">
        <f>VLOOKUP($A$7:$A$91,data!$A$2:$R$78,15,FALSE)</f>
        <v>62629</v>
      </c>
      <c r="P40" s="8">
        <f>VLOOKUP($A$7:$A$91,data!$A$2:$R$78,16,FALSE)</f>
        <v>1398</v>
      </c>
      <c r="Q40" s="8">
        <f>VLOOKUP($A$7:$A$91,data!$A$2:$R$78,17,FALSE)</f>
        <v>2360</v>
      </c>
      <c r="R40" s="8">
        <f>VLOOKUP($A$7:$A$91,data!$A$2:$R$78,18,FALSE)</f>
        <v>76</v>
      </c>
      <c r="S40" s="8">
        <f>VLOOKUP($A$7:$A$91,data!$A$2:$X$78,19,FALSE)</f>
        <v>12847</v>
      </c>
      <c r="T40" s="8">
        <f>VLOOKUP($A$7:$A$91,data!$A$2:$X$78,20,FALSE)</f>
        <v>130</v>
      </c>
      <c r="U40" s="8">
        <f>VLOOKUP($A$7:$A$91,data!$A$2:$X$78,21,FALSE)</f>
        <v>6012</v>
      </c>
      <c r="V40" s="8">
        <f>VLOOKUP($A$7:$A$91,data!$A$2:$X$78,22,FALSE)</f>
        <v>284</v>
      </c>
      <c r="W40" s="8">
        <f>VLOOKUP($A$7:$A$91,data!$A$2:$X$78,23,FALSE)</f>
        <v>222</v>
      </c>
      <c r="X40" s="8">
        <f>VLOOKUP($A$7:$A$91,data!$A$2:$X$78,24,FALSE)</f>
        <v>21</v>
      </c>
    </row>
    <row r="41" spans="1:24" ht="21.75" x14ac:dyDescent="0.2">
      <c r="A41" s="7" t="s">
        <v>41</v>
      </c>
      <c r="B41" s="8">
        <f>VLOOKUP($A$7:$A$91,data!$A$2:$R$78,2,FALSE)</f>
        <v>30720</v>
      </c>
      <c r="C41" s="8">
        <f>VLOOKUP($A$7:$A$91,data!$A$2:$R$78,3,FALSE)</f>
        <v>37368</v>
      </c>
      <c r="D41" s="8">
        <f>VLOOKUP($A$7:$A$91,data!$A$2:$R$78,4,FALSE)</f>
        <v>6860</v>
      </c>
      <c r="E41" s="8">
        <f>VLOOKUP($A$7:$A$91,data!$A$2:$R$78,5,FALSE)</f>
        <v>50</v>
      </c>
      <c r="F41" s="8">
        <f>VLOOKUP($A$7:$A$91,data!$A$2:$R$78,6,FALSE)</f>
        <v>5</v>
      </c>
      <c r="G41" s="8">
        <f>VLOOKUP($A$7:$A$91,data!$A$2:$R$78,7,FALSE)</f>
        <v>11130</v>
      </c>
      <c r="H41" s="8">
        <f>VLOOKUP($A$7:$A$91,data!$A$2:$R$78,8,FALSE)</f>
        <v>2308</v>
      </c>
      <c r="I41" s="8">
        <f>VLOOKUP($A$7:$A$91,data!$A$2:$R$78,9,FALSE)</f>
        <v>58565</v>
      </c>
      <c r="J41" s="8">
        <f>VLOOKUP($A$7:$A$91,data!$A$2:$R$78,10,FALSE)</f>
        <v>1151</v>
      </c>
      <c r="K41" s="8">
        <f>VLOOKUP($A$7:$A$91,data!$A$2:$R$78,11,FALSE)</f>
        <v>1101548</v>
      </c>
      <c r="L41" s="8">
        <f>VLOOKUP($A$7:$A$91,data!$A$2:$R$78,12,FALSE)</f>
        <v>27380</v>
      </c>
      <c r="M41" s="8">
        <f>VLOOKUP($A$7:$A$91,data!$A$2:$R$78,13,FALSE)</f>
        <v>7107</v>
      </c>
      <c r="N41" s="8">
        <f>VLOOKUP($A$7:$A$91,data!$A$2:$R$78,14,FALSE)</f>
        <v>179</v>
      </c>
      <c r="O41" s="8">
        <f>VLOOKUP($A$7:$A$91,data!$A$2:$R$78,15,FALSE)</f>
        <v>653917</v>
      </c>
      <c r="P41" s="8">
        <f>VLOOKUP($A$7:$A$91,data!$A$2:$R$78,16,FALSE)</f>
        <v>765</v>
      </c>
      <c r="Q41" s="8">
        <f>VLOOKUP($A$7:$A$91,data!$A$2:$R$78,17,FALSE)</f>
        <v>6165</v>
      </c>
      <c r="R41" s="8">
        <f>VLOOKUP($A$7:$A$91,data!$A$2:$R$78,18,FALSE)</f>
        <v>142</v>
      </c>
      <c r="S41" s="8">
        <f>VLOOKUP($A$7:$A$91,data!$A$2:$X$78,19,FALSE)</f>
        <v>20949</v>
      </c>
      <c r="T41" s="8">
        <f>VLOOKUP($A$7:$A$91,data!$A$2:$X$78,20,FALSE)</f>
        <v>312</v>
      </c>
      <c r="U41" s="8">
        <f>VLOOKUP($A$7:$A$91,data!$A$2:$X$78,21,FALSE)</f>
        <v>5546</v>
      </c>
      <c r="V41" s="8">
        <f>VLOOKUP($A$7:$A$91,data!$A$2:$X$78,22,FALSE)</f>
        <v>281</v>
      </c>
      <c r="W41" s="8">
        <f>VLOOKUP($A$7:$A$91,data!$A$2:$X$78,23,FALSE)</f>
        <v>91</v>
      </c>
      <c r="X41" s="8">
        <f>VLOOKUP($A$7:$A$91,data!$A$2:$X$78,24,FALSE)</f>
        <v>9</v>
      </c>
    </row>
    <row r="42" spans="1:24" ht="21.75" x14ac:dyDescent="0.2">
      <c r="A42" s="7" t="s">
        <v>42</v>
      </c>
      <c r="B42" s="8">
        <f>VLOOKUP($A$7:$A$91,data!$A$2:$R$78,2,FALSE)</f>
        <v>81975</v>
      </c>
      <c r="C42" s="8">
        <f>VLOOKUP($A$7:$A$91,data!$A$2:$R$78,3,FALSE)</f>
        <v>218348</v>
      </c>
      <c r="D42" s="8">
        <f>VLOOKUP($A$7:$A$91,data!$A$2:$R$78,4,FALSE)</f>
        <v>43057</v>
      </c>
      <c r="E42" s="8">
        <f>VLOOKUP($A$7:$A$91,data!$A$2:$R$78,5,FALSE)</f>
        <v>7438</v>
      </c>
      <c r="F42" s="8">
        <f>VLOOKUP($A$7:$A$91,data!$A$2:$R$78,6,FALSE)</f>
        <v>232</v>
      </c>
      <c r="G42" s="8">
        <f>VLOOKUP($A$7:$A$91,data!$A$2:$R$78,7,FALSE)</f>
        <v>54680</v>
      </c>
      <c r="H42" s="8">
        <f>VLOOKUP($A$7:$A$91,data!$A$2:$R$78,8,FALSE)</f>
        <v>11133</v>
      </c>
      <c r="I42" s="8">
        <f>VLOOKUP($A$7:$A$91,data!$A$2:$R$78,9,FALSE)</f>
        <v>114295</v>
      </c>
      <c r="J42" s="8">
        <f>VLOOKUP($A$7:$A$91,data!$A$2:$R$78,10,FALSE)</f>
        <v>4201</v>
      </c>
      <c r="K42" s="8">
        <f>VLOOKUP($A$7:$A$91,data!$A$2:$R$78,11,FALSE)</f>
        <v>2752261</v>
      </c>
      <c r="L42" s="8">
        <f>VLOOKUP($A$7:$A$91,data!$A$2:$R$78,12,FALSE)</f>
        <v>63109</v>
      </c>
      <c r="M42" s="8">
        <f>VLOOKUP($A$7:$A$91,data!$A$2:$R$78,13,FALSE)</f>
        <v>687367</v>
      </c>
      <c r="N42" s="8">
        <f>VLOOKUP($A$7:$A$91,data!$A$2:$R$78,14,FALSE)</f>
        <v>2208</v>
      </c>
      <c r="O42" s="8">
        <f>VLOOKUP($A$7:$A$91,data!$A$2:$R$78,15,FALSE)</f>
        <v>397857</v>
      </c>
      <c r="P42" s="8">
        <f>VLOOKUP($A$7:$A$91,data!$A$2:$R$78,16,FALSE)</f>
        <v>3896</v>
      </c>
      <c r="Q42" s="8">
        <f>VLOOKUP($A$7:$A$91,data!$A$2:$R$78,17,FALSE)</f>
        <v>88286</v>
      </c>
      <c r="R42" s="8">
        <f>VLOOKUP($A$7:$A$91,data!$A$2:$R$78,18,FALSE)</f>
        <v>3627</v>
      </c>
      <c r="S42" s="8">
        <f>VLOOKUP($A$7:$A$91,data!$A$2:$X$78,19,FALSE)</f>
        <v>110178</v>
      </c>
      <c r="T42" s="8">
        <f>VLOOKUP($A$7:$A$91,data!$A$2:$X$78,20,FALSE)</f>
        <v>2637</v>
      </c>
      <c r="U42" s="8">
        <f>VLOOKUP($A$7:$A$91,data!$A$2:$X$78,21,FALSE)</f>
        <v>7719</v>
      </c>
      <c r="V42" s="8">
        <f>VLOOKUP($A$7:$A$91,data!$A$2:$X$78,22,FALSE)</f>
        <v>328</v>
      </c>
      <c r="W42" s="8">
        <f>VLOOKUP($A$7:$A$91,data!$A$2:$X$78,23,FALSE)</f>
        <v>406</v>
      </c>
      <c r="X42" s="8">
        <f>VLOOKUP($A$7:$A$91,data!$A$2:$X$78,24,FALSE)</f>
        <v>14</v>
      </c>
    </row>
    <row r="43" spans="1:24" ht="21.75" x14ac:dyDescent="0.2">
      <c r="A43" s="7" t="s">
        <v>43</v>
      </c>
      <c r="B43" s="8">
        <f>VLOOKUP($A$7:$A$91,data!$A$2:$R$78,2,FALSE)</f>
        <v>105827</v>
      </c>
      <c r="C43" s="8">
        <f>VLOOKUP($A$7:$A$91,data!$A$2:$R$78,3,FALSE)</f>
        <v>272218</v>
      </c>
      <c r="D43" s="8">
        <f>VLOOKUP($A$7:$A$91,data!$A$2:$R$78,4,FALSE)</f>
        <v>60217</v>
      </c>
      <c r="E43" s="8">
        <f>VLOOKUP($A$7:$A$91,data!$A$2:$R$78,5,FALSE)</f>
        <v>836</v>
      </c>
      <c r="F43" s="8">
        <f>VLOOKUP($A$7:$A$91,data!$A$2:$R$78,6,FALSE)</f>
        <v>41</v>
      </c>
      <c r="G43" s="8">
        <f>VLOOKUP($A$7:$A$91,data!$A$2:$R$78,7,FALSE)</f>
        <v>62597</v>
      </c>
      <c r="H43" s="8">
        <f>VLOOKUP($A$7:$A$91,data!$A$2:$R$78,8,FALSE)</f>
        <v>16307</v>
      </c>
      <c r="I43" s="8">
        <f>VLOOKUP($A$7:$A$91,data!$A$2:$R$78,9,FALSE)</f>
        <v>104503</v>
      </c>
      <c r="J43" s="8">
        <f>VLOOKUP($A$7:$A$91,data!$A$2:$R$78,10,FALSE)</f>
        <v>3814</v>
      </c>
      <c r="K43" s="8">
        <f>VLOOKUP($A$7:$A$91,data!$A$2:$R$78,11,FALSE)</f>
        <v>2806799</v>
      </c>
      <c r="L43" s="8">
        <f>VLOOKUP($A$7:$A$91,data!$A$2:$R$78,12,FALSE)</f>
        <v>80059</v>
      </c>
      <c r="M43" s="8">
        <f>VLOOKUP($A$7:$A$91,data!$A$2:$R$78,13,FALSE)</f>
        <v>190558</v>
      </c>
      <c r="N43" s="8">
        <f>VLOOKUP($A$7:$A$91,data!$A$2:$R$78,14,FALSE)</f>
        <v>1483</v>
      </c>
      <c r="O43" s="8">
        <f>VLOOKUP($A$7:$A$91,data!$A$2:$R$78,15,FALSE)</f>
        <v>1250442</v>
      </c>
      <c r="P43" s="8">
        <f>VLOOKUP($A$7:$A$91,data!$A$2:$R$78,16,FALSE)</f>
        <v>5885</v>
      </c>
      <c r="Q43" s="8">
        <f>VLOOKUP($A$7:$A$91,data!$A$2:$R$78,17,FALSE)</f>
        <v>75001</v>
      </c>
      <c r="R43" s="8">
        <f>VLOOKUP($A$7:$A$91,data!$A$2:$R$78,18,FALSE)</f>
        <v>2051</v>
      </c>
      <c r="S43" s="8">
        <f>VLOOKUP($A$7:$A$91,data!$A$2:$X$78,19,FALSE)</f>
        <v>191806</v>
      </c>
      <c r="T43" s="8">
        <f>VLOOKUP($A$7:$A$91,data!$A$2:$X$78,20,FALSE)</f>
        <v>3902</v>
      </c>
      <c r="U43" s="8">
        <f>VLOOKUP($A$7:$A$91,data!$A$2:$X$78,21,FALSE)</f>
        <v>4141</v>
      </c>
      <c r="V43" s="8">
        <f>VLOOKUP($A$7:$A$91,data!$A$2:$X$78,22,FALSE)</f>
        <v>207</v>
      </c>
      <c r="W43" s="8">
        <f>VLOOKUP($A$7:$A$91,data!$A$2:$X$78,23,FALSE)</f>
        <v>149</v>
      </c>
      <c r="X43" s="8">
        <f>VLOOKUP($A$7:$A$91,data!$A$2:$X$78,24,FALSE)</f>
        <v>16</v>
      </c>
    </row>
    <row r="44" spans="1:24" ht="21.75" x14ac:dyDescent="0.2">
      <c r="A44" s="7" t="s">
        <v>44</v>
      </c>
      <c r="B44" s="8">
        <f>VLOOKUP($A$7:$A$91,data!$A$2:$R$78,2,FALSE)</f>
        <v>89974</v>
      </c>
      <c r="C44" s="8">
        <f>VLOOKUP($A$7:$A$91,data!$A$2:$R$78,3,FALSE)</f>
        <v>111026</v>
      </c>
      <c r="D44" s="8">
        <f>VLOOKUP($A$7:$A$91,data!$A$2:$R$78,4,FALSE)</f>
        <v>23791</v>
      </c>
      <c r="E44" s="8">
        <f>VLOOKUP($A$7:$A$91,data!$A$2:$R$78,5,FALSE)</f>
        <v>897</v>
      </c>
      <c r="F44" s="8">
        <f>VLOOKUP($A$7:$A$91,data!$A$2:$R$78,6,FALSE)</f>
        <v>66</v>
      </c>
      <c r="G44" s="8">
        <f>VLOOKUP($A$7:$A$91,data!$A$2:$R$78,7,FALSE)</f>
        <v>28877</v>
      </c>
      <c r="H44" s="8">
        <f>VLOOKUP($A$7:$A$91,data!$A$2:$R$78,8,FALSE)</f>
        <v>5913</v>
      </c>
      <c r="I44" s="8">
        <f>VLOOKUP($A$7:$A$91,data!$A$2:$R$78,9,FALSE)</f>
        <v>74575</v>
      </c>
      <c r="J44" s="8">
        <f>VLOOKUP($A$7:$A$91,data!$A$2:$R$78,10,FALSE)</f>
        <v>3633</v>
      </c>
      <c r="K44" s="8">
        <f>VLOOKUP($A$7:$A$91,data!$A$2:$R$78,11,FALSE)</f>
        <v>3025435</v>
      </c>
      <c r="L44" s="8">
        <f>VLOOKUP($A$7:$A$91,data!$A$2:$R$78,12,FALSE)</f>
        <v>83177</v>
      </c>
      <c r="M44" s="8">
        <f>VLOOKUP($A$7:$A$91,data!$A$2:$R$78,13,FALSE)</f>
        <v>83292</v>
      </c>
      <c r="N44" s="8">
        <f>VLOOKUP($A$7:$A$91,data!$A$2:$R$78,14,FALSE)</f>
        <v>873</v>
      </c>
      <c r="O44" s="8">
        <f>VLOOKUP($A$7:$A$91,data!$A$2:$R$78,15,FALSE)</f>
        <v>83575</v>
      </c>
      <c r="P44" s="8">
        <f>VLOOKUP($A$7:$A$91,data!$A$2:$R$78,16,FALSE)</f>
        <v>5029</v>
      </c>
      <c r="Q44" s="8">
        <f>VLOOKUP($A$7:$A$91,data!$A$2:$R$78,17,FALSE)</f>
        <v>28949</v>
      </c>
      <c r="R44" s="8">
        <f>VLOOKUP($A$7:$A$91,data!$A$2:$R$78,18,FALSE)</f>
        <v>1058</v>
      </c>
      <c r="S44" s="8">
        <f>VLOOKUP($A$7:$A$91,data!$A$2:$X$78,19,FALSE)</f>
        <v>131644</v>
      </c>
      <c r="T44" s="8">
        <f>VLOOKUP($A$7:$A$91,data!$A$2:$X$78,20,FALSE)</f>
        <v>1825</v>
      </c>
      <c r="U44" s="8">
        <f>VLOOKUP($A$7:$A$91,data!$A$2:$X$78,21,FALSE)</f>
        <v>4353</v>
      </c>
      <c r="V44" s="8">
        <f>VLOOKUP($A$7:$A$91,data!$A$2:$X$78,22,FALSE)</f>
        <v>294</v>
      </c>
      <c r="W44" s="8">
        <f>VLOOKUP($A$7:$A$91,data!$A$2:$X$78,23,FALSE)</f>
        <v>70</v>
      </c>
      <c r="X44" s="8">
        <f>VLOOKUP($A$7:$A$91,data!$A$2:$X$78,24,FALSE)</f>
        <v>7</v>
      </c>
    </row>
    <row r="45" spans="1:24" ht="21.75" x14ac:dyDescent="0.2">
      <c r="A45" s="7" t="s">
        <v>45</v>
      </c>
      <c r="B45" s="8">
        <f>VLOOKUP($A$7:$A$91,data!$A$2:$R$78,2,FALSE)</f>
        <v>101771</v>
      </c>
      <c r="C45" s="8">
        <f>VLOOKUP($A$7:$A$91,data!$A$2:$R$78,3,FALSE)</f>
        <v>212722</v>
      </c>
      <c r="D45" s="8">
        <f>VLOOKUP($A$7:$A$91,data!$A$2:$R$78,4,FALSE)</f>
        <v>41507</v>
      </c>
      <c r="E45" s="8">
        <f>VLOOKUP($A$7:$A$91,data!$A$2:$R$78,5,FALSE)</f>
        <v>4157</v>
      </c>
      <c r="F45" s="8">
        <f>VLOOKUP($A$7:$A$91,data!$A$2:$R$78,6,FALSE)</f>
        <v>164</v>
      </c>
      <c r="G45" s="8">
        <f>VLOOKUP($A$7:$A$91,data!$A$2:$R$78,7,FALSE)</f>
        <v>75900</v>
      </c>
      <c r="H45" s="8">
        <f>VLOOKUP($A$7:$A$91,data!$A$2:$R$78,8,FALSE)</f>
        <v>15126</v>
      </c>
      <c r="I45" s="8">
        <f>VLOOKUP($A$7:$A$91,data!$A$2:$R$78,9,FALSE)</f>
        <v>79851</v>
      </c>
      <c r="J45" s="8">
        <f>VLOOKUP($A$7:$A$91,data!$A$2:$R$78,10,FALSE)</f>
        <v>4221</v>
      </c>
      <c r="K45" s="8">
        <f>VLOOKUP($A$7:$A$91,data!$A$2:$R$78,11,FALSE)</f>
        <v>2316283</v>
      </c>
      <c r="L45" s="8">
        <f>VLOOKUP($A$7:$A$91,data!$A$2:$R$78,12,FALSE)</f>
        <v>83756</v>
      </c>
      <c r="M45" s="8">
        <f>VLOOKUP($A$7:$A$91,data!$A$2:$R$78,13,FALSE)</f>
        <v>215675</v>
      </c>
      <c r="N45" s="8">
        <f>VLOOKUP($A$7:$A$91,data!$A$2:$R$78,14,FALSE)</f>
        <v>1003</v>
      </c>
      <c r="O45" s="8">
        <f>VLOOKUP($A$7:$A$91,data!$A$2:$R$78,15,FALSE)</f>
        <v>143048</v>
      </c>
      <c r="P45" s="8">
        <f>VLOOKUP($A$7:$A$91,data!$A$2:$R$78,16,FALSE)</f>
        <v>2324</v>
      </c>
      <c r="Q45" s="8">
        <f>VLOOKUP($A$7:$A$91,data!$A$2:$R$78,17,FALSE)</f>
        <v>11289</v>
      </c>
      <c r="R45" s="8">
        <f>VLOOKUP($A$7:$A$91,data!$A$2:$R$78,18,FALSE)</f>
        <v>436</v>
      </c>
      <c r="S45" s="8">
        <f>VLOOKUP($A$7:$A$91,data!$A$2:$X$78,19,FALSE)</f>
        <v>30859</v>
      </c>
      <c r="T45" s="8">
        <f>VLOOKUP($A$7:$A$91,data!$A$2:$X$78,20,FALSE)</f>
        <v>887</v>
      </c>
      <c r="U45" s="8">
        <f>VLOOKUP($A$7:$A$91,data!$A$2:$X$78,21,FALSE)</f>
        <v>4270</v>
      </c>
      <c r="V45" s="8">
        <f>VLOOKUP($A$7:$A$91,data!$A$2:$X$78,22,FALSE)</f>
        <v>267</v>
      </c>
      <c r="W45" s="8">
        <f>VLOOKUP($A$7:$A$91,data!$A$2:$X$78,23,FALSE)</f>
        <v>254</v>
      </c>
      <c r="X45" s="8">
        <f>VLOOKUP($A$7:$A$91,data!$A$2:$X$78,24,FALSE)</f>
        <v>16</v>
      </c>
    </row>
    <row r="46" spans="1:24" ht="21.75" x14ac:dyDescent="0.2">
      <c r="A46" s="7" t="s">
        <v>46</v>
      </c>
      <c r="B46" s="8">
        <f>VLOOKUP($A$7:$A$91,data!$A$2:$R$78,2,FALSE)</f>
        <v>59788</v>
      </c>
      <c r="C46" s="8">
        <f>VLOOKUP($A$7:$A$91,data!$A$2:$R$78,3,FALSE)</f>
        <v>120884</v>
      </c>
      <c r="D46" s="8">
        <f>VLOOKUP($A$7:$A$91,data!$A$2:$R$78,4,FALSE)</f>
        <v>21905</v>
      </c>
      <c r="E46" s="8">
        <f>VLOOKUP($A$7:$A$91,data!$A$2:$R$78,5,FALSE)</f>
        <v>103</v>
      </c>
      <c r="F46" s="8">
        <f>VLOOKUP($A$7:$A$91,data!$A$2:$R$78,6,FALSE)</f>
        <v>13</v>
      </c>
      <c r="G46" s="8">
        <f>VLOOKUP($A$7:$A$91,data!$A$2:$R$78,7,FALSE)</f>
        <v>64829</v>
      </c>
      <c r="H46" s="8">
        <f>VLOOKUP($A$7:$A$91,data!$A$2:$R$78,8,FALSE)</f>
        <v>12026</v>
      </c>
      <c r="I46" s="8">
        <f>VLOOKUP($A$7:$A$91,data!$A$2:$R$78,9,FALSE)</f>
        <v>114531</v>
      </c>
      <c r="J46" s="8">
        <f>VLOOKUP($A$7:$A$91,data!$A$2:$R$78,10,FALSE)</f>
        <v>3450</v>
      </c>
      <c r="K46" s="8">
        <f>VLOOKUP($A$7:$A$91,data!$A$2:$R$78,11,FALSE)</f>
        <v>1534053</v>
      </c>
      <c r="L46" s="8">
        <f>VLOOKUP($A$7:$A$91,data!$A$2:$R$78,12,FALSE)</f>
        <v>47546</v>
      </c>
      <c r="M46" s="8">
        <f>VLOOKUP($A$7:$A$91,data!$A$2:$R$78,13,FALSE)</f>
        <v>21852</v>
      </c>
      <c r="N46" s="8">
        <f>VLOOKUP($A$7:$A$91,data!$A$2:$R$78,14,FALSE)</f>
        <v>506</v>
      </c>
      <c r="O46" s="8">
        <f>VLOOKUP($A$7:$A$91,data!$A$2:$R$78,15,FALSE)</f>
        <v>262539</v>
      </c>
      <c r="P46" s="8">
        <f>VLOOKUP($A$7:$A$91,data!$A$2:$R$78,16,FALSE)</f>
        <v>3166</v>
      </c>
      <c r="Q46" s="8">
        <f>VLOOKUP($A$7:$A$91,data!$A$2:$R$78,17,FALSE)</f>
        <v>16159</v>
      </c>
      <c r="R46" s="8">
        <f>VLOOKUP($A$7:$A$91,data!$A$2:$R$78,18,FALSE)</f>
        <v>668</v>
      </c>
      <c r="S46" s="8">
        <f>VLOOKUP($A$7:$A$91,data!$A$2:$X$78,19,FALSE)</f>
        <v>10553</v>
      </c>
      <c r="T46" s="8">
        <f>VLOOKUP($A$7:$A$91,data!$A$2:$X$78,20,FALSE)</f>
        <v>224</v>
      </c>
      <c r="U46" s="8">
        <f>VLOOKUP($A$7:$A$91,data!$A$2:$X$78,21,FALSE)</f>
        <v>2660</v>
      </c>
      <c r="V46" s="8">
        <f>VLOOKUP($A$7:$A$91,data!$A$2:$X$78,22,FALSE)</f>
        <v>178</v>
      </c>
      <c r="W46" s="8">
        <f>VLOOKUP($A$7:$A$91,data!$A$2:$X$78,23,FALSE)</f>
        <v>143</v>
      </c>
      <c r="X46" s="8">
        <f>VLOOKUP($A$7:$A$91,data!$A$2:$X$78,24,FALSE)</f>
        <v>8</v>
      </c>
    </row>
    <row r="47" spans="1:24" ht="21.75" x14ac:dyDescent="0.2">
      <c r="A47" s="7" t="s">
        <v>47</v>
      </c>
      <c r="B47" s="8">
        <f>VLOOKUP($A$7:$A$91,data!$A$2:$R$78,2,FALSE)</f>
        <v>26838</v>
      </c>
      <c r="C47" s="8">
        <f>VLOOKUP($A$7:$A$91,data!$A$2:$R$78,3,FALSE)</f>
        <v>82421</v>
      </c>
      <c r="D47" s="8">
        <f>VLOOKUP($A$7:$A$91,data!$A$2:$R$78,4,FALSE)</f>
        <v>17264</v>
      </c>
      <c r="E47" s="8">
        <f>VLOOKUP($A$7:$A$91,data!$A$2:$R$78,5,FALSE)</f>
        <v>0</v>
      </c>
      <c r="F47" s="8">
        <f>VLOOKUP($A$7:$A$91,data!$A$2:$R$78,6,FALSE)</f>
        <v>0</v>
      </c>
      <c r="G47" s="8">
        <f>VLOOKUP($A$7:$A$91,data!$A$2:$R$78,7,FALSE)</f>
        <v>17707</v>
      </c>
      <c r="H47" s="8">
        <f>VLOOKUP($A$7:$A$91,data!$A$2:$R$78,8,FALSE)</f>
        <v>4459</v>
      </c>
      <c r="I47" s="8">
        <f>VLOOKUP($A$7:$A$91,data!$A$2:$R$78,9,FALSE)</f>
        <v>30724</v>
      </c>
      <c r="J47" s="8">
        <f>VLOOKUP($A$7:$A$91,data!$A$2:$R$78,10,FALSE)</f>
        <v>1704</v>
      </c>
      <c r="K47" s="8">
        <f>VLOOKUP($A$7:$A$91,data!$A$2:$R$78,11,FALSE)</f>
        <v>766660</v>
      </c>
      <c r="L47" s="8">
        <f>VLOOKUP($A$7:$A$91,data!$A$2:$R$78,12,FALSE)</f>
        <v>21409</v>
      </c>
      <c r="M47" s="8">
        <f>VLOOKUP($A$7:$A$91,data!$A$2:$R$78,13,FALSE)</f>
        <v>121416</v>
      </c>
      <c r="N47" s="8">
        <f>VLOOKUP($A$7:$A$91,data!$A$2:$R$78,14,FALSE)</f>
        <v>135</v>
      </c>
      <c r="O47" s="8">
        <f>VLOOKUP($A$7:$A$91,data!$A$2:$R$78,15,FALSE)</f>
        <v>13891</v>
      </c>
      <c r="P47" s="8">
        <f>VLOOKUP($A$7:$A$91,data!$A$2:$R$78,16,FALSE)</f>
        <v>664</v>
      </c>
      <c r="Q47" s="8">
        <f>VLOOKUP($A$7:$A$91,data!$A$2:$R$78,17,FALSE)</f>
        <v>2974</v>
      </c>
      <c r="R47" s="8">
        <f>VLOOKUP($A$7:$A$91,data!$A$2:$R$78,18,FALSE)</f>
        <v>121</v>
      </c>
      <c r="S47" s="8">
        <f>VLOOKUP($A$7:$A$91,data!$A$2:$X$78,19,FALSE)</f>
        <v>4028</v>
      </c>
      <c r="T47" s="8">
        <f>VLOOKUP($A$7:$A$91,data!$A$2:$X$78,20,FALSE)</f>
        <v>171</v>
      </c>
      <c r="U47" s="8">
        <f>VLOOKUP($A$7:$A$91,data!$A$2:$X$78,21,FALSE)</f>
        <v>1600</v>
      </c>
      <c r="V47" s="8">
        <f>VLOOKUP($A$7:$A$91,data!$A$2:$X$78,22,FALSE)</f>
        <v>92</v>
      </c>
      <c r="W47" s="8">
        <f>VLOOKUP($A$7:$A$91,data!$A$2:$X$78,23,FALSE)</f>
        <v>30</v>
      </c>
      <c r="X47" s="8">
        <f>VLOOKUP($A$7:$A$91,data!$A$2:$X$78,24,FALSE)</f>
        <v>2</v>
      </c>
    </row>
    <row r="48" spans="1:24" ht="21.75" x14ac:dyDescent="0.2">
      <c r="A48" s="11" t="s">
        <v>5</v>
      </c>
      <c r="B48" s="10">
        <f>SUM(B49:B56)</f>
        <v>398952</v>
      </c>
      <c r="C48" s="10">
        <f t="shared" ref="C48:X48" si="20">SUM(C49:C56)</f>
        <v>573630</v>
      </c>
      <c r="D48" s="10">
        <f t="shared" si="20"/>
        <v>59407</v>
      </c>
      <c r="E48" s="10">
        <f t="shared" si="20"/>
        <v>89934</v>
      </c>
      <c r="F48" s="10">
        <f t="shared" si="20"/>
        <v>1948</v>
      </c>
      <c r="G48" s="10">
        <f t="shared" si="20"/>
        <v>151681</v>
      </c>
      <c r="H48" s="10">
        <f t="shared" si="20"/>
        <v>17361</v>
      </c>
      <c r="I48" s="10">
        <f t="shared" si="20"/>
        <v>1369672</v>
      </c>
      <c r="J48" s="10">
        <f t="shared" si="20"/>
        <v>47567</v>
      </c>
      <c r="K48" s="10">
        <f t="shared" ref="K48:L48" si="21">SUM(K49:K56)</f>
        <v>15714905</v>
      </c>
      <c r="L48" s="10">
        <f t="shared" si="21"/>
        <v>365151</v>
      </c>
      <c r="M48" s="10">
        <f t="shared" ref="M48:N48" si="22">SUM(M49:M56)</f>
        <v>5862311</v>
      </c>
      <c r="N48" s="10">
        <f t="shared" si="22"/>
        <v>2209</v>
      </c>
      <c r="O48" s="10">
        <f t="shared" si="20"/>
        <v>5899555</v>
      </c>
      <c r="P48" s="10">
        <f t="shared" si="20"/>
        <v>10594</v>
      </c>
      <c r="Q48" s="10">
        <f t="shared" si="20"/>
        <v>21974</v>
      </c>
      <c r="R48" s="10">
        <f t="shared" si="20"/>
        <v>759</v>
      </c>
      <c r="S48" s="10">
        <f t="shared" ref="S48:T48" si="23">SUM(S49:S56)</f>
        <v>168927</v>
      </c>
      <c r="T48" s="10">
        <f t="shared" si="23"/>
        <v>2949</v>
      </c>
      <c r="U48" s="10">
        <f t="shared" si="20"/>
        <v>20022</v>
      </c>
      <c r="V48" s="10">
        <f t="shared" si="20"/>
        <v>1192</v>
      </c>
      <c r="W48" s="10">
        <f t="shared" si="20"/>
        <v>1739</v>
      </c>
      <c r="X48" s="10">
        <f t="shared" si="20"/>
        <v>108</v>
      </c>
    </row>
    <row r="49" spans="1:24" ht="21.75" x14ac:dyDescent="0.2">
      <c r="A49" s="7" t="s">
        <v>48</v>
      </c>
      <c r="B49" s="8">
        <f>VLOOKUP($A$7:$A$91,data!$A$2:$R$78,2,FALSE)</f>
        <v>74126</v>
      </c>
      <c r="C49" s="8">
        <f>VLOOKUP($A$7:$A$91,data!$A$2:$R$78,3,FALSE)</f>
        <v>158744</v>
      </c>
      <c r="D49" s="8">
        <f>VLOOKUP($A$7:$A$91,data!$A$2:$R$78,4,FALSE)</f>
        <v>14469</v>
      </c>
      <c r="E49" s="8">
        <f>VLOOKUP($A$7:$A$91,data!$A$2:$R$78,5,FALSE)</f>
        <v>54515</v>
      </c>
      <c r="F49" s="8">
        <f>VLOOKUP($A$7:$A$91,data!$A$2:$R$78,6,FALSE)</f>
        <v>1179</v>
      </c>
      <c r="G49" s="8">
        <f>VLOOKUP($A$7:$A$91,data!$A$2:$R$78,7,FALSE)</f>
        <v>51429</v>
      </c>
      <c r="H49" s="8">
        <f>VLOOKUP($A$7:$A$91,data!$A$2:$R$78,8,FALSE)</f>
        <v>5496</v>
      </c>
      <c r="I49" s="8">
        <f>VLOOKUP($A$7:$A$91,data!$A$2:$R$78,9,FALSE)</f>
        <v>431817</v>
      </c>
      <c r="J49" s="8">
        <f>VLOOKUP($A$7:$A$91,data!$A$2:$R$78,10,FALSE)</f>
        <v>16200</v>
      </c>
      <c r="K49" s="8">
        <f>VLOOKUP($A$7:$A$91,data!$A$2:$R$78,11,FALSE)</f>
        <v>2529686</v>
      </c>
      <c r="L49" s="8">
        <f>VLOOKUP($A$7:$A$91,data!$A$2:$R$78,12,FALSE)</f>
        <v>61278</v>
      </c>
      <c r="M49" s="8">
        <f>VLOOKUP($A$7:$A$91,data!$A$2:$R$78,13,FALSE)</f>
        <v>1516305</v>
      </c>
      <c r="N49" s="8">
        <f>VLOOKUP($A$7:$A$91,data!$A$2:$R$78,14,FALSE)</f>
        <v>759</v>
      </c>
      <c r="O49" s="8">
        <f>VLOOKUP($A$7:$A$91,data!$A$2:$R$78,15,FALSE)</f>
        <v>3011573</v>
      </c>
      <c r="P49" s="8">
        <f>VLOOKUP($A$7:$A$91,data!$A$2:$R$78,16,FALSE)</f>
        <v>1973</v>
      </c>
      <c r="Q49" s="8">
        <f>VLOOKUP($A$7:$A$91,data!$A$2:$R$78,17,FALSE)</f>
        <v>5417</v>
      </c>
      <c r="R49" s="8">
        <f>VLOOKUP($A$7:$A$91,data!$A$2:$R$78,18,FALSE)</f>
        <v>176</v>
      </c>
      <c r="S49" s="8">
        <f>VLOOKUP($A$7:$A$91,data!$A$2:$X$78,19,FALSE)</f>
        <v>31891</v>
      </c>
      <c r="T49" s="8">
        <f>VLOOKUP($A$7:$A$91,data!$A$2:$X$78,20,FALSE)</f>
        <v>631</v>
      </c>
      <c r="U49" s="8">
        <f>VLOOKUP($A$7:$A$91,data!$A$2:$X$78,21,FALSE)</f>
        <v>4365</v>
      </c>
      <c r="V49" s="8">
        <f>VLOOKUP($A$7:$A$91,data!$A$2:$X$78,22,FALSE)</f>
        <v>204</v>
      </c>
      <c r="W49" s="8">
        <f>VLOOKUP($A$7:$A$91,data!$A$2:$X$78,23,FALSE)</f>
        <v>279</v>
      </c>
      <c r="X49" s="8">
        <f>VLOOKUP($A$7:$A$91,data!$A$2:$X$78,24,FALSE)</f>
        <v>23</v>
      </c>
    </row>
    <row r="50" spans="1:24" ht="21.75" x14ac:dyDescent="0.2">
      <c r="A50" s="7" t="s">
        <v>49</v>
      </c>
      <c r="B50" s="8">
        <f>VLOOKUP($A$7:$A$91,data!$A$2:$R$78,2,FALSE)</f>
        <v>36026</v>
      </c>
      <c r="C50" s="8">
        <f>VLOOKUP($A$7:$A$91,data!$A$2:$R$78,3,FALSE)</f>
        <v>28222</v>
      </c>
      <c r="D50" s="8">
        <f>VLOOKUP($A$7:$A$91,data!$A$2:$R$78,4,FALSE)</f>
        <v>2273</v>
      </c>
      <c r="E50" s="8">
        <f>VLOOKUP($A$7:$A$91,data!$A$2:$R$78,5,FALSE)</f>
        <v>26736</v>
      </c>
      <c r="F50" s="8">
        <f>VLOOKUP($A$7:$A$91,data!$A$2:$R$78,6,FALSE)</f>
        <v>499</v>
      </c>
      <c r="G50" s="8">
        <f>VLOOKUP($A$7:$A$91,data!$A$2:$R$78,7,FALSE)</f>
        <v>4421</v>
      </c>
      <c r="H50" s="8">
        <f>VLOOKUP($A$7:$A$91,data!$A$2:$R$78,8,FALSE)</f>
        <v>382</v>
      </c>
      <c r="I50" s="8">
        <f>VLOOKUP($A$7:$A$91,data!$A$2:$R$78,9,FALSE)</f>
        <v>320254</v>
      </c>
      <c r="J50" s="8">
        <f>VLOOKUP($A$7:$A$91,data!$A$2:$R$78,10,FALSE)</f>
        <v>1890</v>
      </c>
      <c r="K50" s="8">
        <f>VLOOKUP($A$7:$A$91,data!$A$2:$R$78,11,FALSE)</f>
        <v>1754894</v>
      </c>
      <c r="L50" s="8">
        <f>VLOOKUP($A$7:$A$91,data!$A$2:$R$78,12,FALSE)</f>
        <v>34460</v>
      </c>
      <c r="M50" s="8">
        <f>VLOOKUP($A$7:$A$91,data!$A$2:$R$78,13,FALSE)</f>
        <v>2017490</v>
      </c>
      <c r="N50" s="8">
        <f>VLOOKUP($A$7:$A$91,data!$A$2:$R$78,14,FALSE)</f>
        <v>164</v>
      </c>
      <c r="O50" s="8">
        <f>VLOOKUP($A$7:$A$91,data!$A$2:$R$78,15,FALSE)</f>
        <v>534478</v>
      </c>
      <c r="P50" s="8">
        <f>VLOOKUP($A$7:$A$91,data!$A$2:$R$78,16,FALSE)</f>
        <v>756</v>
      </c>
      <c r="Q50" s="8">
        <f>VLOOKUP($A$7:$A$91,data!$A$2:$R$78,17,FALSE)</f>
        <v>727</v>
      </c>
      <c r="R50" s="8">
        <f>VLOOKUP($A$7:$A$91,data!$A$2:$R$78,18,FALSE)</f>
        <v>30</v>
      </c>
      <c r="S50" s="8">
        <f>VLOOKUP($A$7:$A$91,data!$A$2:$X$78,19,FALSE)</f>
        <v>11059</v>
      </c>
      <c r="T50" s="8">
        <f>VLOOKUP($A$7:$A$91,data!$A$2:$X$78,20,FALSE)</f>
        <v>229</v>
      </c>
      <c r="U50" s="8">
        <f>VLOOKUP($A$7:$A$91,data!$A$2:$X$78,21,FALSE)</f>
        <v>1006</v>
      </c>
      <c r="V50" s="8">
        <f>VLOOKUP($A$7:$A$91,data!$A$2:$X$78,22,FALSE)</f>
        <v>46</v>
      </c>
      <c r="W50" s="8">
        <f>VLOOKUP($A$7:$A$91,data!$A$2:$X$78,23,FALSE)</f>
        <v>92</v>
      </c>
      <c r="X50" s="8">
        <f>VLOOKUP($A$7:$A$91,data!$A$2:$X$78,24,FALSE)</f>
        <v>7</v>
      </c>
    </row>
    <row r="51" spans="1:24" ht="21.75" x14ac:dyDescent="0.2">
      <c r="A51" s="7" t="s">
        <v>50</v>
      </c>
      <c r="B51" s="8">
        <f>VLOOKUP($A$7:$A$91,data!$A$2:$R$78,2,FALSE)</f>
        <v>53083</v>
      </c>
      <c r="C51" s="8">
        <f>VLOOKUP($A$7:$A$91,data!$A$2:$R$78,3,FALSE)</f>
        <v>126208</v>
      </c>
      <c r="D51" s="8">
        <f>VLOOKUP($A$7:$A$91,data!$A$2:$R$78,4,FALSE)</f>
        <v>12570</v>
      </c>
      <c r="E51" s="8">
        <f>VLOOKUP($A$7:$A$91,data!$A$2:$R$78,5,FALSE)</f>
        <v>2936</v>
      </c>
      <c r="F51" s="8">
        <f>VLOOKUP($A$7:$A$91,data!$A$2:$R$78,6,FALSE)</f>
        <v>49</v>
      </c>
      <c r="G51" s="8">
        <f>VLOOKUP($A$7:$A$91,data!$A$2:$R$78,7,FALSE)</f>
        <v>14547</v>
      </c>
      <c r="H51" s="8">
        <f>VLOOKUP($A$7:$A$91,data!$A$2:$R$78,8,FALSE)</f>
        <v>1489</v>
      </c>
      <c r="I51" s="8">
        <f>VLOOKUP($A$7:$A$91,data!$A$2:$R$78,9,FALSE)</f>
        <v>209637</v>
      </c>
      <c r="J51" s="8">
        <f>VLOOKUP($A$7:$A$91,data!$A$2:$R$78,10,FALSE)</f>
        <v>3089</v>
      </c>
      <c r="K51" s="8">
        <f>VLOOKUP($A$7:$A$91,data!$A$2:$R$78,11,FALSE)</f>
        <v>1679892</v>
      </c>
      <c r="L51" s="8">
        <f>VLOOKUP($A$7:$A$91,data!$A$2:$R$78,12,FALSE)</f>
        <v>46550</v>
      </c>
      <c r="M51" s="8">
        <f>VLOOKUP($A$7:$A$91,data!$A$2:$R$78,13,FALSE)</f>
        <v>1395575</v>
      </c>
      <c r="N51" s="8">
        <f>VLOOKUP($A$7:$A$91,data!$A$2:$R$78,14,FALSE)</f>
        <v>265</v>
      </c>
      <c r="O51" s="8">
        <f>VLOOKUP($A$7:$A$91,data!$A$2:$R$78,15,FALSE)</f>
        <v>643255</v>
      </c>
      <c r="P51" s="8">
        <f>VLOOKUP($A$7:$A$91,data!$A$2:$R$78,16,FALSE)</f>
        <v>1285</v>
      </c>
      <c r="Q51" s="8">
        <f>VLOOKUP($A$7:$A$91,data!$A$2:$R$78,17,FALSE)</f>
        <v>1597</v>
      </c>
      <c r="R51" s="8">
        <f>VLOOKUP($A$7:$A$91,data!$A$2:$R$78,18,FALSE)</f>
        <v>69</v>
      </c>
      <c r="S51" s="8">
        <f>VLOOKUP($A$7:$A$91,data!$A$2:$X$78,19,FALSE)</f>
        <v>23205</v>
      </c>
      <c r="T51" s="8">
        <f>VLOOKUP($A$7:$A$91,data!$A$2:$X$78,20,FALSE)</f>
        <v>263</v>
      </c>
      <c r="U51" s="8">
        <f>VLOOKUP($A$7:$A$91,data!$A$2:$X$78,21,FALSE)</f>
        <v>4219</v>
      </c>
      <c r="V51" s="8">
        <f>VLOOKUP($A$7:$A$91,data!$A$2:$X$78,22,FALSE)</f>
        <v>173</v>
      </c>
      <c r="W51" s="8">
        <f>VLOOKUP($A$7:$A$91,data!$A$2:$X$78,23,FALSE)</f>
        <v>306</v>
      </c>
      <c r="X51" s="8">
        <f>VLOOKUP($A$7:$A$91,data!$A$2:$X$78,24,FALSE)</f>
        <v>17</v>
      </c>
    </row>
    <row r="52" spans="1:24" ht="21.75" x14ac:dyDescent="0.2">
      <c r="A52" s="7" t="s">
        <v>51</v>
      </c>
      <c r="B52" s="8">
        <f>VLOOKUP($A$7:$A$91,data!$A$2:$R$78,2,FALSE)</f>
        <v>31642</v>
      </c>
      <c r="C52" s="8">
        <f>VLOOKUP($A$7:$A$91,data!$A$2:$R$78,3,FALSE)</f>
        <v>34692</v>
      </c>
      <c r="D52" s="8">
        <f>VLOOKUP($A$7:$A$91,data!$A$2:$R$78,4,FALSE)</f>
        <v>3242</v>
      </c>
      <c r="E52" s="8">
        <f>VLOOKUP($A$7:$A$91,data!$A$2:$R$78,5,FALSE)</f>
        <v>425</v>
      </c>
      <c r="F52" s="8">
        <f>VLOOKUP($A$7:$A$91,data!$A$2:$R$78,6,FALSE)</f>
        <v>23</v>
      </c>
      <c r="G52" s="8">
        <f>VLOOKUP($A$7:$A$91,data!$A$2:$R$78,7,FALSE)</f>
        <v>9752</v>
      </c>
      <c r="H52" s="8">
        <f>VLOOKUP($A$7:$A$91,data!$A$2:$R$78,8,FALSE)</f>
        <v>966</v>
      </c>
      <c r="I52" s="8">
        <f>VLOOKUP($A$7:$A$91,data!$A$2:$R$78,9,FALSE)</f>
        <v>94052</v>
      </c>
      <c r="J52" s="8">
        <f>VLOOKUP($A$7:$A$91,data!$A$2:$R$78,10,FALSE)</f>
        <v>2049</v>
      </c>
      <c r="K52" s="8">
        <f>VLOOKUP($A$7:$A$91,data!$A$2:$R$78,11,FALSE)</f>
        <v>1419137</v>
      </c>
      <c r="L52" s="8">
        <f>VLOOKUP($A$7:$A$91,data!$A$2:$R$78,12,FALSE)</f>
        <v>29161</v>
      </c>
      <c r="M52" s="8">
        <f>VLOOKUP($A$7:$A$91,data!$A$2:$R$78,13,FALSE)</f>
        <v>156250</v>
      </c>
      <c r="N52" s="8">
        <f>VLOOKUP($A$7:$A$91,data!$A$2:$R$78,14,FALSE)</f>
        <v>211</v>
      </c>
      <c r="O52" s="8">
        <f>VLOOKUP($A$7:$A$91,data!$A$2:$R$78,15,FALSE)</f>
        <v>199596</v>
      </c>
      <c r="P52" s="8">
        <f>VLOOKUP($A$7:$A$91,data!$A$2:$R$78,16,FALSE)</f>
        <v>622</v>
      </c>
      <c r="Q52" s="8">
        <f>VLOOKUP($A$7:$A$91,data!$A$2:$R$78,17,FALSE)</f>
        <v>1903</v>
      </c>
      <c r="R52" s="8">
        <f>VLOOKUP($A$7:$A$91,data!$A$2:$R$78,18,FALSE)</f>
        <v>63</v>
      </c>
      <c r="S52" s="8">
        <f>VLOOKUP($A$7:$A$91,data!$A$2:$X$78,19,FALSE)</f>
        <v>10531</v>
      </c>
      <c r="T52" s="8">
        <f>VLOOKUP($A$7:$A$91,data!$A$2:$X$78,20,FALSE)</f>
        <v>62</v>
      </c>
      <c r="U52" s="8">
        <f>VLOOKUP($A$7:$A$91,data!$A$2:$X$78,21,FALSE)</f>
        <v>1114</v>
      </c>
      <c r="V52" s="8">
        <f>VLOOKUP($A$7:$A$91,data!$A$2:$X$78,22,FALSE)</f>
        <v>44</v>
      </c>
      <c r="W52" s="8">
        <f>VLOOKUP($A$7:$A$91,data!$A$2:$X$78,23,FALSE)</f>
        <v>140</v>
      </c>
      <c r="X52" s="8">
        <f>VLOOKUP($A$7:$A$91,data!$A$2:$X$78,24,FALSE)</f>
        <v>1</v>
      </c>
    </row>
    <row r="53" spans="1:24" ht="21.75" x14ac:dyDescent="0.2">
      <c r="A53" s="7" t="s">
        <v>52</v>
      </c>
      <c r="B53" s="8">
        <f>VLOOKUP($A$7:$A$91,data!$A$2:$R$78,2,FALSE)</f>
        <v>51956</v>
      </c>
      <c r="C53" s="8">
        <f>VLOOKUP($A$7:$A$91,data!$A$2:$R$78,3,FALSE)</f>
        <v>55923</v>
      </c>
      <c r="D53" s="8">
        <f>VLOOKUP($A$7:$A$91,data!$A$2:$R$78,4,FALSE)</f>
        <v>8738</v>
      </c>
      <c r="E53" s="8">
        <f>VLOOKUP($A$7:$A$91,data!$A$2:$R$78,5,FALSE)</f>
        <v>115</v>
      </c>
      <c r="F53" s="8">
        <f>VLOOKUP($A$7:$A$91,data!$A$2:$R$78,6,FALSE)</f>
        <v>12</v>
      </c>
      <c r="G53" s="8">
        <f>VLOOKUP($A$7:$A$91,data!$A$2:$R$78,7,FALSE)</f>
        <v>11025</v>
      </c>
      <c r="H53" s="8">
        <f>VLOOKUP($A$7:$A$91,data!$A$2:$R$78,8,FALSE)</f>
        <v>1855</v>
      </c>
      <c r="I53" s="8">
        <f>VLOOKUP($A$7:$A$91,data!$A$2:$R$78,9,FALSE)</f>
        <v>81697</v>
      </c>
      <c r="J53" s="8">
        <f>VLOOKUP($A$7:$A$91,data!$A$2:$R$78,10,FALSE)</f>
        <v>6041</v>
      </c>
      <c r="K53" s="8">
        <f>VLOOKUP($A$7:$A$91,data!$A$2:$R$78,11,FALSE)</f>
        <v>2028346</v>
      </c>
      <c r="L53" s="8">
        <f>VLOOKUP($A$7:$A$91,data!$A$2:$R$78,12,FALSE)</f>
        <v>49624</v>
      </c>
      <c r="M53" s="8">
        <f>VLOOKUP($A$7:$A$91,data!$A$2:$R$78,13,FALSE)</f>
        <v>60278</v>
      </c>
      <c r="N53" s="8">
        <f>VLOOKUP($A$7:$A$91,data!$A$2:$R$78,14,FALSE)</f>
        <v>263</v>
      </c>
      <c r="O53" s="8">
        <f>VLOOKUP($A$7:$A$91,data!$A$2:$R$78,15,FALSE)</f>
        <v>136540</v>
      </c>
      <c r="P53" s="8">
        <f>VLOOKUP($A$7:$A$91,data!$A$2:$R$78,16,FALSE)</f>
        <v>1585</v>
      </c>
      <c r="Q53" s="8">
        <f>VLOOKUP($A$7:$A$91,data!$A$2:$R$78,17,FALSE)</f>
        <v>2322</v>
      </c>
      <c r="R53" s="8">
        <f>VLOOKUP($A$7:$A$91,data!$A$2:$R$78,18,FALSE)</f>
        <v>110</v>
      </c>
      <c r="S53" s="8">
        <f>VLOOKUP($A$7:$A$91,data!$A$2:$X$78,19,FALSE)</f>
        <v>12380</v>
      </c>
      <c r="T53" s="8">
        <f>VLOOKUP($A$7:$A$91,data!$A$2:$X$78,20,FALSE)</f>
        <v>313</v>
      </c>
      <c r="U53" s="8">
        <f>VLOOKUP($A$7:$A$91,data!$A$2:$X$78,21,FALSE)</f>
        <v>2547</v>
      </c>
      <c r="V53" s="8">
        <f>VLOOKUP($A$7:$A$91,data!$A$2:$X$78,22,FALSE)</f>
        <v>264</v>
      </c>
      <c r="W53" s="8">
        <f>VLOOKUP($A$7:$A$91,data!$A$2:$X$78,23,FALSE)</f>
        <v>101</v>
      </c>
      <c r="X53" s="8">
        <f>VLOOKUP($A$7:$A$91,data!$A$2:$X$78,24,FALSE)</f>
        <v>11</v>
      </c>
    </row>
    <row r="54" spans="1:24" ht="21.75" x14ac:dyDescent="0.2">
      <c r="A54" s="7" t="s">
        <v>53</v>
      </c>
      <c r="B54" s="8">
        <f>VLOOKUP($A$7:$A$91,data!$A$2:$R$78,2,FALSE)</f>
        <v>47263</v>
      </c>
      <c r="C54" s="8">
        <f>VLOOKUP($A$7:$A$91,data!$A$2:$R$78,3,FALSE)</f>
        <v>49654</v>
      </c>
      <c r="D54" s="8">
        <f>VLOOKUP($A$7:$A$91,data!$A$2:$R$78,4,FALSE)</f>
        <v>5453</v>
      </c>
      <c r="E54" s="8">
        <f>VLOOKUP($A$7:$A$91,data!$A$2:$R$78,5,FALSE)</f>
        <v>287</v>
      </c>
      <c r="F54" s="8">
        <f>VLOOKUP($A$7:$A$91,data!$A$2:$R$78,6,FALSE)</f>
        <v>24</v>
      </c>
      <c r="G54" s="8">
        <f>VLOOKUP($A$7:$A$91,data!$A$2:$R$78,7,FALSE)</f>
        <v>7237</v>
      </c>
      <c r="H54" s="8">
        <f>VLOOKUP($A$7:$A$91,data!$A$2:$R$78,8,FALSE)</f>
        <v>782</v>
      </c>
      <c r="I54" s="8">
        <f>VLOOKUP($A$7:$A$91,data!$A$2:$R$78,9,FALSE)</f>
        <v>35656</v>
      </c>
      <c r="J54" s="8">
        <f>VLOOKUP($A$7:$A$91,data!$A$2:$R$78,10,FALSE)</f>
        <v>2121</v>
      </c>
      <c r="K54" s="8">
        <f>VLOOKUP($A$7:$A$91,data!$A$2:$R$78,11,FALSE)</f>
        <v>2012620</v>
      </c>
      <c r="L54" s="8">
        <f>VLOOKUP($A$7:$A$91,data!$A$2:$R$78,12,FALSE)</f>
        <v>45333</v>
      </c>
      <c r="M54" s="8">
        <f>VLOOKUP($A$7:$A$91,data!$A$2:$R$78,13,FALSE)</f>
        <v>251256</v>
      </c>
      <c r="N54" s="8">
        <f>VLOOKUP($A$7:$A$91,data!$A$2:$R$78,14,FALSE)</f>
        <v>257</v>
      </c>
      <c r="O54" s="8">
        <f>VLOOKUP($A$7:$A$91,data!$A$2:$R$78,15,FALSE)</f>
        <v>171783</v>
      </c>
      <c r="P54" s="8">
        <f>VLOOKUP($A$7:$A$91,data!$A$2:$R$78,16,FALSE)</f>
        <v>1029</v>
      </c>
      <c r="Q54" s="8">
        <f>VLOOKUP($A$7:$A$91,data!$A$2:$R$78,17,FALSE)</f>
        <v>1967</v>
      </c>
      <c r="R54" s="8">
        <f>VLOOKUP($A$7:$A$91,data!$A$2:$R$78,18,FALSE)</f>
        <v>70</v>
      </c>
      <c r="S54" s="8">
        <f>VLOOKUP($A$7:$A$91,data!$A$2:$X$78,19,FALSE)</f>
        <v>20498</v>
      </c>
      <c r="T54" s="8">
        <f>VLOOKUP($A$7:$A$91,data!$A$2:$X$78,20,FALSE)</f>
        <v>283</v>
      </c>
      <c r="U54" s="8">
        <f>VLOOKUP($A$7:$A$91,data!$A$2:$X$78,21,FALSE)</f>
        <v>1133</v>
      </c>
      <c r="V54" s="8">
        <f>VLOOKUP($A$7:$A$91,data!$A$2:$X$78,22,FALSE)</f>
        <v>61</v>
      </c>
      <c r="W54" s="8">
        <f>VLOOKUP($A$7:$A$91,data!$A$2:$X$78,23,FALSE)</f>
        <v>442</v>
      </c>
      <c r="X54" s="8">
        <f>VLOOKUP($A$7:$A$91,data!$A$2:$X$78,24,FALSE)</f>
        <v>12</v>
      </c>
    </row>
    <row r="55" spans="1:24" ht="21.75" x14ac:dyDescent="0.2">
      <c r="A55" s="7" t="s">
        <v>54</v>
      </c>
      <c r="B55" s="8">
        <f>VLOOKUP($A$7:$A$91,data!$A$2:$R$78,2,FALSE)</f>
        <v>84335</v>
      </c>
      <c r="C55" s="8">
        <f>VLOOKUP($A$7:$A$91,data!$A$2:$R$78,3,FALSE)</f>
        <v>44762</v>
      </c>
      <c r="D55" s="8">
        <f>VLOOKUP($A$7:$A$91,data!$A$2:$R$78,4,FALSE)</f>
        <v>5433</v>
      </c>
      <c r="E55" s="8">
        <f>VLOOKUP($A$7:$A$91,data!$A$2:$R$78,5,FALSE)</f>
        <v>4864</v>
      </c>
      <c r="F55" s="8">
        <f>VLOOKUP($A$7:$A$91,data!$A$2:$R$78,6,FALSE)</f>
        <v>152</v>
      </c>
      <c r="G55" s="8">
        <f>VLOOKUP($A$7:$A$91,data!$A$2:$R$78,7,FALSE)</f>
        <v>14491</v>
      </c>
      <c r="H55" s="8">
        <f>VLOOKUP($A$7:$A$91,data!$A$2:$R$78,8,FALSE)</f>
        <v>1860</v>
      </c>
      <c r="I55" s="8">
        <f>VLOOKUP($A$7:$A$91,data!$A$2:$R$78,9,FALSE)</f>
        <v>130649</v>
      </c>
      <c r="J55" s="8">
        <f>VLOOKUP($A$7:$A$91,data!$A$2:$R$78,10,FALSE)</f>
        <v>5554</v>
      </c>
      <c r="K55" s="8">
        <f>VLOOKUP($A$7:$A$91,data!$A$2:$R$78,11,FALSE)</f>
        <v>3580961</v>
      </c>
      <c r="L55" s="8">
        <f>VLOOKUP($A$7:$A$91,data!$A$2:$R$78,12,FALSE)</f>
        <v>80697</v>
      </c>
      <c r="M55" s="8">
        <f>VLOOKUP($A$7:$A$91,data!$A$2:$R$78,13,FALSE)</f>
        <v>463736</v>
      </c>
      <c r="N55" s="8">
        <f>VLOOKUP($A$7:$A$91,data!$A$2:$R$78,14,FALSE)</f>
        <v>236</v>
      </c>
      <c r="O55" s="8">
        <f>VLOOKUP($A$7:$A$91,data!$A$2:$R$78,15,FALSE)</f>
        <v>1171172</v>
      </c>
      <c r="P55" s="8">
        <f>VLOOKUP($A$7:$A$91,data!$A$2:$R$78,16,FALSE)</f>
        <v>3116</v>
      </c>
      <c r="Q55" s="8">
        <f>VLOOKUP($A$7:$A$91,data!$A$2:$R$78,17,FALSE)</f>
        <v>7259</v>
      </c>
      <c r="R55" s="8">
        <f>VLOOKUP($A$7:$A$91,data!$A$2:$R$78,18,FALSE)</f>
        <v>222</v>
      </c>
      <c r="S55" s="8">
        <f>VLOOKUP($A$7:$A$91,data!$A$2:$X$78,19,FALSE)</f>
        <v>54771</v>
      </c>
      <c r="T55" s="8">
        <f>VLOOKUP($A$7:$A$91,data!$A$2:$X$78,20,FALSE)</f>
        <v>1087</v>
      </c>
      <c r="U55" s="8">
        <f>VLOOKUP($A$7:$A$91,data!$A$2:$X$78,21,FALSE)</f>
        <v>3097</v>
      </c>
      <c r="V55" s="8">
        <f>VLOOKUP($A$7:$A$91,data!$A$2:$X$78,22,FALSE)</f>
        <v>180</v>
      </c>
      <c r="W55" s="8">
        <f>VLOOKUP($A$7:$A$91,data!$A$2:$X$78,23,FALSE)</f>
        <v>258</v>
      </c>
      <c r="X55" s="8">
        <f>VLOOKUP($A$7:$A$91,data!$A$2:$X$78,24,FALSE)</f>
        <v>23</v>
      </c>
    </row>
    <row r="56" spans="1:24" ht="21.75" x14ac:dyDescent="0.2">
      <c r="A56" s="7" t="s">
        <v>55</v>
      </c>
      <c r="B56" s="8">
        <f>VLOOKUP($A$7:$A$91,data!$A$2:$R$78,2,FALSE)</f>
        <v>20521</v>
      </c>
      <c r="C56" s="8">
        <f>VLOOKUP($A$7:$A$91,data!$A$2:$R$78,3,FALSE)</f>
        <v>75425</v>
      </c>
      <c r="D56" s="8">
        <f>VLOOKUP($A$7:$A$91,data!$A$2:$R$78,4,FALSE)</f>
        <v>7229</v>
      </c>
      <c r="E56" s="8">
        <f>VLOOKUP($A$7:$A$91,data!$A$2:$R$78,5,FALSE)</f>
        <v>56</v>
      </c>
      <c r="F56" s="8">
        <f>VLOOKUP($A$7:$A$91,data!$A$2:$R$78,6,FALSE)</f>
        <v>10</v>
      </c>
      <c r="G56" s="8">
        <f>VLOOKUP($A$7:$A$91,data!$A$2:$R$78,7,FALSE)</f>
        <v>38779</v>
      </c>
      <c r="H56" s="8">
        <f>VLOOKUP($A$7:$A$91,data!$A$2:$R$78,8,FALSE)</f>
        <v>4531</v>
      </c>
      <c r="I56" s="8">
        <f>VLOOKUP($A$7:$A$91,data!$A$2:$R$78,9,FALSE)</f>
        <v>65910</v>
      </c>
      <c r="J56" s="8">
        <f>VLOOKUP($A$7:$A$91,data!$A$2:$R$78,10,FALSE)</f>
        <v>10623</v>
      </c>
      <c r="K56" s="8">
        <f>VLOOKUP($A$7:$A$91,data!$A$2:$R$78,11,FALSE)</f>
        <v>709369</v>
      </c>
      <c r="L56" s="8">
        <f>VLOOKUP($A$7:$A$91,data!$A$2:$R$78,12,FALSE)</f>
        <v>18048</v>
      </c>
      <c r="M56" s="8">
        <f>VLOOKUP($A$7:$A$91,data!$A$2:$R$78,13,FALSE)</f>
        <v>1421</v>
      </c>
      <c r="N56" s="8">
        <f>VLOOKUP($A$7:$A$91,data!$A$2:$R$78,14,FALSE)</f>
        <v>54</v>
      </c>
      <c r="O56" s="8">
        <f>VLOOKUP($A$7:$A$91,data!$A$2:$R$78,15,FALSE)</f>
        <v>31158</v>
      </c>
      <c r="P56" s="8">
        <f>VLOOKUP($A$7:$A$91,data!$A$2:$R$78,16,FALSE)</f>
        <v>228</v>
      </c>
      <c r="Q56" s="8">
        <f>VLOOKUP($A$7:$A$91,data!$A$2:$R$78,17,FALSE)</f>
        <v>782</v>
      </c>
      <c r="R56" s="8">
        <f>VLOOKUP($A$7:$A$91,data!$A$2:$R$78,18,FALSE)</f>
        <v>19</v>
      </c>
      <c r="S56" s="8">
        <f>VLOOKUP($A$7:$A$91,data!$A$2:$X$78,19,FALSE)</f>
        <v>4592</v>
      </c>
      <c r="T56" s="8">
        <f>VLOOKUP($A$7:$A$91,data!$A$2:$X$78,20,FALSE)</f>
        <v>81</v>
      </c>
      <c r="U56" s="8">
        <f>VLOOKUP($A$7:$A$91,data!$A$2:$X$78,21,FALSE)</f>
        <v>2541</v>
      </c>
      <c r="V56" s="8">
        <f>VLOOKUP($A$7:$A$91,data!$A$2:$X$78,22,FALSE)</f>
        <v>220</v>
      </c>
      <c r="W56" s="8">
        <f>VLOOKUP($A$7:$A$91,data!$A$2:$X$78,23,FALSE)</f>
        <v>121</v>
      </c>
      <c r="X56" s="8">
        <f>VLOOKUP($A$7:$A$91,data!$A$2:$X$78,24,FALSE)</f>
        <v>14</v>
      </c>
    </row>
    <row r="57" spans="1:24" ht="21.75" x14ac:dyDescent="0.2">
      <c r="A57" s="11" t="s">
        <v>6</v>
      </c>
      <c r="B57" s="10">
        <f>SUM(B58:B66)</f>
        <v>350270</v>
      </c>
      <c r="C57" s="10">
        <f t="shared" ref="C57:X57" si="24">SUM(C58:C66)</f>
        <v>597141</v>
      </c>
      <c r="D57" s="10">
        <f t="shared" si="24"/>
        <v>44465</v>
      </c>
      <c r="E57" s="10">
        <f t="shared" si="24"/>
        <v>7420</v>
      </c>
      <c r="F57" s="10">
        <f t="shared" si="24"/>
        <v>278</v>
      </c>
      <c r="G57" s="10">
        <f t="shared" si="24"/>
        <v>121853</v>
      </c>
      <c r="H57" s="10">
        <f t="shared" si="24"/>
        <v>11176</v>
      </c>
      <c r="I57" s="10">
        <f t="shared" si="24"/>
        <v>1358728</v>
      </c>
      <c r="J57" s="10">
        <f t="shared" si="24"/>
        <v>27311</v>
      </c>
      <c r="K57" s="10">
        <f t="shared" ref="K57:L57" si="25">SUM(K58:K66)</f>
        <v>13552243</v>
      </c>
      <c r="L57" s="10">
        <f t="shared" si="25"/>
        <v>314002</v>
      </c>
      <c r="M57" s="10">
        <f t="shared" ref="M57:N57" si="26">SUM(M58:M66)</f>
        <v>20137596</v>
      </c>
      <c r="N57" s="10">
        <f t="shared" si="26"/>
        <v>1434</v>
      </c>
      <c r="O57" s="10">
        <f t="shared" si="24"/>
        <v>5327561</v>
      </c>
      <c r="P57" s="10">
        <f t="shared" si="24"/>
        <v>18812</v>
      </c>
      <c r="Q57" s="10">
        <f t="shared" si="24"/>
        <v>895819</v>
      </c>
      <c r="R57" s="10">
        <f t="shared" si="24"/>
        <v>1386</v>
      </c>
      <c r="S57" s="10">
        <f t="shared" ref="S57:T57" si="27">SUM(S58:S66)</f>
        <v>3099245</v>
      </c>
      <c r="T57" s="10">
        <f t="shared" si="27"/>
        <v>9831</v>
      </c>
      <c r="U57" s="10">
        <f t="shared" si="24"/>
        <v>113779</v>
      </c>
      <c r="V57" s="10">
        <f t="shared" si="24"/>
        <v>3617</v>
      </c>
      <c r="W57" s="10">
        <f t="shared" si="24"/>
        <v>13807</v>
      </c>
      <c r="X57" s="10">
        <f t="shared" si="24"/>
        <v>406</v>
      </c>
    </row>
    <row r="58" spans="1:24" ht="21.75" x14ac:dyDescent="0.2">
      <c r="A58" s="7" t="s">
        <v>56</v>
      </c>
      <c r="B58" s="8">
        <f>VLOOKUP($A$7:$A$91,data!$A$2:$R$78,2,FALSE)</f>
        <v>33614</v>
      </c>
      <c r="C58" s="8">
        <f>VLOOKUP($A$7:$A$91,data!$A$2:$R$78,3,FALSE)</f>
        <v>44550</v>
      </c>
      <c r="D58" s="8">
        <f>VLOOKUP($A$7:$A$91,data!$A$2:$R$78,4,FALSE)</f>
        <v>3415</v>
      </c>
      <c r="E58" s="8">
        <f>VLOOKUP($A$7:$A$91,data!$A$2:$R$78,5,FALSE)</f>
        <v>0</v>
      </c>
      <c r="F58" s="8">
        <f>VLOOKUP($A$7:$A$91,data!$A$2:$R$78,6,FALSE)</f>
        <v>0</v>
      </c>
      <c r="G58" s="8">
        <f>VLOOKUP($A$7:$A$91,data!$A$2:$R$78,7,FALSE)</f>
        <v>22004</v>
      </c>
      <c r="H58" s="8">
        <f>VLOOKUP($A$7:$A$91,data!$A$2:$R$78,8,FALSE)</f>
        <v>1834</v>
      </c>
      <c r="I58" s="8">
        <f>VLOOKUP($A$7:$A$91,data!$A$2:$R$78,9,FALSE)</f>
        <v>66721</v>
      </c>
      <c r="J58" s="8">
        <f>VLOOKUP($A$7:$A$91,data!$A$2:$R$78,10,FALSE)</f>
        <v>1604</v>
      </c>
      <c r="K58" s="8">
        <f>VLOOKUP($A$7:$A$91,data!$A$2:$R$78,11,FALSE)</f>
        <v>1159753</v>
      </c>
      <c r="L58" s="8">
        <f>VLOOKUP($A$7:$A$91,data!$A$2:$R$78,12,FALSE)</f>
        <v>31819</v>
      </c>
      <c r="M58" s="8">
        <f>VLOOKUP($A$7:$A$91,data!$A$2:$R$78,13,FALSE)</f>
        <v>615750</v>
      </c>
      <c r="N58" s="8">
        <f>VLOOKUP($A$7:$A$91,data!$A$2:$R$78,14,FALSE)</f>
        <v>115</v>
      </c>
      <c r="O58" s="8">
        <f>VLOOKUP($A$7:$A$91,data!$A$2:$R$78,15,FALSE)</f>
        <v>1922172</v>
      </c>
      <c r="P58" s="8">
        <f>VLOOKUP($A$7:$A$91,data!$A$2:$R$78,16,FALSE)</f>
        <v>343</v>
      </c>
      <c r="Q58" s="8">
        <f>VLOOKUP($A$7:$A$91,data!$A$2:$R$78,17,FALSE)</f>
        <v>13180</v>
      </c>
      <c r="R58" s="8">
        <f>VLOOKUP($A$7:$A$91,data!$A$2:$R$78,18,FALSE)</f>
        <v>111</v>
      </c>
      <c r="S58" s="8">
        <f>VLOOKUP($A$7:$A$91,data!$A$2:$X$78,19,FALSE)</f>
        <v>89970</v>
      </c>
      <c r="T58" s="8">
        <f>VLOOKUP($A$7:$A$91,data!$A$2:$X$78,20,FALSE)</f>
        <v>135</v>
      </c>
      <c r="U58" s="8">
        <f>VLOOKUP($A$7:$A$91,data!$A$2:$X$78,21,FALSE)</f>
        <v>1250</v>
      </c>
      <c r="V58" s="8">
        <f>VLOOKUP($A$7:$A$91,data!$A$2:$X$78,22,FALSE)</f>
        <v>53</v>
      </c>
      <c r="W58" s="8">
        <f>VLOOKUP($A$7:$A$91,data!$A$2:$X$78,23,FALSE)</f>
        <v>178</v>
      </c>
      <c r="X58" s="8">
        <f>VLOOKUP($A$7:$A$91,data!$A$2:$X$78,24,FALSE)</f>
        <v>8</v>
      </c>
    </row>
    <row r="59" spans="1:24" ht="21.75" x14ac:dyDescent="0.2">
      <c r="A59" s="7" t="s">
        <v>57</v>
      </c>
      <c r="B59" s="8">
        <f>VLOOKUP($A$7:$A$91,data!$A$2:$R$78,2,FALSE)</f>
        <v>41578</v>
      </c>
      <c r="C59" s="8">
        <f>VLOOKUP($A$7:$A$91,data!$A$2:$R$78,3,FALSE)</f>
        <v>66632</v>
      </c>
      <c r="D59" s="8">
        <f>VLOOKUP($A$7:$A$91,data!$A$2:$R$78,4,FALSE)</f>
        <v>3687</v>
      </c>
      <c r="E59" s="8">
        <f>VLOOKUP($A$7:$A$91,data!$A$2:$R$78,5,FALSE)</f>
        <v>1352</v>
      </c>
      <c r="F59" s="8">
        <f>VLOOKUP($A$7:$A$91,data!$A$2:$R$78,6,FALSE)</f>
        <v>49</v>
      </c>
      <c r="G59" s="8">
        <f>VLOOKUP($A$7:$A$91,data!$A$2:$R$78,7,FALSE)</f>
        <v>6351</v>
      </c>
      <c r="H59" s="8">
        <f>VLOOKUP($A$7:$A$91,data!$A$2:$R$78,8,FALSE)</f>
        <v>512</v>
      </c>
      <c r="I59" s="8">
        <f>VLOOKUP($A$7:$A$91,data!$A$2:$R$78,9,FALSE)</f>
        <v>195917</v>
      </c>
      <c r="J59" s="8">
        <f>VLOOKUP($A$7:$A$91,data!$A$2:$R$78,10,FALSE)</f>
        <v>1860</v>
      </c>
      <c r="K59" s="8">
        <f>VLOOKUP($A$7:$A$91,data!$A$2:$R$78,11,FALSE)</f>
        <v>1956579</v>
      </c>
      <c r="L59" s="8">
        <f>VLOOKUP($A$7:$A$91,data!$A$2:$R$78,12,FALSE)</f>
        <v>37365</v>
      </c>
      <c r="M59" s="8">
        <f>VLOOKUP($A$7:$A$91,data!$A$2:$R$78,13,FALSE)</f>
        <v>6597711</v>
      </c>
      <c r="N59" s="8">
        <f>VLOOKUP($A$7:$A$91,data!$A$2:$R$78,14,FALSE)</f>
        <v>232</v>
      </c>
      <c r="O59" s="8">
        <f>VLOOKUP($A$7:$A$91,data!$A$2:$R$78,15,FALSE)</f>
        <v>1582925</v>
      </c>
      <c r="P59" s="8">
        <f>VLOOKUP($A$7:$A$91,data!$A$2:$R$78,16,FALSE)</f>
        <v>3759</v>
      </c>
      <c r="Q59" s="8">
        <f>VLOOKUP($A$7:$A$91,data!$A$2:$R$78,17,FALSE)</f>
        <v>32197</v>
      </c>
      <c r="R59" s="8">
        <f>VLOOKUP($A$7:$A$91,data!$A$2:$R$78,18,FALSE)</f>
        <v>271</v>
      </c>
      <c r="S59" s="8">
        <f>VLOOKUP($A$7:$A$91,data!$A$2:$X$78,19,FALSE)</f>
        <v>712324</v>
      </c>
      <c r="T59" s="8">
        <f>VLOOKUP($A$7:$A$91,data!$A$2:$X$78,20,FALSE)</f>
        <v>2332</v>
      </c>
      <c r="U59" s="8">
        <f>VLOOKUP($A$7:$A$91,data!$A$2:$X$78,21,FALSE)</f>
        <v>23068</v>
      </c>
      <c r="V59" s="8">
        <f>VLOOKUP($A$7:$A$91,data!$A$2:$X$78,22,FALSE)</f>
        <v>671</v>
      </c>
      <c r="W59" s="8">
        <f>VLOOKUP($A$7:$A$91,data!$A$2:$X$78,23,FALSE)</f>
        <v>3548</v>
      </c>
      <c r="X59" s="8">
        <f>VLOOKUP($A$7:$A$91,data!$A$2:$X$78,24,FALSE)</f>
        <v>106</v>
      </c>
    </row>
    <row r="60" spans="1:24" ht="21.75" x14ac:dyDescent="0.2">
      <c r="A60" s="7" t="s">
        <v>58</v>
      </c>
      <c r="B60" s="8">
        <f>VLOOKUP($A$7:$A$91,data!$A$2:$R$78,2,FALSE)</f>
        <v>23792</v>
      </c>
      <c r="C60" s="8">
        <f>VLOOKUP($A$7:$A$91,data!$A$2:$R$78,3,FALSE)</f>
        <v>13279</v>
      </c>
      <c r="D60" s="8">
        <f>VLOOKUP($A$7:$A$91,data!$A$2:$R$78,4,FALSE)</f>
        <v>976</v>
      </c>
      <c r="E60" s="8">
        <f>VLOOKUP($A$7:$A$91,data!$A$2:$R$78,5,FALSE)</f>
        <v>72</v>
      </c>
      <c r="F60" s="8">
        <f>VLOOKUP($A$7:$A$91,data!$A$2:$R$78,6,FALSE)</f>
        <v>4</v>
      </c>
      <c r="G60" s="8">
        <f>VLOOKUP($A$7:$A$91,data!$A$2:$R$78,7,FALSE)</f>
        <v>24557</v>
      </c>
      <c r="H60" s="8">
        <f>VLOOKUP($A$7:$A$91,data!$A$2:$R$78,8,FALSE)</f>
        <v>2270</v>
      </c>
      <c r="I60" s="8">
        <f>VLOOKUP($A$7:$A$91,data!$A$2:$R$78,9,FALSE)</f>
        <v>78282</v>
      </c>
      <c r="J60" s="8">
        <f>VLOOKUP($A$7:$A$91,data!$A$2:$R$78,10,FALSE)</f>
        <v>1322</v>
      </c>
      <c r="K60" s="8">
        <f>VLOOKUP($A$7:$A$91,data!$A$2:$R$78,11,FALSE)</f>
        <v>971216</v>
      </c>
      <c r="L60" s="8">
        <f>VLOOKUP($A$7:$A$91,data!$A$2:$R$78,12,FALSE)</f>
        <v>20814</v>
      </c>
      <c r="M60" s="8">
        <f>VLOOKUP($A$7:$A$91,data!$A$2:$R$78,13,FALSE)</f>
        <v>1568618</v>
      </c>
      <c r="N60" s="8">
        <f>VLOOKUP($A$7:$A$91,data!$A$2:$R$78,14,FALSE)</f>
        <v>122</v>
      </c>
      <c r="O60" s="8">
        <f>VLOOKUP($A$7:$A$91,data!$A$2:$R$78,15,FALSE)</f>
        <v>88620</v>
      </c>
      <c r="P60" s="8">
        <f>VLOOKUP($A$7:$A$91,data!$A$2:$R$78,16,FALSE)</f>
        <v>2268</v>
      </c>
      <c r="Q60" s="8">
        <f>VLOOKUP($A$7:$A$91,data!$A$2:$R$78,17,FALSE)</f>
        <v>16201</v>
      </c>
      <c r="R60" s="8">
        <f>VLOOKUP($A$7:$A$91,data!$A$2:$R$78,18,FALSE)</f>
        <v>134</v>
      </c>
      <c r="S60" s="8">
        <f>VLOOKUP($A$7:$A$91,data!$A$2:$X$78,19,FALSE)</f>
        <v>271154</v>
      </c>
      <c r="T60" s="8">
        <f>VLOOKUP($A$7:$A$91,data!$A$2:$X$78,20,FALSE)</f>
        <v>2453</v>
      </c>
      <c r="U60" s="8">
        <f>VLOOKUP($A$7:$A$91,data!$A$2:$X$78,21,FALSE)</f>
        <v>11464</v>
      </c>
      <c r="V60" s="8">
        <f>VLOOKUP($A$7:$A$91,data!$A$2:$X$78,22,FALSE)</f>
        <v>388</v>
      </c>
      <c r="W60" s="8">
        <f>VLOOKUP($A$7:$A$91,data!$A$2:$X$78,23,FALSE)</f>
        <v>1341</v>
      </c>
      <c r="X60" s="8">
        <f>VLOOKUP($A$7:$A$91,data!$A$2:$X$78,24,FALSE)</f>
        <v>39</v>
      </c>
    </row>
    <row r="61" spans="1:24" ht="21.75" x14ac:dyDescent="0.2">
      <c r="A61" s="7" t="s">
        <v>59</v>
      </c>
      <c r="B61" s="8">
        <f>VLOOKUP($A$7:$A$91,data!$A$2:$R$78,2,FALSE)</f>
        <v>41201</v>
      </c>
      <c r="C61" s="8">
        <f>VLOOKUP($A$7:$A$91,data!$A$2:$R$78,3,FALSE)</f>
        <v>24716</v>
      </c>
      <c r="D61" s="8">
        <f>VLOOKUP($A$7:$A$91,data!$A$2:$R$78,4,FALSE)</f>
        <v>1670</v>
      </c>
      <c r="E61" s="8">
        <f>VLOOKUP($A$7:$A$91,data!$A$2:$R$78,5,FALSE)</f>
        <v>113</v>
      </c>
      <c r="F61" s="8">
        <f>VLOOKUP($A$7:$A$91,data!$A$2:$R$78,6,FALSE)</f>
        <v>6</v>
      </c>
      <c r="G61" s="8">
        <f>VLOOKUP($A$7:$A$91,data!$A$2:$R$78,7,FALSE)</f>
        <v>8229</v>
      </c>
      <c r="H61" s="8">
        <f>VLOOKUP($A$7:$A$91,data!$A$2:$R$78,8,FALSE)</f>
        <v>559</v>
      </c>
      <c r="I61" s="8">
        <f>VLOOKUP($A$7:$A$91,data!$A$2:$R$78,9,FALSE)</f>
        <v>254905</v>
      </c>
      <c r="J61" s="8">
        <f>VLOOKUP($A$7:$A$91,data!$A$2:$R$78,10,FALSE)</f>
        <v>3997</v>
      </c>
      <c r="K61" s="8">
        <f>VLOOKUP($A$7:$A$91,data!$A$2:$R$78,11,FALSE)</f>
        <v>1557262</v>
      </c>
      <c r="L61" s="8">
        <f>VLOOKUP($A$7:$A$91,data!$A$2:$R$78,12,FALSE)</f>
        <v>37990</v>
      </c>
      <c r="M61" s="8">
        <f>VLOOKUP($A$7:$A$91,data!$A$2:$R$78,13,FALSE)</f>
        <v>1523686</v>
      </c>
      <c r="N61" s="8">
        <f>VLOOKUP($A$7:$A$91,data!$A$2:$R$78,14,FALSE)</f>
        <v>208</v>
      </c>
      <c r="O61" s="8">
        <f>VLOOKUP($A$7:$A$91,data!$A$2:$R$78,15,FALSE)</f>
        <v>163115</v>
      </c>
      <c r="P61" s="8">
        <f>VLOOKUP($A$7:$A$91,data!$A$2:$R$78,16,FALSE)</f>
        <v>2011</v>
      </c>
      <c r="Q61" s="8">
        <f>VLOOKUP($A$7:$A$91,data!$A$2:$R$78,17,FALSE)</f>
        <v>6886</v>
      </c>
      <c r="R61" s="8">
        <f>VLOOKUP($A$7:$A$91,data!$A$2:$R$78,18,FALSE)</f>
        <v>203</v>
      </c>
      <c r="S61" s="8">
        <f>VLOOKUP($A$7:$A$91,data!$A$2:$X$78,19,FALSE)</f>
        <v>221468</v>
      </c>
      <c r="T61" s="8">
        <f>VLOOKUP($A$7:$A$91,data!$A$2:$X$78,20,FALSE)</f>
        <v>979</v>
      </c>
      <c r="U61" s="8">
        <f>VLOOKUP($A$7:$A$91,data!$A$2:$X$78,21,FALSE)</f>
        <v>6444</v>
      </c>
      <c r="V61" s="8">
        <f>VLOOKUP($A$7:$A$91,data!$A$2:$X$78,22,FALSE)</f>
        <v>204</v>
      </c>
      <c r="W61" s="8">
        <f>VLOOKUP($A$7:$A$91,data!$A$2:$X$78,23,FALSE)</f>
        <v>622</v>
      </c>
      <c r="X61" s="8">
        <f>VLOOKUP($A$7:$A$91,data!$A$2:$X$78,24,FALSE)</f>
        <v>13</v>
      </c>
    </row>
    <row r="62" spans="1:24" ht="21.75" x14ac:dyDescent="0.2">
      <c r="A62" s="7" t="s">
        <v>60</v>
      </c>
      <c r="B62" s="8">
        <f>VLOOKUP($A$7:$A$91,data!$A$2:$R$78,2,FALSE)</f>
        <v>37039</v>
      </c>
      <c r="C62" s="8">
        <f>VLOOKUP($A$7:$A$91,data!$A$2:$R$78,3,FALSE)</f>
        <v>216797</v>
      </c>
      <c r="D62" s="8">
        <f>VLOOKUP($A$7:$A$91,data!$A$2:$R$78,4,FALSE)</f>
        <v>15036</v>
      </c>
      <c r="E62" s="8">
        <f>VLOOKUP($A$7:$A$91,data!$A$2:$R$78,5,FALSE)</f>
        <v>91</v>
      </c>
      <c r="F62" s="8">
        <f>VLOOKUP($A$7:$A$91,data!$A$2:$R$78,6,FALSE)</f>
        <v>5</v>
      </c>
      <c r="G62" s="8">
        <f>VLOOKUP($A$7:$A$91,data!$A$2:$R$78,7,FALSE)</f>
        <v>16950</v>
      </c>
      <c r="H62" s="8">
        <f>VLOOKUP($A$7:$A$91,data!$A$2:$R$78,8,FALSE)</f>
        <v>1635</v>
      </c>
      <c r="I62" s="8">
        <f>VLOOKUP($A$7:$A$91,data!$A$2:$R$78,9,FALSE)</f>
        <v>166356</v>
      </c>
      <c r="J62" s="8">
        <f>VLOOKUP($A$7:$A$91,data!$A$2:$R$78,10,FALSE)</f>
        <v>8209</v>
      </c>
      <c r="K62" s="8">
        <f>VLOOKUP($A$7:$A$91,data!$A$2:$R$78,11,FALSE)</f>
        <v>1051886</v>
      </c>
      <c r="L62" s="8">
        <f>VLOOKUP($A$7:$A$91,data!$A$2:$R$78,12,FALSE)</f>
        <v>28273</v>
      </c>
      <c r="M62" s="8">
        <f>VLOOKUP($A$7:$A$91,data!$A$2:$R$78,13,FALSE)</f>
        <v>436681</v>
      </c>
      <c r="N62" s="8">
        <f>VLOOKUP($A$7:$A$91,data!$A$2:$R$78,14,FALSE)</f>
        <v>94</v>
      </c>
      <c r="O62" s="8">
        <f>VLOOKUP($A$7:$A$91,data!$A$2:$R$78,15,FALSE)</f>
        <v>19069</v>
      </c>
      <c r="P62" s="8">
        <f>VLOOKUP($A$7:$A$91,data!$A$2:$R$78,16,FALSE)</f>
        <v>604</v>
      </c>
      <c r="Q62" s="8">
        <f>VLOOKUP($A$7:$A$91,data!$A$2:$R$78,17,FALSE)</f>
        <v>1221</v>
      </c>
      <c r="R62" s="8">
        <f>VLOOKUP($A$7:$A$91,data!$A$2:$R$78,18,FALSE)</f>
        <v>104</v>
      </c>
      <c r="S62" s="8">
        <f>VLOOKUP($A$7:$A$91,data!$A$2:$X$78,19,FALSE)</f>
        <v>11107</v>
      </c>
      <c r="T62" s="8">
        <f>VLOOKUP($A$7:$A$91,data!$A$2:$X$78,20,FALSE)</f>
        <v>258</v>
      </c>
      <c r="U62" s="8">
        <f>VLOOKUP($A$7:$A$91,data!$A$2:$X$78,21,FALSE)</f>
        <v>11958</v>
      </c>
      <c r="V62" s="8">
        <f>VLOOKUP($A$7:$A$91,data!$A$2:$X$78,22,FALSE)</f>
        <v>477</v>
      </c>
      <c r="W62" s="8">
        <f>VLOOKUP($A$7:$A$91,data!$A$2:$X$78,23,FALSE)</f>
        <v>697</v>
      </c>
      <c r="X62" s="8">
        <f>VLOOKUP($A$7:$A$91,data!$A$2:$X$78,24,FALSE)</f>
        <v>10</v>
      </c>
    </row>
    <row r="63" spans="1:24" ht="21.75" x14ac:dyDescent="0.2">
      <c r="A63" s="7" t="s">
        <v>61</v>
      </c>
      <c r="B63" s="8">
        <f>VLOOKUP($A$7:$A$91,data!$A$2:$R$78,2,FALSE)</f>
        <v>40570</v>
      </c>
      <c r="C63" s="8">
        <f>VLOOKUP($A$7:$A$91,data!$A$2:$R$78,3,FALSE)</f>
        <v>101793</v>
      </c>
      <c r="D63" s="8">
        <f>VLOOKUP($A$7:$A$91,data!$A$2:$R$78,4,FALSE)</f>
        <v>8560</v>
      </c>
      <c r="E63" s="8">
        <f>VLOOKUP($A$7:$A$91,data!$A$2:$R$78,5,FALSE)</f>
        <v>2756</v>
      </c>
      <c r="F63" s="8">
        <f>VLOOKUP($A$7:$A$91,data!$A$2:$R$78,6,FALSE)</f>
        <v>110</v>
      </c>
      <c r="G63" s="8">
        <f>VLOOKUP($A$7:$A$91,data!$A$2:$R$78,7,FALSE)</f>
        <v>7043</v>
      </c>
      <c r="H63" s="8">
        <f>VLOOKUP($A$7:$A$91,data!$A$2:$R$78,8,FALSE)</f>
        <v>735</v>
      </c>
      <c r="I63" s="8">
        <f>VLOOKUP($A$7:$A$91,data!$A$2:$R$78,9,FALSE)</f>
        <v>73959</v>
      </c>
      <c r="J63" s="8">
        <f>VLOOKUP($A$7:$A$91,data!$A$2:$R$78,10,FALSE)</f>
        <v>2918</v>
      </c>
      <c r="K63" s="8">
        <f>VLOOKUP($A$7:$A$91,data!$A$2:$R$78,11,FALSE)</f>
        <v>1457259</v>
      </c>
      <c r="L63" s="8">
        <f>VLOOKUP($A$7:$A$91,data!$A$2:$R$78,12,FALSE)</f>
        <v>35893</v>
      </c>
      <c r="M63" s="8">
        <f>VLOOKUP($A$7:$A$91,data!$A$2:$R$78,13,FALSE)</f>
        <v>116713</v>
      </c>
      <c r="N63" s="8">
        <f>VLOOKUP($A$7:$A$91,data!$A$2:$R$78,14,FALSE)</f>
        <v>156</v>
      </c>
      <c r="O63" s="8">
        <f>VLOOKUP($A$7:$A$91,data!$A$2:$R$78,15,FALSE)</f>
        <v>67887</v>
      </c>
      <c r="P63" s="8">
        <f>VLOOKUP($A$7:$A$91,data!$A$2:$R$78,16,FALSE)</f>
        <v>2397</v>
      </c>
      <c r="Q63" s="8">
        <f>VLOOKUP($A$7:$A$91,data!$A$2:$R$78,17,FALSE)</f>
        <v>21745</v>
      </c>
      <c r="R63" s="8">
        <f>VLOOKUP($A$7:$A$91,data!$A$2:$R$78,18,FALSE)</f>
        <v>57</v>
      </c>
      <c r="S63" s="8">
        <f>VLOOKUP($A$7:$A$91,data!$A$2:$X$78,19,FALSE)</f>
        <v>248685</v>
      </c>
      <c r="T63" s="8">
        <f>VLOOKUP($A$7:$A$91,data!$A$2:$X$78,20,FALSE)</f>
        <v>750</v>
      </c>
      <c r="U63" s="8">
        <f>VLOOKUP($A$7:$A$91,data!$A$2:$X$78,21,FALSE)</f>
        <v>7467</v>
      </c>
      <c r="V63" s="8">
        <f>VLOOKUP($A$7:$A$91,data!$A$2:$X$78,22,FALSE)</f>
        <v>222</v>
      </c>
      <c r="W63" s="8">
        <f>VLOOKUP($A$7:$A$91,data!$A$2:$X$78,23,FALSE)</f>
        <v>823</v>
      </c>
      <c r="X63" s="8">
        <f>VLOOKUP($A$7:$A$91,data!$A$2:$X$78,24,FALSE)</f>
        <v>26</v>
      </c>
    </row>
    <row r="64" spans="1:24" ht="21.75" x14ac:dyDescent="0.2">
      <c r="A64" s="7" t="s">
        <v>62</v>
      </c>
      <c r="B64" s="8">
        <f>VLOOKUP($A$7:$A$91,data!$A$2:$R$78,2,FALSE)</f>
        <v>50945</v>
      </c>
      <c r="C64" s="8">
        <f>VLOOKUP($A$7:$A$91,data!$A$2:$R$78,3,FALSE)</f>
        <v>52927</v>
      </c>
      <c r="D64" s="8">
        <f>VLOOKUP($A$7:$A$91,data!$A$2:$R$78,4,FALSE)</f>
        <v>5243</v>
      </c>
      <c r="E64" s="8">
        <f>VLOOKUP($A$7:$A$91,data!$A$2:$R$78,5,FALSE)</f>
        <v>163</v>
      </c>
      <c r="F64" s="8">
        <f>VLOOKUP($A$7:$A$91,data!$A$2:$R$78,6,FALSE)</f>
        <v>16</v>
      </c>
      <c r="G64" s="8">
        <f>VLOOKUP($A$7:$A$91,data!$A$2:$R$78,7,FALSE)</f>
        <v>22554</v>
      </c>
      <c r="H64" s="8">
        <f>VLOOKUP($A$7:$A$91,data!$A$2:$R$78,8,FALSE)</f>
        <v>2476</v>
      </c>
      <c r="I64" s="8">
        <f>VLOOKUP($A$7:$A$91,data!$A$2:$R$78,9,FALSE)</f>
        <v>170211</v>
      </c>
      <c r="J64" s="8">
        <f>VLOOKUP($A$7:$A$91,data!$A$2:$R$78,10,FALSE)</f>
        <v>3911</v>
      </c>
      <c r="K64" s="8">
        <f>VLOOKUP($A$7:$A$91,data!$A$2:$R$78,11,FALSE)</f>
        <v>1955276</v>
      </c>
      <c r="L64" s="8">
        <f>VLOOKUP($A$7:$A$91,data!$A$2:$R$78,12,FALSE)</f>
        <v>45536</v>
      </c>
      <c r="M64" s="8">
        <f>VLOOKUP($A$7:$A$91,data!$A$2:$R$78,13,FALSE)</f>
        <v>1091565</v>
      </c>
      <c r="N64" s="8">
        <f>VLOOKUP($A$7:$A$91,data!$A$2:$R$78,14,FALSE)</f>
        <v>170</v>
      </c>
      <c r="O64" s="8">
        <f>VLOOKUP($A$7:$A$91,data!$A$2:$R$78,15,FALSE)</f>
        <v>376208</v>
      </c>
      <c r="P64" s="8">
        <f>VLOOKUP($A$7:$A$91,data!$A$2:$R$78,16,FALSE)</f>
        <v>3557</v>
      </c>
      <c r="Q64" s="8">
        <f>VLOOKUP($A$7:$A$91,data!$A$2:$R$78,17,FALSE)</f>
        <v>19973</v>
      </c>
      <c r="R64" s="8">
        <f>VLOOKUP($A$7:$A$91,data!$A$2:$R$78,18,FALSE)</f>
        <v>163</v>
      </c>
      <c r="S64" s="8">
        <f>VLOOKUP($A$7:$A$91,data!$A$2:$X$78,19,FALSE)</f>
        <v>712140</v>
      </c>
      <c r="T64" s="8">
        <f>VLOOKUP($A$7:$A$91,data!$A$2:$X$78,20,FALSE)</f>
        <v>1137</v>
      </c>
      <c r="U64" s="8">
        <f>VLOOKUP($A$7:$A$91,data!$A$2:$X$78,21,FALSE)</f>
        <v>11698</v>
      </c>
      <c r="V64" s="8">
        <f>VLOOKUP($A$7:$A$91,data!$A$2:$X$78,22,FALSE)</f>
        <v>366</v>
      </c>
      <c r="W64" s="8">
        <f>VLOOKUP($A$7:$A$91,data!$A$2:$X$78,23,FALSE)</f>
        <v>1162</v>
      </c>
      <c r="X64" s="8">
        <f>VLOOKUP($A$7:$A$91,data!$A$2:$X$78,24,FALSE)</f>
        <v>42</v>
      </c>
    </row>
    <row r="65" spans="1:24" ht="21.75" x14ac:dyDescent="0.2">
      <c r="A65" s="7" t="s">
        <v>63</v>
      </c>
      <c r="B65" s="8">
        <f>VLOOKUP($A$7:$A$91,data!$A$2:$R$78,2,FALSE)</f>
        <v>29182</v>
      </c>
      <c r="C65" s="8">
        <f>VLOOKUP($A$7:$A$91,data!$A$2:$R$78,3,FALSE)</f>
        <v>12858</v>
      </c>
      <c r="D65" s="8">
        <f>VLOOKUP($A$7:$A$91,data!$A$2:$R$78,4,FALSE)</f>
        <v>967</v>
      </c>
      <c r="E65" s="8">
        <f>VLOOKUP($A$7:$A$91,data!$A$2:$R$78,5,FALSE)</f>
        <v>465</v>
      </c>
      <c r="F65" s="8">
        <f>VLOOKUP($A$7:$A$91,data!$A$2:$R$78,6,FALSE)</f>
        <v>17</v>
      </c>
      <c r="G65" s="8">
        <f>VLOOKUP($A$7:$A$91,data!$A$2:$R$78,7,FALSE)</f>
        <v>7554</v>
      </c>
      <c r="H65" s="8">
        <f>VLOOKUP($A$7:$A$91,data!$A$2:$R$78,8,FALSE)</f>
        <v>510</v>
      </c>
      <c r="I65" s="8">
        <f>VLOOKUP($A$7:$A$91,data!$A$2:$R$78,9,FALSE)</f>
        <v>58405</v>
      </c>
      <c r="J65" s="8">
        <f>VLOOKUP($A$7:$A$91,data!$A$2:$R$78,10,FALSE)</f>
        <v>1417</v>
      </c>
      <c r="K65" s="8">
        <f>VLOOKUP($A$7:$A$91,data!$A$2:$R$78,11,FALSE)</f>
        <v>1404963</v>
      </c>
      <c r="L65" s="8">
        <f>VLOOKUP($A$7:$A$91,data!$A$2:$R$78,12,FALSE)</f>
        <v>27123</v>
      </c>
      <c r="M65" s="8">
        <f>VLOOKUP($A$7:$A$91,data!$A$2:$R$78,13,FALSE)</f>
        <v>1379977</v>
      </c>
      <c r="N65" s="8">
        <f>VLOOKUP($A$7:$A$91,data!$A$2:$R$78,14,FALSE)</f>
        <v>91</v>
      </c>
      <c r="O65" s="8">
        <f>VLOOKUP($A$7:$A$91,data!$A$2:$R$78,15,FALSE)</f>
        <v>770992</v>
      </c>
      <c r="P65" s="8">
        <f>VLOOKUP($A$7:$A$91,data!$A$2:$R$78,16,FALSE)</f>
        <v>2339</v>
      </c>
      <c r="Q65" s="8">
        <f>VLOOKUP($A$7:$A$91,data!$A$2:$R$78,17,FALSE)</f>
        <v>34273</v>
      </c>
      <c r="R65" s="8">
        <f>VLOOKUP($A$7:$A$91,data!$A$2:$R$78,18,FALSE)</f>
        <v>97</v>
      </c>
      <c r="S65" s="8">
        <f>VLOOKUP($A$7:$A$91,data!$A$2:$X$78,19,FALSE)</f>
        <v>720868</v>
      </c>
      <c r="T65" s="8">
        <f>VLOOKUP($A$7:$A$91,data!$A$2:$X$78,20,FALSE)</f>
        <v>1351</v>
      </c>
      <c r="U65" s="8">
        <f>VLOOKUP($A$7:$A$91,data!$A$2:$X$78,21,FALSE)</f>
        <v>5344</v>
      </c>
      <c r="V65" s="8">
        <f>VLOOKUP($A$7:$A$91,data!$A$2:$X$78,22,FALSE)</f>
        <v>196</v>
      </c>
      <c r="W65" s="8">
        <f>VLOOKUP($A$7:$A$91,data!$A$2:$X$78,23,FALSE)</f>
        <v>974</v>
      </c>
      <c r="X65" s="8">
        <f>VLOOKUP($A$7:$A$91,data!$A$2:$X$78,24,FALSE)</f>
        <v>27</v>
      </c>
    </row>
    <row r="66" spans="1:24" ht="21.75" x14ac:dyDescent="0.2">
      <c r="A66" s="7" t="s">
        <v>64</v>
      </c>
      <c r="B66" s="8">
        <f>VLOOKUP($A$7:$A$91,data!$A$2:$R$78,2,FALSE)</f>
        <v>52349</v>
      </c>
      <c r="C66" s="8">
        <f>VLOOKUP($A$7:$A$91,data!$A$2:$R$78,3,FALSE)</f>
        <v>63589</v>
      </c>
      <c r="D66" s="8">
        <f>VLOOKUP($A$7:$A$91,data!$A$2:$R$78,4,FALSE)</f>
        <v>4911</v>
      </c>
      <c r="E66" s="8">
        <f>VLOOKUP($A$7:$A$91,data!$A$2:$R$78,5,FALSE)</f>
        <v>2408</v>
      </c>
      <c r="F66" s="8">
        <f>VLOOKUP($A$7:$A$91,data!$A$2:$R$78,6,FALSE)</f>
        <v>71</v>
      </c>
      <c r="G66" s="8">
        <f>VLOOKUP($A$7:$A$91,data!$A$2:$R$78,7,FALSE)</f>
        <v>6611</v>
      </c>
      <c r="H66" s="8">
        <f>VLOOKUP($A$7:$A$91,data!$A$2:$R$78,8,FALSE)</f>
        <v>645</v>
      </c>
      <c r="I66" s="8">
        <f>VLOOKUP($A$7:$A$91,data!$A$2:$R$78,9,FALSE)</f>
        <v>293972</v>
      </c>
      <c r="J66" s="8">
        <f>VLOOKUP($A$7:$A$91,data!$A$2:$R$78,10,FALSE)</f>
        <v>2073</v>
      </c>
      <c r="K66" s="8">
        <f>VLOOKUP($A$7:$A$91,data!$A$2:$R$78,11,FALSE)</f>
        <v>2038049</v>
      </c>
      <c r="L66" s="8">
        <f>VLOOKUP($A$7:$A$91,data!$A$2:$R$78,12,FALSE)</f>
        <v>49189</v>
      </c>
      <c r="M66" s="8">
        <f>VLOOKUP($A$7:$A$91,data!$A$2:$R$78,13,FALSE)</f>
        <v>6806895</v>
      </c>
      <c r="N66" s="8">
        <f>VLOOKUP($A$7:$A$91,data!$A$2:$R$78,14,FALSE)</f>
        <v>246</v>
      </c>
      <c r="O66" s="8">
        <f>VLOOKUP($A$7:$A$91,data!$A$2:$R$78,15,FALSE)</f>
        <v>336573</v>
      </c>
      <c r="P66" s="8">
        <f>VLOOKUP($A$7:$A$91,data!$A$2:$R$78,16,FALSE)</f>
        <v>1534</v>
      </c>
      <c r="Q66" s="8">
        <f>VLOOKUP($A$7:$A$91,data!$A$2:$R$78,17,FALSE)</f>
        <v>750143</v>
      </c>
      <c r="R66" s="8">
        <f>VLOOKUP($A$7:$A$91,data!$A$2:$R$78,18,FALSE)</f>
        <v>246</v>
      </c>
      <c r="S66" s="8">
        <f>VLOOKUP($A$7:$A$91,data!$A$2:$X$78,19,FALSE)</f>
        <v>111529</v>
      </c>
      <c r="T66" s="8">
        <f>VLOOKUP($A$7:$A$91,data!$A$2:$X$78,20,FALSE)</f>
        <v>436</v>
      </c>
      <c r="U66" s="8">
        <f>VLOOKUP($A$7:$A$91,data!$A$2:$X$78,21,FALSE)</f>
        <v>35086</v>
      </c>
      <c r="V66" s="8">
        <f>VLOOKUP($A$7:$A$91,data!$A$2:$X$78,22,FALSE)</f>
        <v>1040</v>
      </c>
      <c r="W66" s="8">
        <f>VLOOKUP($A$7:$A$91,data!$A$2:$X$78,23,FALSE)</f>
        <v>4462</v>
      </c>
      <c r="X66" s="8">
        <f>VLOOKUP($A$7:$A$91,data!$A$2:$X$78,24,FALSE)</f>
        <v>135</v>
      </c>
    </row>
    <row r="67" spans="1:24" ht="21.75" x14ac:dyDescent="0.2">
      <c r="A67" s="11" t="s">
        <v>7</v>
      </c>
      <c r="B67" s="10">
        <f>SUM(B68:B75)</f>
        <v>155181</v>
      </c>
      <c r="C67" s="10">
        <f t="shared" ref="C67:X67" si="28">SUM(C68:C75)</f>
        <v>946469</v>
      </c>
      <c r="D67" s="10">
        <f t="shared" si="28"/>
        <v>55422</v>
      </c>
      <c r="E67" s="10">
        <f t="shared" si="28"/>
        <v>167358</v>
      </c>
      <c r="F67" s="10">
        <f t="shared" si="28"/>
        <v>5903</v>
      </c>
      <c r="G67" s="10">
        <f t="shared" si="28"/>
        <v>16861</v>
      </c>
      <c r="H67" s="10">
        <f t="shared" si="28"/>
        <v>1578</v>
      </c>
      <c r="I67" s="10">
        <f t="shared" si="28"/>
        <v>3520411</v>
      </c>
      <c r="J67" s="10">
        <f t="shared" si="28"/>
        <v>10096</v>
      </c>
      <c r="K67" s="10">
        <f t="shared" ref="K67:L67" si="29">SUM(K68:K75)</f>
        <v>4775966</v>
      </c>
      <c r="L67" s="10">
        <f t="shared" si="29"/>
        <v>109342</v>
      </c>
      <c r="M67" s="10">
        <f t="shared" ref="M67:N67" si="30">SUM(M68:M75)</f>
        <v>61955188</v>
      </c>
      <c r="N67" s="10">
        <f t="shared" si="30"/>
        <v>1790</v>
      </c>
      <c r="O67" s="10">
        <f t="shared" si="28"/>
        <v>7172644</v>
      </c>
      <c r="P67" s="10">
        <f t="shared" si="28"/>
        <v>6105</v>
      </c>
      <c r="Q67" s="10">
        <f t="shared" si="28"/>
        <v>2128559</v>
      </c>
      <c r="R67" s="10">
        <f t="shared" si="28"/>
        <v>1193</v>
      </c>
      <c r="S67" s="10">
        <f t="shared" ref="S67:T67" si="31">SUM(S68:S75)</f>
        <v>5145336</v>
      </c>
      <c r="T67" s="10">
        <f t="shared" si="31"/>
        <v>5431</v>
      </c>
      <c r="U67" s="10">
        <f t="shared" si="28"/>
        <v>238463</v>
      </c>
      <c r="V67" s="10">
        <f t="shared" si="28"/>
        <v>6577</v>
      </c>
      <c r="W67" s="10">
        <f t="shared" si="28"/>
        <v>36891</v>
      </c>
      <c r="X67" s="10">
        <f t="shared" si="28"/>
        <v>626</v>
      </c>
    </row>
    <row r="68" spans="1:24" ht="21.75" x14ac:dyDescent="0.2">
      <c r="A68" s="7" t="s">
        <v>65</v>
      </c>
      <c r="B68" s="8">
        <f>VLOOKUP($A$7:$A$91,data!$A$2:$R$78,2,FALSE)</f>
        <v>25113</v>
      </c>
      <c r="C68" s="8">
        <f>VLOOKUP($A$7:$A$91,data!$A$2:$R$78,3,FALSE)</f>
        <v>99166</v>
      </c>
      <c r="D68" s="8">
        <f>VLOOKUP($A$7:$A$91,data!$A$2:$R$78,4,FALSE)</f>
        <v>8588</v>
      </c>
      <c r="E68" s="8">
        <f>VLOOKUP($A$7:$A$91,data!$A$2:$R$78,5,FALSE)</f>
        <v>46501</v>
      </c>
      <c r="F68" s="8">
        <f>VLOOKUP($A$7:$A$91,data!$A$2:$R$78,6,FALSE)</f>
        <v>2292</v>
      </c>
      <c r="G68" s="8">
        <f>VLOOKUP($A$7:$A$91,data!$A$2:$R$78,7,FALSE)</f>
        <v>1036</v>
      </c>
      <c r="H68" s="8">
        <f>VLOOKUP($A$7:$A$91,data!$A$2:$R$78,8,FALSE)</f>
        <v>97</v>
      </c>
      <c r="I68" s="8">
        <f>VLOOKUP($A$7:$A$91,data!$A$2:$R$78,9,FALSE)</f>
        <v>2177592</v>
      </c>
      <c r="J68" s="8">
        <f>VLOOKUP($A$7:$A$91,data!$A$2:$R$78,10,FALSE)</f>
        <v>1447</v>
      </c>
      <c r="K68" s="8">
        <f>VLOOKUP($A$7:$A$91,data!$A$2:$R$78,11,FALSE)</f>
        <v>697643</v>
      </c>
      <c r="L68" s="8">
        <f>VLOOKUP($A$7:$A$91,data!$A$2:$R$78,12,FALSE)</f>
        <v>17770</v>
      </c>
      <c r="M68" s="8">
        <f>VLOOKUP($A$7:$A$91,data!$A$2:$R$78,13,FALSE)</f>
        <v>10876078</v>
      </c>
      <c r="N68" s="8">
        <f>VLOOKUP($A$7:$A$91,data!$A$2:$R$78,14,FALSE)</f>
        <v>386</v>
      </c>
      <c r="O68" s="8">
        <f>VLOOKUP($A$7:$A$91,data!$A$2:$R$78,15,FALSE)</f>
        <v>865004</v>
      </c>
      <c r="P68" s="8">
        <f>VLOOKUP($A$7:$A$91,data!$A$2:$R$78,16,FALSE)</f>
        <v>695</v>
      </c>
      <c r="Q68" s="8">
        <f>VLOOKUP($A$7:$A$91,data!$A$2:$R$78,17,FALSE)</f>
        <v>560502</v>
      </c>
      <c r="R68" s="8">
        <f>VLOOKUP($A$7:$A$91,data!$A$2:$R$78,18,FALSE)</f>
        <v>121</v>
      </c>
      <c r="S68" s="8">
        <f>VLOOKUP($A$7:$A$91,data!$A$2:$X$78,19,FALSE)</f>
        <v>112724</v>
      </c>
      <c r="T68" s="8">
        <f>VLOOKUP($A$7:$A$91,data!$A$2:$X$78,20,FALSE)</f>
        <v>546</v>
      </c>
      <c r="U68" s="8">
        <f>VLOOKUP($A$7:$A$91,data!$A$2:$X$78,21,FALSE)</f>
        <v>21136</v>
      </c>
      <c r="V68" s="8">
        <f>VLOOKUP($A$7:$A$91,data!$A$2:$X$78,22,FALSE)</f>
        <v>787</v>
      </c>
      <c r="W68" s="8">
        <f>VLOOKUP($A$7:$A$91,data!$A$2:$X$78,23,FALSE)</f>
        <v>1373</v>
      </c>
      <c r="X68" s="8">
        <f>VLOOKUP($A$7:$A$91,data!$A$2:$X$78,24,FALSE)</f>
        <v>50</v>
      </c>
    </row>
    <row r="69" spans="1:24" ht="21.75" x14ac:dyDescent="0.2">
      <c r="A69" s="7" t="s">
        <v>66</v>
      </c>
      <c r="B69" s="8">
        <f>VLOOKUP($A$7:$A$91,data!$A$2:$R$78,2,FALSE)</f>
        <v>35185</v>
      </c>
      <c r="C69" s="8">
        <f>VLOOKUP($A$7:$A$91,data!$A$2:$R$78,3,FALSE)</f>
        <v>284937</v>
      </c>
      <c r="D69" s="8">
        <f>VLOOKUP($A$7:$A$91,data!$A$2:$R$78,4,FALSE)</f>
        <v>12480</v>
      </c>
      <c r="E69" s="8">
        <f>VLOOKUP($A$7:$A$91,data!$A$2:$R$78,5,FALSE)</f>
        <v>33670</v>
      </c>
      <c r="F69" s="8">
        <f>VLOOKUP($A$7:$A$91,data!$A$2:$R$78,6,FALSE)</f>
        <v>1178</v>
      </c>
      <c r="G69" s="8">
        <f>VLOOKUP($A$7:$A$91,data!$A$2:$R$78,7,FALSE)</f>
        <v>9989</v>
      </c>
      <c r="H69" s="8">
        <f>VLOOKUP($A$7:$A$91,data!$A$2:$R$78,8,FALSE)</f>
        <v>754</v>
      </c>
      <c r="I69" s="8">
        <f>VLOOKUP($A$7:$A$91,data!$A$2:$R$78,9,FALSE)</f>
        <v>402552</v>
      </c>
      <c r="J69" s="8">
        <f>VLOOKUP($A$7:$A$91,data!$A$2:$R$78,10,FALSE)</f>
        <v>2451</v>
      </c>
      <c r="K69" s="8">
        <f>VLOOKUP($A$7:$A$91,data!$A$2:$R$78,11,FALSE)</f>
        <v>976825</v>
      </c>
      <c r="L69" s="8">
        <f>VLOOKUP($A$7:$A$91,data!$A$2:$R$78,12,FALSE)</f>
        <v>25712</v>
      </c>
      <c r="M69" s="8">
        <f>VLOOKUP($A$7:$A$91,data!$A$2:$R$78,13,FALSE)</f>
        <v>32064637</v>
      </c>
      <c r="N69" s="8">
        <f>VLOOKUP($A$7:$A$91,data!$A$2:$R$78,14,FALSE)</f>
        <v>595</v>
      </c>
      <c r="O69" s="8">
        <f>VLOOKUP($A$7:$A$91,data!$A$2:$R$78,15,FALSE)</f>
        <v>514341</v>
      </c>
      <c r="P69" s="8">
        <f>VLOOKUP($A$7:$A$91,data!$A$2:$R$78,16,FALSE)</f>
        <v>1001</v>
      </c>
      <c r="Q69" s="8">
        <f>VLOOKUP($A$7:$A$91,data!$A$2:$R$78,17,FALSE)</f>
        <v>454249</v>
      </c>
      <c r="R69" s="8">
        <f>VLOOKUP($A$7:$A$91,data!$A$2:$R$78,18,FALSE)</f>
        <v>271</v>
      </c>
      <c r="S69" s="8">
        <f>VLOOKUP($A$7:$A$91,data!$A$2:$X$78,19,FALSE)</f>
        <v>255540</v>
      </c>
      <c r="T69" s="8">
        <f>VLOOKUP($A$7:$A$91,data!$A$2:$X$78,20,FALSE)</f>
        <v>674</v>
      </c>
      <c r="U69" s="8">
        <f>VLOOKUP($A$7:$A$91,data!$A$2:$X$78,21,FALSE)</f>
        <v>88277</v>
      </c>
      <c r="V69" s="8">
        <f>VLOOKUP($A$7:$A$91,data!$A$2:$X$78,22,FALSE)</f>
        <v>2428</v>
      </c>
      <c r="W69" s="8">
        <f>VLOOKUP($A$7:$A$91,data!$A$2:$X$78,23,FALSE)</f>
        <v>26870</v>
      </c>
      <c r="X69" s="8">
        <f>VLOOKUP($A$7:$A$91,data!$A$2:$X$78,24,FALSE)</f>
        <v>339</v>
      </c>
    </row>
    <row r="70" spans="1:24" ht="21.75" x14ac:dyDescent="0.2">
      <c r="A70" s="7" t="s">
        <v>67</v>
      </c>
      <c r="B70" s="8">
        <f>VLOOKUP($A$7:$A$91,data!$A$2:$R$78,2,FALSE)</f>
        <v>32256</v>
      </c>
      <c r="C70" s="8">
        <f>VLOOKUP($A$7:$A$91,data!$A$2:$R$78,3,FALSE)</f>
        <v>154823</v>
      </c>
      <c r="D70" s="8">
        <f>VLOOKUP($A$7:$A$91,data!$A$2:$R$78,4,FALSE)</f>
        <v>6760</v>
      </c>
      <c r="E70" s="8">
        <f>VLOOKUP($A$7:$A$91,data!$A$2:$R$78,5,FALSE)</f>
        <v>966</v>
      </c>
      <c r="F70" s="8">
        <f>VLOOKUP($A$7:$A$91,data!$A$2:$R$78,6,FALSE)</f>
        <v>23</v>
      </c>
      <c r="G70" s="8">
        <f>VLOOKUP($A$7:$A$91,data!$A$2:$R$78,7,FALSE)</f>
        <v>3937</v>
      </c>
      <c r="H70" s="8">
        <f>VLOOKUP($A$7:$A$91,data!$A$2:$R$78,8,FALSE)</f>
        <v>417</v>
      </c>
      <c r="I70" s="8">
        <f>VLOOKUP($A$7:$A$91,data!$A$2:$R$78,9,FALSE)</f>
        <v>503191</v>
      </c>
      <c r="J70" s="8">
        <f>VLOOKUP($A$7:$A$91,data!$A$2:$R$78,10,FALSE)</f>
        <v>2330</v>
      </c>
      <c r="K70" s="8">
        <f>VLOOKUP($A$7:$A$91,data!$A$2:$R$78,11,FALSE)</f>
        <v>1122900</v>
      </c>
      <c r="L70" s="8">
        <f>VLOOKUP($A$7:$A$91,data!$A$2:$R$78,12,FALSE)</f>
        <v>25208</v>
      </c>
      <c r="M70" s="8">
        <f>VLOOKUP($A$7:$A$91,data!$A$2:$R$78,13,FALSE)</f>
        <v>11907652</v>
      </c>
      <c r="N70" s="8">
        <f>VLOOKUP($A$7:$A$91,data!$A$2:$R$78,14,FALSE)</f>
        <v>345</v>
      </c>
      <c r="O70" s="8">
        <f>VLOOKUP($A$7:$A$91,data!$A$2:$R$78,15,FALSE)</f>
        <v>2903286</v>
      </c>
      <c r="P70" s="8">
        <f>VLOOKUP($A$7:$A$91,data!$A$2:$R$78,16,FALSE)</f>
        <v>1097</v>
      </c>
      <c r="Q70" s="8">
        <f>VLOOKUP($A$7:$A$91,data!$A$2:$R$78,17,FALSE)</f>
        <v>177747</v>
      </c>
      <c r="R70" s="8">
        <f>VLOOKUP($A$7:$A$91,data!$A$2:$R$78,18,FALSE)</f>
        <v>261</v>
      </c>
      <c r="S70" s="8">
        <f>VLOOKUP($A$7:$A$91,data!$A$2:$X$78,19,FALSE)</f>
        <v>3225983</v>
      </c>
      <c r="T70" s="8">
        <f>VLOOKUP($A$7:$A$91,data!$A$2:$X$78,20,FALSE)</f>
        <v>2014</v>
      </c>
      <c r="U70" s="8">
        <f>VLOOKUP($A$7:$A$91,data!$A$2:$X$78,21,FALSE)</f>
        <v>35741</v>
      </c>
      <c r="V70" s="8">
        <f>VLOOKUP($A$7:$A$91,data!$A$2:$X$78,22,FALSE)</f>
        <v>1092</v>
      </c>
      <c r="W70" s="8">
        <f>VLOOKUP($A$7:$A$91,data!$A$2:$X$78,23,FALSE)</f>
        <v>4104</v>
      </c>
      <c r="X70" s="8">
        <f>VLOOKUP($A$7:$A$91,data!$A$2:$X$78,24,FALSE)</f>
        <v>114</v>
      </c>
    </row>
    <row r="71" spans="1:24" ht="21.75" x14ac:dyDescent="0.2">
      <c r="A71" s="7" t="s">
        <v>68</v>
      </c>
      <c r="B71" s="8">
        <f>VLOOKUP($A$7:$A$91,data!$A$2:$R$78,2,FALSE)</f>
        <v>15219</v>
      </c>
      <c r="C71" s="8">
        <f>VLOOKUP($A$7:$A$91,data!$A$2:$R$78,3,FALSE)</f>
        <v>40287</v>
      </c>
      <c r="D71" s="8">
        <f>VLOOKUP($A$7:$A$91,data!$A$2:$R$78,4,FALSE)</f>
        <v>2233</v>
      </c>
      <c r="E71" s="8">
        <f>VLOOKUP($A$7:$A$91,data!$A$2:$R$78,5,FALSE)</f>
        <v>26424</v>
      </c>
      <c r="F71" s="8">
        <f>VLOOKUP($A$7:$A$91,data!$A$2:$R$78,6,FALSE)</f>
        <v>859</v>
      </c>
      <c r="G71" s="8">
        <f>VLOOKUP($A$7:$A$91,data!$A$2:$R$78,7,FALSE)</f>
        <v>389</v>
      </c>
      <c r="H71" s="8">
        <f>VLOOKUP($A$7:$A$91,data!$A$2:$R$78,8,FALSE)</f>
        <v>86</v>
      </c>
      <c r="I71" s="8">
        <f>VLOOKUP($A$7:$A$91,data!$A$2:$R$78,9,FALSE)</f>
        <v>158174</v>
      </c>
      <c r="J71" s="8">
        <f>VLOOKUP($A$7:$A$91,data!$A$2:$R$78,10,FALSE)</f>
        <v>591</v>
      </c>
      <c r="K71" s="8">
        <f>VLOOKUP($A$7:$A$91,data!$A$2:$R$78,11,FALSE)</f>
        <v>984059</v>
      </c>
      <c r="L71" s="8">
        <f>VLOOKUP($A$7:$A$91,data!$A$2:$R$78,12,FALSE)</f>
        <v>11858</v>
      </c>
      <c r="M71" s="8">
        <f>VLOOKUP($A$7:$A$91,data!$A$2:$R$78,13,FALSE)</f>
        <v>4189089</v>
      </c>
      <c r="N71" s="8">
        <f>VLOOKUP($A$7:$A$91,data!$A$2:$R$78,14,FALSE)</f>
        <v>198</v>
      </c>
      <c r="O71" s="8">
        <f>VLOOKUP($A$7:$A$91,data!$A$2:$R$78,15,FALSE)</f>
        <v>2325238</v>
      </c>
      <c r="P71" s="8">
        <f>VLOOKUP($A$7:$A$91,data!$A$2:$R$78,16,FALSE)</f>
        <v>709</v>
      </c>
      <c r="Q71" s="8">
        <f>VLOOKUP($A$7:$A$91,data!$A$2:$R$78,17,FALSE)</f>
        <v>862234</v>
      </c>
      <c r="R71" s="8">
        <f>VLOOKUP($A$7:$A$91,data!$A$2:$R$78,18,FALSE)</f>
        <v>238</v>
      </c>
      <c r="S71" s="8">
        <f>VLOOKUP($A$7:$A$91,data!$A$2:$X$78,19,FALSE)</f>
        <v>1064996</v>
      </c>
      <c r="T71" s="8">
        <f>VLOOKUP($A$7:$A$91,data!$A$2:$X$78,20,FALSE)</f>
        <v>754</v>
      </c>
      <c r="U71" s="8">
        <f>VLOOKUP($A$7:$A$91,data!$A$2:$X$78,21,FALSE)</f>
        <v>12705</v>
      </c>
      <c r="V71" s="8">
        <f>VLOOKUP($A$7:$A$91,data!$A$2:$X$78,22,FALSE)</f>
        <v>279</v>
      </c>
      <c r="W71" s="8">
        <f>VLOOKUP($A$7:$A$91,data!$A$2:$X$78,23,FALSE)</f>
        <v>2396</v>
      </c>
      <c r="X71" s="8">
        <f>VLOOKUP($A$7:$A$91,data!$A$2:$X$78,24,FALSE)</f>
        <v>65</v>
      </c>
    </row>
    <row r="72" spans="1:24" ht="21.75" x14ac:dyDescent="0.2">
      <c r="A72" s="7" t="s">
        <v>69</v>
      </c>
      <c r="B72" s="8">
        <f>VLOOKUP($A$7:$A$91,data!$A$2:$R$78,2,FALSE)</f>
        <v>3058</v>
      </c>
      <c r="C72" s="8">
        <f>VLOOKUP($A$7:$A$91,data!$A$2:$R$78,3,FALSE)</f>
        <v>310</v>
      </c>
      <c r="D72" s="8">
        <f>VLOOKUP($A$7:$A$91,data!$A$2:$R$78,4,FALSE)</f>
        <v>29</v>
      </c>
      <c r="E72" s="8">
        <f>VLOOKUP($A$7:$A$91,data!$A$2:$R$78,5,FALSE)</f>
        <v>0</v>
      </c>
      <c r="F72" s="8">
        <f>VLOOKUP($A$7:$A$91,data!$A$2:$R$78,6,FALSE)</f>
        <v>0</v>
      </c>
      <c r="G72" s="8">
        <f>VLOOKUP($A$7:$A$91,data!$A$2:$R$78,7,FALSE)</f>
        <v>18</v>
      </c>
      <c r="H72" s="8">
        <f>VLOOKUP($A$7:$A$91,data!$A$2:$R$78,8,FALSE)</f>
        <v>3</v>
      </c>
      <c r="I72" s="8">
        <f>VLOOKUP($A$7:$A$91,data!$A$2:$R$78,9,FALSE)</f>
        <v>185</v>
      </c>
      <c r="J72" s="8">
        <f>VLOOKUP($A$7:$A$91,data!$A$2:$R$78,10,FALSE)</f>
        <v>3</v>
      </c>
      <c r="K72" s="8">
        <f>VLOOKUP($A$7:$A$91,data!$A$2:$R$78,11,FALSE)</f>
        <v>66244</v>
      </c>
      <c r="L72" s="8">
        <f>VLOOKUP($A$7:$A$91,data!$A$2:$R$78,12,FALSE)</f>
        <v>2125</v>
      </c>
      <c r="M72" s="8">
        <f>VLOOKUP($A$7:$A$91,data!$A$2:$R$78,13,FALSE)</f>
        <v>30603</v>
      </c>
      <c r="N72" s="8">
        <f>VLOOKUP($A$7:$A$91,data!$A$2:$R$78,14,FALSE)</f>
        <v>16</v>
      </c>
      <c r="O72" s="8">
        <f>VLOOKUP($A$7:$A$91,data!$A$2:$R$78,15,FALSE)</f>
        <v>65886</v>
      </c>
      <c r="P72" s="8">
        <f>VLOOKUP($A$7:$A$91,data!$A$2:$R$78,16,FALSE)</f>
        <v>662</v>
      </c>
      <c r="Q72" s="8">
        <f>VLOOKUP($A$7:$A$91,data!$A$2:$R$78,17,FALSE)</f>
        <v>226</v>
      </c>
      <c r="R72" s="8">
        <f>VLOOKUP($A$7:$A$91,data!$A$2:$R$78,18,FALSE)</f>
        <v>8</v>
      </c>
      <c r="S72" s="8">
        <f>VLOOKUP($A$7:$A$91,data!$A$2:$X$78,19,FALSE)</f>
        <v>8066</v>
      </c>
      <c r="T72" s="8">
        <f>VLOOKUP($A$7:$A$91,data!$A$2:$X$78,20,FALSE)</f>
        <v>166</v>
      </c>
      <c r="U72" s="8">
        <f>VLOOKUP($A$7:$A$91,data!$A$2:$X$78,21,FALSE)</f>
        <v>655</v>
      </c>
      <c r="V72" s="8">
        <f>VLOOKUP($A$7:$A$91,data!$A$2:$X$78,22,FALSE)</f>
        <v>42</v>
      </c>
      <c r="W72" s="8">
        <f>VLOOKUP($A$7:$A$91,data!$A$2:$X$78,23,FALSE)</f>
        <v>0</v>
      </c>
      <c r="X72" s="8">
        <f>VLOOKUP($A$7:$A$91,data!$A$2:$X$78,24,FALSE)</f>
        <v>0</v>
      </c>
    </row>
    <row r="73" spans="1:24" ht="21.75" x14ac:dyDescent="0.2">
      <c r="A73" s="7" t="s">
        <v>70</v>
      </c>
      <c r="B73" s="8">
        <f>VLOOKUP($A$7:$A$91,data!$A$2:$R$78,2,FALSE)</f>
        <v>2749</v>
      </c>
      <c r="C73" s="8">
        <f>VLOOKUP($A$7:$A$91,data!$A$2:$R$78,3,FALSE)</f>
        <v>1018</v>
      </c>
      <c r="D73" s="8">
        <f>VLOOKUP($A$7:$A$91,data!$A$2:$R$78,4,FALSE)</f>
        <v>73</v>
      </c>
      <c r="E73" s="8">
        <f>VLOOKUP($A$7:$A$91,data!$A$2:$R$78,5,FALSE)</f>
        <v>0</v>
      </c>
      <c r="F73" s="8">
        <f>VLOOKUP($A$7:$A$91,data!$A$2:$R$78,6,FALSE)</f>
        <v>0</v>
      </c>
      <c r="G73" s="8">
        <f>VLOOKUP($A$7:$A$91,data!$A$2:$R$78,7,FALSE)</f>
        <v>13</v>
      </c>
      <c r="H73" s="8">
        <f>VLOOKUP($A$7:$A$91,data!$A$2:$R$78,8,FALSE)</f>
        <v>5</v>
      </c>
      <c r="I73" s="8">
        <f>VLOOKUP($A$7:$A$91,data!$A$2:$R$78,9,FALSE)</f>
        <v>1791</v>
      </c>
      <c r="J73" s="8">
        <f>VLOOKUP($A$7:$A$91,data!$A$2:$R$78,10,FALSE)</f>
        <v>10</v>
      </c>
      <c r="K73" s="8">
        <f>VLOOKUP($A$7:$A$91,data!$A$2:$R$78,11,FALSE)</f>
        <v>45993</v>
      </c>
      <c r="L73" s="8">
        <f>VLOOKUP($A$7:$A$91,data!$A$2:$R$78,12,FALSE)</f>
        <v>1847</v>
      </c>
      <c r="M73" s="8">
        <f>VLOOKUP($A$7:$A$91,data!$A$2:$R$78,13,FALSE)</f>
        <v>119</v>
      </c>
      <c r="N73" s="8">
        <f>VLOOKUP($A$7:$A$91,data!$A$2:$R$78,14,FALSE)</f>
        <v>4</v>
      </c>
      <c r="O73" s="8">
        <f>VLOOKUP($A$7:$A$91,data!$A$2:$R$78,15,FALSE)</f>
        <v>38632</v>
      </c>
      <c r="P73" s="8">
        <f>VLOOKUP($A$7:$A$91,data!$A$2:$R$78,16,FALSE)</f>
        <v>468</v>
      </c>
      <c r="Q73" s="8">
        <f>VLOOKUP($A$7:$A$91,data!$A$2:$R$78,17,FALSE)</f>
        <v>231</v>
      </c>
      <c r="R73" s="8">
        <f>VLOOKUP($A$7:$A$91,data!$A$2:$R$78,18,FALSE)</f>
        <v>21</v>
      </c>
      <c r="S73" s="8">
        <f>VLOOKUP($A$7:$A$91,data!$A$2:$X$78,19,FALSE)</f>
        <v>5132</v>
      </c>
      <c r="T73" s="8">
        <f>VLOOKUP($A$7:$A$91,data!$A$2:$X$78,20,FALSE)</f>
        <v>239</v>
      </c>
      <c r="U73" s="8">
        <f>VLOOKUP($A$7:$A$91,data!$A$2:$X$78,21,FALSE)</f>
        <v>259</v>
      </c>
      <c r="V73" s="8">
        <f>VLOOKUP($A$7:$A$91,data!$A$2:$X$78,22,FALSE)</f>
        <v>15</v>
      </c>
      <c r="W73" s="8">
        <f>VLOOKUP($A$7:$A$91,data!$A$2:$X$78,23,FALSE)</f>
        <v>60</v>
      </c>
      <c r="X73" s="8">
        <f>VLOOKUP($A$7:$A$91,data!$A$2:$X$78,24,FALSE)</f>
        <v>4</v>
      </c>
    </row>
    <row r="74" spans="1:24" ht="21.75" x14ac:dyDescent="0.2">
      <c r="A74" s="7" t="s">
        <v>71</v>
      </c>
      <c r="B74" s="8">
        <f>VLOOKUP($A$7:$A$91,data!$A$2:$R$78,2,FALSE)</f>
        <v>18362</v>
      </c>
      <c r="C74" s="8">
        <f>VLOOKUP($A$7:$A$91,data!$A$2:$R$78,3,FALSE)</f>
        <v>211405</v>
      </c>
      <c r="D74" s="8">
        <f>VLOOKUP($A$7:$A$91,data!$A$2:$R$78,4,FALSE)</f>
        <v>12303</v>
      </c>
      <c r="E74" s="8">
        <f>VLOOKUP($A$7:$A$91,data!$A$2:$R$78,5,FALSE)</f>
        <v>13424</v>
      </c>
      <c r="F74" s="8">
        <f>VLOOKUP($A$7:$A$91,data!$A$2:$R$78,6,FALSE)</f>
        <v>360</v>
      </c>
      <c r="G74" s="8">
        <f>VLOOKUP($A$7:$A$91,data!$A$2:$R$78,7,FALSE)</f>
        <v>864</v>
      </c>
      <c r="H74" s="8">
        <f>VLOOKUP($A$7:$A$91,data!$A$2:$R$78,8,FALSE)</f>
        <v>98</v>
      </c>
      <c r="I74" s="8">
        <f>VLOOKUP($A$7:$A$91,data!$A$2:$R$78,9,FALSE)</f>
        <v>126550</v>
      </c>
      <c r="J74" s="8">
        <f>VLOOKUP($A$7:$A$91,data!$A$2:$R$78,10,FALSE)</f>
        <v>1262</v>
      </c>
      <c r="K74" s="8">
        <f>VLOOKUP($A$7:$A$91,data!$A$2:$R$78,11,FALSE)</f>
        <v>400633</v>
      </c>
      <c r="L74" s="8">
        <f>VLOOKUP($A$7:$A$91,data!$A$2:$R$78,12,FALSE)</f>
        <v>10513</v>
      </c>
      <c r="M74" s="8">
        <f>VLOOKUP($A$7:$A$91,data!$A$2:$R$78,13,FALSE)</f>
        <v>1549053</v>
      </c>
      <c r="N74" s="8">
        <f>VLOOKUP($A$7:$A$91,data!$A$2:$R$78,14,FALSE)</f>
        <v>100</v>
      </c>
      <c r="O74" s="8">
        <f>VLOOKUP($A$7:$A$91,data!$A$2:$R$78,15,FALSE)</f>
        <v>318480</v>
      </c>
      <c r="P74" s="8">
        <f>VLOOKUP($A$7:$A$91,data!$A$2:$R$78,16,FALSE)</f>
        <v>617</v>
      </c>
      <c r="Q74" s="8">
        <f>VLOOKUP($A$7:$A$91,data!$A$2:$R$78,17,FALSE)</f>
        <v>69951</v>
      </c>
      <c r="R74" s="8">
        <f>VLOOKUP($A$7:$A$91,data!$A$2:$R$78,18,FALSE)</f>
        <v>176</v>
      </c>
      <c r="S74" s="8">
        <f>VLOOKUP($A$7:$A$91,data!$A$2:$X$78,19,FALSE)</f>
        <v>424845</v>
      </c>
      <c r="T74" s="8">
        <f>VLOOKUP($A$7:$A$91,data!$A$2:$X$78,20,FALSE)</f>
        <v>630</v>
      </c>
      <c r="U74" s="8">
        <f>VLOOKUP($A$7:$A$91,data!$A$2:$X$78,21,FALSE)</f>
        <v>33699</v>
      </c>
      <c r="V74" s="8">
        <f>VLOOKUP($A$7:$A$91,data!$A$2:$X$78,22,FALSE)</f>
        <v>745</v>
      </c>
      <c r="W74" s="8">
        <f>VLOOKUP($A$7:$A$91,data!$A$2:$X$78,23,FALSE)</f>
        <v>1238</v>
      </c>
      <c r="X74" s="8">
        <f>VLOOKUP($A$7:$A$91,data!$A$2:$X$78,24,FALSE)</f>
        <v>33</v>
      </c>
    </row>
    <row r="75" spans="1:24" ht="21.75" x14ac:dyDescent="0.2">
      <c r="A75" s="7" t="s">
        <v>72</v>
      </c>
      <c r="B75" s="8">
        <f>VLOOKUP($A$7:$A$91,data!$A$2:$R$78,2,FALSE)</f>
        <v>23239</v>
      </c>
      <c r="C75" s="8">
        <f>VLOOKUP($A$7:$A$91,data!$A$2:$R$78,3,FALSE)</f>
        <v>154523</v>
      </c>
      <c r="D75" s="8">
        <f>VLOOKUP($A$7:$A$91,data!$A$2:$R$78,4,FALSE)</f>
        <v>12956</v>
      </c>
      <c r="E75" s="8">
        <f>VLOOKUP($A$7:$A$91,data!$A$2:$R$78,5,FALSE)</f>
        <v>46373</v>
      </c>
      <c r="F75" s="8">
        <f>VLOOKUP($A$7:$A$91,data!$A$2:$R$78,6,FALSE)</f>
        <v>1191</v>
      </c>
      <c r="G75" s="8">
        <f>VLOOKUP($A$7:$A$91,data!$A$2:$R$78,7,FALSE)</f>
        <v>615</v>
      </c>
      <c r="H75" s="8">
        <f>VLOOKUP($A$7:$A$91,data!$A$2:$R$78,8,FALSE)</f>
        <v>118</v>
      </c>
      <c r="I75" s="8">
        <f>VLOOKUP($A$7:$A$91,data!$A$2:$R$78,9,FALSE)</f>
        <v>150376</v>
      </c>
      <c r="J75" s="8">
        <f>VLOOKUP($A$7:$A$91,data!$A$2:$R$78,10,FALSE)</f>
        <v>2002</v>
      </c>
      <c r="K75" s="8">
        <f>VLOOKUP($A$7:$A$91,data!$A$2:$R$78,11,FALSE)</f>
        <v>481669</v>
      </c>
      <c r="L75" s="8">
        <f>VLOOKUP($A$7:$A$91,data!$A$2:$R$78,12,FALSE)</f>
        <v>14309</v>
      </c>
      <c r="M75" s="8">
        <f>VLOOKUP($A$7:$A$91,data!$A$2:$R$78,13,FALSE)</f>
        <v>1337957</v>
      </c>
      <c r="N75" s="8">
        <f>VLOOKUP($A$7:$A$91,data!$A$2:$R$78,14,FALSE)</f>
        <v>146</v>
      </c>
      <c r="O75" s="8">
        <f>VLOOKUP($A$7:$A$91,data!$A$2:$R$78,15,FALSE)</f>
        <v>141777</v>
      </c>
      <c r="P75" s="8">
        <f>VLOOKUP($A$7:$A$91,data!$A$2:$R$78,16,FALSE)</f>
        <v>856</v>
      </c>
      <c r="Q75" s="8">
        <f>VLOOKUP($A$7:$A$91,data!$A$2:$R$78,17,FALSE)</f>
        <v>3419</v>
      </c>
      <c r="R75" s="8">
        <f>VLOOKUP($A$7:$A$91,data!$A$2:$R$78,18,FALSE)</f>
        <v>97</v>
      </c>
      <c r="S75" s="8">
        <f>VLOOKUP($A$7:$A$91,data!$A$2:$X$78,19,FALSE)</f>
        <v>48050</v>
      </c>
      <c r="T75" s="8">
        <f>VLOOKUP($A$7:$A$91,data!$A$2:$X$78,20,FALSE)</f>
        <v>408</v>
      </c>
      <c r="U75" s="8">
        <f>VLOOKUP($A$7:$A$91,data!$A$2:$X$78,21,FALSE)</f>
        <v>45991</v>
      </c>
      <c r="V75" s="8">
        <f>VLOOKUP($A$7:$A$91,data!$A$2:$X$78,22,FALSE)</f>
        <v>1189</v>
      </c>
      <c r="W75" s="8">
        <f>VLOOKUP($A$7:$A$91,data!$A$2:$X$78,23,FALSE)</f>
        <v>850</v>
      </c>
      <c r="X75" s="8">
        <f>VLOOKUP($A$7:$A$91,data!$A$2:$X$78,24,FALSE)</f>
        <v>21</v>
      </c>
    </row>
    <row r="76" spans="1:24" ht="21.75" x14ac:dyDescent="0.2">
      <c r="A76" s="11" t="s">
        <v>8</v>
      </c>
      <c r="B76" s="10">
        <f>SUM(B77:B85)</f>
        <v>312417</v>
      </c>
      <c r="C76" s="10">
        <f t="shared" ref="C76:X76" si="32">SUM(C77:C85)</f>
        <v>673296</v>
      </c>
      <c r="D76" s="10">
        <f t="shared" si="32"/>
        <v>116986</v>
      </c>
      <c r="E76" s="10">
        <f t="shared" si="32"/>
        <v>6107</v>
      </c>
      <c r="F76" s="10">
        <f t="shared" si="32"/>
        <v>224</v>
      </c>
      <c r="G76" s="10">
        <f t="shared" si="32"/>
        <v>17623</v>
      </c>
      <c r="H76" s="10">
        <f t="shared" si="32"/>
        <v>1943</v>
      </c>
      <c r="I76" s="10">
        <f t="shared" si="32"/>
        <v>1414003</v>
      </c>
      <c r="J76" s="10">
        <f t="shared" si="32"/>
        <v>20238</v>
      </c>
      <c r="K76" s="10">
        <f t="shared" ref="K76:L76" si="33">SUM(K77:K85)</f>
        <v>9449625</v>
      </c>
      <c r="L76" s="10">
        <f t="shared" si="33"/>
        <v>249280</v>
      </c>
      <c r="M76" s="10">
        <f t="shared" ref="M76:N76" si="34">SUM(M77:M85)</f>
        <v>15758567</v>
      </c>
      <c r="N76" s="10">
        <f t="shared" si="34"/>
        <v>3181</v>
      </c>
      <c r="O76" s="10">
        <f t="shared" si="32"/>
        <v>4927726</v>
      </c>
      <c r="P76" s="10">
        <f t="shared" si="32"/>
        <v>15018</v>
      </c>
      <c r="Q76" s="10">
        <f t="shared" si="32"/>
        <v>129152</v>
      </c>
      <c r="R76" s="10">
        <f t="shared" si="32"/>
        <v>2557</v>
      </c>
      <c r="S76" s="10">
        <f t="shared" ref="S76:T76" si="35">SUM(S77:S85)</f>
        <v>1112360</v>
      </c>
      <c r="T76" s="10">
        <f t="shared" si="35"/>
        <v>9404</v>
      </c>
      <c r="U76" s="10">
        <f t="shared" si="32"/>
        <v>160105</v>
      </c>
      <c r="V76" s="10">
        <f t="shared" si="32"/>
        <v>8915</v>
      </c>
      <c r="W76" s="10">
        <f t="shared" si="32"/>
        <v>2137</v>
      </c>
      <c r="X76" s="10">
        <f t="shared" si="32"/>
        <v>216</v>
      </c>
    </row>
    <row r="77" spans="1:24" ht="21.75" x14ac:dyDescent="0.2">
      <c r="A77" s="7" t="s">
        <v>73</v>
      </c>
      <c r="B77" s="8">
        <f>VLOOKUP($A$7:$A$91,data!$A$2:$R$78,2,FALSE)</f>
        <v>101093</v>
      </c>
      <c r="C77" s="8">
        <f>VLOOKUP($A$7:$A$91,data!$A$2:$R$78,3,FALSE)</f>
        <v>219893</v>
      </c>
      <c r="D77" s="8">
        <f>VLOOKUP($A$7:$A$91,data!$A$2:$R$78,4,FALSE)</f>
        <v>41417</v>
      </c>
      <c r="E77" s="8">
        <f>VLOOKUP($A$7:$A$91,data!$A$2:$R$78,5,FALSE)</f>
        <v>132</v>
      </c>
      <c r="F77" s="8">
        <f>VLOOKUP($A$7:$A$91,data!$A$2:$R$78,6,FALSE)</f>
        <v>11</v>
      </c>
      <c r="G77" s="8">
        <f>VLOOKUP($A$7:$A$91,data!$A$2:$R$78,7,FALSE)</f>
        <v>2480</v>
      </c>
      <c r="H77" s="8">
        <f>VLOOKUP($A$7:$A$91,data!$A$2:$R$78,8,FALSE)</f>
        <v>240</v>
      </c>
      <c r="I77" s="8">
        <f>VLOOKUP($A$7:$A$91,data!$A$2:$R$78,9,FALSE)</f>
        <v>354443</v>
      </c>
      <c r="J77" s="8">
        <f>VLOOKUP($A$7:$A$91,data!$A$2:$R$78,10,FALSE)</f>
        <v>6507</v>
      </c>
      <c r="K77" s="8">
        <f>VLOOKUP($A$7:$A$91,data!$A$2:$R$78,11,FALSE)</f>
        <v>2921583</v>
      </c>
      <c r="L77" s="8">
        <f>VLOOKUP($A$7:$A$91,data!$A$2:$R$78,12,FALSE)</f>
        <v>76324</v>
      </c>
      <c r="M77" s="8">
        <f>VLOOKUP($A$7:$A$91,data!$A$2:$R$78,13,FALSE)</f>
        <v>2990659</v>
      </c>
      <c r="N77" s="8">
        <f>VLOOKUP($A$7:$A$91,data!$A$2:$R$78,14,FALSE)</f>
        <v>1043</v>
      </c>
      <c r="O77" s="8">
        <f>VLOOKUP($A$7:$A$91,data!$A$2:$R$78,15,FALSE)</f>
        <v>943397</v>
      </c>
      <c r="P77" s="8">
        <f>VLOOKUP($A$7:$A$91,data!$A$2:$R$78,16,FALSE)</f>
        <v>6456</v>
      </c>
      <c r="Q77" s="8">
        <f>VLOOKUP($A$7:$A$91,data!$A$2:$R$78,17,FALSE)</f>
        <v>24145</v>
      </c>
      <c r="R77" s="8">
        <f>VLOOKUP($A$7:$A$91,data!$A$2:$R$78,18,FALSE)</f>
        <v>560</v>
      </c>
      <c r="S77" s="8">
        <f>VLOOKUP($A$7:$A$91,data!$A$2:$X$78,19,FALSE)</f>
        <v>418067</v>
      </c>
      <c r="T77" s="8">
        <f>VLOOKUP($A$7:$A$91,data!$A$2:$X$78,20,FALSE)</f>
        <v>3773</v>
      </c>
      <c r="U77" s="8">
        <f>VLOOKUP($A$7:$A$91,data!$A$2:$X$78,21,FALSE)</f>
        <v>46806</v>
      </c>
      <c r="V77" s="8">
        <f>VLOOKUP($A$7:$A$91,data!$A$2:$X$78,22,FALSE)</f>
        <v>2260</v>
      </c>
      <c r="W77" s="8">
        <f>VLOOKUP($A$7:$A$91,data!$A$2:$X$78,23,FALSE)</f>
        <v>717</v>
      </c>
      <c r="X77" s="8">
        <f>VLOOKUP($A$7:$A$91,data!$A$2:$X$78,24,FALSE)</f>
        <v>52</v>
      </c>
    </row>
    <row r="78" spans="1:24" ht="21.75" x14ac:dyDescent="0.2">
      <c r="A78" s="7" t="s">
        <v>74</v>
      </c>
      <c r="B78" s="8">
        <f>VLOOKUP($A$7:$A$91,data!$A$2:$R$78,2,FALSE)</f>
        <v>16161</v>
      </c>
      <c r="C78" s="8">
        <f>VLOOKUP($A$7:$A$91,data!$A$2:$R$78,3,FALSE)</f>
        <v>51774</v>
      </c>
      <c r="D78" s="8">
        <f>VLOOKUP($A$7:$A$91,data!$A$2:$R$78,4,FALSE)</f>
        <v>7022</v>
      </c>
      <c r="E78" s="8">
        <f>VLOOKUP($A$7:$A$91,data!$A$2:$R$78,5,FALSE)</f>
        <v>91</v>
      </c>
      <c r="F78" s="8">
        <f>VLOOKUP($A$7:$A$91,data!$A$2:$R$78,6,FALSE)</f>
        <v>9</v>
      </c>
      <c r="G78" s="8">
        <f>VLOOKUP($A$7:$A$91,data!$A$2:$R$78,7,FALSE)</f>
        <v>664</v>
      </c>
      <c r="H78" s="8">
        <f>VLOOKUP($A$7:$A$91,data!$A$2:$R$78,8,FALSE)</f>
        <v>131</v>
      </c>
      <c r="I78" s="8">
        <f>VLOOKUP($A$7:$A$91,data!$A$2:$R$78,9,FALSE)</f>
        <v>93728</v>
      </c>
      <c r="J78" s="8">
        <f>VLOOKUP($A$7:$A$91,data!$A$2:$R$78,10,FALSE)</f>
        <v>682</v>
      </c>
      <c r="K78" s="8">
        <f>VLOOKUP($A$7:$A$91,data!$A$2:$R$78,11,FALSE)</f>
        <v>444081</v>
      </c>
      <c r="L78" s="8">
        <f>VLOOKUP($A$7:$A$91,data!$A$2:$R$78,12,FALSE)</f>
        <v>11724</v>
      </c>
      <c r="M78" s="8">
        <f>VLOOKUP($A$7:$A$91,data!$A$2:$R$78,13,FALSE)</f>
        <v>1815417</v>
      </c>
      <c r="N78" s="8">
        <f>VLOOKUP($A$7:$A$91,data!$A$2:$R$78,14,FALSE)</f>
        <v>183</v>
      </c>
      <c r="O78" s="8">
        <f>VLOOKUP($A$7:$A$91,data!$A$2:$R$78,15,FALSE)</f>
        <v>75185</v>
      </c>
      <c r="P78" s="8">
        <f>VLOOKUP($A$7:$A$91,data!$A$2:$R$78,16,FALSE)</f>
        <v>341</v>
      </c>
      <c r="Q78" s="8">
        <f>VLOOKUP($A$7:$A$91,data!$A$2:$R$78,17,FALSE)</f>
        <v>3508</v>
      </c>
      <c r="R78" s="8">
        <f>VLOOKUP($A$7:$A$91,data!$A$2:$R$78,18,FALSE)</f>
        <v>141</v>
      </c>
      <c r="S78" s="8">
        <f>VLOOKUP($A$7:$A$91,data!$A$2:$X$78,19,FALSE)</f>
        <v>8639</v>
      </c>
      <c r="T78" s="8">
        <f>VLOOKUP($A$7:$A$91,data!$A$2:$X$78,20,FALSE)</f>
        <v>271</v>
      </c>
      <c r="U78" s="8">
        <f>VLOOKUP($A$7:$A$91,data!$A$2:$X$78,21,FALSE)</f>
        <v>30023</v>
      </c>
      <c r="V78" s="8">
        <f>VLOOKUP($A$7:$A$91,data!$A$2:$X$78,22,FALSE)</f>
        <v>1571</v>
      </c>
      <c r="W78" s="8">
        <f>VLOOKUP($A$7:$A$91,data!$A$2:$X$78,23,FALSE)</f>
        <v>199</v>
      </c>
      <c r="X78" s="8">
        <f>VLOOKUP($A$7:$A$91,data!$A$2:$X$78,24,FALSE)</f>
        <v>26</v>
      </c>
    </row>
    <row r="79" spans="1:24" ht="21.75" x14ac:dyDescent="0.2">
      <c r="A79" s="7" t="s">
        <v>75</v>
      </c>
      <c r="B79" s="8">
        <f>VLOOKUP($A$7:$A$91,data!$A$2:$R$78,2,FALSE)</f>
        <v>10196</v>
      </c>
      <c r="C79" s="8">
        <f>VLOOKUP($A$7:$A$91,data!$A$2:$R$78,3,FALSE)</f>
        <v>8893</v>
      </c>
      <c r="D79" s="8">
        <f>VLOOKUP($A$7:$A$91,data!$A$2:$R$78,4,FALSE)</f>
        <v>1143</v>
      </c>
      <c r="E79" s="8">
        <f>VLOOKUP($A$7:$A$91,data!$A$2:$R$78,5,FALSE)</f>
        <v>3</v>
      </c>
      <c r="F79" s="8">
        <f>VLOOKUP($A$7:$A$91,data!$A$2:$R$78,6,FALSE)</f>
        <v>1</v>
      </c>
      <c r="G79" s="8">
        <f>VLOOKUP($A$7:$A$91,data!$A$2:$R$78,7,FALSE)</f>
        <v>2763</v>
      </c>
      <c r="H79" s="8">
        <f>VLOOKUP($A$7:$A$91,data!$A$2:$R$78,8,FALSE)</f>
        <v>238</v>
      </c>
      <c r="I79" s="8">
        <f>VLOOKUP($A$7:$A$91,data!$A$2:$R$78,9,FALSE)</f>
        <v>43063</v>
      </c>
      <c r="J79" s="8">
        <f>VLOOKUP($A$7:$A$91,data!$A$2:$R$78,10,FALSE)</f>
        <v>258</v>
      </c>
      <c r="K79" s="8">
        <f>VLOOKUP($A$7:$A$91,data!$A$2:$R$78,11,FALSE)</f>
        <v>282082</v>
      </c>
      <c r="L79" s="8">
        <f>VLOOKUP($A$7:$A$91,data!$A$2:$R$78,12,FALSE)</f>
        <v>9070</v>
      </c>
      <c r="M79" s="8">
        <f>VLOOKUP($A$7:$A$91,data!$A$2:$R$78,13,FALSE)</f>
        <v>478848</v>
      </c>
      <c r="N79" s="8">
        <f>VLOOKUP($A$7:$A$91,data!$A$2:$R$78,14,FALSE)</f>
        <v>91</v>
      </c>
      <c r="O79" s="8">
        <f>VLOOKUP($A$7:$A$91,data!$A$2:$R$78,15,FALSE)</f>
        <v>621754</v>
      </c>
      <c r="P79" s="8">
        <f>VLOOKUP($A$7:$A$91,data!$A$2:$R$78,16,FALSE)</f>
        <v>387</v>
      </c>
      <c r="Q79" s="8">
        <f>VLOOKUP($A$7:$A$91,data!$A$2:$R$78,17,FALSE)</f>
        <v>1590</v>
      </c>
      <c r="R79" s="8">
        <f>VLOOKUP($A$7:$A$91,data!$A$2:$R$78,18,FALSE)</f>
        <v>59</v>
      </c>
      <c r="S79" s="8">
        <f>VLOOKUP($A$7:$A$91,data!$A$2:$X$78,19,FALSE)</f>
        <v>10528</v>
      </c>
      <c r="T79" s="8">
        <f>VLOOKUP($A$7:$A$91,data!$A$2:$X$78,20,FALSE)</f>
        <v>206</v>
      </c>
      <c r="U79" s="8">
        <f>VLOOKUP($A$7:$A$91,data!$A$2:$X$78,21,FALSE)</f>
        <v>10675</v>
      </c>
      <c r="V79" s="8">
        <f>VLOOKUP($A$7:$A$91,data!$A$2:$X$78,22,FALSE)</f>
        <v>549</v>
      </c>
      <c r="W79" s="8">
        <f>VLOOKUP($A$7:$A$91,data!$A$2:$X$78,23,FALSE)</f>
        <v>154</v>
      </c>
      <c r="X79" s="8">
        <f>VLOOKUP($A$7:$A$91,data!$A$2:$X$78,24,FALSE)</f>
        <v>24</v>
      </c>
    </row>
    <row r="80" spans="1:24" ht="21.75" x14ac:dyDescent="0.2">
      <c r="A80" s="7" t="s">
        <v>76</v>
      </c>
      <c r="B80" s="8">
        <f>VLOOKUP($A$7:$A$91,data!$A$2:$R$78,2,FALSE)</f>
        <v>3179</v>
      </c>
      <c r="C80" s="8">
        <f>VLOOKUP($A$7:$A$91,data!$A$2:$R$78,3,FALSE)</f>
        <v>2379</v>
      </c>
      <c r="D80" s="8">
        <f>VLOOKUP($A$7:$A$91,data!$A$2:$R$78,4,FALSE)</f>
        <v>259</v>
      </c>
      <c r="E80" s="8">
        <f>VLOOKUP($A$7:$A$91,data!$A$2:$R$78,5,FALSE)</f>
        <v>0</v>
      </c>
      <c r="F80" s="8">
        <f>VLOOKUP($A$7:$A$91,data!$A$2:$R$78,6,FALSE)</f>
        <v>0</v>
      </c>
      <c r="G80" s="8">
        <f>VLOOKUP($A$7:$A$91,data!$A$2:$R$78,7,FALSE)</f>
        <v>746</v>
      </c>
      <c r="H80" s="8">
        <f>VLOOKUP($A$7:$A$91,data!$A$2:$R$78,8,FALSE)</f>
        <v>98</v>
      </c>
      <c r="I80" s="8">
        <f>VLOOKUP($A$7:$A$91,data!$A$2:$R$78,9,FALSE)</f>
        <v>17355</v>
      </c>
      <c r="J80" s="8">
        <f>VLOOKUP($A$7:$A$91,data!$A$2:$R$78,10,FALSE)</f>
        <v>51</v>
      </c>
      <c r="K80" s="8">
        <f>VLOOKUP($A$7:$A$91,data!$A$2:$R$78,11,FALSE)</f>
        <v>89303</v>
      </c>
      <c r="L80" s="8">
        <f>VLOOKUP($A$7:$A$91,data!$A$2:$R$78,12,FALSE)</f>
        <v>2682</v>
      </c>
      <c r="M80" s="8">
        <f>VLOOKUP($A$7:$A$91,data!$A$2:$R$78,13,FALSE)</f>
        <v>70050</v>
      </c>
      <c r="N80" s="8">
        <f>VLOOKUP($A$7:$A$91,data!$A$2:$R$78,14,FALSE)</f>
        <v>7</v>
      </c>
      <c r="O80" s="8">
        <f>VLOOKUP($A$7:$A$91,data!$A$2:$R$78,15,FALSE)</f>
        <v>137517</v>
      </c>
      <c r="P80" s="8">
        <f>VLOOKUP($A$7:$A$91,data!$A$2:$R$78,16,FALSE)</f>
        <v>46</v>
      </c>
      <c r="Q80" s="8">
        <f>VLOOKUP($A$7:$A$91,data!$A$2:$R$78,17,FALSE)</f>
        <v>186</v>
      </c>
      <c r="R80" s="8">
        <f>VLOOKUP($A$7:$A$91,data!$A$2:$R$78,18,FALSE)</f>
        <v>5</v>
      </c>
      <c r="S80" s="8">
        <f>VLOOKUP($A$7:$A$91,data!$A$2:$X$78,19,FALSE)</f>
        <v>4226</v>
      </c>
      <c r="T80" s="8">
        <f>VLOOKUP($A$7:$A$91,data!$A$2:$X$78,20,FALSE)</f>
        <v>27</v>
      </c>
      <c r="U80" s="8">
        <f>VLOOKUP($A$7:$A$91,data!$A$2:$X$78,21,FALSE)</f>
        <v>2353</v>
      </c>
      <c r="V80" s="8">
        <f>VLOOKUP($A$7:$A$91,data!$A$2:$X$78,22,FALSE)</f>
        <v>82</v>
      </c>
      <c r="W80" s="8">
        <f>VLOOKUP($A$7:$A$91,data!$A$2:$X$78,23,FALSE)</f>
        <v>98</v>
      </c>
      <c r="X80" s="8">
        <f>VLOOKUP($A$7:$A$91,data!$A$2:$X$78,24,FALSE)</f>
        <v>8</v>
      </c>
    </row>
    <row r="81" spans="1:24" ht="21.75" x14ac:dyDescent="0.2">
      <c r="A81" s="7" t="s">
        <v>77</v>
      </c>
      <c r="B81" s="8">
        <f>VLOOKUP($A$7:$A$91,data!$A$2:$R$78,2,FALSE)</f>
        <v>57936</v>
      </c>
      <c r="C81" s="8">
        <f>VLOOKUP($A$7:$A$91,data!$A$2:$R$78,3,FALSE)</f>
        <v>81659</v>
      </c>
      <c r="D81" s="8">
        <f>VLOOKUP($A$7:$A$91,data!$A$2:$R$78,4,FALSE)</f>
        <v>13971</v>
      </c>
      <c r="E81" s="8">
        <f>VLOOKUP($A$7:$A$91,data!$A$2:$R$78,5,FALSE)</f>
        <v>27</v>
      </c>
      <c r="F81" s="8">
        <f>VLOOKUP($A$7:$A$91,data!$A$2:$R$78,6,FALSE)</f>
        <v>3</v>
      </c>
      <c r="G81" s="8">
        <f>VLOOKUP($A$7:$A$91,data!$A$2:$R$78,7,FALSE)</f>
        <v>3864</v>
      </c>
      <c r="H81" s="8">
        <f>VLOOKUP($A$7:$A$91,data!$A$2:$R$78,8,FALSE)</f>
        <v>421</v>
      </c>
      <c r="I81" s="8">
        <f>VLOOKUP($A$7:$A$91,data!$A$2:$R$78,9,FALSE)</f>
        <v>217733</v>
      </c>
      <c r="J81" s="8">
        <f>VLOOKUP($A$7:$A$91,data!$A$2:$R$78,10,FALSE)</f>
        <v>3517</v>
      </c>
      <c r="K81" s="8">
        <f>VLOOKUP($A$7:$A$91,data!$A$2:$R$78,11,FALSE)</f>
        <v>1892758</v>
      </c>
      <c r="L81" s="8">
        <f>VLOOKUP($A$7:$A$91,data!$A$2:$R$78,12,FALSE)</f>
        <v>50178</v>
      </c>
      <c r="M81" s="8">
        <f>VLOOKUP($A$7:$A$91,data!$A$2:$R$78,13,FALSE)</f>
        <v>2150039</v>
      </c>
      <c r="N81" s="8">
        <f>VLOOKUP($A$7:$A$91,data!$A$2:$R$78,14,FALSE)</f>
        <v>484</v>
      </c>
      <c r="O81" s="8">
        <f>VLOOKUP($A$7:$A$91,data!$A$2:$R$78,15,FALSE)</f>
        <v>373342</v>
      </c>
      <c r="P81" s="8">
        <f>VLOOKUP($A$7:$A$91,data!$A$2:$R$78,16,FALSE)</f>
        <v>2478</v>
      </c>
      <c r="Q81" s="8">
        <f>VLOOKUP($A$7:$A$91,data!$A$2:$R$78,17,FALSE)</f>
        <v>11354</v>
      </c>
      <c r="R81" s="8">
        <f>VLOOKUP($A$7:$A$91,data!$A$2:$R$78,18,FALSE)</f>
        <v>218</v>
      </c>
      <c r="S81" s="8">
        <f>VLOOKUP($A$7:$A$91,data!$A$2:$X$78,19,FALSE)</f>
        <v>286778</v>
      </c>
      <c r="T81" s="8">
        <f>VLOOKUP($A$7:$A$91,data!$A$2:$X$78,20,FALSE)</f>
        <v>2107</v>
      </c>
      <c r="U81" s="8">
        <f>VLOOKUP($A$7:$A$91,data!$A$2:$X$78,21,FALSE)</f>
        <v>14140</v>
      </c>
      <c r="V81" s="8">
        <f>VLOOKUP($A$7:$A$91,data!$A$2:$X$78,22,FALSE)</f>
        <v>721</v>
      </c>
      <c r="W81" s="8">
        <f>VLOOKUP($A$7:$A$91,data!$A$2:$X$78,23,FALSE)</f>
        <v>448</v>
      </c>
      <c r="X81" s="8">
        <f>VLOOKUP($A$7:$A$91,data!$A$2:$X$78,24,FALSE)</f>
        <v>33</v>
      </c>
    </row>
    <row r="82" spans="1:24" ht="21.75" x14ac:dyDescent="0.2">
      <c r="A82" s="7" t="s">
        <v>78</v>
      </c>
      <c r="B82" s="8">
        <f>VLOOKUP($A$7:$A$91,data!$A$2:$R$78,2,FALSE)</f>
        <v>7242</v>
      </c>
      <c r="C82" s="8">
        <f>VLOOKUP($A$7:$A$91,data!$A$2:$R$78,3,FALSE)</f>
        <v>9490</v>
      </c>
      <c r="D82" s="8">
        <f>VLOOKUP($A$7:$A$91,data!$A$2:$R$78,4,FALSE)</f>
        <v>1151</v>
      </c>
      <c r="E82" s="8">
        <f>VLOOKUP($A$7:$A$91,data!$A$2:$R$78,5,FALSE)</f>
        <v>1</v>
      </c>
      <c r="F82" s="8">
        <f>VLOOKUP($A$7:$A$91,data!$A$2:$R$78,6,FALSE)</f>
        <v>1</v>
      </c>
      <c r="G82" s="8">
        <f>VLOOKUP($A$7:$A$91,data!$A$2:$R$78,7,FALSE)</f>
        <v>1570</v>
      </c>
      <c r="H82" s="8">
        <f>VLOOKUP($A$7:$A$91,data!$A$2:$R$78,8,FALSE)</f>
        <v>173</v>
      </c>
      <c r="I82" s="8">
        <f>VLOOKUP($A$7:$A$91,data!$A$2:$R$78,9,FALSE)</f>
        <v>12155</v>
      </c>
      <c r="J82" s="8">
        <f>VLOOKUP($A$7:$A$91,data!$A$2:$R$78,10,FALSE)</f>
        <v>306</v>
      </c>
      <c r="K82" s="8">
        <f>VLOOKUP($A$7:$A$91,data!$A$2:$R$78,11,FALSE)</f>
        <v>165875</v>
      </c>
      <c r="L82" s="8">
        <f>VLOOKUP($A$7:$A$91,data!$A$2:$R$78,12,FALSE)</f>
        <v>6355</v>
      </c>
      <c r="M82" s="8">
        <f>VLOOKUP($A$7:$A$91,data!$A$2:$R$78,13,FALSE)</f>
        <v>14456</v>
      </c>
      <c r="N82" s="8">
        <f>VLOOKUP($A$7:$A$91,data!$A$2:$R$78,14,FALSE)</f>
        <v>19</v>
      </c>
      <c r="O82" s="8">
        <f>VLOOKUP($A$7:$A$91,data!$A$2:$R$78,15,FALSE)</f>
        <v>256460</v>
      </c>
      <c r="P82" s="8">
        <f>VLOOKUP($A$7:$A$91,data!$A$2:$R$78,16,FALSE)</f>
        <v>553</v>
      </c>
      <c r="Q82" s="8">
        <f>VLOOKUP($A$7:$A$91,data!$A$2:$R$78,17,FALSE)</f>
        <v>131</v>
      </c>
      <c r="R82" s="8">
        <f>VLOOKUP($A$7:$A$91,data!$A$2:$R$78,18,FALSE)</f>
        <v>10</v>
      </c>
      <c r="S82" s="8">
        <f>VLOOKUP($A$7:$A$91,data!$A$2:$X$78,19,FALSE)</f>
        <v>13346</v>
      </c>
      <c r="T82" s="8">
        <f>VLOOKUP($A$7:$A$91,data!$A$2:$X$78,20,FALSE)</f>
        <v>107</v>
      </c>
      <c r="U82" s="8">
        <f>VLOOKUP($A$7:$A$91,data!$A$2:$X$78,21,FALSE)</f>
        <v>7711</v>
      </c>
      <c r="V82" s="8">
        <f>VLOOKUP($A$7:$A$91,data!$A$2:$X$78,22,FALSE)</f>
        <v>457</v>
      </c>
      <c r="W82" s="8">
        <f>VLOOKUP($A$7:$A$91,data!$A$2:$X$78,23,FALSE)</f>
        <v>82</v>
      </c>
      <c r="X82" s="8">
        <f>VLOOKUP($A$7:$A$91,data!$A$2:$X$78,24,FALSE)</f>
        <v>8</v>
      </c>
    </row>
    <row r="83" spans="1:24" ht="21.75" x14ac:dyDescent="0.2">
      <c r="A83" s="7" t="s">
        <v>79</v>
      </c>
      <c r="B83" s="8">
        <f>VLOOKUP($A$7:$A$91,data!$A$2:$R$78,2,FALSE)</f>
        <v>25680</v>
      </c>
      <c r="C83" s="8">
        <f>VLOOKUP($A$7:$A$91,data!$A$2:$R$78,3,FALSE)</f>
        <v>46772</v>
      </c>
      <c r="D83" s="8">
        <f>VLOOKUP($A$7:$A$91,data!$A$2:$R$78,4,FALSE)</f>
        <v>7131</v>
      </c>
      <c r="E83" s="8">
        <f>VLOOKUP($A$7:$A$91,data!$A$2:$R$78,5,FALSE)</f>
        <v>1218</v>
      </c>
      <c r="F83" s="8">
        <f>VLOOKUP($A$7:$A$91,data!$A$2:$R$78,6,FALSE)</f>
        <v>33</v>
      </c>
      <c r="G83" s="8">
        <f>VLOOKUP($A$7:$A$91,data!$A$2:$R$78,7,FALSE)</f>
        <v>710</v>
      </c>
      <c r="H83" s="8">
        <f>VLOOKUP($A$7:$A$91,data!$A$2:$R$78,8,FALSE)</f>
        <v>144</v>
      </c>
      <c r="I83" s="8">
        <f>VLOOKUP($A$7:$A$91,data!$A$2:$R$78,9,FALSE)</f>
        <v>104404</v>
      </c>
      <c r="J83" s="8">
        <f>VLOOKUP($A$7:$A$91,data!$A$2:$R$78,10,FALSE)</f>
        <v>2625</v>
      </c>
      <c r="K83" s="8">
        <f>VLOOKUP($A$7:$A$91,data!$A$2:$R$78,11,FALSE)</f>
        <v>736527</v>
      </c>
      <c r="L83" s="8">
        <f>VLOOKUP($A$7:$A$91,data!$A$2:$R$78,12,FALSE)</f>
        <v>21815</v>
      </c>
      <c r="M83" s="8">
        <f>VLOOKUP($A$7:$A$91,data!$A$2:$R$78,13,FALSE)</f>
        <v>688109</v>
      </c>
      <c r="N83" s="8">
        <f>VLOOKUP($A$7:$A$91,data!$A$2:$R$78,14,FALSE)</f>
        <v>159</v>
      </c>
      <c r="O83" s="8">
        <f>VLOOKUP($A$7:$A$91,data!$A$2:$R$78,15,FALSE)</f>
        <v>757190</v>
      </c>
      <c r="P83" s="8">
        <f>VLOOKUP($A$7:$A$91,data!$A$2:$R$78,16,FALSE)</f>
        <v>1185</v>
      </c>
      <c r="Q83" s="8">
        <f>VLOOKUP($A$7:$A$91,data!$A$2:$R$78,17,FALSE)</f>
        <v>4046</v>
      </c>
      <c r="R83" s="8">
        <f>VLOOKUP($A$7:$A$91,data!$A$2:$R$78,18,FALSE)</f>
        <v>125</v>
      </c>
      <c r="S83" s="8">
        <f>VLOOKUP($A$7:$A$91,data!$A$2:$X$78,19,FALSE)</f>
        <v>43744</v>
      </c>
      <c r="T83" s="8">
        <f>VLOOKUP($A$7:$A$91,data!$A$2:$X$78,20,FALSE)</f>
        <v>482</v>
      </c>
      <c r="U83" s="8">
        <f>VLOOKUP($A$7:$A$91,data!$A$2:$X$78,21,FALSE)</f>
        <v>7078</v>
      </c>
      <c r="V83" s="8">
        <f>VLOOKUP($A$7:$A$91,data!$A$2:$X$78,22,FALSE)</f>
        <v>279</v>
      </c>
      <c r="W83" s="8">
        <f>VLOOKUP($A$7:$A$91,data!$A$2:$X$78,23,FALSE)</f>
        <v>97</v>
      </c>
      <c r="X83" s="8">
        <f>VLOOKUP($A$7:$A$91,data!$A$2:$X$78,24,FALSE)</f>
        <v>11</v>
      </c>
    </row>
    <row r="84" spans="1:24" ht="21.75" x14ac:dyDescent="0.2">
      <c r="A84" s="7" t="s">
        <v>80</v>
      </c>
      <c r="B84" s="8">
        <f>VLOOKUP($A$7:$A$91,data!$A$2:$R$78,2,FALSE)</f>
        <v>30443</v>
      </c>
      <c r="C84" s="8">
        <f>VLOOKUP($A$7:$A$91,data!$A$2:$R$78,3,FALSE)</f>
        <v>92979</v>
      </c>
      <c r="D84" s="8">
        <f>VLOOKUP($A$7:$A$91,data!$A$2:$R$78,4,FALSE)</f>
        <v>13956</v>
      </c>
      <c r="E84" s="8">
        <f>VLOOKUP($A$7:$A$91,data!$A$2:$R$78,5,FALSE)</f>
        <v>18</v>
      </c>
      <c r="F84" s="8">
        <f>VLOOKUP($A$7:$A$91,data!$A$2:$R$78,6,FALSE)</f>
        <v>6</v>
      </c>
      <c r="G84" s="8">
        <f>VLOOKUP($A$7:$A$91,data!$A$2:$R$78,7,FALSE)</f>
        <v>597</v>
      </c>
      <c r="H84" s="8">
        <f>VLOOKUP($A$7:$A$91,data!$A$2:$R$78,8,FALSE)</f>
        <v>119</v>
      </c>
      <c r="I84" s="8">
        <f>VLOOKUP($A$7:$A$91,data!$A$2:$R$78,9,FALSE)</f>
        <v>78463</v>
      </c>
      <c r="J84" s="8">
        <f>VLOOKUP($A$7:$A$91,data!$A$2:$R$78,10,FALSE)</f>
        <v>890</v>
      </c>
      <c r="K84" s="8">
        <f>VLOOKUP($A$7:$A$91,data!$A$2:$R$78,11,FALSE)</f>
        <v>747987</v>
      </c>
      <c r="L84" s="8">
        <f>VLOOKUP($A$7:$A$91,data!$A$2:$R$78,12,FALSE)</f>
        <v>23292</v>
      </c>
      <c r="M84" s="8">
        <f>VLOOKUP($A$7:$A$91,data!$A$2:$R$78,13,FALSE)</f>
        <v>1052983</v>
      </c>
      <c r="N84" s="8">
        <f>VLOOKUP($A$7:$A$91,data!$A$2:$R$78,14,FALSE)</f>
        <v>223</v>
      </c>
      <c r="O84" s="8">
        <f>VLOOKUP($A$7:$A$91,data!$A$2:$R$78,15,FALSE)</f>
        <v>623743</v>
      </c>
      <c r="P84" s="8">
        <f>VLOOKUP($A$7:$A$91,data!$A$2:$R$78,16,FALSE)</f>
        <v>844</v>
      </c>
      <c r="Q84" s="8">
        <f>VLOOKUP($A$7:$A$91,data!$A$2:$R$78,17,FALSE)</f>
        <v>6317</v>
      </c>
      <c r="R84" s="8">
        <f>VLOOKUP($A$7:$A$91,data!$A$2:$R$78,18,FALSE)</f>
        <v>204</v>
      </c>
      <c r="S84" s="8">
        <f>VLOOKUP($A$7:$A$91,data!$A$2:$X$78,19,FALSE)</f>
        <v>60305</v>
      </c>
      <c r="T84" s="8">
        <f>VLOOKUP($A$7:$A$91,data!$A$2:$X$78,20,FALSE)</f>
        <v>501</v>
      </c>
      <c r="U84" s="8">
        <f>VLOOKUP($A$7:$A$91,data!$A$2:$X$78,21,FALSE)</f>
        <v>16495</v>
      </c>
      <c r="V84" s="8">
        <f>VLOOKUP($A$7:$A$91,data!$A$2:$X$78,22,FALSE)</f>
        <v>1272</v>
      </c>
      <c r="W84" s="8">
        <f>VLOOKUP($A$7:$A$91,data!$A$2:$X$78,23,FALSE)</f>
        <v>102</v>
      </c>
      <c r="X84" s="8">
        <f>VLOOKUP($A$7:$A$91,data!$A$2:$X$78,24,FALSE)</f>
        <v>21</v>
      </c>
    </row>
    <row r="85" spans="1:24" ht="21.75" x14ac:dyDescent="0.2">
      <c r="A85" s="7" t="s">
        <v>81</v>
      </c>
      <c r="B85" s="8">
        <f>VLOOKUP($A$7:$A$91,data!$A$2:$R$78,2,FALSE)</f>
        <v>60487</v>
      </c>
      <c r="C85" s="8">
        <f>VLOOKUP($A$7:$A$91,data!$A$2:$R$78,3,FALSE)</f>
        <v>159457</v>
      </c>
      <c r="D85" s="8">
        <f>VLOOKUP($A$7:$A$91,data!$A$2:$R$78,4,FALSE)</f>
        <v>30936</v>
      </c>
      <c r="E85" s="8">
        <f>VLOOKUP($A$7:$A$91,data!$A$2:$R$78,5,FALSE)</f>
        <v>4617</v>
      </c>
      <c r="F85" s="8">
        <f>VLOOKUP($A$7:$A$91,data!$A$2:$R$78,6,FALSE)</f>
        <v>160</v>
      </c>
      <c r="G85" s="8">
        <f>VLOOKUP($A$7:$A$91,data!$A$2:$R$78,7,FALSE)</f>
        <v>4229</v>
      </c>
      <c r="H85" s="8">
        <f>VLOOKUP($A$7:$A$91,data!$A$2:$R$78,8,FALSE)</f>
        <v>379</v>
      </c>
      <c r="I85" s="8">
        <f>VLOOKUP($A$7:$A$91,data!$A$2:$R$78,9,FALSE)</f>
        <v>492659</v>
      </c>
      <c r="J85" s="8">
        <f>VLOOKUP($A$7:$A$91,data!$A$2:$R$78,10,FALSE)</f>
        <v>5402</v>
      </c>
      <c r="K85" s="8">
        <f>VLOOKUP($A$7:$A$91,data!$A$2:$R$78,11,FALSE)</f>
        <v>2169429</v>
      </c>
      <c r="L85" s="8">
        <f>VLOOKUP($A$7:$A$91,data!$A$2:$R$78,12,FALSE)</f>
        <v>47840</v>
      </c>
      <c r="M85" s="8">
        <f>VLOOKUP($A$7:$A$91,data!$A$2:$R$78,13,FALSE)</f>
        <v>6498006</v>
      </c>
      <c r="N85" s="8">
        <f>VLOOKUP($A$7:$A$91,data!$A$2:$R$78,14,FALSE)</f>
        <v>972</v>
      </c>
      <c r="O85" s="8">
        <f>VLOOKUP($A$7:$A$91,data!$A$2:$R$78,15,FALSE)</f>
        <v>1139138</v>
      </c>
      <c r="P85" s="8">
        <f>VLOOKUP($A$7:$A$91,data!$A$2:$R$78,16,FALSE)</f>
        <v>2728</v>
      </c>
      <c r="Q85" s="8">
        <f>VLOOKUP($A$7:$A$91,data!$A$2:$R$78,17,FALSE)</f>
        <v>77875</v>
      </c>
      <c r="R85" s="8">
        <f>VLOOKUP($A$7:$A$91,data!$A$2:$R$78,18,FALSE)</f>
        <v>1235</v>
      </c>
      <c r="S85" s="8">
        <f>VLOOKUP($A$7:$A$91,data!$A$2:$X$78,19,FALSE)</f>
        <v>266727</v>
      </c>
      <c r="T85" s="8">
        <f>VLOOKUP($A$7:$A$91,data!$A$2:$X$78,20,FALSE)</f>
        <v>1930</v>
      </c>
      <c r="U85" s="8">
        <f>VLOOKUP($A$7:$A$91,data!$A$2:$X$78,21,FALSE)</f>
        <v>24824</v>
      </c>
      <c r="V85" s="8">
        <f>VLOOKUP($A$7:$A$91,data!$A$2:$X$78,22,FALSE)</f>
        <v>1724</v>
      </c>
      <c r="W85" s="8">
        <f>VLOOKUP($A$7:$A$91,data!$A$2:$X$78,23,FALSE)</f>
        <v>240</v>
      </c>
      <c r="X85" s="8">
        <f>VLOOKUP($A$7:$A$91,data!$A$2:$X$78,24,FALSE)</f>
        <v>33</v>
      </c>
    </row>
    <row r="86" spans="1:24" ht="21.75" x14ac:dyDescent="0.2">
      <c r="A86" s="11" t="s">
        <v>9</v>
      </c>
      <c r="B86" s="10">
        <f>SUM(B87:B91)</f>
        <v>228298</v>
      </c>
      <c r="C86" s="10">
        <f t="shared" ref="C86:X86" si="36">SUM(C87:C91)</f>
        <v>419976</v>
      </c>
      <c r="D86" s="10">
        <f t="shared" si="36"/>
        <v>93499</v>
      </c>
      <c r="E86" s="10">
        <f t="shared" si="36"/>
        <v>379</v>
      </c>
      <c r="F86" s="10">
        <f t="shared" si="36"/>
        <v>21</v>
      </c>
      <c r="G86" s="10">
        <f t="shared" si="36"/>
        <v>12360</v>
      </c>
      <c r="H86" s="10">
        <f t="shared" si="36"/>
        <v>1508</v>
      </c>
      <c r="I86" s="10">
        <f t="shared" si="36"/>
        <v>230327</v>
      </c>
      <c r="J86" s="10">
        <f t="shared" si="36"/>
        <v>1970</v>
      </c>
      <c r="K86" s="10">
        <f t="shared" ref="K86:L86" si="37">SUM(K87:K91)</f>
        <v>4854511</v>
      </c>
      <c r="L86" s="10">
        <f t="shared" si="37"/>
        <v>186983</v>
      </c>
      <c r="M86" s="10">
        <f t="shared" ref="M86:N86" si="38">SUM(M87:M91)</f>
        <v>3787625</v>
      </c>
      <c r="N86" s="10">
        <f t="shared" si="38"/>
        <v>2031</v>
      </c>
      <c r="O86" s="10">
        <f t="shared" si="36"/>
        <v>1270648</v>
      </c>
      <c r="P86" s="10">
        <f t="shared" si="36"/>
        <v>5363</v>
      </c>
      <c r="Q86" s="10">
        <f t="shared" si="36"/>
        <v>97996</v>
      </c>
      <c r="R86" s="10">
        <f t="shared" si="36"/>
        <v>3211</v>
      </c>
      <c r="S86" s="10">
        <f t="shared" ref="S86:T86" si="39">SUM(S87:S91)</f>
        <v>490832</v>
      </c>
      <c r="T86" s="10">
        <f t="shared" si="39"/>
        <v>7026</v>
      </c>
      <c r="U86" s="10">
        <f t="shared" si="36"/>
        <v>265774</v>
      </c>
      <c r="V86" s="10">
        <f t="shared" si="36"/>
        <v>45205</v>
      </c>
      <c r="W86" s="10">
        <f t="shared" si="36"/>
        <v>27643</v>
      </c>
      <c r="X86" s="10">
        <f t="shared" si="36"/>
        <v>5282</v>
      </c>
    </row>
    <row r="87" spans="1:24" ht="21.75" x14ac:dyDescent="0.2">
      <c r="A87" s="7" t="s">
        <v>82</v>
      </c>
      <c r="B87" s="8">
        <f>VLOOKUP($A$7:$A$91,data!$A$2:$R$78,2,FALSE)</f>
        <v>63165</v>
      </c>
      <c r="C87" s="8">
        <f>VLOOKUP($A$7:$A$91,data!$A$2:$R$78,3,FALSE)</f>
        <v>156721</v>
      </c>
      <c r="D87" s="8">
        <f>VLOOKUP($A$7:$A$91,data!$A$2:$R$78,4,FALSE)</f>
        <v>27353</v>
      </c>
      <c r="E87" s="8">
        <f>VLOOKUP($A$7:$A$91,data!$A$2:$R$78,5,FALSE)</f>
        <v>305</v>
      </c>
      <c r="F87" s="8">
        <f>VLOOKUP($A$7:$A$91,data!$A$2:$R$78,6,FALSE)</f>
        <v>11</v>
      </c>
      <c r="G87" s="8">
        <f>VLOOKUP($A$7:$A$91,data!$A$2:$R$78,7,FALSE)</f>
        <v>6055</v>
      </c>
      <c r="H87" s="8">
        <f>VLOOKUP($A$7:$A$91,data!$A$2:$R$78,8,FALSE)</f>
        <v>377</v>
      </c>
      <c r="I87" s="8">
        <f>VLOOKUP($A$7:$A$91,data!$A$2:$R$78,9,FALSE)</f>
        <v>195513</v>
      </c>
      <c r="J87" s="8">
        <f>VLOOKUP($A$7:$A$91,data!$A$2:$R$78,10,FALSE)</f>
        <v>1384</v>
      </c>
      <c r="K87" s="8">
        <f>VLOOKUP($A$7:$A$91,data!$A$2:$R$78,11,FALSE)</f>
        <v>1742705</v>
      </c>
      <c r="L87" s="8">
        <f>VLOOKUP($A$7:$A$91,data!$A$2:$R$78,12,FALSE)</f>
        <v>48942</v>
      </c>
      <c r="M87" s="8">
        <f>VLOOKUP($A$7:$A$91,data!$A$2:$R$78,13,FALSE)</f>
        <v>2120216</v>
      </c>
      <c r="N87" s="8">
        <f>VLOOKUP($A$7:$A$91,data!$A$2:$R$78,14,FALSE)</f>
        <v>831</v>
      </c>
      <c r="O87" s="8">
        <f>VLOOKUP($A$7:$A$91,data!$A$2:$R$78,15,FALSE)</f>
        <v>824913</v>
      </c>
      <c r="P87" s="8">
        <f>VLOOKUP($A$7:$A$91,data!$A$2:$R$78,16,FALSE)</f>
        <v>2554</v>
      </c>
      <c r="Q87" s="8">
        <f>VLOOKUP($A$7:$A$91,data!$A$2:$R$78,17,FALSE)</f>
        <v>56230</v>
      </c>
      <c r="R87" s="8">
        <f>VLOOKUP($A$7:$A$91,data!$A$2:$R$78,18,FALSE)</f>
        <v>1158</v>
      </c>
      <c r="S87" s="8">
        <f>VLOOKUP($A$7:$A$91,data!$A$2:$X$78,19,FALSE)</f>
        <v>379515</v>
      </c>
      <c r="T87" s="8">
        <f>VLOOKUP($A$7:$A$91,data!$A$2:$X$78,20,FALSE)</f>
        <v>2270</v>
      </c>
      <c r="U87" s="8">
        <f>VLOOKUP($A$7:$A$91,data!$A$2:$X$78,21,FALSE)</f>
        <v>55587</v>
      </c>
      <c r="V87" s="8">
        <f>VLOOKUP($A$7:$A$91,data!$A$2:$X$78,22,FALSE)</f>
        <v>6050</v>
      </c>
      <c r="W87" s="8">
        <f>VLOOKUP($A$7:$A$91,data!$A$2:$X$78,23,FALSE)</f>
        <v>2062</v>
      </c>
      <c r="X87" s="8">
        <f>VLOOKUP($A$7:$A$91,data!$A$2:$X$78,24,FALSE)</f>
        <v>230</v>
      </c>
    </row>
    <row r="88" spans="1:24" ht="21.75" x14ac:dyDescent="0.2">
      <c r="A88" s="7" t="s">
        <v>83</v>
      </c>
      <c r="B88" s="8">
        <f>VLOOKUP($A$7:$A$91,data!$A$2:$R$78,2,FALSE)</f>
        <v>23826</v>
      </c>
      <c r="C88" s="8">
        <f>VLOOKUP($A$7:$A$91,data!$A$2:$R$78,3,FALSE)</f>
        <v>37226</v>
      </c>
      <c r="D88" s="8">
        <f>VLOOKUP($A$7:$A$91,data!$A$2:$R$78,4,FALSE)</f>
        <v>7903</v>
      </c>
      <c r="E88" s="8">
        <f>VLOOKUP($A$7:$A$91,data!$A$2:$R$78,5,FALSE)</f>
        <v>20</v>
      </c>
      <c r="F88" s="8">
        <f>VLOOKUP($A$7:$A$91,data!$A$2:$R$78,6,FALSE)</f>
        <v>3</v>
      </c>
      <c r="G88" s="8">
        <f>VLOOKUP($A$7:$A$91,data!$A$2:$R$78,7,FALSE)</f>
        <v>186</v>
      </c>
      <c r="H88" s="8">
        <f>VLOOKUP($A$7:$A$91,data!$A$2:$R$78,8,FALSE)</f>
        <v>52</v>
      </c>
      <c r="I88" s="8">
        <f>VLOOKUP($A$7:$A$91,data!$A$2:$R$78,9,FALSE)</f>
        <v>13713</v>
      </c>
      <c r="J88" s="8">
        <f>VLOOKUP($A$7:$A$91,data!$A$2:$R$78,10,FALSE)</f>
        <v>129</v>
      </c>
      <c r="K88" s="8">
        <f>VLOOKUP($A$7:$A$91,data!$A$2:$R$78,11,FALSE)</f>
        <v>534070</v>
      </c>
      <c r="L88" s="8">
        <f>VLOOKUP($A$7:$A$91,data!$A$2:$R$78,12,FALSE)</f>
        <v>20093</v>
      </c>
      <c r="M88" s="8">
        <f>VLOOKUP($A$7:$A$91,data!$A$2:$R$78,13,FALSE)</f>
        <v>1183317</v>
      </c>
      <c r="N88" s="8">
        <f>VLOOKUP($A$7:$A$91,data!$A$2:$R$78,14,FALSE)</f>
        <v>100</v>
      </c>
      <c r="O88" s="8">
        <f>VLOOKUP($A$7:$A$91,data!$A$2:$R$78,15,FALSE)</f>
        <v>306113</v>
      </c>
      <c r="P88" s="8">
        <f>VLOOKUP($A$7:$A$91,data!$A$2:$R$78,16,FALSE)</f>
        <v>504</v>
      </c>
      <c r="Q88" s="8">
        <f>VLOOKUP($A$7:$A$91,data!$A$2:$R$78,17,FALSE)</f>
        <v>4986</v>
      </c>
      <c r="R88" s="8">
        <f>VLOOKUP($A$7:$A$91,data!$A$2:$R$78,18,FALSE)</f>
        <v>237</v>
      </c>
      <c r="S88" s="8">
        <f>VLOOKUP($A$7:$A$91,data!$A$2:$X$78,19,FALSE)</f>
        <v>18627</v>
      </c>
      <c r="T88" s="8">
        <f>VLOOKUP($A$7:$A$91,data!$A$2:$X$78,20,FALSE)</f>
        <v>842</v>
      </c>
      <c r="U88" s="8">
        <f>VLOOKUP($A$7:$A$91,data!$A$2:$X$78,21,FALSE)</f>
        <v>32503</v>
      </c>
      <c r="V88" s="8">
        <f>VLOOKUP($A$7:$A$91,data!$A$2:$X$78,22,FALSE)</f>
        <v>5108</v>
      </c>
      <c r="W88" s="8">
        <f>VLOOKUP($A$7:$A$91,data!$A$2:$X$78,23,FALSE)</f>
        <v>619</v>
      </c>
      <c r="X88" s="8">
        <f>VLOOKUP($A$7:$A$91,data!$A$2:$X$78,24,FALSE)</f>
        <v>97</v>
      </c>
    </row>
    <row r="89" spans="1:24" ht="21.75" x14ac:dyDescent="0.2">
      <c r="A89" s="7" t="s">
        <v>84</v>
      </c>
      <c r="B89" s="8">
        <f>VLOOKUP($A$7:$A$91,data!$A$2:$R$78,2,FALSE)</f>
        <v>38767</v>
      </c>
      <c r="C89" s="8">
        <f>VLOOKUP($A$7:$A$91,data!$A$2:$R$78,3,FALSE)</f>
        <v>66312</v>
      </c>
      <c r="D89" s="8">
        <f>VLOOKUP($A$7:$A$91,data!$A$2:$R$78,4,FALSE)</f>
        <v>17987</v>
      </c>
      <c r="E89" s="8">
        <f>VLOOKUP($A$7:$A$91,data!$A$2:$R$78,5,FALSE)</f>
        <v>2</v>
      </c>
      <c r="F89" s="8">
        <f>VLOOKUP($A$7:$A$91,data!$A$2:$R$78,6,FALSE)</f>
        <v>1</v>
      </c>
      <c r="G89" s="8">
        <f>VLOOKUP($A$7:$A$91,data!$A$2:$R$78,7,FALSE)</f>
        <v>1649</v>
      </c>
      <c r="H89" s="8">
        <f>VLOOKUP($A$7:$A$91,data!$A$2:$R$78,8,FALSE)</f>
        <v>214</v>
      </c>
      <c r="I89" s="8">
        <f>VLOOKUP($A$7:$A$91,data!$A$2:$R$78,9,FALSE)</f>
        <v>4472</v>
      </c>
      <c r="J89" s="8">
        <f>VLOOKUP($A$7:$A$91,data!$A$2:$R$78,10,FALSE)</f>
        <v>180</v>
      </c>
      <c r="K89" s="8">
        <f>VLOOKUP($A$7:$A$91,data!$A$2:$R$78,11,FALSE)</f>
        <v>733808</v>
      </c>
      <c r="L89" s="8">
        <f>VLOOKUP($A$7:$A$91,data!$A$2:$R$78,12,FALSE)</f>
        <v>32635</v>
      </c>
      <c r="M89" s="8">
        <f>VLOOKUP($A$7:$A$91,data!$A$2:$R$78,13,FALSE)</f>
        <v>334816</v>
      </c>
      <c r="N89" s="8">
        <f>VLOOKUP($A$7:$A$91,data!$A$2:$R$78,14,FALSE)</f>
        <v>139</v>
      </c>
      <c r="O89" s="8">
        <f>VLOOKUP($A$7:$A$91,data!$A$2:$R$78,15,FALSE)</f>
        <v>30177</v>
      </c>
      <c r="P89" s="8">
        <f>VLOOKUP($A$7:$A$91,data!$A$2:$R$78,16,FALSE)</f>
        <v>748</v>
      </c>
      <c r="Q89" s="8">
        <f>VLOOKUP($A$7:$A$91,data!$A$2:$R$78,17,FALSE)</f>
        <v>15332</v>
      </c>
      <c r="R89" s="8">
        <f>VLOOKUP($A$7:$A$91,data!$A$2:$R$78,18,FALSE)</f>
        <v>477</v>
      </c>
      <c r="S89" s="8">
        <f>VLOOKUP($A$7:$A$91,data!$A$2:$X$78,19,FALSE)</f>
        <v>47546</v>
      </c>
      <c r="T89" s="8">
        <f>VLOOKUP($A$7:$A$91,data!$A$2:$X$78,20,FALSE)</f>
        <v>1551</v>
      </c>
      <c r="U89" s="8">
        <f>VLOOKUP($A$7:$A$91,data!$A$2:$X$78,21,FALSE)</f>
        <v>50110</v>
      </c>
      <c r="V89" s="8">
        <f>VLOOKUP($A$7:$A$91,data!$A$2:$X$78,22,FALSE)</f>
        <v>9865</v>
      </c>
      <c r="W89" s="8">
        <f>VLOOKUP($A$7:$A$91,data!$A$2:$X$78,23,FALSE)</f>
        <v>16860</v>
      </c>
      <c r="X89" s="8">
        <f>VLOOKUP($A$7:$A$91,data!$A$2:$X$78,24,FALSE)</f>
        <v>3619</v>
      </c>
    </row>
    <row r="90" spans="1:24" ht="21.75" x14ac:dyDescent="0.2">
      <c r="A90" s="7" t="s">
        <v>85</v>
      </c>
      <c r="B90" s="8">
        <f>VLOOKUP($A$7:$A$91,data!$A$2:$R$78,2,FALSE)</f>
        <v>46814</v>
      </c>
      <c r="C90" s="8">
        <f>VLOOKUP($A$7:$A$91,data!$A$2:$R$78,3,FALSE)</f>
        <v>59058</v>
      </c>
      <c r="D90" s="8">
        <f>VLOOKUP($A$7:$A$91,data!$A$2:$R$78,4,FALSE)</f>
        <v>17495</v>
      </c>
      <c r="E90" s="8">
        <f>VLOOKUP($A$7:$A$91,data!$A$2:$R$78,5,FALSE)</f>
        <v>18</v>
      </c>
      <c r="F90" s="8">
        <f>VLOOKUP($A$7:$A$91,data!$A$2:$R$78,6,FALSE)</f>
        <v>2</v>
      </c>
      <c r="G90" s="8">
        <f>VLOOKUP($A$7:$A$91,data!$A$2:$R$78,7,FALSE)</f>
        <v>1793</v>
      </c>
      <c r="H90" s="8">
        <f>VLOOKUP($A$7:$A$91,data!$A$2:$R$78,8,FALSE)</f>
        <v>356</v>
      </c>
      <c r="I90" s="8">
        <f>VLOOKUP($A$7:$A$91,data!$A$2:$R$78,9,FALSE)</f>
        <v>9550</v>
      </c>
      <c r="J90" s="8">
        <f>VLOOKUP($A$7:$A$91,data!$A$2:$R$78,10,FALSE)</f>
        <v>57</v>
      </c>
      <c r="K90" s="8">
        <f>VLOOKUP($A$7:$A$91,data!$A$2:$R$78,11,FALSE)</f>
        <v>856916</v>
      </c>
      <c r="L90" s="8">
        <f>VLOOKUP($A$7:$A$91,data!$A$2:$R$78,12,FALSE)</f>
        <v>38712</v>
      </c>
      <c r="M90" s="8">
        <f>VLOOKUP($A$7:$A$91,data!$A$2:$R$78,13,FALSE)</f>
        <v>81617</v>
      </c>
      <c r="N90" s="8">
        <f>VLOOKUP($A$7:$A$91,data!$A$2:$R$78,14,FALSE)</f>
        <v>754</v>
      </c>
      <c r="O90" s="8">
        <f>VLOOKUP($A$7:$A$91,data!$A$2:$R$78,15,FALSE)</f>
        <v>66966</v>
      </c>
      <c r="P90" s="8">
        <f>VLOOKUP($A$7:$A$91,data!$A$2:$R$78,16,FALSE)</f>
        <v>525</v>
      </c>
      <c r="Q90" s="8">
        <f>VLOOKUP($A$7:$A$91,data!$A$2:$R$78,17,FALSE)</f>
        <v>15325</v>
      </c>
      <c r="R90" s="8">
        <f>VLOOKUP($A$7:$A$91,data!$A$2:$R$78,18,FALSE)</f>
        <v>990</v>
      </c>
      <c r="S90" s="8">
        <f>VLOOKUP($A$7:$A$91,data!$A$2:$X$78,19,FALSE)</f>
        <v>22174</v>
      </c>
      <c r="T90" s="8">
        <f>VLOOKUP($A$7:$A$91,data!$A$2:$X$78,20,FALSE)</f>
        <v>1259</v>
      </c>
      <c r="U90" s="8">
        <f>VLOOKUP($A$7:$A$91,data!$A$2:$X$78,21,FALSE)</f>
        <v>72019</v>
      </c>
      <c r="V90" s="8">
        <f>VLOOKUP($A$7:$A$91,data!$A$2:$X$78,22,FALSE)</f>
        <v>13689</v>
      </c>
      <c r="W90" s="8">
        <f>VLOOKUP($A$7:$A$91,data!$A$2:$X$78,23,FALSE)</f>
        <v>4345</v>
      </c>
      <c r="X90" s="8">
        <f>VLOOKUP($A$7:$A$91,data!$A$2:$X$78,24,FALSE)</f>
        <v>722</v>
      </c>
    </row>
    <row r="91" spans="1:24" ht="21.75" x14ac:dyDescent="0.2">
      <c r="A91" s="7" t="s">
        <v>86</v>
      </c>
      <c r="B91" s="8">
        <f>VLOOKUP($A$7:$A$91,data!$A$2:$R$78,2,FALSE)</f>
        <v>55726</v>
      </c>
      <c r="C91" s="8">
        <f>VLOOKUP($A$7:$A$91,data!$A$2:$R$78,3,FALSE)</f>
        <v>100659</v>
      </c>
      <c r="D91" s="8">
        <f>VLOOKUP($A$7:$A$91,data!$A$2:$R$78,4,FALSE)</f>
        <v>22761</v>
      </c>
      <c r="E91" s="8">
        <f>VLOOKUP($A$7:$A$91,data!$A$2:$R$78,5,FALSE)</f>
        <v>34</v>
      </c>
      <c r="F91" s="8">
        <f>VLOOKUP($A$7:$A$91,data!$A$2:$R$78,6,FALSE)</f>
        <v>4</v>
      </c>
      <c r="G91" s="8">
        <f>VLOOKUP($A$7:$A$91,data!$A$2:$R$78,7,FALSE)</f>
        <v>2677</v>
      </c>
      <c r="H91" s="8">
        <f>VLOOKUP($A$7:$A$91,data!$A$2:$R$78,8,FALSE)</f>
        <v>509</v>
      </c>
      <c r="I91" s="8">
        <f>VLOOKUP($A$7:$A$91,data!$A$2:$R$78,9,FALSE)</f>
        <v>7079</v>
      </c>
      <c r="J91" s="8">
        <f>VLOOKUP($A$7:$A$91,data!$A$2:$R$78,10,FALSE)</f>
        <v>220</v>
      </c>
      <c r="K91" s="8">
        <f>VLOOKUP($A$7:$A$91,data!$A$2:$R$78,11,FALSE)</f>
        <v>987012</v>
      </c>
      <c r="L91" s="8">
        <f>VLOOKUP($A$7:$A$91,data!$A$2:$R$78,12,FALSE)</f>
        <v>46601</v>
      </c>
      <c r="M91" s="8">
        <f>VLOOKUP($A$7:$A$91,data!$A$2:$R$78,13,FALSE)</f>
        <v>67659</v>
      </c>
      <c r="N91" s="8">
        <f>VLOOKUP($A$7:$A$91,data!$A$2:$R$78,14,FALSE)</f>
        <v>207</v>
      </c>
      <c r="O91" s="8">
        <f>VLOOKUP($A$7:$A$91,data!$A$2:$R$78,15,FALSE)</f>
        <v>42479</v>
      </c>
      <c r="P91" s="8">
        <f>VLOOKUP($A$7:$A$91,data!$A$2:$R$78,16,FALSE)</f>
        <v>1032</v>
      </c>
      <c r="Q91" s="8">
        <f>VLOOKUP($A$7:$A$91,data!$A$2:$R$78,17,FALSE)</f>
        <v>6123</v>
      </c>
      <c r="R91" s="8">
        <f>VLOOKUP($A$7:$A$91,data!$A$2:$R$78,18,FALSE)</f>
        <v>349</v>
      </c>
      <c r="S91" s="8">
        <f>VLOOKUP($A$7:$A$91,data!$A$2:$X$78,19,FALSE)</f>
        <v>22970</v>
      </c>
      <c r="T91" s="8">
        <f>VLOOKUP($A$7:$A$91,data!$A$2:$X$78,20,FALSE)</f>
        <v>1104</v>
      </c>
      <c r="U91" s="8">
        <f>VLOOKUP($A$7:$A$91,data!$A$2:$X$78,21,FALSE)</f>
        <v>55555</v>
      </c>
      <c r="V91" s="8">
        <f>VLOOKUP($A$7:$A$91,data!$A$2:$X$78,22,FALSE)</f>
        <v>10493</v>
      </c>
      <c r="W91" s="8">
        <f>VLOOKUP($A$7:$A$91,data!$A$2:$X$78,23,FALSE)</f>
        <v>3757</v>
      </c>
      <c r="X91" s="8">
        <f>VLOOKUP($A$7:$A$91,data!$A$2:$X$78,24,FALSE)</f>
        <v>614</v>
      </c>
    </row>
    <row r="93" spans="1:24" ht="21.75" x14ac:dyDescent="0.2">
      <c r="A93" s="9" t="s">
        <v>97</v>
      </c>
      <c r="B93" s="9" t="s">
        <v>131</v>
      </c>
    </row>
    <row r="94" spans="1:24" ht="21.75" x14ac:dyDescent="0.2">
      <c r="A94" s="9" t="s">
        <v>98</v>
      </c>
      <c r="B94" s="9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6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20.11.63</vt:lpstr>
      <vt:lpstr>'20.11.63'!Print_Area</vt:lpstr>
      <vt:lpstr>'20.11.63'!Print_Titles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Admin</cp:lastModifiedBy>
  <cp:lastPrinted>2020-03-18T05:54:35Z</cp:lastPrinted>
  <dcterms:created xsi:type="dcterms:W3CDTF">2019-08-21T02:30:20Z</dcterms:created>
  <dcterms:modified xsi:type="dcterms:W3CDTF">2020-11-27T06:57:23Z</dcterms:modified>
</cp:coreProperties>
</file>