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A1C42E9E-25DA-4B0A-9BEF-A8EC9253459D}" xr6:coauthVersionLast="45" xr6:coauthVersionMax="45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ata" sheetId="11" state="hidden" r:id="rId1"/>
    <sheet name="20.03.63" sheetId="2" r:id="rId2"/>
  </sheets>
  <definedNames>
    <definedName name="_xlnm.Print_Area" localSheetId="1">'20.03.63'!$A$1:$X$94</definedName>
    <definedName name="_xlnm.Print_Titles" localSheetId="1">'20.03.63'!$1:$4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L57" i="2" l="1"/>
  <c r="L35" i="2"/>
  <c r="L26" i="2"/>
  <c r="L16" i="2"/>
  <c r="L76" i="2"/>
  <c r="K67" i="2"/>
  <c r="T57" i="2"/>
  <c r="S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S35" i="2"/>
  <c r="S48" i="2"/>
  <c r="S67" i="2"/>
  <c r="S86" i="2"/>
  <c r="K6" i="2"/>
  <c r="K5" i="2" s="1"/>
  <c r="K35" i="2"/>
  <c r="S16" i="2"/>
  <c r="T16" i="2"/>
  <c r="T48" i="2"/>
  <c r="S6" i="2"/>
  <c r="S26" i="2"/>
  <c r="S76" i="2"/>
  <c r="L5" i="2" l="1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<sst xmlns="http://schemas.openxmlformats.org/spreadsheetml/2006/main" count="229" uniqueCount="132">
  <si>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</si>
  <si>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</si>
  <si>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</si>
  <si>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</si>
  <si>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</si>
  <si>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</si>
  <si>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</si>
  <si>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</si>
  <si>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</si>
  <si>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</si>
  <si>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</si>
  <si>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</si>
  <si>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</si>
  <si>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</si>
  <si>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</si>
  <si>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</si>
  <si>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</si>
  <si>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</si>
  <si>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</si>
  <si>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</si>
  <si>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</si>
  <si>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</si>
  <si>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</si>
  <si>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</si>
  <si>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</si>
  <si>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</si>
  <si>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</si>
  <si>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</si>
  <si>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</si>
  <si>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</si>
  <si>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</si>
  <si>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</si>
  <si>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</si>
  <si>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</si>
  <si>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</si>
  <si>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</si>
  <si>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</si>
  <si>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</si>
  <si>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</si>
  <si>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</si>
  <si>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</si>
  <si>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</si>
  <si>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</si>
  <si>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</si>
  <si>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</si>
  <si>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</si>
  <si>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</si>
  <si>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</si>
  <si>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</si>
  <si>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</si>
  <si>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</si>
  <si>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</si>
  <si>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</si>
  <si>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</si>
  <si>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</si>
  <si>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</si>
  <si>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</si>
  <si>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</si>
  <si>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</si>
  <si>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</si>
  <si>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</si>
  <si>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</si>
  <si>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</si>
  <si>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</si>
  <si>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</si>
  <si>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</si>
  <si>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</si>
  <si>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</si>
  <si>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</si>
  <si>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</si>
  <si>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</si>
  <si>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</si>
  <si>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</si>
  <si>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</si>
  <si>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</si>
  <si>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</si>
  <si>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</si>
  <si>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</si>
  <si>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</si>
  <si>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</si>
  <si>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</si>
  <si>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</si>
  <si>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</si>
  <si>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</si>
  <si>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</si>
  <si>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</si>
  <si>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</si>
  <si>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</si>
  <si>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</si>
  <si>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</si>
  <si>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</si>
  <si>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</si>
  <si>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</si>
  <si>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</si>
  <si>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</si>
  <si>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</si>
  <si>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</si>
  <si>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</si>
  <si>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</si>
  <si>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</si>
  <si>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</si>
  <si>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สถานที่เลี้ยงสัตว์ จังหวัด</t>
  </si>
  <si>
    <t>ไก่เนื้อ</t>
  </si>
  <si>
    <t>ไก่ไข่</t>
  </si>
  <si>
    <t>เป็ดไข่</t>
  </si>
  <si>
    <t>เป็ดเนื้อ</t>
  </si>
  <si>
    <t>ไก่พื้นเมือง</t>
  </si>
  <si>
    <t>ข้อมูล ณ วันที่ 15 ตุลาคม 2563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</si>
  <si>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</si>
  <si>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</si>
  <si>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</si>
  <si>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</si>
  <si>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</si>
  <si>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</si>
  <si>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</si>
  <si>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</si>
  <si>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</si>
  <si>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ไก่ พื้นเมือง ทั้งสิ้น (ตัว)</t>
  </si>
  <si>
    <t>จำนวนรวมเกษตรกรผู้เลี้ยง ไก่ พื้นเมือง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</si>
  <si>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</si>
  <si>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</si>
  <si>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</si>
  <si>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</si>
  <si>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</si>
  <si>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</si>
  <si>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</si>
  <si>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</si>
  <si>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</si>
  <si>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</si>
  <si>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</si>
  <si>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</si>
  <si>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:  ประมวลผลข้อมูล ณ วันที่ 15 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</si>
</sst>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87" fontId="0" fillId="0" borderId="0" xfId="1" applyNumberFormat="1" applyFont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2CF3-7297-4E47-8422-97A6849B9B33}">
  <dimension ref="A1:X78"/>
  <sheetViews>
    <sheetView topLeftCell="E51" workbookViewId="0">
      <selection activeCell="B2" sqref="B2:X78"/>
    </sheetView>
  </sheetViews>
  <sheetFormatPr defaultRowHeight="14.25" x14ac:dyDescent="0.2"/>
  <cols>
    <col min="1" max="1" width="19.375" bestFit="1" customWidth="1"/>
    <col min="2" max="24" width="8.625" customWidth="1"/>
  </cols>
  <sheetData>
    <row r="1" spans="1:24" x14ac:dyDescent="0.2">
      <c r="A1" t="s">
        <v>101</v>
      </c>
      <c r="B1" t="s">
        <v>100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127</v>
      </c>
      <c r="V1" t="s">
        <v>128</v>
      </c>
      <c r="W1" t="s">
        <v>129</v>
      </c>
      <c r="X1" t="s">
        <v>130</v>
      </c>
    </row>
    <row r="2" spans="1:24" x14ac:dyDescent="0.2">
      <c r="A2" t="s">
        <v>10</v>
      </c>
      <c r="B2" s="12">
        <v>5384</v>
      </c>
      <c r="C2" s="12">
        <v>4252</v>
      </c>
      <c r="D2" s="12">
        <v>587</v>
      </c>
      <c r="E2" s="12">
        <v>63</v>
      </c>
      <c r="F2" s="12">
        <v>6</v>
      </c>
      <c r="G2" s="12">
        <v>229</v>
      </c>
      <c r="H2" s="12">
        <v>44</v>
      </c>
      <c r="I2" s="12">
        <v>2841</v>
      </c>
      <c r="J2" s="12">
        <v>7</v>
      </c>
      <c r="K2" s="12">
        <v>110999</v>
      </c>
      <c r="L2" s="12">
        <v>4363</v>
      </c>
      <c r="M2" s="12">
        <v>35016</v>
      </c>
      <c r="N2" s="12">
        <v>545</v>
      </c>
      <c r="O2" s="12">
        <v>12723</v>
      </c>
      <c r="P2" s="12">
        <v>401</v>
      </c>
      <c r="Q2" s="12">
        <v>7323</v>
      </c>
      <c r="R2" s="12">
        <v>140</v>
      </c>
      <c r="S2" s="12">
        <v>36829</v>
      </c>
      <c r="T2" s="12">
        <v>133</v>
      </c>
      <c r="U2" s="12">
        <v>10678</v>
      </c>
      <c r="V2" s="12">
        <v>497</v>
      </c>
      <c r="W2" s="12">
        <v>1231</v>
      </c>
      <c r="X2" s="12">
        <v>83</v>
      </c>
    </row>
    <row r="3" spans="1:24" x14ac:dyDescent="0.2">
      <c r="A3" t="s">
        <v>17</v>
      </c>
      <c r="B3" s="12">
        <v>19209</v>
      </c>
      <c r="C3" s="12">
        <v>48685</v>
      </c>
      <c r="D3" s="12">
        <v>2789</v>
      </c>
      <c r="E3" s="12">
        <v>1139</v>
      </c>
      <c r="F3" s="12">
        <v>66</v>
      </c>
      <c r="G3" s="12">
        <v>14958</v>
      </c>
      <c r="H3" s="12">
        <v>1088</v>
      </c>
      <c r="I3" s="12">
        <v>161153</v>
      </c>
      <c r="J3" s="12">
        <v>1155</v>
      </c>
      <c r="K3" s="12">
        <v>961150</v>
      </c>
      <c r="L3" s="12">
        <v>16166</v>
      </c>
      <c r="M3" s="12">
        <v>5343679</v>
      </c>
      <c r="N3" s="12">
        <v>143</v>
      </c>
      <c r="O3" s="12">
        <v>58718</v>
      </c>
      <c r="P3" s="12">
        <v>2119</v>
      </c>
      <c r="Q3" s="12">
        <v>114962</v>
      </c>
      <c r="R3" s="12">
        <v>453</v>
      </c>
      <c r="S3" s="12">
        <v>915012</v>
      </c>
      <c r="T3" s="12">
        <v>1648</v>
      </c>
      <c r="U3" s="12">
        <v>30224</v>
      </c>
      <c r="V3" s="12">
        <v>758</v>
      </c>
      <c r="W3" s="12">
        <v>2930</v>
      </c>
      <c r="X3" s="12">
        <v>94</v>
      </c>
    </row>
    <row r="4" spans="1:24" x14ac:dyDescent="0.2">
      <c r="A4" t="s">
        <v>11</v>
      </c>
      <c r="B4" s="12">
        <v>4033</v>
      </c>
      <c r="C4" s="12">
        <v>1955</v>
      </c>
      <c r="D4" s="12">
        <v>284</v>
      </c>
      <c r="E4" s="12">
        <v>0</v>
      </c>
      <c r="F4" s="12">
        <v>0</v>
      </c>
      <c r="G4" s="12">
        <v>188</v>
      </c>
      <c r="H4" s="12">
        <v>32</v>
      </c>
      <c r="I4" s="12">
        <v>2</v>
      </c>
      <c r="J4" s="12">
        <v>1</v>
      </c>
      <c r="K4" s="12">
        <v>108603</v>
      </c>
      <c r="L4" s="12">
        <v>3657</v>
      </c>
      <c r="M4" s="12">
        <v>23303</v>
      </c>
      <c r="N4" s="12">
        <v>49</v>
      </c>
      <c r="O4" s="12">
        <v>105348</v>
      </c>
      <c r="P4" s="12">
        <v>123</v>
      </c>
      <c r="Q4" s="12">
        <v>5256</v>
      </c>
      <c r="R4" s="12">
        <v>82</v>
      </c>
      <c r="S4" s="12">
        <v>133507</v>
      </c>
      <c r="T4" s="12">
        <v>152</v>
      </c>
      <c r="U4" s="12">
        <v>3518</v>
      </c>
      <c r="V4" s="12">
        <v>241</v>
      </c>
      <c r="W4" s="12">
        <v>497</v>
      </c>
      <c r="X4" s="12">
        <v>26</v>
      </c>
    </row>
    <row r="5" spans="1:24" x14ac:dyDescent="0.2">
      <c r="A5" t="s">
        <v>12</v>
      </c>
      <c r="B5" s="12">
        <v>6936</v>
      </c>
      <c r="C5" s="12">
        <v>4535</v>
      </c>
      <c r="D5" s="12">
        <v>276</v>
      </c>
      <c r="E5" s="12">
        <v>66</v>
      </c>
      <c r="F5" s="12">
        <v>2</v>
      </c>
      <c r="G5" s="12">
        <v>730</v>
      </c>
      <c r="H5" s="12">
        <v>61</v>
      </c>
      <c r="I5" s="12">
        <v>8176</v>
      </c>
      <c r="J5" s="12">
        <v>64</v>
      </c>
      <c r="K5" s="12">
        <v>247075</v>
      </c>
      <c r="L5" s="12">
        <v>5513</v>
      </c>
      <c r="M5" s="12">
        <v>203432</v>
      </c>
      <c r="N5" s="12">
        <v>83</v>
      </c>
      <c r="O5" s="12">
        <v>83567</v>
      </c>
      <c r="P5" s="12">
        <v>2066</v>
      </c>
      <c r="Q5" s="12">
        <v>80805</v>
      </c>
      <c r="R5" s="12">
        <v>146</v>
      </c>
      <c r="S5" s="12">
        <v>321186</v>
      </c>
      <c r="T5" s="12">
        <v>572</v>
      </c>
      <c r="U5" s="12">
        <v>2843</v>
      </c>
      <c r="V5" s="12">
        <v>118</v>
      </c>
      <c r="W5" s="12">
        <v>302</v>
      </c>
      <c r="X5" s="12">
        <v>12</v>
      </c>
    </row>
    <row r="6" spans="1:24" x14ac:dyDescent="0.2">
      <c r="A6" t="s">
        <v>13</v>
      </c>
      <c r="B6" s="12">
        <v>16164</v>
      </c>
      <c r="C6" s="12">
        <v>10530</v>
      </c>
      <c r="D6" s="12">
        <v>1100</v>
      </c>
      <c r="E6" s="12">
        <v>16</v>
      </c>
      <c r="F6" s="12">
        <v>4</v>
      </c>
      <c r="G6" s="12">
        <v>1410</v>
      </c>
      <c r="H6" s="12">
        <v>170</v>
      </c>
      <c r="I6" s="12">
        <v>4030</v>
      </c>
      <c r="J6" s="12">
        <v>69</v>
      </c>
      <c r="K6" s="12">
        <v>604461</v>
      </c>
      <c r="L6" s="12">
        <v>13953</v>
      </c>
      <c r="M6" s="12">
        <v>2675358</v>
      </c>
      <c r="N6" s="12">
        <v>137</v>
      </c>
      <c r="O6" s="12">
        <v>3579227</v>
      </c>
      <c r="P6" s="12">
        <v>1483</v>
      </c>
      <c r="Q6" s="12">
        <v>77673</v>
      </c>
      <c r="R6" s="12">
        <v>267</v>
      </c>
      <c r="S6" s="12">
        <v>403998</v>
      </c>
      <c r="T6" s="12">
        <v>1707</v>
      </c>
      <c r="U6" s="12">
        <v>5610</v>
      </c>
      <c r="V6" s="12">
        <v>360</v>
      </c>
      <c r="W6" s="12">
        <v>570</v>
      </c>
      <c r="X6" s="12">
        <v>30</v>
      </c>
    </row>
    <row r="7" spans="1:24" x14ac:dyDescent="0.2">
      <c r="A7" t="s">
        <v>15</v>
      </c>
      <c r="B7" s="12">
        <v>32544</v>
      </c>
      <c r="C7" s="12">
        <v>55176</v>
      </c>
      <c r="D7" s="12">
        <v>3598</v>
      </c>
      <c r="E7" s="12">
        <v>85767</v>
      </c>
      <c r="F7" s="12">
        <v>2677</v>
      </c>
      <c r="G7" s="12">
        <v>3128</v>
      </c>
      <c r="H7" s="12">
        <v>205</v>
      </c>
      <c r="I7" s="12">
        <v>492323</v>
      </c>
      <c r="J7" s="12">
        <v>1977</v>
      </c>
      <c r="K7" s="12">
        <v>1059120</v>
      </c>
      <c r="L7" s="12">
        <v>25969</v>
      </c>
      <c r="M7" s="12">
        <v>60707654</v>
      </c>
      <c r="N7" s="12">
        <v>464</v>
      </c>
      <c r="O7" s="12">
        <v>826150</v>
      </c>
      <c r="P7" s="12">
        <v>1889</v>
      </c>
      <c r="Q7" s="12">
        <v>460239</v>
      </c>
      <c r="R7" s="12">
        <v>303</v>
      </c>
      <c r="S7" s="12">
        <v>562089</v>
      </c>
      <c r="T7" s="12">
        <v>1310</v>
      </c>
      <c r="U7" s="12">
        <v>57407</v>
      </c>
      <c r="V7" s="12">
        <v>1907</v>
      </c>
      <c r="W7" s="12">
        <v>2989</v>
      </c>
      <c r="X7" s="12">
        <v>80</v>
      </c>
    </row>
    <row r="8" spans="1:24" x14ac:dyDescent="0.2">
      <c r="A8" t="s">
        <v>18</v>
      </c>
      <c r="B8" s="12">
        <v>18776</v>
      </c>
      <c r="C8" s="12">
        <v>29853</v>
      </c>
      <c r="D8" s="12">
        <v>1934</v>
      </c>
      <c r="E8" s="12">
        <v>153522</v>
      </c>
      <c r="F8" s="12">
        <v>4462</v>
      </c>
      <c r="G8" s="12">
        <v>14726</v>
      </c>
      <c r="H8" s="12">
        <v>727</v>
      </c>
      <c r="I8" s="12">
        <v>172746</v>
      </c>
      <c r="J8" s="12">
        <v>276</v>
      </c>
      <c r="K8" s="12">
        <v>643860</v>
      </c>
      <c r="L8" s="12">
        <v>13254</v>
      </c>
      <c r="M8" s="12">
        <v>18352257</v>
      </c>
      <c r="N8" s="12">
        <v>251</v>
      </c>
      <c r="O8" s="12">
        <v>1451993</v>
      </c>
      <c r="P8" s="12">
        <v>1766</v>
      </c>
      <c r="Q8" s="12">
        <v>641090</v>
      </c>
      <c r="R8" s="12">
        <v>187</v>
      </c>
      <c r="S8" s="12">
        <v>251451</v>
      </c>
      <c r="T8" s="12">
        <v>638</v>
      </c>
      <c r="U8" s="12">
        <v>22399</v>
      </c>
      <c r="V8" s="12">
        <v>695</v>
      </c>
      <c r="W8" s="12">
        <v>2546</v>
      </c>
      <c r="X8" s="12">
        <v>48</v>
      </c>
    </row>
    <row r="9" spans="1:24" x14ac:dyDescent="0.2">
      <c r="A9" t="s">
        <v>16</v>
      </c>
      <c r="B9" s="12">
        <v>5579</v>
      </c>
      <c r="C9" s="12">
        <v>2880</v>
      </c>
      <c r="D9" s="12">
        <v>424</v>
      </c>
      <c r="E9" s="12">
        <v>241</v>
      </c>
      <c r="F9" s="12">
        <v>8</v>
      </c>
      <c r="G9" s="12">
        <v>92</v>
      </c>
      <c r="H9" s="12">
        <v>23</v>
      </c>
      <c r="I9" s="12">
        <v>40003</v>
      </c>
      <c r="J9" s="12">
        <v>319</v>
      </c>
      <c r="K9" s="12">
        <v>215526</v>
      </c>
      <c r="L9" s="12">
        <v>4562</v>
      </c>
      <c r="M9" s="12">
        <v>1941474</v>
      </c>
      <c r="N9" s="12">
        <v>62</v>
      </c>
      <c r="O9" s="12">
        <v>51816</v>
      </c>
      <c r="P9" s="12">
        <v>399</v>
      </c>
      <c r="Q9" s="12">
        <v>16395</v>
      </c>
      <c r="R9" s="12">
        <v>55</v>
      </c>
      <c r="S9" s="12">
        <v>162529</v>
      </c>
      <c r="T9" s="12">
        <v>440</v>
      </c>
      <c r="U9" s="12">
        <v>13475</v>
      </c>
      <c r="V9" s="12">
        <v>413</v>
      </c>
      <c r="W9" s="12">
        <v>129</v>
      </c>
      <c r="X9" s="12">
        <v>11</v>
      </c>
    </row>
    <row r="10" spans="1:24" x14ac:dyDescent="0.2">
      <c r="A10" t="s">
        <v>14</v>
      </c>
      <c r="B10" s="12">
        <v>18652</v>
      </c>
      <c r="C10" s="12">
        <v>14000</v>
      </c>
      <c r="D10" s="12">
        <v>1580</v>
      </c>
      <c r="E10" s="12">
        <v>34</v>
      </c>
      <c r="F10" s="12">
        <v>3</v>
      </c>
      <c r="G10" s="12">
        <v>714</v>
      </c>
      <c r="H10" s="12">
        <v>73</v>
      </c>
      <c r="I10" s="12">
        <v>70199</v>
      </c>
      <c r="J10" s="12">
        <v>821</v>
      </c>
      <c r="K10" s="12">
        <v>781401</v>
      </c>
      <c r="L10" s="12">
        <v>15306</v>
      </c>
      <c r="M10" s="12">
        <v>1517135</v>
      </c>
      <c r="N10" s="12">
        <v>35</v>
      </c>
      <c r="O10" s="12">
        <v>918176</v>
      </c>
      <c r="P10" s="12">
        <v>998</v>
      </c>
      <c r="Q10" s="12">
        <v>25061</v>
      </c>
      <c r="R10" s="12">
        <v>46</v>
      </c>
      <c r="S10" s="12">
        <v>1714687</v>
      </c>
      <c r="T10" s="12">
        <v>2457</v>
      </c>
      <c r="U10" s="12">
        <v>7922</v>
      </c>
      <c r="V10" s="12">
        <v>297</v>
      </c>
      <c r="W10" s="12">
        <v>416</v>
      </c>
      <c r="X10" s="12">
        <v>12</v>
      </c>
    </row>
    <row r="11" spans="1:24" x14ac:dyDescent="0.2">
      <c r="A11" t="s">
        <v>22</v>
      </c>
      <c r="B11" s="12">
        <v>10909</v>
      </c>
      <c r="C11" s="12">
        <v>1668</v>
      </c>
      <c r="D11" s="12">
        <v>264</v>
      </c>
      <c r="E11" s="12">
        <v>2869</v>
      </c>
      <c r="F11" s="12">
        <v>69</v>
      </c>
      <c r="G11" s="12">
        <v>600</v>
      </c>
      <c r="H11" s="12">
        <v>22</v>
      </c>
      <c r="I11" s="12">
        <v>49456</v>
      </c>
      <c r="J11" s="12">
        <v>151</v>
      </c>
      <c r="K11" s="12">
        <v>252962</v>
      </c>
      <c r="L11" s="12">
        <v>9555</v>
      </c>
      <c r="M11" s="12">
        <v>2161421</v>
      </c>
      <c r="N11" s="12">
        <v>226</v>
      </c>
      <c r="O11" s="12">
        <v>771684</v>
      </c>
      <c r="P11" s="12">
        <v>802</v>
      </c>
      <c r="Q11" s="12">
        <v>21795</v>
      </c>
      <c r="R11" s="12">
        <v>72</v>
      </c>
      <c r="S11" s="12">
        <v>12138</v>
      </c>
      <c r="T11" s="12">
        <v>178</v>
      </c>
      <c r="U11" s="12">
        <v>198</v>
      </c>
      <c r="V11" s="12">
        <v>23</v>
      </c>
      <c r="W11" s="12">
        <v>12</v>
      </c>
      <c r="X11" s="12">
        <v>3</v>
      </c>
    </row>
    <row r="12" spans="1:24" x14ac:dyDescent="0.2">
      <c r="A12" t="s">
        <v>24</v>
      </c>
      <c r="B12" s="12">
        <v>16995</v>
      </c>
      <c r="C12" s="12">
        <v>22199</v>
      </c>
      <c r="D12" s="12">
        <v>2582</v>
      </c>
      <c r="E12" s="12">
        <v>178</v>
      </c>
      <c r="F12" s="12">
        <v>5</v>
      </c>
      <c r="G12" s="12">
        <v>3313</v>
      </c>
      <c r="H12" s="12">
        <v>275</v>
      </c>
      <c r="I12" s="12">
        <v>312930</v>
      </c>
      <c r="J12" s="12">
        <v>560</v>
      </c>
      <c r="K12" s="12">
        <v>559775</v>
      </c>
      <c r="L12" s="12">
        <v>13389</v>
      </c>
      <c r="M12" s="12">
        <v>4766900</v>
      </c>
      <c r="N12" s="12">
        <v>309</v>
      </c>
      <c r="O12" s="12">
        <v>6798407</v>
      </c>
      <c r="P12" s="12">
        <v>1196</v>
      </c>
      <c r="Q12" s="12">
        <v>951128</v>
      </c>
      <c r="R12" s="12">
        <v>654</v>
      </c>
      <c r="S12" s="12">
        <v>254238</v>
      </c>
      <c r="T12" s="12">
        <v>1716</v>
      </c>
      <c r="U12" s="12">
        <v>7611</v>
      </c>
      <c r="V12" s="12">
        <v>347</v>
      </c>
      <c r="W12" s="12">
        <v>1272</v>
      </c>
      <c r="X12" s="12">
        <v>85</v>
      </c>
    </row>
    <row r="13" spans="1:24" x14ac:dyDescent="0.2">
      <c r="A13" t="s">
        <v>20</v>
      </c>
      <c r="B13" s="12">
        <v>13027</v>
      </c>
      <c r="C13" s="12">
        <v>19360</v>
      </c>
      <c r="D13" s="12">
        <v>1298</v>
      </c>
      <c r="E13" s="12">
        <v>1850</v>
      </c>
      <c r="F13" s="12">
        <v>34</v>
      </c>
      <c r="G13" s="12">
        <v>8003</v>
      </c>
      <c r="H13" s="12">
        <v>794</v>
      </c>
      <c r="I13" s="12">
        <v>530589</v>
      </c>
      <c r="J13" s="12">
        <v>297</v>
      </c>
      <c r="K13" s="12">
        <v>398547</v>
      </c>
      <c r="L13" s="12">
        <v>11067</v>
      </c>
      <c r="M13" s="12">
        <v>28129053</v>
      </c>
      <c r="N13" s="12">
        <v>350</v>
      </c>
      <c r="O13" s="12">
        <v>3402792</v>
      </c>
      <c r="P13" s="12">
        <v>484</v>
      </c>
      <c r="Q13" s="12">
        <v>151296</v>
      </c>
      <c r="R13" s="12">
        <v>73</v>
      </c>
      <c r="S13" s="12">
        <v>153999</v>
      </c>
      <c r="T13" s="12">
        <v>163</v>
      </c>
      <c r="U13" s="12">
        <v>6252</v>
      </c>
      <c r="V13" s="12">
        <v>268</v>
      </c>
      <c r="W13" s="12">
        <v>1900</v>
      </c>
      <c r="X13" s="12">
        <v>77</v>
      </c>
    </row>
    <row r="14" spans="1:24" x14ac:dyDescent="0.2">
      <c r="A14" t="s">
        <v>23</v>
      </c>
      <c r="B14" s="12">
        <v>4772</v>
      </c>
      <c r="C14" s="12">
        <v>1699</v>
      </c>
      <c r="D14" s="12">
        <v>182</v>
      </c>
      <c r="E14" s="12">
        <v>0</v>
      </c>
      <c r="F14" s="12">
        <v>0</v>
      </c>
      <c r="G14" s="12">
        <v>629</v>
      </c>
      <c r="H14" s="12">
        <v>74</v>
      </c>
      <c r="I14" s="12">
        <v>74811</v>
      </c>
      <c r="J14" s="12">
        <v>73</v>
      </c>
      <c r="K14" s="12">
        <v>116115</v>
      </c>
      <c r="L14" s="12">
        <v>3992</v>
      </c>
      <c r="M14" s="12">
        <v>529125</v>
      </c>
      <c r="N14" s="12">
        <v>16</v>
      </c>
      <c r="O14" s="12">
        <v>59868</v>
      </c>
      <c r="P14" s="12">
        <v>229</v>
      </c>
      <c r="Q14" s="12">
        <v>1959</v>
      </c>
      <c r="R14" s="12">
        <v>40</v>
      </c>
      <c r="S14" s="12">
        <v>10012</v>
      </c>
      <c r="T14" s="12">
        <v>89</v>
      </c>
      <c r="U14" s="12">
        <v>335</v>
      </c>
      <c r="V14" s="12">
        <v>25</v>
      </c>
      <c r="W14" s="12">
        <v>139</v>
      </c>
      <c r="X14" s="12">
        <v>10</v>
      </c>
    </row>
    <row r="15" spans="1:24" x14ac:dyDescent="0.2">
      <c r="A15" t="s">
        <v>26</v>
      </c>
      <c r="B15" s="12">
        <v>11000</v>
      </c>
      <c r="C15" s="12">
        <v>10246</v>
      </c>
      <c r="D15" s="12">
        <v>926</v>
      </c>
      <c r="E15" s="12">
        <v>120</v>
      </c>
      <c r="F15" s="12">
        <v>6</v>
      </c>
      <c r="G15" s="12">
        <v>13552</v>
      </c>
      <c r="H15" s="12">
        <v>1026</v>
      </c>
      <c r="I15" s="12">
        <v>248536</v>
      </c>
      <c r="J15" s="12">
        <v>183</v>
      </c>
      <c r="K15" s="12">
        <v>254844</v>
      </c>
      <c r="L15" s="12">
        <v>9052</v>
      </c>
      <c r="M15" s="12">
        <v>2786575</v>
      </c>
      <c r="N15" s="12">
        <v>313</v>
      </c>
      <c r="O15" s="12">
        <v>4638688</v>
      </c>
      <c r="P15" s="12">
        <v>988</v>
      </c>
      <c r="Q15" s="12">
        <v>574778</v>
      </c>
      <c r="R15" s="12">
        <v>281</v>
      </c>
      <c r="S15" s="12">
        <v>54474</v>
      </c>
      <c r="T15" s="12">
        <v>405</v>
      </c>
      <c r="U15" s="12">
        <v>1448</v>
      </c>
      <c r="V15" s="12">
        <v>74</v>
      </c>
      <c r="W15" s="12">
        <v>297</v>
      </c>
      <c r="X15" s="12">
        <v>15</v>
      </c>
    </row>
    <row r="16" spans="1:24" x14ac:dyDescent="0.2">
      <c r="A16" t="s">
        <v>25</v>
      </c>
      <c r="B16" s="12">
        <v>20276</v>
      </c>
      <c r="C16" s="12">
        <v>15749</v>
      </c>
      <c r="D16" s="12">
        <v>1578</v>
      </c>
      <c r="E16" s="12">
        <v>132</v>
      </c>
      <c r="F16" s="12">
        <v>9</v>
      </c>
      <c r="G16" s="12">
        <v>10730</v>
      </c>
      <c r="H16" s="12">
        <v>856</v>
      </c>
      <c r="I16" s="12">
        <v>303665</v>
      </c>
      <c r="J16" s="12">
        <v>510</v>
      </c>
      <c r="K16" s="12">
        <v>774794</v>
      </c>
      <c r="L16" s="12">
        <v>18158</v>
      </c>
      <c r="M16" s="12">
        <v>18932007</v>
      </c>
      <c r="N16" s="12">
        <v>734</v>
      </c>
      <c r="O16" s="12">
        <v>1832013</v>
      </c>
      <c r="P16" s="12">
        <v>687</v>
      </c>
      <c r="Q16" s="12">
        <v>601124</v>
      </c>
      <c r="R16" s="12">
        <v>123</v>
      </c>
      <c r="S16" s="12">
        <v>32580</v>
      </c>
      <c r="T16" s="12">
        <v>367</v>
      </c>
      <c r="U16" s="12">
        <v>918</v>
      </c>
      <c r="V16" s="12">
        <v>52</v>
      </c>
      <c r="W16" s="12">
        <v>182</v>
      </c>
      <c r="X16" s="12">
        <v>11</v>
      </c>
    </row>
    <row r="17" spans="1:24" x14ac:dyDescent="0.2">
      <c r="A17" t="s">
        <v>21</v>
      </c>
      <c r="B17" s="12">
        <v>10576</v>
      </c>
      <c r="C17" s="12">
        <v>17155</v>
      </c>
      <c r="D17" s="12">
        <v>1573</v>
      </c>
      <c r="E17" s="12">
        <v>0</v>
      </c>
      <c r="F17" s="12">
        <v>0</v>
      </c>
      <c r="G17" s="12">
        <v>791</v>
      </c>
      <c r="H17" s="12">
        <v>70</v>
      </c>
      <c r="I17" s="12">
        <v>219931</v>
      </c>
      <c r="J17" s="12">
        <v>169</v>
      </c>
      <c r="K17" s="12">
        <v>404388</v>
      </c>
      <c r="L17" s="12">
        <v>9359</v>
      </c>
      <c r="M17" s="12">
        <v>4033849</v>
      </c>
      <c r="N17" s="12">
        <v>198</v>
      </c>
      <c r="O17" s="12">
        <v>314956</v>
      </c>
      <c r="P17" s="12">
        <v>225</v>
      </c>
      <c r="Q17" s="12">
        <v>554273</v>
      </c>
      <c r="R17" s="12">
        <v>56</v>
      </c>
      <c r="S17" s="12">
        <v>35654</v>
      </c>
      <c r="T17" s="12">
        <v>119</v>
      </c>
      <c r="U17" s="12">
        <v>895</v>
      </c>
      <c r="V17" s="12">
        <v>35</v>
      </c>
      <c r="W17" s="12">
        <v>162</v>
      </c>
      <c r="X17" s="12">
        <v>10</v>
      </c>
    </row>
    <row r="18" spans="1:24" x14ac:dyDescent="0.2">
      <c r="A18" t="s">
        <v>19</v>
      </c>
      <c r="B18" s="12">
        <v>2198</v>
      </c>
      <c r="C18" s="12">
        <v>213</v>
      </c>
      <c r="D18" s="12">
        <v>27</v>
      </c>
      <c r="E18" s="12">
        <v>1</v>
      </c>
      <c r="F18" s="12">
        <v>1</v>
      </c>
      <c r="G18" s="12">
        <v>32</v>
      </c>
      <c r="H18" s="12">
        <v>6</v>
      </c>
      <c r="I18" s="12">
        <v>246</v>
      </c>
      <c r="J18" s="12">
        <v>4</v>
      </c>
      <c r="K18" s="12">
        <v>48672</v>
      </c>
      <c r="L18" s="12">
        <v>1951</v>
      </c>
      <c r="M18" s="12">
        <v>2135</v>
      </c>
      <c r="N18" s="12">
        <v>8</v>
      </c>
      <c r="O18" s="12">
        <v>1401</v>
      </c>
      <c r="P18" s="12">
        <v>53</v>
      </c>
      <c r="Q18" s="12">
        <v>1478</v>
      </c>
      <c r="R18" s="12">
        <v>107</v>
      </c>
      <c r="S18" s="12">
        <v>5360</v>
      </c>
      <c r="T18" s="12">
        <v>181</v>
      </c>
      <c r="U18" s="12">
        <v>783</v>
      </c>
      <c r="V18" s="12">
        <v>32</v>
      </c>
      <c r="W18" s="12">
        <v>74</v>
      </c>
      <c r="X18" s="12">
        <v>7</v>
      </c>
    </row>
    <row r="19" spans="1:24" x14ac:dyDescent="0.2">
      <c r="A19" t="s">
        <v>27</v>
      </c>
      <c r="B19" s="12">
        <v>32666</v>
      </c>
      <c r="C19" s="12">
        <v>74624</v>
      </c>
      <c r="D19" s="12">
        <v>6817</v>
      </c>
      <c r="E19" s="12">
        <v>35795</v>
      </c>
      <c r="F19" s="12">
        <v>869</v>
      </c>
      <c r="G19" s="12">
        <v>13054</v>
      </c>
      <c r="H19" s="12">
        <v>1005</v>
      </c>
      <c r="I19" s="12">
        <v>33514</v>
      </c>
      <c r="J19" s="12">
        <v>1051</v>
      </c>
      <c r="K19" s="12">
        <v>1390235</v>
      </c>
      <c r="L19" s="12">
        <v>29445</v>
      </c>
      <c r="M19" s="12">
        <v>526110</v>
      </c>
      <c r="N19" s="12">
        <v>976</v>
      </c>
      <c r="O19" s="12">
        <v>277696</v>
      </c>
      <c r="P19" s="12">
        <v>4501</v>
      </c>
      <c r="Q19" s="12">
        <v>132922</v>
      </c>
      <c r="R19" s="12">
        <v>464</v>
      </c>
      <c r="S19" s="12">
        <v>20101</v>
      </c>
      <c r="T19" s="12">
        <v>949</v>
      </c>
      <c r="U19" s="12">
        <v>8304</v>
      </c>
      <c r="V19" s="12">
        <v>351</v>
      </c>
      <c r="W19" s="12">
        <v>421</v>
      </c>
      <c r="X19" s="12">
        <v>17</v>
      </c>
    </row>
    <row r="20" spans="1:24" x14ac:dyDescent="0.2">
      <c r="A20" t="s">
        <v>34</v>
      </c>
      <c r="B20" s="12">
        <v>81002</v>
      </c>
      <c r="C20" s="12">
        <v>86961</v>
      </c>
      <c r="D20" s="12">
        <v>12458</v>
      </c>
      <c r="E20" s="12">
        <v>6174</v>
      </c>
      <c r="F20" s="12">
        <v>198</v>
      </c>
      <c r="G20" s="12">
        <v>13694</v>
      </c>
      <c r="H20" s="12">
        <v>2197</v>
      </c>
      <c r="I20" s="12">
        <v>241024</v>
      </c>
      <c r="J20" s="12">
        <v>5389</v>
      </c>
      <c r="K20" s="12">
        <v>2568830</v>
      </c>
      <c r="L20" s="12">
        <v>75628</v>
      </c>
      <c r="M20" s="12">
        <v>4761897</v>
      </c>
      <c r="N20" s="12">
        <v>241</v>
      </c>
      <c r="O20" s="12">
        <v>1117565</v>
      </c>
      <c r="P20" s="12">
        <v>2120</v>
      </c>
      <c r="Q20" s="12">
        <v>583191</v>
      </c>
      <c r="R20" s="12">
        <v>600</v>
      </c>
      <c r="S20" s="12">
        <v>221421</v>
      </c>
      <c r="T20" s="12">
        <v>1826</v>
      </c>
      <c r="U20" s="12">
        <v>23453</v>
      </c>
      <c r="V20" s="12">
        <v>985</v>
      </c>
      <c r="W20" s="12">
        <v>579</v>
      </c>
      <c r="X20" s="12">
        <v>39</v>
      </c>
    </row>
    <row r="21" spans="1:24" x14ac:dyDescent="0.2">
      <c r="A21" t="s">
        <v>28</v>
      </c>
      <c r="B21" s="12">
        <v>187786</v>
      </c>
      <c r="C21" s="12">
        <v>409539</v>
      </c>
      <c r="D21" s="12">
        <v>50536</v>
      </c>
      <c r="E21" s="12">
        <v>154417</v>
      </c>
      <c r="F21" s="12">
        <v>4958</v>
      </c>
      <c r="G21" s="12">
        <v>68019</v>
      </c>
      <c r="H21" s="12">
        <v>10206</v>
      </c>
      <c r="I21" s="12">
        <v>354713</v>
      </c>
      <c r="J21" s="12">
        <v>7989</v>
      </c>
      <c r="K21" s="12">
        <v>5387849</v>
      </c>
      <c r="L21" s="12">
        <v>161649</v>
      </c>
      <c r="M21" s="12">
        <v>27379264</v>
      </c>
      <c r="N21" s="12">
        <v>4940</v>
      </c>
      <c r="O21" s="12">
        <v>1056866</v>
      </c>
      <c r="P21" s="12">
        <v>10136</v>
      </c>
      <c r="Q21" s="12">
        <v>373114</v>
      </c>
      <c r="R21" s="12">
        <v>2417</v>
      </c>
      <c r="S21" s="12">
        <v>405304</v>
      </c>
      <c r="T21" s="12">
        <v>6232</v>
      </c>
      <c r="U21" s="12">
        <v>95567</v>
      </c>
      <c r="V21" s="12">
        <v>3339</v>
      </c>
      <c r="W21" s="12">
        <v>3396</v>
      </c>
      <c r="X21" s="12">
        <v>124</v>
      </c>
    </row>
    <row r="22" spans="1:24" x14ac:dyDescent="0.2">
      <c r="A22" t="s">
        <v>29</v>
      </c>
      <c r="B22" s="12">
        <v>123594</v>
      </c>
      <c r="C22" s="12">
        <v>323683</v>
      </c>
      <c r="D22" s="12">
        <v>52223</v>
      </c>
      <c r="E22" s="12">
        <v>6705</v>
      </c>
      <c r="F22" s="12">
        <v>185</v>
      </c>
      <c r="G22" s="12">
        <v>116494</v>
      </c>
      <c r="H22" s="12">
        <v>19771</v>
      </c>
      <c r="I22" s="12">
        <v>172149</v>
      </c>
      <c r="J22" s="12">
        <v>7940</v>
      </c>
      <c r="K22" s="12">
        <v>3682229</v>
      </c>
      <c r="L22" s="12">
        <v>97141</v>
      </c>
      <c r="M22" s="12">
        <v>7779722</v>
      </c>
      <c r="N22" s="12">
        <v>1320</v>
      </c>
      <c r="O22" s="12">
        <v>172975</v>
      </c>
      <c r="P22" s="12">
        <v>5506</v>
      </c>
      <c r="Q22" s="12">
        <v>38676</v>
      </c>
      <c r="R22" s="12">
        <v>810</v>
      </c>
      <c r="S22" s="12">
        <v>145387</v>
      </c>
      <c r="T22" s="12">
        <v>6793</v>
      </c>
      <c r="U22" s="12">
        <v>13986</v>
      </c>
      <c r="V22" s="12">
        <v>797</v>
      </c>
      <c r="W22" s="12">
        <v>883</v>
      </c>
      <c r="X22" s="12">
        <v>82</v>
      </c>
    </row>
    <row r="23" spans="1:24" x14ac:dyDescent="0.2">
      <c r="A23" t="s">
        <v>33</v>
      </c>
      <c r="B23" s="12">
        <v>44906</v>
      </c>
      <c r="C23" s="12">
        <v>136292</v>
      </c>
      <c r="D23" s="12">
        <v>26762</v>
      </c>
      <c r="E23" s="12">
        <v>16</v>
      </c>
      <c r="F23" s="12">
        <v>7</v>
      </c>
      <c r="G23" s="12">
        <v>27732</v>
      </c>
      <c r="H23" s="12">
        <v>6284</v>
      </c>
      <c r="I23" s="12">
        <v>53402</v>
      </c>
      <c r="J23" s="12">
        <v>1941</v>
      </c>
      <c r="K23" s="12">
        <v>1306009</v>
      </c>
      <c r="L23" s="12">
        <v>36943</v>
      </c>
      <c r="M23" s="12">
        <v>281553</v>
      </c>
      <c r="N23" s="12">
        <v>371</v>
      </c>
      <c r="O23" s="12">
        <v>36362</v>
      </c>
      <c r="P23" s="12">
        <v>2142</v>
      </c>
      <c r="Q23" s="12">
        <v>11618</v>
      </c>
      <c r="R23" s="12">
        <v>167</v>
      </c>
      <c r="S23" s="12">
        <v>20493</v>
      </c>
      <c r="T23" s="12">
        <v>704</v>
      </c>
      <c r="U23" s="12">
        <v>904</v>
      </c>
      <c r="V23" s="12">
        <v>56</v>
      </c>
      <c r="W23" s="12">
        <v>69</v>
      </c>
      <c r="X23" s="12">
        <v>2</v>
      </c>
    </row>
    <row r="24" spans="1:24" x14ac:dyDescent="0.2">
      <c r="A24" t="s">
        <v>31</v>
      </c>
      <c r="B24" s="12">
        <v>126916</v>
      </c>
      <c r="C24" s="12">
        <v>365502</v>
      </c>
      <c r="D24" s="12">
        <v>75656</v>
      </c>
      <c r="E24" s="12">
        <v>2488</v>
      </c>
      <c r="F24" s="12">
        <v>141</v>
      </c>
      <c r="G24" s="12">
        <v>90855</v>
      </c>
      <c r="H24" s="12">
        <v>22544</v>
      </c>
      <c r="I24" s="12">
        <v>107800</v>
      </c>
      <c r="J24" s="12">
        <v>8462</v>
      </c>
      <c r="K24" s="12">
        <v>2997533</v>
      </c>
      <c r="L24" s="12">
        <v>90537</v>
      </c>
      <c r="M24" s="12">
        <v>1041418</v>
      </c>
      <c r="N24" s="12">
        <v>2194</v>
      </c>
      <c r="O24" s="12">
        <v>68883</v>
      </c>
      <c r="P24" s="12">
        <v>4563</v>
      </c>
      <c r="Q24" s="12">
        <v>30680</v>
      </c>
      <c r="R24" s="12">
        <v>2312</v>
      </c>
      <c r="S24" s="12">
        <v>49661</v>
      </c>
      <c r="T24" s="12">
        <v>3317</v>
      </c>
      <c r="U24" s="12">
        <v>3357</v>
      </c>
      <c r="V24" s="12">
        <v>215</v>
      </c>
      <c r="W24" s="12">
        <v>344</v>
      </c>
      <c r="X24" s="12">
        <v>15</v>
      </c>
    </row>
    <row r="25" spans="1:24" x14ac:dyDescent="0.2">
      <c r="A25" t="s">
        <v>30</v>
      </c>
      <c r="B25" s="12">
        <v>135138</v>
      </c>
      <c r="C25" s="12">
        <v>390747</v>
      </c>
      <c r="D25" s="12">
        <v>73295</v>
      </c>
      <c r="E25" s="12">
        <v>1155</v>
      </c>
      <c r="F25" s="12">
        <v>101</v>
      </c>
      <c r="G25" s="12">
        <v>128838</v>
      </c>
      <c r="H25" s="12">
        <v>28504</v>
      </c>
      <c r="I25" s="12">
        <v>127059</v>
      </c>
      <c r="J25" s="12">
        <v>6056</v>
      </c>
      <c r="K25" s="12">
        <v>3729880</v>
      </c>
      <c r="L25" s="12">
        <v>108256</v>
      </c>
      <c r="M25" s="12">
        <v>544669</v>
      </c>
      <c r="N25" s="12">
        <v>1767</v>
      </c>
      <c r="O25" s="12">
        <v>142642</v>
      </c>
      <c r="P25" s="12">
        <v>9654</v>
      </c>
      <c r="Q25" s="12">
        <v>46921</v>
      </c>
      <c r="R25" s="12">
        <v>897</v>
      </c>
      <c r="S25" s="12">
        <v>162160</v>
      </c>
      <c r="T25" s="12">
        <v>6356</v>
      </c>
      <c r="U25" s="12">
        <v>3528</v>
      </c>
      <c r="V25" s="12">
        <v>276</v>
      </c>
      <c r="W25" s="12">
        <v>595</v>
      </c>
      <c r="X25" s="12">
        <v>27</v>
      </c>
    </row>
    <row r="26" spans="1:24" x14ac:dyDescent="0.2">
      <c r="A26" t="s">
        <v>35</v>
      </c>
      <c r="B26" s="12">
        <v>33383</v>
      </c>
      <c r="C26" s="12">
        <v>88663</v>
      </c>
      <c r="D26" s="12">
        <v>19258</v>
      </c>
      <c r="E26" s="12">
        <v>7</v>
      </c>
      <c r="F26" s="12">
        <v>2</v>
      </c>
      <c r="G26" s="12">
        <v>17828</v>
      </c>
      <c r="H26" s="12">
        <v>4386</v>
      </c>
      <c r="I26" s="12">
        <v>39201</v>
      </c>
      <c r="J26" s="12">
        <v>1141</v>
      </c>
      <c r="K26" s="12">
        <v>1059824</v>
      </c>
      <c r="L26" s="12">
        <v>23788</v>
      </c>
      <c r="M26" s="12">
        <v>449504</v>
      </c>
      <c r="N26" s="12">
        <v>96</v>
      </c>
      <c r="O26" s="12">
        <v>74035</v>
      </c>
      <c r="P26" s="12">
        <v>2254</v>
      </c>
      <c r="Q26" s="12">
        <v>6143</v>
      </c>
      <c r="R26" s="12">
        <v>328</v>
      </c>
      <c r="S26" s="12">
        <v>9331</v>
      </c>
      <c r="T26" s="12">
        <v>191</v>
      </c>
      <c r="U26" s="12">
        <v>3329</v>
      </c>
      <c r="V26" s="12">
        <v>109</v>
      </c>
      <c r="W26" s="12">
        <v>47</v>
      </c>
      <c r="X26" s="12">
        <v>4</v>
      </c>
    </row>
    <row r="27" spans="1:24" x14ac:dyDescent="0.2">
      <c r="A27" t="s">
        <v>32</v>
      </c>
      <c r="B27" s="12">
        <v>126868</v>
      </c>
      <c r="C27" s="12">
        <v>304511</v>
      </c>
      <c r="D27" s="12">
        <v>70262</v>
      </c>
      <c r="E27" s="12">
        <v>234</v>
      </c>
      <c r="F27" s="12">
        <v>21</v>
      </c>
      <c r="G27" s="12">
        <v>103728</v>
      </c>
      <c r="H27" s="12">
        <v>27369</v>
      </c>
      <c r="I27" s="12">
        <v>156569</v>
      </c>
      <c r="J27" s="12">
        <v>6556</v>
      </c>
      <c r="K27" s="12">
        <v>3870957</v>
      </c>
      <c r="L27" s="12">
        <v>92541</v>
      </c>
      <c r="M27" s="12">
        <v>2291347</v>
      </c>
      <c r="N27" s="12">
        <v>1440</v>
      </c>
      <c r="O27" s="12">
        <v>691268</v>
      </c>
      <c r="P27" s="12">
        <v>3676</v>
      </c>
      <c r="Q27" s="12">
        <v>22427</v>
      </c>
      <c r="R27" s="12">
        <v>1013</v>
      </c>
      <c r="S27" s="12">
        <v>38732</v>
      </c>
      <c r="T27" s="12">
        <v>1094</v>
      </c>
      <c r="U27" s="12">
        <v>4928</v>
      </c>
      <c r="V27" s="12">
        <v>367</v>
      </c>
      <c r="W27" s="12">
        <v>225</v>
      </c>
      <c r="X27" s="12">
        <v>26</v>
      </c>
    </row>
    <row r="28" spans="1:24" x14ac:dyDescent="0.2">
      <c r="A28" t="s">
        <v>44</v>
      </c>
      <c r="B28" s="12">
        <v>89951</v>
      </c>
      <c r="C28" s="12">
        <v>110906</v>
      </c>
      <c r="D28" s="12">
        <v>23768</v>
      </c>
      <c r="E28" s="12">
        <v>890</v>
      </c>
      <c r="F28" s="12">
        <v>65</v>
      </c>
      <c r="G28" s="12">
        <v>28823</v>
      </c>
      <c r="H28" s="12">
        <v>5902</v>
      </c>
      <c r="I28" s="12">
        <v>74670</v>
      </c>
      <c r="J28" s="12">
        <v>3649</v>
      </c>
      <c r="K28" s="12">
        <v>3025431</v>
      </c>
      <c r="L28" s="12">
        <v>83179</v>
      </c>
      <c r="M28" s="12">
        <v>83292</v>
      </c>
      <c r="N28" s="12">
        <v>873</v>
      </c>
      <c r="O28" s="12">
        <v>83541</v>
      </c>
      <c r="P28" s="12">
        <v>5034</v>
      </c>
      <c r="Q28" s="12">
        <v>28901</v>
      </c>
      <c r="R28" s="12">
        <v>1055</v>
      </c>
      <c r="S28" s="12">
        <v>131755</v>
      </c>
      <c r="T28" s="12">
        <v>1827</v>
      </c>
      <c r="U28" s="12">
        <v>4272</v>
      </c>
      <c r="V28" s="12">
        <v>285</v>
      </c>
      <c r="W28" s="12">
        <v>70</v>
      </c>
      <c r="X28" s="12">
        <v>7</v>
      </c>
    </row>
    <row r="29" spans="1:24" x14ac:dyDescent="0.2">
      <c r="A29" t="s">
        <v>38</v>
      </c>
      <c r="B29" s="12">
        <v>89556</v>
      </c>
      <c r="C29" s="12">
        <v>221523</v>
      </c>
      <c r="D29" s="12">
        <v>37613</v>
      </c>
      <c r="E29" s="12">
        <v>37914</v>
      </c>
      <c r="F29" s="12">
        <v>1087</v>
      </c>
      <c r="G29" s="12">
        <v>36761</v>
      </c>
      <c r="H29" s="12">
        <v>5766</v>
      </c>
      <c r="I29" s="12">
        <v>247662</v>
      </c>
      <c r="J29" s="12">
        <v>4700</v>
      </c>
      <c r="K29" s="12">
        <v>3294268</v>
      </c>
      <c r="L29" s="12">
        <v>72934</v>
      </c>
      <c r="M29" s="12">
        <v>1770125</v>
      </c>
      <c r="N29" s="12">
        <v>2265</v>
      </c>
      <c r="O29" s="12">
        <v>1146869</v>
      </c>
      <c r="P29" s="12">
        <v>4783</v>
      </c>
      <c r="Q29" s="12">
        <v>138523</v>
      </c>
      <c r="R29" s="12">
        <v>2822</v>
      </c>
      <c r="S29" s="12">
        <v>219574</v>
      </c>
      <c r="T29" s="12">
        <v>2317</v>
      </c>
      <c r="U29" s="12">
        <v>17578</v>
      </c>
      <c r="V29" s="12">
        <v>823</v>
      </c>
      <c r="W29" s="12">
        <v>176</v>
      </c>
      <c r="X29" s="12">
        <v>36</v>
      </c>
    </row>
    <row r="30" spans="1:24" x14ac:dyDescent="0.2">
      <c r="A30" t="s">
        <v>46</v>
      </c>
      <c r="B30" s="12">
        <v>59699</v>
      </c>
      <c r="C30" s="12">
        <v>120713</v>
      </c>
      <c r="D30" s="12">
        <v>21824</v>
      </c>
      <c r="E30" s="12">
        <v>103</v>
      </c>
      <c r="F30" s="12">
        <v>13</v>
      </c>
      <c r="G30" s="12">
        <v>64697</v>
      </c>
      <c r="H30" s="12">
        <v>11992</v>
      </c>
      <c r="I30" s="12">
        <v>114754</v>
      </c>
      <c r="J30" s="12">
        <v>3470</v>
      </c>
      <c r="K30" s="12">
        <v>1526293</v>
      </c>
      <c r="L30" s="12">
        <v>47521</v>
      </c>
      <c r="M30" s="12">
        <v>21736</v>
      </c>
      <c r="N30" s="12">
        <v>507</v>
      </c>
      <c r="O30" s="12">
        <v>262071</v>
      </c>
      <c r="P30" s="12">
        <v>3165</v>
      </c>
      <c r="Q30" s="12">
        <v>15642</v>
      </c>
      <c r="R30" s="12">
        <v>670</v>
      </c>
      <c r="S30" s="12">
        <v>10593</v>
      </c>
      <c r="T30" s="12">
        <v>225</v>
      </c>
      <c r="U30" s="12">
        <v>2475</v>
      </c>
      <c r="V30" s="12">
        <v>170</v>
      </c>
      <c r="W30" s="12">
        <v>140</v>
      </c>
      <c r="X30" s="12">
        <v>7</v>
      </c>
    </row>
    <row r="31" spans="1:24" x14ac:dyDescent="0.2">
      <c r="A31" t="s">
        <v>36</v>
      </c>
      <c r="B31" s="12">
        <v>23602</v>
      </c>
      <c r="C31" s="12">
        <v>31651</v>
      </c>
      <c r="D31" s="12">
        <v>4395</v>
      </c>
      <c r="E31" s="12">
        <v>1077</v>
      </c>
      <c r="F31" s="12">
        <v>12</v>
      </c>
      <c r="G31" s="12">
        <v>17124</v>
      </c>
      <c r="H31" s="12">
        <v>2163</v>
      </c>
      <c r="I31" s="12">
        <v>37119</v>
      </c>
      <c r="J31" s="12">
        <v>1045</v>
      </c>
      <c r="K31" s="12">
        <v>1091227</v>
      </c>
      <c r="L31" s="12">
        <v>20286</v>
      </c>
      <c r="M31" s="12">
        <v>21683</v>
      </c>
      <c r="N31" s="12">
        <v>147</v>
      </c>
      <c r="O31" s="12">
        <v>41066</v>
      </c>
      <c r="P31" s="12">
        <v>737</v>
      </c>
      <c r="Q31" s="12">
        <v>16667</v>
      </c>
      <c r="R31" s="12">
        <v>164</v>
      </c>
      <c r="S31" s="12">
        <v>21818</v>
      </c>
      <c r="T31" s="12">
        <v>201</v>
      </c>
      <c r="U31" s="12">
        <v>2773</v>
      </c>
      <c r="V31" s="12">
        <v>128</v>
      </c>
      <c r="W31" s="12">
        <v>34</v>
      </c>
      <c r="X31" s="12">
        <v>3</v>
      </c>
    </row>
    <row r="32" spans="1:24" x14ac:dyDescent="0.2">
      <c r="A32" t="s">
        <v>42</v>
      </c>
      <c r="B32" s="12">
        <v>81766</v>
      </c>
      <c r="C32" s="12">
        <v>216838</v>
      </c>
      <c r="D32" s="12">
        <v>42905</v>
      </c>
      <c r="E32" s="12">
        <v>7429</v>
      </c>
      <c r="F32" s="12">
        <v>231</v>
      </c>
      <c r="G32" s="12">
        <v>54335</v>
      </c>
      <c r="H32" s="12">
        <v>11124</v>
      </c>
      <c r="I32" s="12">
        <v>113526</v>
      </c>
      <c r="J32" s="12">
        <v>4150</v>
      </c>
      <c r="K32" s="12">
        <v>2743572</v>
      </c>
      <c r="L32" s="12">
        <v>63086</v>
      </c>
      <c r="M32" s="12">
        <v>687357</v>
      </c>
      <c r="N32" s="12">
        <v>2208</v>
      </c>
      <c r="O32" s="12">
        <v>397369</v>
      </c>
      <c r="P32" s="12">
        <v>3880</v>
      </c>
      <c r="Q32" s="12">
        <v>86962</v>
      </c>
      <c r="R32" s="12">
        <v>3571</v>
      </c>
      <c r="S32" s="12">
        <v>109035</v>
      </c>
      <c r="T32" s="12">
        <v>2631</v>
      </c>
      <c r="U32" s="12">
        <v>7477</v>
      </c>
      <c r="V32" s="12">
        <v>310</v>
      </c>
      <c r="W32" s="12">
        <v>405</v>
      </c>
      <c r="X32" s="12">
        <v>14</v>
      </c>
    </row>
    <row r="33" spans="1:24" x14ac:dyDescent="0.2">
      <c r="A33" t="s">
        <v>47</v>
      </c>
      <c r="B33" s="12">
        <v>26799</v>
      </c>
      <c r="C33" s="12">
        <v>82281</v>
      </c>
      <c r="D33" s="12">
        <v>17219</v>
      </c>
      <c r="E33" s="12">
        <v>0</v>
      </c>
      <c r="F33" s="12">
        <v>0</v>
      </c>
      <c r="G33" s="12">
        <v>17745</v>
      </c>
      <c r="H33" s="12">
        <v>4462</v>
      </c>
      <c r="I33" s="12">
        <v>30508</v>
      </c>
      <c r="J33" s="12">
        <v>1692</v>
      </c>
      <c r="K33" s="12">
        <v>766556</v>
      </c>
      <c r="L33" s="12">
        <v>21447</v>
      </c>
      <c r="M33" s="12">
        <v>121451</v>
      </c>
      <c r="N33" s="12">
        <v>134</v>
      </c>
      <c r="O33" s="12">
        <v>14540</v>
      </c>
      <c r="P33" s="12">
        <v>672</v>
      </c>
      <c r="Q33" s="12">
        <v>3029</v>
      </c>
      <c r="R33" s="12">
        <v>124</v>
      </c>
      <c r="S33" s="12">
        <v>3905</v>
      </c>
      <c r="T33" s="12">
        <v>170</v>
      </c>
      <c r="U33" s="12">
        <v>1598</v>
      </c>
      <c r="V33" s="12">
        <v>89</v>
      </c>
      <c r="W33" s="12">
        <v>30</v>
      </c>
      <c r="X33" s="12">
        <v>2</v>
      </c>
    </row>
    <row r="34" spans="1:24" x14ac:dyDescent="0.2">
      <c r="A34" t="s">
        <v>43</v>
      </c>
      <c r="B34" s="12">
        <v>105437</v>
      </c>
      <c r="C34" s="12">
        <v>270010</v>
      </c>
      <c r="D34" s="12">
        <v>59791</v>
      </c>
      <c r="E34" s="12">
        <v>754</v>
      </c>
      <c r="F34" s="12">
        <v>37</v>
      </c>
      <c r="G34" s="12">
        <v>62433</v>
      </c>
      <c r="H34" s="12">
        <v>16302</v>
      </c>
      <c r="I34" s="12">
        <v>103929</v>
      </c>
      <c r="J34" s="12">
        <v>3799</v>
      </c>
      <c r="K34" s="12">
        <v>2804706</v>
      </c>
      <c r="L34" s="12">
        <v>79824</v>
      </c>
      <c r="M34" s="12">
        <v>190489</v>
      </c>
      <c r="N34" s="12">
        <v>1476</v>
      </c>
      <c r="O34" s="12">
        <v>1249840</v>
      </c>
      <c r="P34" s="12">
        <v>5955</v>
      </c>
      <c r="Q34" s="12">
        <v>74681</v>
      </c>
      <c r="R34" s="12">
        <v>2042</v>
      </c>
      <c r="S34" s="12">
        <v>181093</v>
      </c>
      <c r="T34" s="12">
        <v>3895</v>
      </c>
      <c r="U34" s="12">
        <v>3839</v>
      </c>
      <c r="V34" s="12">
        <v>200</v>
      </c>
      <c r="W34" s="12">
        <v>149</v>
      </c>
      <c r="X34" s="12">
        <v>16</v>
      </c>
    </row>
    <row r="35" spans="1:24" x14ac:dyDescent="0.2">
      <c r="A35" t="s">
        <v>40</v>
      </c>
      <c r="B35" s="12">
        <v>42630</v>
      </c>
      <c r="C35" s="12">
        <v>40293</v>
      </c>
      <c r="D35" s="12">
        <v>4766</v>
      </c>
      <c r="E35" s="12">
        <v>5555</v>
      </c>
      <c r="F35" s="12">
        <v>71</v>
      </c>
      <c r="G35" s="12">
        <v>12321</v>
      </c>
      <c r="H35" s="12">
        <v>1507</v>
      </c>
      <c r="I35" s="12">
        <v>62280</v>
      </c>
      <c r="J35" s="12">
        <v>1214</v>
      </c>
      <c r="K35" s="12">
        <v>1285144</v>
      </c>
      <c r="L35" s="12">
        <v>38308</v>
      </c>
      <c r="M35" s="12">
        <v>196692</v>
      </c>
      <c r="N35" s="12">
        <v>109</v>
      </c>
      <c r="O35" s="12">
        <v>61711</v>
      </c>
      <c r="P35" s="12">
        <v>1387</v>
      </c>
      <c r="Q35" s="12">
        <v>2483</v>
      </c>
      <c r="R35" s="12">
        <v>79</v>
      </c>
      <c r="S35" s="12">
        <v>12855</v>
      </c>
      <c r="T35" s="12">
        <v>131</v>
      </c>
      <c r="U35" s="12">
        <v>5838</v>
      </c>
      <c r="V35" s="12">
        <v>278</v>
      </c>
      <c r="W35" s="12">
        <v>171</v>
      </c>
      <c r="X35" s="12">
        <v>20</v>
      </c>
    </row>
    <row r="36" spans="1:24" x14ac:dyDescent="0.2">
      <c r="A36" t="s">
        <v>45</v>
      </c>
      <c r="B36" s="12">
        <v>101720</v>
      </c>
      <c r="C36" s="12">
        <v>212467</v>
      </c>
      <c r="D36" s="12">
        <v>41476</v>
      </c>
      <c r="E36" s="12">
        <v>4157</v>
      </c>
      <c r="F36" s="12">
        <v>164</v>
      </c>
      <c r="G36" s="12">
        <v>75813</v>
      </c>
      <c r="H36" s="12">
        <v>15105</v>
      </c>
      <c r="I36" s="12">
        <v>79509</v>
      </c>
      <c r="J36" s="12">
        <v>4214</v>
      </c>
      <c r="K36" s="12">
        <v>2313668</v>
      </c>
      <c r="L36" s="12">
        <v>83733</v>
      </c>
      <c r="M36" s="12">
        <v>215632</v>
      </c>
      <c r="N36" s="12">
        <v>1002</v>
      </c>
      <c r="O36" s="12">
        <v>142944</v>
      </c>
      <c r="P36" s="12">
        <v>2322</v>
      </c>
      <c r="Q36" s="12">
        <v>11069</v>
      </c>
      <c r="R36" s="12">
        <v>434</v>
      </c>
      <c r="S36" s="12">
        <v>30174</v>
      </c>
      <c r="T36" s="12">
        <v>886</v>
      </c>
      <c r="U36" s="12">
        <v>4122</v>
      </c>
      <c r="V36" s="12">
        <v>257</v>
      </c>
      <c r="W36" s="12">
        <v>254</v>
      </c>
      <c r="X36" s="12">
        <v>16</v>
      </c>
    </row>
    <row r="37" spans="1:24" x14ac:dyDescent="0.2">
      <c r="A37" t="s">
        <v>41</v>
      </c>
      <c r="B37" s="12">
        <v>30697</v>
      </c>
      <c r="C37" s="12">
        <v>37255</v>
      </c>
      <c r="D37" s="12">
        <v>6839</v>
      </c>
      <c r="E37" s="12">
        <v>50</v>
      </c>
      <c r="F37" s="12">
        <v>5</v>
      </c>
      <c r="G37" s="12">
        <v>11119</v>
      </c>
      <c r="H37" s="12">
        <v>2304</v>
      </c>
      <c r="I37" s="12">
        <v>58478</v>
      </c>
      <c r="J37" s="12">
        <v>1150</v>
      </c>
      <c r="K37" s="12">
        <v>1103174</v>
      </c>
      <c r="L37" s="12">
        <v>27372</v>
      </c>
      <c r="M37" s="12">
        <v>7107</v>
      </c>
      <c r="N37" s="12">
        <v>179</v>
      </c>
      <c r="O37" s="12">
        <v>652917</v>
      </c>
      <c r="P37" s="12">
        <v>764</v>
      </c>
      <c r="Q37" s="12">
        <v>6108</v>
      </c>
      <c r="R37" s="12">
        <v>140</v>
      </c>
      <c r="S37" s="12">
        <v>20935</v>
      </c>
      <c r="T37" s="12">
        <v>311</v>
      </c>
      <c r="U37" s="12">
        <v>5399</v>
      </c>
      <c r="V37" s="12">
        <v>273</v>
      </c>
      <c r="W37" s="12">
        <v>91</v>
      </c>
      <c r="X37" s="12">
        <v>9</v>
      </c>
    </row>
    <row r="38" spans="1:24" x14ac:dyDescent="0.2">
      <c r="A38" t="s">
        <v>37</v>
      </c>
      <c r="B38" s="12">
        <v>26440</v>
      </c>
      <c r="C38" s="12">
        <v>41096</v>
      </c>
      <c r="D38" s="12">
        <v>5583</v>
      </c>
      <c r="E38" s="12">
        <v>1956</v>
      </c>
      <c r="F38" s="12">
        <v>51</v>
      </c>
      <c r="G38" s="12">
        <v>11077</v>
      </c>
      <c r="H38" s="12">
        <v>1796</v>
      </c>
      <c r="I38" s="12">
        <v>49436</v>
      </c>
      <c r="J38" s="12">
        <v>891</v>
      </c>
      <c r="K38" s="12">
        <v>1170218</v>
      </c>
      <c r="L38" s="12">
        <v>23246</v>
      </c>
      <c r="M38" s="12">
        <v>346118</v>
      </c>
      <c r="N38" s="12">
        <v>113</v>
      </c>
      <c r="O38" s="12">
        <v>48211</v>
      </c>
      <c r="P38" s="12">
        <v>283</v>
      </c>
      <c r="Q38" s="12">
        <v>5109</v>
      </c>
      <c r="R38" s="12">
        <v>59</v>
      </c>
      <c r="S38" s="12">
        <v>12790</v>
      </c>
      <c r="T38" s="12">
        <v>167</v>
      </c>
      <c r="U38" s="12">
        <v>6196</v>
      </c>
      <c r="V38" s="12">
        <v>275</v>
      </c>
      <c r="W38" s="12">
        <v>75</v>
      </c>
      <c r="X38" s="12">
        <v>4</v>
      </c>
    </row>
    <row r="39" spans="1:24" x14ac:dyDescent="0.2">
      <c r="A39" t="s">
        <v>39</v>
      </c>
      <c r="B39" s="12">
        <v>100494</v>
      </c>
      <c r="C39" s="12">
        <v>119165</v>
      </c>
      <c r="D39" s="12">
        <v>19540</v>
      </c>
      <c r="E39" s="12">
        <v>9163</v>
      </c>
      <c r="F39" s="12">
        <v>257</v>
      </c>
      <c r="G39" s="12">
        <v>52302</v>
      </c>
      <c r="H39" s="12">
        <v>10301</v>
      </c>
      <c r="I39" s="12">
        <v>201132</v>
      </c>
      <c r="J39" s="12">
        <v>3540</v>
      </c>
      <c r="K39" s="12">
        <v>3714834</v>
      </c>
      <c r="L39" s="12">
        <v>89452</v>
      </c>
      <c r="M39" s="12">
        <v>328334</v>
      </c>
      <c r="N39" s="12">
        <v>520</v>
      </c>
      <c r="O39" s="12">
        <v>230408</v>
      </c>
      <c r="P39" s="12">
        <v>3501</v>
      </c>
      <c r="Q39" s="12">
        <v>20426</v>
      </c>
      <c r="R39" s="12">
        <v>473</v>
      </c>
      <c r="S39" s="12">
        <v>53388</v>
      </c>
      <c r="T39" s="12">
        <v>1244</v>
      </c>
      <c r="U39" s="12">
        <v>13452</v>
      </c>
      <c r="V39" s="12">
        <v>606</v>
      </c>
      <c r="W39" s="12">
        <v>198</v>
      </c>
      <c r="X39" s="12">
        <v>17</v>
      </c>
    </row>
    <row r="40" spans="1:24" x14ac:dyDescent="0.2">
      <c r="A40" t="s">
        <v>54</v>
      </c>
      <c r="B40" s="12">
        <v>84188</v>
      </c>
      <c r="C40" s="12">
        <v>44620</v>
      </c>
      <c r="D40" s="12">
        <v>5410</v>
      </c>
      <c r="E40" s="12">
        <v>4862</v>
      </c>
      <c r="F40" s="12">
        <v>151</v>
      </c>
      <c r="G40" s="12">
        <v>15807</v>
      </c>
      <c r="H40" s="12">
        <v>1874</v>
      </c>
      <c r="I40" s="12">
        <v>130516</v>
      </c>
      <c r="J40" s="12">
        <v>5554</v>
      </c>
      <c r="K40" s="12">
        <v>3529862</v>
      </c>
      <c r="L40" s="12">
        <v>80555</v>
      </c>
      <c r="M40" s="12">
        <v>463682</v>
      </c>
      <c r="N40" s="12">
        <v>236</v>
      </c>
      <c r="O40" s="12">
        <v>1170193</v>
      </c>
      <c r="P40" s="12">
        <v>3102</v>
      </c>
      <c r="Q40" s="12">
        <v>7115</v>
      </c>
      <c r="R40" s="12">
        <v>222</v>
      </c>
      <c r="S40" s="12">
        <v>55257</v>
      </c>
      <c r="T40" s="12">
        <v>1088</v>
      </c>
      <c r="U40" s="12">
        <v>2941</v>
      </c>
      <c r="V40" s="12">
        <v>173</v>
      </c>
      <c r="W40" s="12">
        <v>257</v>
      </c>
      <c r="X40" s="12">
        <v>22</v>
      </c>
    </row>
    <row r="41" spans="1:24" x14ac:dyDescent="0.2">
      <c r="A41" t="s">
        <v>48</v>
      </c>
      <c r="B41" s="12">
        <v>73652</v>
      </c>
      <c r="C41" s="12">
        <v>157073</v>
      </c>
      <c r="D41" s="12">
        <v>14315</v>
      </c>
      <c r="E41" s="12">
        <v>54513</v>
      </c>
      <c r="F41" s="12">
        <v>1178</v>
      </c>
      <c r="G41" s="12">
        <v>50675</v>
      </c>
      <c r="H41" s="12">
        <v>5438</v>
      </c>
      <c r="I41" s="12">
        <v>425282</v>
      </c>
      <c r="J41" s="12">
        <v>15875</v>
      </c>
      <c r="K41" s="12">
        <v>2517794</v>
      </c>
      <c r="L41" s="12">
        <v>61035</v>
      </c>
      <c r="M41" s="12">
        <v>1516485</v>
      </c>
      <c r="N41" s="12">
        <v>759</v>
      </c>
      <c r="O41" s="12">
        <v>2910000</v>
      </c>
      <c r="P41" s="12">
        <v>1958</v>
      </c>
      <c r="Q41" s="12">
        <v>5382</v>
      </c>
      <c r="R41" s="12">
        <v>174</v>
      </c>
      <c r="S41" s="12">
        <v>31211</v>
      </c>
      <c r="T41" s="12">
        <v>626</v>
      </c>
      <c r="U41" s="12">
        <v>4237</v>
      </c>
      <c r="V41" s="12">
        <v>197</v>
      </c>
      <c r="W41" s="12">
        <v>274</v>
      </c>
      <c r="X41" s="12">
        <v>22</v>
      </c>
    </row>
    <row r="42" spans="1:24" x14ac:dyDescent="0.2">
      <c r="A42" t="s">
        <v>52</v>
      </c>
      <c r="B42" s="12">
        <v>51889</v>
      </c>
      <c r="C42" s="12">
        <v>55881</v>
      </c>
      <c r="D42" s="12">
        <v>8722</v>
      </c>
      <c r="E42" s="12">
        <v>115</v>
      </c>
      <c r="F42" s="12">
        <v>12</v>
      </c>
      <c r="G42" s="12">
        <v>11038</v>
      </c>
      <c r="H42" s="12">
        <v>1858</v>
      </c>
      <c r="I42" s="12">
        <v>80370</v>
      </c>
      <c r="J42" s="12">
        <v>6000</v>
      </c>
      <c r="K42" s="12">
        <v>2031404</v>
      </c>
      <c r="L42" s="12">
        <v>49570</v>
      </c>
      <c r="M42" s="12">
        <v>60160</v>
      </c>
      <c r="N42" s="12">
        <v>261</v>
      </c>
      <c r="O42" s="12">
        <v>136550</v>
      </c>
      <c r="P42" s="12">
        <v>1583</v>
      </c>
      <c r="Q42" s="12">
        <v>2322</v>
      </c>
      <c r="R42" s="12">
        <v>110</v>
      </c>
      <c r="S42" s="12">
        <v>12383</v>
      </c>
      <c r="T42" s="12">
        <v>313</v>
      </c>
      <c r="U42" s="12">
        <v>2523</v>
      </c>
      <c r="V42" s="12">
        <v>265</v>
      </c>
      <c r="W42" s="12">
        <v>101</v>
      </c>
      <c r="X42" s="12">
        <v>11</v>
      </c>
    </row>
    <row r="43" spans="1:24" x14ac:dyDescent="0.2">
      <c r="A43" t="s">
        <v>53</v>
      </c>
      <c r="B43" s="12">
        <v>47253</v>
      </c>
      <c r="C43" s="12">
        <v>49481</v>
      </c>
      <c r="D43" s="12">
        <v>5432</v>
      </c>
      <c r="E43" s="12">
        <v>287</v>
      </c>
      <c r="F43" s="12">
        <v>24</v>
      </c>
      <c r="G43" s="12">
        <v>7231</v>
      </c>
      <c r="H43" s="12">
        <v>781</v>
      </c>
      <c r="I43" s="12">
        <v>36317</v>
      </c>
      <c r="J43" s="12">
        <v>2144</v>
      </c>
      <c r="K43" s="12">
        <v>2011895</v>
      </c>
      <c r="L43" s="12">
        <v>45328</v>
      </c>
      <c r="M43" s="12">
        <v>251256</v>
      </c>
      <c r="N43" s="12">
        <v>257</v>
      </c>
      <c r="O43" s="12">
        <v>171727</v>
      </c>
      <c r="P43" s="12">
        <v>1026</v>
      </c>
      <c r="Q43" s="12">
        <v>1947</v>
      </c>
      <c r="R43" s="12">
        <v>69</v>
      </c>
      <c r="S43" s="12">
        <v>20498</v>
      </c>
      <c r="T43" s="12">
        <v>283</v>
      </c>
      <c r="U43" s="12">
        <v>1121</v>
      </c>
      <c r="V43" s="12">
        <v>60</v>
      </c>
      <c r="W43" s="12">
        <v>442</v>
      </c>
      <c r="X43" s="12">
        <v>12</v>
      </c>
    </row>
    <row r="44" spans="1:24" x14ac:dyDescent="0.2">
      <c r="A44" t="s">
        <v>51</v>
      </c>
      <c r="B44" s="12">
        <v>31455</v>
      </c>
      <c r="C44" s="12">
        <v>34694</v>
      </c>
      <c r="D44" s="12">
        <v>3218</v>
      </c>
      <c r="E44" s="12">
        <v>425</v>
      </c>
      <c r="F44" s="12">
        <v>23</v>
      </c>
      <c r="G44" s="12">
        <v>9662</v>
      </c>
      <c r="H44" s="12">
        <v>962</v>
      </c>
      <c r="I44" s="12">
        <v>92805</v>
      </c>
      <c r="J44" s="12">
        <v>2006</v>
      </c>
      <c r="K44" s="12">
        <v>1415042</v>
      </c>
      <c r="L44" s="12">
        <v>29065</v>
      </c>
      <c r="M44" s="12">
        <v>156250</v>
      </c>
      <c r="N44" s="12">
        <v>211</v>
      </c>
      <c r="O44" s="12">
        <v>198674</v>
      </c>
      <c r="P44" s="12">
        <v>571</v>
      </c>
      <c r="Q44" s="12">
        <v>2289</v>
      </c>
      <c r="R44" s="12">
        <v>60</v>
      </c>
      <c r="S44" s="12">
        <v>10531</v>
      </c>
      <c r="T44" s="12">
        <v>62</v>
      </c>
      <c r="U44" s="12">
        <v>1109</v>
      </c>
      <c r="V44" s="12">
        <v>43</v>
      </c>
      <c r="W44" s="12">
        <v>140</v>
      </c>
      <c r="X44" s="12">
        <v>1</v>
      </c>
    </row>
    <row r="45" spans="1:24" x14ac:dyDescent="0.2">
      <c r="A45" t="s">
        <v>55</v>
      </c>
      <c r="B45" s="12">
        <v>20404</v>
      </c>
      <c r="C45" s="12">
        <v>74977</v>
      </c>
      <c r="D45" s="12">
        <v>7180</v>
      </c>
      <c r="E45" s="12">
        <v>48</v>
      </c>
      <c r="F45" s="12">
        <v>9</v>
      </c>
      <c r="G45" s="12">
        <v>38472</v>
      </c>
      <c r="H45" s="12">
        <v>4484</v>
      </c>
      <c r="I45" s="12">
        <v>65441</v>
      </c>
      <c r="J45" s="12">
        <v>10552</v>
      </c>
      <c r="K45" s="12">
        <v>704126</v>
      </c>
      <c r="L45" s="12">
        <v>17968</v>
      </c>
      <c r="M45" s="12">
        <v>1416</v>
      </c>
      <c r="N45" s="12">
        <v>53</v>
      </c>
      <c r="O45" s="12">
        <v>30538</v>
      </c>
      <c r="P45" s="12">
        <v>222</v>
      </c>
      <c r="Q45" s="12">
        <v>782</v>
      </c>
      <c r="R45" s="12">
        <v>19</v>
      </c>
      <c r="S45" s="12">
        <v>4592</v>
      </c>
      <c r="T45" s="12">
        <v>81</v>
      </c>
      <c r="U45" s="12">
        <v>2518</v>
      </c>
      <c r="V45" s="12">
        <v>218</v>
      </c>
      <c r="W45" s="12">
        <v>121</v>
      </c>
      <c r="X45" s="12">
        <v>14</v>
      </c>
    </row>
    <row r="46" spans="1:24" x14ac:dyDescent="0.2">
      <c r="A46" t="s">
        <v>50</v>
      </c>
      <c r="B46" s="12">
        <v>52993</v>
      </c>
      <c r="C46" s="12">
        <v>125031</v>
      </c>
      <c r="D46" s="12">
        <v>12469</v>
      </c>
      <c r="E46" s="12">
        <v>2936</v>
      </c>
      <c r="F46" s="12">
        <v>49</v>
      </c>
      <c r="G46" s="12">
        <v>14493</v>
      </c>
      <c r="H46" s="12">
        <v>1481</v>
      </c>
      <c r="I46" s="12">
        <v>208712</v>
      </c>
      <c r="J46" s="12">
        <v>3045</v>
      </c>
      <c r="K46" s="12">
        <v>1676149</v>
      </c>
      <c r="L46" s="12">
        <v>46519</v>
      </c>
      <c r="M46" s="12">
        <v>1395575</v>
      </c>
      <c r="N46" s="12">
        <v>265</v>
      </c>
      <c r="O46" s="12">
        <v>642816</v>
      </c>
      <c r="P46" s="12">
        <v>1276</v>
      </c>
      <c r="Q46" s="12">
        <v>1597</v>
      </c>
      <c r="R46" s="12">
        <v>69</v>
      </c>
      <c r="S46" s="12">
        <v>23135</v>
      </c>
      <c r="T46" s="12">
        <v>261</v>
      </c>
      <c r="U46" s="12">
        <v>4114</v>
      </c>
      <c r="V46" s="12">
        <v>165</v>
      </c>
      <c r="W46" s="12">
        <v>306</v>
      </c>
      <c r="X46" s="12">
        <v>17</v>
      </c>
    </row>
    <row r="47" spans="1:24" x14ac:dyDescent="0.2">
      <c r="A47" t="s">
        <v>49</v>
      </c>
      <c r="B47" s="12">
        <v>36000</v>
      </c>
      <c r="C47" s="12">
        <v>28152</v>
      </c>
      <c r="D47" s="12">
        <v>2264</v>
      </c>
      <c r="E47" s="12">
        <v>26333</v>
      </c>
      <c r="F47" s="12">
        <v>496</v>
      </c>
      <c r="G47" s="12">
        <v>4414</v>
      </c>
      <c r="H47" s="12">
        <v>382</v>
      </c>
      <c r="I47" s="12">
        <v>320344</v>
      </c>
      <c r="J47" s="12">
        <v>1896</v>
      </c>
      <c r="K47" s="12">
        <v>1752546</v>
      </c>
      <c r="L47" s="12">
        <v>34448</v>
      </c>
      <c r="M47" s="12">
        <v>2013330</v>
      </c>
      <c r="N47" s="12">
        <v>162</v>
      </c>
      <c r="O47" s="12">
        <v>534278</v>
      </c>
      <c r="P47" s="12">
        <v>752</v>
      </c>
      <c r="Q47" s="12">
        <v>727</v>
      </c>
      <c r="R47" s="12">
        <v>30</v>
      </c>
      <c r="S47" s="12">
        <v>10549</v>
      </c>
      <c r="T47" s="12">
        <v>227</v>
      </c>
      <c r="U47" s="12">
        <v>1006</v>
      </c>
      <c r="V47" s="12">
        <v>46</v>
      </c>
      <c r="W47" s="12">
        <v>92</v>
      </c>
      <c r="X47" s="12">
        <v>7</v>
      </c>
    </row>
    <row r="48" spans="1:24" x14ac:dyDescent="0.2">
      <c r="A48" t="s">
        <v>59</v>
      </c>
      <c r="B48" s="12">
        <v>41110</v>
      </c>
      <c r="C48" s="12">
        <v>24313</v>
      </c>
      <c r="D48" s="12">
        <v>1654</v>
      </c>
      <c r="E48" s="12">
        <v>105</v>
      </c>
      <c r="F48" s="12">
        <v>5</v>
      </c>
      <c r="G48" s="12">
        <v>8028</v>
      </c>
      <c r="H48" s="12">
        <v>553</v>
      </c>
      <c r="I48" s="12">
        <v>256621</v>
      </c>
      <c r="J48" s="12">
        <v>3990</v>
      </c>
      <c r="K48" s="12">
        <v>1552296</v>
      </c>
      <c r="L48" s="12">
        <v>37931</v>
      </c>
      <c r="M48" s="12">
        <v>1523722</v>
      </c>
      <c r="N48" s="12">
        <v>213</v>
      </c>
      <c r="O48" s="12">
        <v>162424</v>
      </c>
      <c r="P48" s="12">
        <v>2008</v>
      </c>
      <c r="Q48" s="12">
        <v>8916</v>
      </c>
      <c r="R48" s="12">
        <v>202</v>
      </c>
      <c r="S48" s="12">
        <v>266855</v>
      </c>
      <c r="T48" s="12">
        <v>994</v>
      </c>
      <c r="U48" s="12">
        <v>6158</v>
      </c>
      <c r="V48" s="12">
        <v>191</v>
      </c>
      <c r="W48" s="12">
        <v>631</v>
      </c>
      <c r="X48" s="12">
        <v>14</v>
      </c>
    </row>
    <row r="49" spans="1:24" x14ac:dyDescent="0.2">
      <c r="A49" t="s">
        <v>60</v>
      </c>
      <c r="B49" s="12">
        <v>37226</v>
      </c>
      <c r="C49" s="12">
        <v>211440</v>
      </c>
      <c r="D49" s="12">
        <v>14534</v>
      </c>
      <c r="E49" s="12">
        <v>104</v>
      </c>
      <c r="F49" s="12">
        <v>5</v>
      </c>
      <c r="G49" s="12">
        <v>15911</v>
      </c>
      <c r="H49" s="12">
        <v>1496</v>
      </c>
      <c r="I49" s="12">
        <v>166917</v>
      </c>
      <c r="J49" s="12">
        <v>8106</v>
      </c>
      <c r="K49" s="12">
        <v>1042476</v>
      </c>
      <c r="L49" s="12">
        <v>28722</v>
      </c>
      <c r="M49" s="12">
        <v>437002</v>
      </c>
      <c r="N49" s="12">
        <v>90</v>
      </c>
      <c r="O49" s="12">
        <v>19850</v>
      </c>
      <c r="P49" s="12">
        <v>603</v>
      </c>
      <c r="Q49" s="12">
        <v>1048</v>
      </c>
      <c r="R49" s="12">
        <v>98</v>
      </c>
      <c r="S49" s="12">
        <v>10768</v>
      </c>
      <c r="T49" s="12">
        <v>247</v>
      </c>
      <c r="U49" s="12">
        <v>12534</v>
      </c>
      <c r="V49" s="12">
        <v>489</v>
      </c>
      <c r="W49" s="12">
        <v>704</v>
      </c>
      <c r="X49" s="12">
        <v>11</v>
      </c>
    </row>
    <row r="50" spans="1:24" x14ac:dyDescent="0.2">
      <c r="A50" t="s">
        <v>57</v>
      </c>
      <c r="B50" s="12">
        <v>41483</v>
      </c>
      <c r="C50" s="12">
        <v>66160</v>
      </c>
      <c r="D50" s="12">
        <v>3661</v>
      </c>
      <c r="E50" s="12">
        <v>1352</v>
      </c>
      <c r="F50" s="12">
        <v>49</v>
      </c>
      <c r="G50" s="12">
        <v>6071</v>
      </c>
      <c r="H50" s="12">
        <v>491</v>
      </c>
      <c r="I50" s="12">
        <v>195730</v>
      </c>
      <c r="J50" s="12">
        <v>1846</v>
      </c>
      <c r="K50" s="12">
        <v>1951733</v>
      </c>
      <c r="L50" s="12">
        <v>37322</v>
      </c>
      <c r="M50" s="12">
        <v>6584711</v>
      </c>
      <c r="N50" s="12">
        <v>231</v>
      </c>
      <c r="O50" s="12">
        <v>1582342</v>
      </c>
      <c r="P50" s="12">
        <v>3748</v>
      </c>
      <c r="Q50" s="12">
        <v>31972</v>
      </c>
      <c r="R50" s="12">
        <v>270</v>
      </c>
      <c r="S50" s="12">
        <v>712546</v>
      </c>
      <c r="T50" s="12">
        <v>2329</v>
      </c>
      <c r="U50" s="12">
        <v>22400</v>
      </c>
      <c r="V50" s="12">
        <v>642</v>
      </c>
      <c r="W50" s="12">
        <v>3464</v>
      </c>
      <c r="X50" s="12">
        <v>103</v>
      </c>
    </row>
    <row r="51" spans="1:24" x14ac:dyDescent="0.2">
      <c r="A51" t="s">
        <v>63</v>
      </c>
      <c r="B51" s="12">
        <v>29178</v>
      </c>
      <c r="C51" s="12">
        <v>12657</v>
      </c>
      <c r="D51" s="12">
        <v>963</v>
      </c>
      <c r="E51" s="12">
        <v>465</v>
      </c>
      <c r="F51" s="12">
        <v>17</v>
      </c>
      <c r="G51" s="12">
        <v>6758</v>
      </c>
      <c r="H51" s="12">
        <v>485</v>
      </c>
      <c r="I51" s="12">
        <v>58567</v>
      </c>
      <c r="J51" s="12">
        <v>1412</v>
      </c>
      <c r="K51" s="12">
        <v>1389804</v>
      </c>
      <c r="L51" s="12">
        <v>27134</v>
      </c>
      <c r="M51" s="12">
        <v>1379977</v>
      </c>
      <c r="N51" s="12">
        <v>91</v>
      </c>
      <c r="O51" s="12">
        <v>771032</v>
      </c>
      <c r="P51" s="12">
        <v>2342</v>
      </c>
      <c r="Q51" s="12">
        <v>34229</v>
      </c>
      <c r="R51" s="12">
        <v>97</v>
      </c>
      <c r="S51" s="12">
        <v>689427</v>
      </c>
      <c r="T51" s="12">
        <v>1359</v>
      </c>
      <c r="U51" s="12">
        <v>5208</v>
      </c>
      <c r="V51" s="12">
        <v>192</v>
      </c>
      <c r="W51" s="12">
        <v>951</v>
      </c>
      <c r="X51" s="12">
        <v>26</v>
      </c>
    </row>
    <row r="52" spans="1:24" x14ac:dyDescent="0.2">
      <c r="A52" t="s">
        <v>62</v>
      </c>
      <c r="B52" s="12">
        <v>50436</v>
      </c>
      <c r="C52" s="12">
        <v>50121</v>
      </c>
      <c r="D52" s="12">
        <v>5025</v>
      </c>
      <c r="E52" s="12">
        <v>140</v>
      </c>
      <c r="F52" s="12">
        <v>12</v>
      </c>
      <c r="G52" s="12">
        <v>21969</v>
      </c>
      <c r="H52" s="12">
        <v>2394</v>
      </c>
      <c r="I52" s="12">
        <v>166133</v>
      </c>
      <c r="J52" s="12">
        <v>3827</v>
      </c>
      <c r="K52" s="12">
        <v>1927459</v>
      </c>
      <c r="L52" s="12">
        <v>45316</v>
      </c>
      <c r="M52" s="12">
        <v>1100717</v>
      </c>
      <c r="N52" s="12">
        <v>147</v>
      </c>
      <c r="O52" s="12">
        <v>375708</v>
      </c>
      <c r="P52" s="12">
        <v>3538</v>
      </c>
      <c r="Q52" s="12">
        <v>19587</v>
      </c>
      <c r="R52" s="12">
        <v>156</v>
      </c>
      <c r="S52" s="12">
        <v>714818</v>
      </c>
      <c r="T52" s="12">
        <v>1130</v>
      </c>
      <c r="U52" s="12">
        <v>11599</v>
      </c>
      <c r="V52" s="12">
        <v>363</v>
      </c>
      <c r="W52" s="12">
        <v>1132</v>
      </c>
      <c r="X52" s="12">
        <v>41</v>
      </c>
    </row>
    <row r="53" spans="1:24" x14ac:dyDescent="0.2">
      <c r="A53" t="s">
        <v>64</v>
      </c>
      <c r="B53" s="12">
        <v>51389</v>
      </c>
      <c r="C53" s="12">
        <v>62776</v>
      </c>
      <c r="D53" s="12">
        <v>4830</v>
      </c>
      <c r="E53" s="12">
        <v>2355</v>
      </c>
      <c r="F53" s="12">
        <v>69</v>
      </c>
      <c r="G53" s="12">
        <v>6707</v>
      </c>
      <c r="H53" s="12">
        <v>624</v>
      </c>
      <c r="I53" s="12">
        <v>294941</v>
      </c>
      <c r="J53" s="12">
        <v>2078</v>
      </c>
      <c r="K53" s="12">
        <v>1995291</v>
      </c>
      <c r="L53" s="12">
        <v>48316</v>
      </c>
      <c r="M53" s="12">
        <v>6754461</v>
      </c>
      <c r="N53" s="12">
        <v>249</v>
      </c>
      <c r="O53" s="12">
        <v>335436</v>
      </c>
      <c r="P53" s="12">
        <v>1526</v>
      </c>
      <c r="Q53" s="12">
        <v>750139</v>
      </c>
      <c r="R53" s="12">
        <v>245</v>
      </c>
      <c r="S53" s="12">
        <v>110806</v>
      </c>
      <c r="T53" s="12">
        <v>429</v>
      </c>
      <c r="U53" s="12">
        <v>33764</v>
      </c>
      <c r="V53" s="12">
        <v>982</v>
      </c>
      <c r="W53" s="12">
        <v>4376</v>
      </c>
      <c r="X53" s="12">
        <v>133</v>
      </c>
    </row>
    <row r="54" spans="1:24" x14ac:dyDescent="0.2">
      <c r="A54" t="s">
        <v>61</v>
      </c>
      <c r="B54" s="12">
        <v>40763</v>
      </c>
      <c r="C54" s="12">
        <v>99384</v>
      </c>
      <c r="D54" s="12">
        <v>8470</v>
      </c>
      <c r="E54" s="12">
        <v>2831</v>
      </c>
      <c r="F54" s="12">
        <v>112</v>
      </c>
      <c r="G54" s="12">
        <v>7012</v>
      </c>
      <c r="H54" s="12">
        <v>716</v>
      </c>
      <c r="I54" s="12">
        <v>73955</v>
      </c>
      <c r="J54" s="12">
        <v>2909</v>
      </c>
      <c r="K54" s="12">
        <v>1467489</v>
      </c>
      <c r="L54" s="12">
        <v>36149</v>
      </c>
      <c r="M54" s="12">
        <v>116577</v>
      </c>
      <c r="N54" s="12">
        <v>153</v>
      </c>
      <c r="O54" s="12">
        <v>68609</v>
      </c>
      <c r="P54" s="12">
        <v>2425</v>
      </c>
      <c r="Q54" s="12">
        <v>21748</v>
      </c>
      <c r="R54" s="12">
        <v>58</v>
      </c>
      <c r="S54" s="12">
        <v>244692</v>
      </c>
      <c r="T54" s="12">
        <v>755</v>
      </c>
      <c r="U54" s="12">
        <v>7196</v>
      </c>
      <c r="V54" s="12">
        <v>215</v>
      </c>
      <c r="W54" s="12">
        <v>814</v>
      </c>
      <c r="X54" s="12">
        <v>26</v>
      </c>
    </row>
    <row r="55" spans="1:24" x14ac:dyDescent="0.2">
      <c r="A55" t="s">
        <v>56</v>
      </c>
      <c r="B55" s="12">
        <v>33586</v>
      </c>
      <c r="C55" s="12">
        <v>44416</v>
      </c>
      <c r="D55" s="12">
        <v>3396</v>
      </c>
      <c r="E55" s="12">
        <v>0</v>
      </c>
      <c r="F55" s="12">
        <v>0</v>
      </c>
      <c r="G55" s="12">
        <v>21782</v>
      </c>
      <c r="H55" s="12">
        <v>1820</v>
      </c>
      <c r="I55" s="12">
        <v>65292</v>
      </c>
      <c r="J55" s="12">
        <v>1580</v>
      </c>
      <c r="K55" s="12">
        <v>1157962</v>
      </c>
      <c r="L55" s="12">
        <v>31808</v>
      </c>
      <c r="M55" s="12">
        <v>615750</v>
      </c>
      <c r="N55" s="12">
        <v>115</v>
      </c>
      <c r="O55" s="12">
        <v>1921573</v>
      </c>
      <c r="P55" s="12">
        <v>335</v>
      </c>
      <c r="Q55" s="12">
        <v>13173</v>
      </c>
      <c r="R55" s="12">
        <v>110</v>
      </c>
      <c r="S55" s="12">
        <v>82725</v>
      </c>
      <c r="T55" s="12">
        <v>134</v>
      </c>
      <c r="U55" s="12">
        <v>1223</v>
      </c>
      <c r="V55" s="12">
        <v>51</v>
      </c>
      <c r="W55" s="12">
        <v>178</v>
      </c>
      <c r="X55" s="12">
        <v>8</v>
      </c>
    </row>
    <row r="56" spans="1:24" x14ac:dyDescent="0.2">
      <c r="A56" t="s">
        <v>58</v>
      </c>
      <c r="B56" s="12">
        <v>23509</v>
      </c>
      <c r="C56" s="12">
        <v>13033</v>
      </c>
      <c r="D56" s="12">
        <v>962</v>
      </c>
      <c r="E56" s="12">
        <v>72</v>
      </c>
      <c r="F56" s="12">
        <v>4</v>
      </c>
      <c r="G56" s="12">
        <v>23915</v>
      </c>
      <c r="H56" s="12">
        <v>2202</v>
      </c>
      <c r="I56" s="12">
        <v>77808</v>
      </c>
      <c r="J56" s="12">
        <v>1313</v>
      </c>
      <c r="K56" s="12">
        <v>957830</v>
      </c>
      <c r="L56" s="12">
        <v>20523</v>
      </c>
      <c r="M56" s="12">
        <v>1568603</v>
      </c>
      <c r="N56" s="12">
        <v>121</v>
      </c>
      <c r="O56" s="12">
        <v>88011</v>
      </c>
      <c r="P56" s="12">
        <v>2256</v>
      </c>
      <c r="Q56" s="12">
        <v>15999</v>
      </c>
      <c r="R56" s="12">
        <v>133</v>
      </c>
      <c r="S56" s="12">
        <v>277619</v>
      </c>
      <c r="T56" s="12">
        <v>2442</v>
      </c>
      <c r="U56" s="12">
        <v>11062</v>
      </c>
      <c r="V56" s="12">
        <v>375</v>
      </c>
      <c r="W56" s="12">
        <v>1329</v>
      </c>
      <c r="X56" s="12">
        <v>38</v>
      </c>
    </row>
    <row r="57" spans="1:24" x14ac:dyDescent="0.2">
      <c r="A57" t="s">
        <v>66</v>
      </c>
      <c r="B57" s="12">
        <v>35049</v>
      </c>
      <c r="C57" s="12">
        <v>276810</v>
      </c>
      <c r="D57" s="12">
        <v>12342</v>
      </c>
      <c r="E57" s="12">
        <v>33606</v>
      </c>
      <c r="F57" s="12">
        <v>1176</v>
      </c>
      <c r="G57" s="12">
        <v>9701</v>
      </c>
      <c r="H57" s="12">
        <v>744</v>
      </c>
      <c r="I57" s="12">
        <v>396616</v>
      </c>
      <c r="J57" s="12">
        <v>2439</v>
      </c>
      <c r="K57" s="12">
        <v>974925</v>
      </c>
      <c r="L57" s="12">
        <v>25730</v>
      </c>
      <c r="M57" s="12">
        <v>31944637</v>
      </c>
      <c r="N57" s="12">
        <v>594</v>
      </c>
      <c r="O57" s="12">
        <v>514091</v>
      </c>
      <c r="P57" s="12">
        <v>999</v>
      </c>
      <c r="Q57" s="12">
        <v>455056</v>
      </c>
      <c r="R57" s="12">
        <v>272</v>
      </c>
      <c r="S57" s="12">
        <v>258012</v>
      </c>
      <c r="T57" s="12">
        <v>669</v>
      </c>
      <c r="U57" s="12">
        <v>86240</v>
      </c>
      <c r="V57" s="12">
        <v>2360</v>
      </c>
      <c r="W57" s="12">
        <v>25322</v>
      </c>
      <c r="X57" s="12">
        <v>321</v>
      </c>
    </row>
    <row r="58" spans="1:24" x14ac:dyDescent="0.2">
      <c r="A58" t="s">
        <v>68</v>
      </c>
      <c r="B58" s="12">
        <v>15210</v>
      </c>
      <c r="C58" s="12">
        <v>40281</v>
      </c>
      <c r="D58" s="12">
        <v>2231</v>
      </c>
      <c r="E58" s="12">
        <v>26375</v>
      </c>
      <c r="F58" s="12">
        <v>858</v>
      </c>
      <c r="G58" s="12">
        <v>386</v>
      </c>
      <c r="H58" s="12">
        <v>85</v>
      </c>
      <c r="I58" s="12">
        <v>158160</v>
      </c>
      <c r="J58" s="12">
        <v>589</v>
      </c>
      <c r="K58" s="12">
        <v>982833</v>
      </c>
      <c r="L58" s="12">
        <v>11856</v>
      </c>
      <c r="M58" s="12">
        <v>4189089</v>
      </c>
      <c r="N58" s="12">
        <v>198</v>
      </c>
      <c r="O58" s="12">
        <v>2215148</v>
      </c>
      <c r="P58" s="12">
        <v>706</v>
      </c>
      <c r="Q58" s="12">
        <v>862224</v>
      </c>
      <c r="R58" s="12">
        <v>237</v>
      </c>
      <c r="S58" s="12">
        <v>1064926</v>
      </c>
      <c r="T58" s="12">
        <v>752</v>
      </c>
      <c r="U58" s="12">
        <v>12661</v>
      </c>
      <c r="V58" s="12">
        <v>276</v>
      </c>
      <c r="W58" s="12">
        <v>2393</v>
      </c>
      <c r="X58" s="12">
        <v>64</v>
      </c>
    </row>
    <row r="59" spans="1:24" x14ac:dyDescent="0.2">
      <c r="A59" t="s">
        <v>72</v>
      </c>
      <c r="B59" s="12">
        <v>23192</v>
      </c>
      <c r="C59" s="12">
        <v>154071</v>
      </c>
      <c r="D59" s="12">
        <v>12910</v>
      </c>
      <c r="E59" s="12">
        <v>46839</v>
      </c>
      <c r="F59" s="12">
        <v>1205</v>
      </c>
      <c r="G59" s="12">
        <v>611</v>
      </c>
      <c r="H59" s="12">
        <v>116</v>
      </c>
      <c r="I59" s="12">
        <v>150541</v>
      </c>
      <c r="J59" s="12">
        <v>2000</v>
      </c>
      <c r="K59" s="12">
        <v>476928</v>
      </c>
      <c r="L59" s="12">
        <v>14272</v>
      </c>
      <c r="M59" s="12">
        <v>1337945</v>
      </c>
      <c r="N59" s="12">
        <v>145</v>
      </c>
      <c r="O59" s="12">
        <v>136375</v>
      </c>
      <c r="P59" s="12">
        <v>849</v>
      </c>
      <c r="Q59" s="12">
        <v>3407</v>
      </c>
      <c r="R59" s="12">
        <v>97</v>
      </c>
      <c r="S59" s="12">
        <v>46660</v>
      </c>
      <c r="T59" s="12">
        <v>405</v>
      </c>
      <c r="U59" s="12">
        <v>45781</v>
      </c>
      <c r="V59" s="12">
        <v>1182</v>
      </c>
      <c r="W59" s="12">
        <v>850</v>
      </c>
      <c r="X59" s="12">
        <v>21</v>
      </c>
    </row>
    <row r="60" spans="1:24" x14ac:dyDescent="0.2">
      <c r="A60" t="s">
        <v>71</v>
      </c>
      <c r="B60" s="12">
        <v>18317</v>
      </c>
      <c r="C60" s="12">
        <v>210978</v>
      </c>
      <c r="D60" s="12">
        <v>12269</v>
      </c>
      <c r="E60" s="12">
        <v>13495</v>
      </c>
      <c r="F60" s="12">
        <v>363</v>
      </c>
      <c r="G60" s="12">
        <v>850</v>
      </c>
      <c r="H60" s="12">
        <v>93</v>
      </c>
      <c r="I60" s="12">
        <v>130028</v>
      </c>
      <c r="J60" s="12">
        <v>1255</v>
      </c>
      <c r="K60" s="12">
        <v>399651</v>
      </c>
      <c r="L60" s="12">
        <v>10491</v>
      </c>
      <c r="M60" s="12">
        <v>1549073</v>
      </c>
      <c r="N60" s="12">
        <v>101</v>
      </c>
      <c r="O60" s="12">
        <v>318248</v>
      </c>
      <c r="P60" s="12">
        <v>613</v>
      </c>
      <c r="Q60" s="12">
        <v>69944</v>
      </c>
      <c r="R60" s="12">
        <v>175</v>
      </c>
      <c r="S60" s="12">
        <v>422785</v>
      </c>
      <c r="T60" s="12">
        <v>628</v>
      </c>
      <c r="U60" s="12">
        <v>33521</v>
      </c>
      <c r="V60" s="12">
        <v>739</v>
      </c>
      <c r="W60" s="12">
        <v>1238</v>
      </c>
      <c r="X60" s="12">
        <v>33</v>
      </c>
    </row>
    <row r="61" spans="1:24" x14ac:dyDescent="0.2">
      <c r="A61" t="s">
        <v>65</v>
      </c>
      <c r="B61" s="12">
        <v>25083</v>
      </c>
      <c r="C61" s="12">
        <v>98677</v>
      </c>
      <c r="D61" s="12">
        <v>8572</v>
      </c>
      <c r="E61" s="12">
        <v>45609</v>
      </c>
      <c r="F61" s="12">
        <v>2280</v>
      </c>
      <c r="G61" s="12">
        <v>1035</v>
      </c>
      <c r="H61" s="12">
        <v>97</v>
      </c>
      <c r="I61" s="12">
        <v>2175018</v>
      </c>
      <c r="J61" s="12">
        <v>1444</v>
      </c>
      <c r="K61" s="12">
        <v>695017</v>
      </c>
      <c r="L61" s="12">
        <v>17764</v>
      </c>
      <c r="M61" s="12">
        <v>10933978</v>
      </c>
      <c r="N61" s="12">
        <v>386</v>
      </c>
      <c r="O61" s="12">
        <v>864913</v>
      </c>
      <c r="P61" s="12">
        <v>692</v>
      </c>
      <c r="Q61" s="12">
        <v>560500</v>
      </c>
      <c r="R61" s="12">
        <v>121</v>
      </c>
      <c r="S61" s="12">
        <v>111108</v>
      </c>
      <c r="T61" s="12">
        <v>543</v>
      </c>
      <c r="U61" s="12">
        <v>20943</v>
      </c>
      <c r="V61" s="12">
        <v>778</v>
      </c>
      <c r="W61" s="12">
        <v>1344</v>
      </c>
      <c r="X61" s="12">
        <v>48</v>
      </c>
    </row>
    <row r="62" spans="1:24" x14ac:dyDescent="0.2">
      <c r="A62" t="s">
        <v>70</v>
      </c>
      <c r="B62" s="12">
        <v>2752</v>
      </c>
      <c r="C62" s="12">
        <v>988</v>
      </c>
      <c r="D62" s="12">
        <v>72</v>
      </c>
      <c r="E62" s="12">
        <v>0</v>
      </c>
      <c r="F62" s="12">
        <v>0</v>
      </c>
      <c r="G62" s="12">
        <v>13</v>
      </c>
      <c r="H62" s="12">
        <v>5</v>
      </c>
      <c r="I62" s="12">
        <v>1791</v>
      </c>
      <c r="J62" s="12">
        <v>10</v>
      </c>
      <c r="K62" s="12">
        <v>46476</v>
      </c>
      <c r="L62" s="12">
        <v>1853</v>
      </c>
      <c r="M62" s="12">
        <v>119</v>
      </c>
      <c r="N62" s="12">
        <v>4</v>
      </c>
      <c r="O62" s="12">
        <v>38590</v>
      </c>
      <c r="P62" s="12">
        <v>466</v>
      </c>
      <c r="Q62" s="12">
        <v>231</v>
      </c>
      <c r="R62" s="12">
        <v>21</v>
      </c>
      <c r="S62" s="12">
        <v>5132</v>
      </c>
      <c r="T62" s="12">
        <v>239</v>
      </c>
      <c r="U62" s="12">
        <v>259</v>
      </c>
      <c r="V62" s="12">
        <v>15</v>
      </c>
      <c r="W62" s="12">
        <v>60</v>
      </c>
      <c r="X62" s="12">
        <v>4</v>
      </c>
    </row>
    <row r="63" spans="1:24" x14ac:dyDescent="0.2">
      <c r="A63" t="s">
        <v>69</v>
      </c>
      <c r="B63" s="12">
        <v>3056</v>
      </c>
      <c r="C63" s="12">
        <v>301</v>
      </c>
      <c r="D63" s="12">
        <v>29</v>
      </c>
      <c r="E63" s="12">
        <v>0</v>
      </c>
      <c r="F63" s="12">
        <v>0</v>
      </c>
      <c r="G63" s="12">
        <v>18</v>
      </c>
      <c r="H63" s="12">
        <v>3</v>
      </c>
      <c r="I63" s="12">
        <v>215</v>
      </c>
      <c r="J63" s="12">
        <v>3</v>
      </c>
      <c r="K63" s="12">
        <v>66614</v>
      </c>
      <c r="L63" s="12">
        <v>2124</v>
      </c>
      <c r="M63" s="12">
        <v>34103</v>
      </c>
      <c r="N63" s="12">
        <v>17</v>
      </c>
      <c r="O63" s="12">
        <v>91628</v>
      </c>
      <c r="P63" s="12">
        <v>662</v>
      </c>
      <c r="Q63" s="12">
        <v>226</v>
      </c>
      <c r="R63" s="12">
        <v>8</v>
      </c>
      <c r="S63" s="12">
        <v>8062</v>
      </c>
      <c r="T63" s="12">
        <v>165</v>
      </c>
      <c r="U63" s="12">
        <v>644</v>
      </c>
      <c r="V63" s="12">
        <v>42</v>
      </c>
      <c r="W63" s="12">
        <v>0</v>
      </c>
      <c r="X63" s="12">
        <v>0</v>
      </c>
    </row>
    <row r="64" spans="1:24" x14ac:dyDescent="0.2">
      <c r="A64" t="s">
        <v>67</v>
      </c>
      <c r="B64" s="12">
        <v>32112</v>
      </c>
      <c r="C64" s="12">
        <v>152627</v>
      </c>
      <c r="D64" s="12">
        <v>6705</v>
      </c>
      <c r="E64" s="12">
        <v>968</v>
      </c>
      <c r="F64" s="12">
        <v>23</v>
      </c>
      <c r="G64" s="12">
        <v>3927</v>
      </c>
      <c r="H64" s="12">
        <v>416</v>
      </c>
      <c r="I64" s="12">
        <v>498544</v>
      </c>
      <c r="J64" s="12">
        <v>2302</v>
      </c>
      <c r="K64" s="12">
        <v>1116674</v>
      </c>
      <c r="L64" s="12">
        <v>25141</v>
      </c>
      <c r="M64" s="12">
        <v>11907652</v>
      </c>
      <c r="N64" s="12">
        <v>345</v>
      </c>
      <c r="O64" s="12">
        <v>2902913</v>
      </c>
      <c r="P64" s="12">
        <v>1091</v>
      </c>
      <c r="Q64" s="12">
        <v>186656</v>
      </c>
      <c r="R64" s="12">
        <v>257</v>
      </c>
      <c r="S64" s="12">
        <v>3210419</v>
      </c>
      <c r="T64" s="12">
        <v>2006</v>
      </c>
      <c r="U64" s="12">
        <v>34476</v>
      </c>
      <c r="V64" s="12">
        <v>1049</v>
      </c>
      <c r="W64" s="12">
        <v>3957</v>
      </c>
      <c r="X64" s="12">
        <v>107</v>
      </c>
    </row>
    <row r="65" spans="1:24" x14ac:dyDescent="0.2">
      <c r="A65" t="s">
        <v>74</v>
      </c>
      <c r="B65" s="12">
        <v>16130</v>
      </c>
      <c r="C65" s="12">
        <v>51612</v>
      </c>
      <c r="D65" s="12">
        <v>7000</v>
      </c>
      <c r="E65" s="12">
        <v>101</v>
      </c>
      <c r="F65" s="12">
        <v>10</v>
      </c>
      <c r="G65" s="12">
        <v>657</v>
      </c>
      <c r="H65" s="12">
        <v>130</v>
      </c>
      <c r="I65" s="12">
        <v>93682</v>
      </c>
      <c r="J65" s="12">
        <v>682</v>
      </c>
      <c r="K65" s="12">
        <v>443787</v>
      </c>
      <c r="L65" s="12">
        <v>11713</v>
      </c>
      <c r="M65" s="12">
        <v>1838392</v>
      </c>
      <c r="N65" s="12">
        <v>183</v>
      </c>
      <c r="O65" s="12">
        <v>74922</v>
      </c>
      <c r="P65" s="12">
        <v>338</v>
      </c>
      <c r="Q65" s="12">
        <v>3503</v>
      </c>
      <c r="R65" s="12">
        <v>140</v>
      </c>
      <c r="S65" s="12">
        <v>8589</v>
      </c>
      <c r="T65" s="12">
        <v>270</v>
      </c>
      <c r="U65" s="12">
        <v>29819</v>
      </c>
      <c r="V65" s="12">
        <v>1551</v>
      </c>
      <c r="W65" s="12">
        <v>199</v>
      </c>
      <c r="X65" s="12">
        <v>26</v>
      </c>
    </row>
    <row r="66" spans="1:24" x14ac:dyDescent="0.2">
      <c r="A66" t="s">
        <v>79</v>
      </c>
      <c r="B66" s="12">
        <v>25646</v>
      </c>
      <c r="C66" s="12">
        <v>47511</v>
      </c>
      <c r="D66" s="12">
        <v>7109</v>
      </c>
      <c r="E66" s="12">
        <v>1218</v>
      </c>
      <c r="F66" s="12">
        <v>33</v>
      </c>
      <c r="G66" s="12">
        <v>738</v>
      </c>
      <c r="H66" s="12">
        <v>145</v>
      </c>
      <c r="I66" s="12">
        <v>104133</v>
      </c>
      <c r="J66" s="12">
        <v>2617</v>
      </c>
      <c r="K66" s="12">
        <v>716044</v>
      </c>
      <c r="L66" s="12">
        <v>21837</v>
      </c>
      <c r="M66" s="12">
        <v>688109</v>
      </c>
      <c r="N66" s="12">
        <v>159</v>
      </c>
      <c r="O66" s="12">
        <v>757047</v>
      </c>
      <c r="P66" s="12">
        <v>1182</v>
      </c>
      <c r="Q66" s="12">
        <v>4056</v>
      </c>
      <c r="R66" s="12">
        <v>125</v>
      </c>
      <c r="S66" s="12">
        <v>43729</v>
      </c>
      <c r="T66" s="12">
        <v>484</v>
      </c>
      <c r="U66" s="12">
        <v>7462</v>
      </c>
      <c r="V66" s="12">
        <v>281</v>
      </c>
      <c r="W66" s="12">
        <v>97</v>
      </c>
      <c r="X66" s="12">
        <v>11</v>
      </c>
    </row>
    <row r="67" spans="1:24" x14ac:dyDescent="0.2">
      <c r="A67" t="s">
        <v>80</v>
      </c>
      <c r="B67" s="12">
        <v>30200</v>
      </c>
      <c r="C67" s="12">
        <v>91603</v>
      </c>
      <c r="D67" s="12">
        <v>13746</v>
      </c>
      <c r="E67" s="12">
        <v>7</v>
      </c>
      <c r="F67" s="12">
        <v>5</v>
      </c>
      <c r="G67" s="12">
        <v>592</v>
      </c>
      <c r="H67" s="12">
        <v>117</v>
      </c>
      <c r="I67" s="12">
        <v>77714</v>
      </c>
      <c r="J67" s="12">
        <v>871</v>
      </c>
      <c r="K67" s="12">
        <v>741922</v>
      </c>
      <c r="L67" s="12">
        <v>23184</v>
      </c>
      <c r="M67" s="12">
        <v>1044942</v>
      </c>
      <c r="N67" s="12">
        <v>221</v>
      </c>
      <c r="O67" s="12">
        <v>623093</v>
      </c>
      <c r="P67" s="12">
        <v>825</v>
      </c>
      <c r="Q67" s="12">
        <v>6301</v>
      </c>
      <c r="R67" s="12">
        <v>203</v>
      </c>
      <c r="S67" s="12">
        <v>60119</v>
      </c>
      <c r="T67" s="12">
        <v>497</v>
      </c>
      <c r="U67" s="12">
        <v>16407</v>
      </c>
      <c r="V67" s="12">
        <v>1263</v>
      </c>
      <c r="W67" s="12">
        <v>102</v>
      </c>
      <c r="X67" s="12">
        <v>21</v>
      </c>
    </row>
    <row r="68" spans="1:24" x14ac:dyDescent="0.2">
      <c r="A68" t="s">
        <v>73</v>
      </c>
      <c r="B68" s="12">
        <v>101022</v>
      </c>
      <c r="C68" s="12">
        <v>219337</v>
      </c>
      <c r="D68" s="12">
        <v>41485</v>
      </c>
      <c r="E68" s="12">
        <v>116</v>
      </c>
      <c r="F68" s="12">
        <v>11</v>
      </c>
      <c r="G68" s="12">
        <v>2479</v>
      </c>
      <c r="H68" s="12">
        <v>244</v>
      </c>
      <c r="I68" s="12">
        <v>352966</v>
      </c>
      <c r="J68" s="12">
        <v>6485</v>
      </c>
      <c r="K68" s="12">
        <v>2922803</v>
      </c>
      <c r="L68" s="12">
        <v>76377</v>
      </c>
      <c r="M68" s="12">
        <v>2990687</v>
      </c>
      <c r="N68" s="12">
        <v>1045</v>
      </c>
      <c r="O68" s="12">
        <v>941022</v>
      </c>
      <c r="P68" s="12">
        <v>6452</v>
      </c>
      <c r="Q68" s="12">
        <v>24264</v>
      </c>
      <c r="R68" s="12">
        <v>565</v>
      </c>
      <c r="S68" s="12">
        <v>421264</v>
      </c>
      <c r="T68" s="12">
        <v>3789</v>
      </c>
      <c r="U68" s="12">
        <v>46288</v>
      </c>
      <c r="V68" s="12">
        <v>2239</v>
      </c>
      <c r="W68" s="12">
        <v>692</v>
      </c>
      <c r="X68" s="12">
        <v>50</v>
      </c>
    </row>
    <row r="69" spans="1:24" x14ac:dyDescent="0.2">
      <c r="A69" t="s">
        <v>75</v>
      </c>
      <c r="B69" s="12">
        <v>10128</v>
      </c>
      <c r="C69" s="12">
        <v>8723</v>
      </c>
      <c r="D69" s="12">
        <v>1112</v>
      </c>
      <c r="E69" s="12">
        <v>0</v>
      </c>
      <c r="F69" s="12">
        <v>0</v>
      </c>
      <c r="G69" s="12">
        <v>2749</v>
      </c>
      <c r="H69" s="12">
        <v>236</v>
      </c>
      <c r="I69" s="12">
        <v>35566</v>
      </c>
      <c r="J69" s="12">
        <v>247</v>
      </c>
      <c r="K69" s="12">
        <v>279802</v>
      </c>
      <c r="L69" s="12">
        <v>9037</v>
      </c>
      <c r="M69" s="12">
        <v>487330</v>
      </c>
      <c r="N69" s="12">
        <v>85</v>
      </c>
      <c r="O69" s="12">
        <v>621367</v>
      </c>
      <c r="P69" s="12">
        <v>364</v>
      </c>
      <c r="Q69" s="12">
        <v>1517</v>
      </c>
      <c r="R69" s="12">
        <v>57</v>
      </c>
      <c r="S69" s="12">
        <v>10193</v>
      </c>
      <c r="T69" s="12">
        <v>212</v>
      </c>
      <c r="U69" s="12">
        <v>10771</v>
      </c>
      <c r="V69" s="12">
        <v>545</v>
      </c>
      <c r="W69" s="12">
        <v>148</v>
      </c>
      <c r="X69" s="12">
        <v>23</v>
      </c>
    </row>
    <row r="70" spans="1:24" x14ac:dyDescent="0.2">
      <c r="A70" t="s">
        <v>81</v>
      </c>
      <c r="B70" s="12">
        <v>60258</v>
      </c>
      <c r="C70" s="12">
        <v>158345</v>
      </c>
      <c r="D70" s="12">
        <v>30759</v>
      </c>
      <c r="E70" s="12">
        <v>4621</v>
      </c>
      <c r="F70" s="12">
        <v>161</v>
      </c>
      <c r="G70" s="12">
        <v>4191</v>
      </c>
      <c r="H70" s="12">
        <v>378</v>
      </c>
      <c r="I70" s="12">
        <v>489162</v>
      </c>
      <c r="J70" s="12">
        <v>5361</v>
      </c>
      <c r="K70" s="12">
        <v>2162573</v>
      </c>
      <c r="L70" s="12">
        <v>47780</v>
      </c>
      <c r="M70" s="12">
        <v>6490841</v>
      </c>
      <c r="N70" s="12">
        <v>968</v>
      </c>
      <c r="O70" s="12">
        <v>1136797</v>
      </c>
      <c r="P70" s="12">
        <v>2730</v>
      </c>
      <c r="Q70" s="12">
        <v>75232</v>
      </c>
      <c r="R70" s="12">
        <v>1231</v>
      </c>
      <c r="S70" s="12">
        <v>264537</v>
      </c>
      <c r="T70" s="12">
        <v>1904</v>
      </c>
      <c r="U70" s="12">
        <v>24756</v>
      </c>
      <c r="V70" s="12">
        <v>1723</v>
      </c>
      <c r="W70" s="12">
        <v>211</v>
      </c>
      <c r="X70" s="12">
        <v>32</v>
      </c>
    </row>
    <row r="71" spans="1:24" x14ac:dyDescent="0.2">
      <c r="A71" t="s">
        <v>76</v>
      </c>
      <c r="B71" s="12">
        <v>3173</v>
      </c>
      <c r="C71" s="12">
        <v>2344</v>
      </c>
      <c r="D71" s="12">
        <v>256</v>
      </c>
      <c r="E71" s="12">
        <v>0</v>
      </c>
      <c r="F71" s="12">
        <v>0</v>
      </c>
      <c r="G71" s="12">
        <v>744</v>
      </c>
      <c r="H71" s="12">
        <v>97</v>
      </c>
      <c r="I71" s="12">
        <v>17344</v>
      </c>
      <c r="J71" s="12">
        <v>50</v>
      </c>
      <c r="K71" s="12">
        <v>88868</v>
      </c>
      <c r="L71" s="12">
        <v>2677</v>
      </c>
      <c r="M71" s="12">
        <v>70050</v>
      </c>
      <c r="N71" s="12">
        <v>7</v>
      </c>
      <c r="O71" s="12">
        <v>41560</v>
      </c>
      <c r="P71" s="12">
        <v>44</v>
      </c>
      <c r="Q71" s="12">
        <v>186</v>
      </c>
      <c r="R71" s="12">
        <v>5</v>
      </c>
      <c r="S71" s="12">
        <v>4170</v>
      </c>
      <c r="T71" s="12">
        <v>26</v>
      </c>
      <c r="U71" s="12">
        <v>2353</v>
      </c>
      <c r="V71" s="12">
        <v>82</v>
      </c>
      <c r="W71" s="12">
        <v>98</v>
      </c>
      <c r="X71" s="12">
        <v>8</v>
      </c>
    </row>
    <row r="72" spans="1:24" x14ac:dyDescent="0.2">
      <c r="A72" t="s">
        <v>78</v>
      </c>
      <c r="B72" s="12">
        <v>7243</v>
      </c>
      <c r="C72" s="12">
        <v>9444</v>
      </c>
      <c r="D72" s="12">
        <v>1149</v>
      </c>
      <c r="E72" s="12">
        <v>1</v>
      </c>
      <c r="F72" s="12">
        <v>1</v>
      </c>
      <c r="G72" s="12">
        <v>1570</v>
      </c>
      <c r="H72" s="12">
        <v>173</v>
      </c>
      <c r="I72" s="12">
        <v>12091</v>
      </c>
      <c r="J72" s="12">
        <v>303</v>
      </c>
      <c r="K72" s="12">
        <v>163618</v>
      </c>
      <c r="L72" s="12">
        <v>6356</v>
      </c>
      <c r="M72" s="12">
        <v>14456</v>
      </c>
      <c r="N72" s="12">
        <v>19</v>
      </c>
      <c r="O72" s="12">
        <v>256296</v>
      </c>
      <c r="P72" s="12">
        <v>555</v>
      </c>
      <c r="Q72" s="12">
        <v>131</v>
      </c>
      <c r="R72" s="12">
        <v>10</v>
      </c>
      <c r="S72" s="12">
        <v>13346</v>
      </c>
      <c r="T72" s="12">
        <v>107</v>
      </c>
      <c r="U72" s="12">
        <v>7732</v>
      </c>
      <c r="V72" s="12">
        <v>460</v>
      </c>
      <c r="W72" s="12">
        <v>82</v>
      </c>
      <c r="X72" s="12">
        <v>8</v>
      </c>
    </row>
    <row r="73" spans="1:24" x14ac:dyDescent="0.2">
      <c r="A73" t="s">
        <v>77</v>
      </c>
      <c r="B73" s="12">
        <v>57822</v>
      </c>
      <c r="C73" s="12">
        <v>81208</v>
      </c>
      <c r="D73" s="12">
        <v>13899</v>
      </c>
      <c r="E73" s="12">
        <v>27</v>
      </c>
      <c r="F73" s="12">
        <v>3</v>
      </c>
      <c r="G73" s="12">
        <v>3851</v>
      </c>
      <c r="H73" s="12">
        <v>420</v>
      </c>
      <c r="I73" s="12">
        <v>214602</v>
      </c>
      <c r="J73" s="12">
        <v>3485</v>
      </c>
      <c r="K73" s="12">
        <v>1886796</v>
      </c>
      <c r="L73" s="12">
        <v>50136</v>
      </c>
      <c r="M73" s="12">
        <v>2140760</v>
      </c>
      <c r="N73" s="12">
        <v>482</v>
      </c>
      <c r="O73" s="12">
        <v>372697</v>
      </c>
      <c r="P73" s="12">
        <v>2466</v>
      </c>
      <c r="Q73" s="12">
        <v>11354</v>
      </c>
      <c r="R73" s="12">
        <v>218</v>
      </c>
      <c r="S73" s="12">
        <v>286271</v>
      </c>
      <c r="T73" s="12">
        <v>2100</v>
      </c>
      <c r="U73" s="12">
        <v>13711</v>
      </c>
      <c r="V73" s="12">
        <v>699</v>
      </c>
      <c r="W73" s="12">
        <v>448</v>
      </c>
      <c r="X73" s="12">
        <v>33</v>
      </c>
    </row>
    <row r="74" spans="1:24" x14ac:dyDescent="0.2">
      <c r="A74" t="s">
        <v>86</v>
      </c>
      <c r="B74" s="12">
        <v>55796</v>
      </c>
      <c r="C74" s="12">
        <v>100722</v>
      </c>
      <c r="D74" s="12">
        <v>22774</v>
      </c>
      <c r="E74" s="12">
        <v>34</v>
      </c>
      <c r="F74" s="12">
        <v>4</v>
      </c>
      <c r="G74" s="12">
        <v>2664</v>
      </c>
      <c r="H74" s="12">
        <v>509</v>
      </c>
      <c r="I74" s="12">
        <v>6822</v>
      </c>
      <c r="J74" s="12">
        <v>210</v>
      </c>
      <c r="K74" s="12">
        <v>987093</v>
      </c>
      <c r="L74" s="12">
        <v>46674</v>
      </c>
      <c r="M74" s="12">
        <v>67644</v>
      </c>
      <c r="N74" s="12">
        <v>206</v>
      </c>
      <c r="O74" s="12">
        <v>42243</v>
      </c>
      <c r="P74" s="12">
        <v>1034</v>
      </c>
      <c r="Q74" s="12">
        <v>6388</v>
      </c>
      <c r="R74" s="12">
        <v>352</v>
      </c>
      <c r="S74" s="12">
        <v>22772</v>
      </c>
      <c r="T74" s="12">
        <v>1095</v>
      </c>
      <c r="U74" s="12">
        <v>55524</v>
      </c>
      <c r="V74" s="12">
        <v>10494</v>
      </c>
      <c r="W74" s="12">
        <v>3694</v>
      </c>
      <c r="X74" s="12">
        <v>613</v>
      </c>
    </row>
    <row r="75" spans="1:24" x14ac:dyDescent="0.2">
      <c r="A75" t="s">
        <v>84</v>
      </c>
      <c r="B75" s="12">
        <v>38627</v>
      </c>
      <c r="C75" s="12">
        <v>65870</v>
      </c>
      <c r="D75" s="12">
        <v>17900</v>
      </c>
      <c r="E75" s="12">
        <v>2</v>
      </c>
      <c r="F75" s="12">
        <v>1</v>
      </c>
      <c r="G75" s="12">
        <v>1649</v>
      </c>
      <c r="H75" s="12">
        <v>213</v>
      </c>
      <c r="I75" s="12">
        <v>4472</v>
      </c>
      <c r="J75" s="12">
        <v>180</v>
      </c>
      <c r="K75" s="12">
        <v>731331</v>
      </c>
      <c r="L75" s="12">
        <v>32541</v>
      </c>
      <c r="M75" s="12">
        <v>327299</v>
      </c>
      <c r="N75" s="12">
        <v>135</v>
      </c>
      <c r="O75" s="12">
        <v>37194</v>
      </c>
      <c r="P75" s="12">
        <v>737</v>
      </c>
      <c r="Q75" s="12">
        <v>14129</v>
      </c>
      <c r="R75" s="12">
        <v>466</v>
      </c>
      <c r="S75" s="12">
        <v>44703</v>
      </c>
      <c r="T75" s="12">
        <v>1536</v>
      </c>
      <c r="U75" s="12">
        <v>49804</v>
      </c>
      <c r="V75" s="12">
        <v>9825</v>
      </c>
      <c r="W75" s="12">
        <v>16746</v>
      </c>
      <c r="X75" s="12">
        <v>3598</v>
      </c>
    </row>
    <row r="76" spans="1:24" x14ac:dyDescent="0.2">
      <c r="A76" t="s">
        <v>85</v>
      </c>
      <c r="B76" s="12">
        <v>46756</v>
      </c>
      <c r="C76" s="12">
        <v>58875</v>
      </c>
      <c r="D76" s="12">
        <v>17449</v>
      </c>
      <c r="E76" s="12">
        <v>18</v>
      </c>
      <c r="F76" s="12">
        <v>2</v>
      </c>
      <c r="G76" s="12">
        <v>1791</v>
      </c>
      <c r="H76" s="12">
        <v>357</v>
      </c>
      <c r="I76" s="12">
        <v>9551</v>
      </c>
      <c r="J76" s="12">
        <v>57</v>
      </c>
      <c r="K76" s="12">
        <v>857382</v>
      </c>
      <c r="L76" s="12">
        <v>38697</v>
      </c>
      <c r="M76" s="12">
        <v>81619</v>
      </c>
      <c r="N76" s="12">
        <v>755</v>
      </c>
      <c r="O76" s="12">
        <v>67082</v>
      </c>
      <c r="P76" s="12">
        <v>523</v>
      </c>
      <c r="Q76" s="12">
        <v>15638</v>
      </c>
      <c r="R76" s="12">
        <v>1038</v>
      </c>
      <c r="S76" s="12">
        <v>22444</v>
      </c>
      <c r="T76" s="12">
        <v>1262</v>
      </c>
      <c r="U76" s="12">
        <v>72024</v>
      </c>
      <c r="V76" s="12">
        <v>13677</v>
      </c>
      <c r="W76" s="12">
        <v>4351</v>
      </c>
      <c r="X76" s="12">
        <v>720</v>
      </c>
    </row>
    <row r="77" spans="1:24" x14ac:dyDescent="0.2">
      <c r="A77" t="s">
        <v>82</v>
      </c>
      <c r="B77" s="12">
        <v>62802</v>
      </c>
      <c r="C77" s="12">
        <v>154840</v>
      </c>
      <c r="D77" s="12">
        <v>26993</v>
      </c>
      <c r="E77" s="12">
        <v>304</v>
      </c>
      <c r="F77" s="12">
        <v>10</v>
      </c>
      <c r="G77" s="12">
        <v>5844</v>
      </c>
      <c r="H77" s="12">
        <v>362</v>
      </c>
      <c r="I77" s="12">
        <v>190767</v>
      </c>
      <c r="J77" s="12">
        <v>1362</v>
      </c>
      <c r="K77" s="12">
        <v>1730684</v>
      </c>
      <c r="L77" s="12">
        <v>48978</v>
      </c>
      <c r="M77" s="12">
        <v>2119294</v>
      </c>
      <c r="N77" s="12">
        <v>831</v>
      </c>
      <c r="O77" s="12">
        <v>820470</v>
      </c>
      <c r="P77" s="12">
        <v>2551</v>
      </c>
      <c r="Q77" s="12">
        <v>55873</v>
      </c>
      <c r="R77" s="12">
        <v>1155</v>
      </c>
      <c r="S77" s="12">
        <v>393864</v>
      </c>
      <c r="T77" s="12">
        <v>2279</v>
      </c>
      <c r="U77" s="12">
        <v>53496</v>
      </c>
      <c r="V77" s="12">
        <v>5948</v>
      </c>
      <c r="W77" s="12">
        <v>2060</v>
      </c>
      <c r="X77" s="12">
        <v>228</v>
      </c>
    </row>
    <row r="78" spans="1:24" x14ac:dyDescent="0.2">
      <c r="A78" t="s">
        <v>83</v>
      </c>
      <c r="B78" s="12">
        <v>23792</v>
      </c>
      <c r="C78" s="12">
        <v>37087</v>
      </c>
      <c r="D78" s="12">
        <v>7886</v>
      </c>
      <c r="E78" s="12">
        <v>20</v>
      </c>
      <c r="F78" s="12">
        <v>3</v>
      </c>
      <c r="G78" s="12">
        <v>186</v>
      </c>
      <c r="H78" s="12">
        <v>52</v>
      </c>
      <c r="I78" s="12">
        <v>13713</v>
      </c>
      <c r="J78" s="12">
        <v>129</v>
      </c>
      <c r="K78" s="12">
        <v>532594</v>
      </c>
      <c r="L78" s="12">
        <v>20070</v>
      </c>
      <c r="M78" s="12">
        <v>1183317</v>
      </c>
      <c r="N78" s="12">
        <v>100</v>
      </c>
      <c r="O78" s="12">
        <v>306563</v>
      </c>
      <c r="P78" s="12">
        <v>505</v>
      </c>
      <c r="Q78" s="12">
        <v>4901</v>
      </c>
      <c r="R78" s="12">
        <v>235</v>
      </c>
      <c r="S78" s="12">
        <v>17771</v>
      </c>
      <c r="T78" s="12">
        <v>839</v>
      </c>
      <c r="U78" s="12">
        <v>32150</v>
      </c>
      <c r="V78" s="12">
        <v>5090</v>
      </c>
      <c r="W78" s="12">
        <v>630</v>
      </c>
      <c r="X78" s="12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RowHeight="14.25" x14ac:dyDescent="0.2"/>
  <cols>
    <col min="1" max="1" width="11.875" style="2" bestFit="1" customWidth="1"/>
    <col min="2" max="2" width="8.75" style="2" bestFit="1" customWidth="1"/>
    <col min="3" max="3" width="9" style="2" bestFit="1" customWidth="1"/>
    <col min="4" max="4" width="8.75" style="2" bestFit="1" customWidth="1"/>
    <col min="5" max="5" width="7.75" style="2" bestFit="1" customWidth="1"/>
    <col min="6" max="6" width="6.75" style="2" bestFit="1" customWidth="1"/>
    <col min="7" max="7" width="9" style="2" bestFit="1" customWidth="1"/>
    <col min="8" max="8" width="7.5" style="2" bestFit="1" customWidth="1"/>
    <col min="9" max="9" width="9.625" style="2" bestFit="1" customWidth="1"/>
    <col min="10" max="10" width="7.75" style="2" bestFit="1" customWidth="1"/>
    <col min="11" max="11" width="10.5" style="2" bestFit="1" customWidth="1"/>
    <col min="12" max="12" width="8.875" style="2" bestFit="1" customWidth="1"/>
    <col min="13" max="13" width="10.875" style="2" bestFit="1" customWidth="1"/>
    <col min="14" max="14" width="6.75" style="2" bestFit="1" customWidth="1"/>
    <col min="15" max="15" width="9.75" style="2" bestFit="1" customWidth="1"/>
    <col min="16" max="16" width="7.75" style="2" bestFit="1" customWidth="1"/>
    <col min="17" max="17" width="9" style="2" bestFit="1" customWidth="1"/>
    <col min="18" max="18" width="6.75" style="2" bestFit="1" customWidth="1"/>
    <col min="19" max="19" width="9.62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5" ht="27.75" x14ac:dyDescent="0.2">
      <c r="A1" s="1" t="s">
        <v>108</v>
      </c>
      <c r="B1" s="1"/>
      <c r="C1" s="1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3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107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106</v>
      </c>
      <c r="L3" s="15"/>
      <c r="M3" s="15" t="s">
        <v>102</v>
      </c>
      <c r="N3" s="15"/>
      <c r="O3" s="15" t="s">
        <v>103</v>
      </c>
      <c r="P3" s="15"/>
      <c r="Q3" s="15" t="s">
        <v>105</v>
      </c>
      <c r="R3" s="15"/>
      <c r="S3" s="15" t="s">
        <v>104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4" t="s">
        <v>95</v>
      </c>
      <c r="D4" s="14" t="s">
        <v>96</v>
      </c>
      <c r="E4" s="14" t="s">
        <v>95</v>
      </c>
      <c r="F4" s="14" t="s">
        <v>96</v>
      </c>
      <c r="G4" s="14" t="s">
        <v>95</v>
      </c>
      <c r="H4" s="14" t="s">
        <v>96</v>
      </c>
      <c r="I4" s="14" t="s">
        <v>95</v>
      </c>
      <c r="J4" s="14" t="s">
        <v>96</v>
      </c>
      <c r="K4" s="14" t="s">
        <v>95</v>
      </c>
      <c r="L4" s="14" t="s">
        <v>96</v>
      </c>
      <c r="M4" s="14" t="s">
        <v>95</v>
      </c>
      <c r="N4" s="14" t="s">
        <v>96</v>
      </c>
      <c r="O4" s="14" t="s">
        <v>95</v>
      </c>
      <c r="P4" s="14" t="s">
        <v>96</v>
      </c>
      <c r="Q4" s="14" t="s">
        <v>95</v>
      </c>
      <c r="R4" s="14" t="s">
        <v>96</v>
      </c>
      <c r="S4" s="14" t="s">
        <v>95</v>
      </c>
      <c r="T4" s="14" t="s">
        <v>96</v>
      </c>
      <c r="U4" s="14" t="s">
        <v>95</v>
      </c>
      <c r="V4" s="14" t="s">
        <v>96</v>
      </c>
      <c r="W4" s="14" t="s">
        <v>95</v>
      </c>
      <c r="X4" s="14" t="s">
        <v>96</v>
      </c>
    </row>
    <row r="5" spans="1:25" ht="21.75" x14ac:dyDescent="0.2">
      <c r="A5" s="5" t="s">
        <v>0</v>
      </c>
      <c r="B5" s="6">
        <f>SUM(B6,B16,B26,B35,B48,B57,B67,B76,B86)</f>
        <v>3328760</v>
      </c>
      <c r="C5" s="6">
        <f t="shared" ref="C5:X5" si="0">SUM(C6,C16,C26,C35,C48,C57,C67,C76,C86)</f>
        <v>7121338</v>
      </c>
      <c r="D5" s="6">
        <f t="shared" si="0"/>
        <v>1061140</v>
      </c>
      <c r="E5" s="6">
        <f t="shared" si="0"/>
        <v>792341</v>
      </c>
      <c r="F5" s="6">
        <f t="shared" si="0"/>
        <v>24191</v>
      </c>
      <c r="G5" s="6">
        <f t="shared" si="0"/>
        <v>1414808</v>
      </c>
      <c r="H5" s="6">
        <f t="shared" si="0"/>
        <v>249569</v>
      </c>
      <c r="I5" s="6">
        <f t="shared" si="0"/>
        <v>12999320</v>
      </c>
      <c r="J5" s="6">
        <f t="shared" si="0"/>
        <v>192889</v>
      </c>
      <c r="K5" s="6">
        <f t="shared" ref="K5:L5" si="1">SUM(K6,K16,K26,K35,K48,K57,K67,K76,K86)</f>
        <v>106460302</v>
      </c>
      <c r="L5" s="6">
        <f t="shared" si="1"/>
        <v>2768579</v>
      </c>
      <c r="M5" s="6">
        <f t="shared" ref="M5:N5" si="2">SUM(M6,M16,M26,M35,M48,M57,M67,M76,M86)</f>
        <v>308566883</v>
      </c>
      <c r="N5" s="6">
        <f t="shared" si="2"/>
        <v>37401</v>
      </c>
      <c r="O5" s="6">
        <f t="shared" si="0"/>
        <v>57177326</v>
      </c>
      <c r="P5" s="6">
        <f t="shared" si="0"/>
        <v>148598</v>
      </c>
      <c r="Q5" s="6">
        <f t="shared" si="0"/>
        <v>9222616</v>
      </c>
      <c r="R5" s="6">
        <f t="shared" si="0"/>
        <v>32836</v>
      </c>
      <c r="S5" s="6">
        <f t="shared" ref="S5:T5" si="3">SUM(S6,S16,S26,S35,S48,S57,S67,S76,S86)</f>
        <v>16959536</v>
      </c>
      <c r="T5" s="6">
        <f t="shared" si="3"/>
        <v>88309</v>
      </c>
      <c r="U5" s="6">
        <f t="shared" si="0"/>
        <v>1192426</v>
      </c>
      <c r="V5" s="6">
        <f t="shared" si="0"/>
        <v>81316</v>
      </c>
      <c r="W5" s="6">
        <f t="shared" si="0"/>
        <v>104034</v>
      </c>
      <c r="X5" s="6">
        <f t="shared" si="0"/>
        <v>7674</v>
      </c>
    </row>
    <row r="6" spans="1:25" ht="21.75" x14ac:dyDescent="0.2">
      <c r="A6" s="11" t="s">
        <v>1</v>
      </c>
      <c r="B6" s="10">
        <f>SUM(B7:B15)</f>
        <v>127277</v>
      </c>
      <c r="C6" s="10">
        <f t="shared" ref="C6:X6" si="4">SUM(C7:C15)</f>
        <v>171866</v>
      </c>
      <c r="D6" s="10">
        <f t="shared" si="4"/>
        <v>12572</v>
      </c>
      <c r="E6" s="10">
        <f t="shared" si="4"/>
        <v>240848</v>
      </c>
      <c r="F6" s="10">
        <f t="shared" si="4"/>
        <v>7228</v>
      </c>
      <c r="G6" s="10">
        <f t="shared" si="4"/>
        <v>36175</v>
      </c>
      <c r="H6" s="10">
        <f t="shared" si="4"/>
        <v>2423</v>
      </c>
      <c r="I6" s="10">
        <f t="shared" si="4"/>
        <v>951473</v>
      </c>
      <c r="J6" s="10">
        <f t="shared" si="4"/>
        <v>4689</v>
      </c>
      <c r="K6" s="10">
        <f t="shared" ref="K6:L6" si="5">SUM(K7:K15)</f>
        <v>4732195</v>
      </c>
      <c r="L6" s="10">
        <f t="shared" si="5"/>
        <v>102743</v>
      </c>
      <c r="M6" s="10">
        <f t="shared" ref="M6:N6" si="6">SUM(M7:M15)</f>
        <v>90799308</v>
      </c>
      <c r="N6" s="10">
        <f t="shared" si="6"/>
        <v>1769</v>
      </c>
      <c r="O6" s="10">
        <f t="shared" si="4"/>
        <v>7087718</v>
      </c>
      <c r="P6" s="10">
        <f t="shared" si="4"/>
        <v>11244</v>
      </c>
      <c r="Q6" s="10">
        <f t="shared" si="4"/>
        <v>1428804</v>
      </c>
      <c r="R6" s="10">
        <f t="shared" si="4"/>
        <v>1679</v>
      </c>
      <c r="S6" s="10">
        <f t="shared" ref="S6:T6" si="7">SUM(S7:S15)</f>
        <v>4501288</v>
      </c>
      <c r="T6" s="10">
        <f t="shared" si="7"/>
        <v>9057</v>
      </c>
      <c r="U6" s="10">
        <f t="shared" si="4"/>
        <v>154076</v>
      </c>
      <c r="V6" s="10">
        <f t="shared" si="4"/>
        <v>5286</v>
      </c>
      <c r="W6" s="10">
        <f t="shared" si="4"/>
        <v>11610</v>
      </c>
      <c r="X6" s="10">
        <f t="shared" si="4"/>
        <v>396</v>
      </c>
    </row>
    <row r="7" spans="1:25" ht="21.75" x14ac:dyDescent="0.2">
      <c r="A7" s="7" t="s">
        <v>10</v>
      </c>
      <c r="B7" s="8">
        <f>VLOOKUP($A$7:$A$91,data!$A$2:$X$78,2,FALSE)</f>
        <v>5384</v>
      </c>
      <c r="C7" s="8">
        <f>VLOOKUP($A$7:$A$91,data!$A$2:$X$78,3,FALSE)</f>
        <v>4252</v>
      </c>
      <c r="D7" s="8">
        <f>VLOOKUP($A$7:$A$91,data!$A$2:$X$78,4,FALSE)</f>
        <v>587</v>
      </c>
      <c r="E7" s="8">
        <f>VLOOKUP($A$7:$A$91,data!$A$2:$X$78,5,FALSE)</f>
        <v>63</v>
      </c>
      <c r="F7" s="8">
        <f>VLOOKUP($A$7:$A$91,data!$A$2:$X$78,6,FALSE)</f>
        <v>6</v>
      </c>
      <c r="G7" s="8">
        <f>VLOOKUP($A$7:$A$91,data!$A$2:$X$78,7,FALSE)</f>
        <v>229</v>
      </c>
      <c r="H7" s="8">
        <f>VLOOKUP($A$7:$A$91,data!$A$2:$X$78,8,FALSE)</f>
        <v>44</v>
      </c>
      <c r="I7" s="8">
        <f>VLOOKUP($A$7:$A$91,data!$A$2:$X$78,9,FALSE)</f>
        <v>2841</v>
      </c>
      <c r="J7" s="8">
        <f>VLOOKUP($A$7:$A$91,data!$A$2:$X$78,10,FALSE)</f>
        <v>7</v>
      </c>
      <c r="K7" s="8">
        <f>VLOOKUP($A$7:$A$91,data!$A$2:$X$78,11,FALSE)</f>
        <v>110999</v>
      </c>
      <c r="L7" s="8">
        <f>VLOOKUP($A$7:$A$91,data!$A$2:$X$78,12,FALSE)</f>
        <v>4363</v>
      </c>
      <c r="M7" s="8">
        <f>VLOOKUP($A$7:$A$91,data!$A$2:$X$78,13,FALSE)</f>
        <v>35016</v>
      </c>
      <c r="N7" s="8">
        <f>VLOOKUP($A$7:$A$91,data!$A$2:$X$78,14,FALSE)</f>
        <v>545</v>
      </c>
      <c r="O7" s="8">
        <f>VLOOKUP($A$7:$A$91,data!$A$2:$X$78,15,FALSE)</f>
        <v>12723</v>
      </c>
      <c r="P7" s="8">
        <f>VLOOKUP($A$7:$A$91,data!$A$2:$X$78,16,FALSE)</f>
        <v>401</v>
      </c>
      <c r="Q7" s="8">
        <f>VLOOKUP($A$7:$A$91,data!$A$2:$X$78,17,FALSE)</f>
        <v>7323</v>
      </c>
      <c r="R7" s="8">
        <f>VLOOKUP($A$7:$A$91,data!$A$2:$X$78,18,FALSE)</f>
        <v>140</v>
      </c>
      <c r="S7" s="8">
        <f>VLOOKUP($A$7:$A$91,data!$A$2:$X$78,19,FALSE)</f>
        <v>36829</v>
      </c>
      <c r="T7" s="8">
        <f>VLOOKUP($A$7:$A$91,data!$A$2:$X$78,20,FALSE)</f>
        <v>133</v>
      </c>
      <c r="U7" s="8">
        <f>VLOOKUP($A$7:$A$91,data!$A$2:$X$78,21,FALSE)</f>
        <v>10678</v>
      </c>
      <c r="V7" s="8">
        <f>VLOOKUP($A$7:$A$91,data!$A$2:$X$78,22,FALSE)</f>
        <v>497</v>
      </c>
      <c r="W7" s="8">
        <f>VLOOKUP($A$7:$A$91,data!$A$2:$X$78,23,FALSE)</f>
        <v>1231</v>
      </c>
      <c r="X7" s="8">
        <f>VLOOKUP($A$7:$A$91,data!$A$2:$X$78,24,FALSE)</f>
        <v>83</v>
      </c>
    </row>
    <row r="8" spans="1:25" ht="21.75" x14ac:dyDescent="0.2">
      <c r="A8" s="7" t="s">
        <v>11</v>
      </c>
      <c r="B8" s="8">
        <f>VLOOKUP($A$7:$A$91,data!$A$2:$X$78,2,FALSE)</f>
        <v>4033</v>
      </c>
      <c r="C8" s="8">
        <f>VLOOKUP($A$7:$A$91,data!$A$2:$X$78,3,FALSE)</f>
        <v>1955</v>
      </c>
      <c r="D8" s="8">
        <f>VLOOKUP($A$7:$A$91,data!$A$2:$X$78,4,FALSE)</f>
        <v>284</v>
      </c>
      <c r="E8" s="8">
        <f>VLOOKUP($A$7:$A$91,data!$A$2:$X$78,5,FALSE)</f>
        <v>0</v>
      </c>
      <c r="F8" s="8">
        <f>VLOOKUP($A$7:$A$91,data!$A$2:$X$78,6,FALSE)</f>
        <v>0</v>
      </c>
      <c r="G8" s="8">
        <f>VLOOKUP($A$7:$A$91,data!$A$2:$X$78,7,FALSE)</f>
        <v>188</v>
      </c>
      <c r="H8" s="8">
        <f>VLOOKUP($A$7:$A$91,data!$A$2:$X$78,8,FALSE)</f>
        <v>32</v>
      </c>
      <c r="I8" s="8">
        <f>VLOOKUP($A$7:$A$91,data!$A$2:$X$78,9,FALSE)</f>
        <v>2</v>
      </c>
      <c r="J8" s="8">
        <f>VLOOKUP($A$7:$A$91,data!$A$2:$X$78,10,FALSE)</f>
        <v>1</v>
      </c>
      <c r="K8" s="8">
        <f>VLOOKUP($A$7:$A$91,data!$A$2:$X$78,11,FALSE)</f>
        <v>108603</v>
      </c>
      <c r="L8" s="8">
        <f>VLOOKUP($A$7:$A$91,data!$A$2:$X$78,12,FALSE)</f>
        <v>3657</v>
      </c>
      <c r="M8" s="8">
        <f>VLOOKUP($A$7:$A$91,data!$A$2:$X$78,13,FALSE)</f>
        <v>23303</v>
      </c>
      <c r="N8" s="8">
        <f>VLOOKUP($A$7:$A$91,data!$A$2:$X$78,14,FALSE)</f>
        <v>49</v>
      </c>
      <c r="O8" s="8">
        <f>VLOOKUP($A$7:$A$91,data!$A$2:$X$78,15,FALSE)</f>
        <v>105348</v>
      </c>
      <c r="P8" s="8">
        <f>VLOOKUP($A$7:$A$91,data!$A$2:$X$78,16,FALSE)</f>
        <v>123</v>
      </c>
      <c r="Q8" s="8">
        <f>VLOOKUP($A$7:$A$91,data!$A$2:$X$78,17,FALSE)</f>
        <v>5256</v>
      </c>
      <c r="R8" s="8">
        <f>VLOOKUP($A$7:$A$91,data!$A$2:$X$78,18,FALSE)</f>
        <v>82</v>
      </c>
      <c r="S8" s="8">
        <f>VLOOKUP($A$7:$A$91,data!$A$2:$X$78,19,FALSE)</f>
        <v>133507</v>
      </c>
      <c r="T8" s="8">
        <f>VLOOKUP($A$7:$A$91,data!$A$2:$X$78,20,FALSE)</f>
        <v>152</v>
      </c>
      <c r="U8" s="8">
        <f>VLOOKUP($A$7:$A$91,data!$A$2:$X$78,21,FALSE)</f>
        <v>3518</v>
      </c>
      <c r="V8" s="8">
        <f>VLOOKUP($A$7:$A$91,data!$A$2:$X$78,22,FALSE)</f>
        <v>241</v>
      </c>
      <c r="W8" s="8">
        <f>VLOOKUP($A$7:$A$91,data!$A$2:$X$78,23,FALSE)</f>
        <v>497</v>
      </c>
      <c r="X8" s="8">
        <f>VLOOKUP($A$7:$A$91,data!$A$2:$X$78,24,FALSE)</f>
        <v>26</v>
      </c>
    </row>
    <row r="9" spans="1:25" ht="21.75" x14ac:dyDescent="0.2">
      <c r="A9" s="7" t="s">
        <v>12</v>
      </c>
      <c r="B9" s="8">
        <f>VLOOKUP($A$7:$A$91,data!$A$2:$X$78,2,FALSE)</f>
        <v>6936</v>
      </c>
      <c r="C9" s="8">
        <f>VLOOKUP($A$7:$A$91,data!$A$2:$X$78,3,FALSE)</f>
        <v>4535</v>
      </c>
      <c r="D9" s="8">
        <f>VLOOKUP($A$7:$A$91,data!$A$2:$X$78,4,FALSE)</f>
        <v>276</v>
      </c>
      <c r="E9" s="8">
        <f>VLOOKUP($A$7:$A$91,data!$A$2:$X$78,5,FALSE)</f>
        <v>66</v>
      </c>
      <c r="F9" s="8">
        <f>VLOOKUP($A$7:$A$91,data!$A$2:$X$78,6,FALSE)</f>
        <v>2</v>
      </c>
      <c r="G9" s="8">
        <f>VLOOKUP($A$7:$A$91,data!$A$2:$X$78,7,FALSE)</f>
        <v>730</v>
      </c>
      <c r="H9" s="8">
        <f>VLOOKUP($A$7:$A$91,data!$A$2:$X$78,8,FALSE)</f>
        <v>61</v>
      </c>
      <c r="I9" s="8">
        <f>VLOOKUP($A$7:$A$91,data!$A$2:$X$78,9,FALSE)</f>
        <v>8176</v>
      </c>
      <c r="J9" s="8">
        <f>VLOOKUP($A$7:$A$91,data!$A$2:$X$78,10,FALSE)</f>
        <v>64</v>
      </c>
      <c r="K9" s="8">
        <f>VLOOKUP($A$7:$A$91,data!$A$2:$X$78,11,FALSE)</f>
        <v>247075</v>
      </c>
      <c r="L9" s="8">
        <f>VLOOKUP($A$7:$A$91,data!$A$2:$X$78,12,FALSE)</f>
        <v>5513</v>
      </c>
      <c r="M9" s="8">
        <f>VLOOKUP($A$7:$A$91,data!$A$2:$X$78,13,FALSE)</f>
        <v>203432</v>
      </c>
      <c r="N9" s="8">
        <f>VLOOKUP($A$7:$A$91,data!$A$2:$X$78,14,FALSE)</f>
        <v>83</v>
      </c>
      <c r="O9" s="8">
        <f>VLOOKUP($A$7:$A$91,data!$A$2:$X$78,15,FALSE)</f>
        <v>83567</v>
      </c>
      <c r="P9" s="8">
        <f>VLOOKUP($A$7:$A$91,data!$A$2:$X$78,16,FALSE)</f>
        <v>2066</v>
      </c>
      <c r="Q9" s="8">
        <f>VLOOKUP($A$7:$A$91,data!$A$2:$X$78,17,FALSE)</f>
        <v>80805</v>
      </c>
      <c r="R9" s="8">
        <f>VLOOKUP($A$7:$A$91,data!$A$2:$X$78,18,FALSE)</f>
        <v>146</v>
      </c>
      <c r="S9" s="8">
        <f>VLOOKUP($A$7:$A$91,data!$A$2:$X$78,19,FALSE)</f>
        <v>321186</v>
      </c>
      <c r="T9" s="8">
        <f>VLOOKUP($A$7:$A$91,data!$A$2:$X$78,20,FALSE)</f>
        <v>572</v>
      </c>
      <c r="U9" s="8">
        <f>VLOOKUP($A$7:$A$91,data!$A$2:$X$78,21,FALSE)</f>
        <v>2843</v>
      </c>
      <c r="V9" s="8">
        <f>VLOOKUP($A$7:$A$91,data!$A$2:$X$78,22,FALSE)</f>
        <v>118</v>
      </c>
      <c r="W9" s="8">
        <f>VLOOKUP($A$7:$A$91,data!$A$2:$X$78,23,FALSE)</f>
        <v>302</v>
      </c>
      <c r="X9" s="8">
        <f>VLOOKUP($A$7:$A$91,data!$A$2:$X$78,24,FALSE)</f>
        <v>12</v>
      </c>
    </row>
    <row r="10" spans="1:25" ht="21.75" x14ac:dyDescent="0.2">
      <c r="A10" s="7" t="s">
        <v>13</v>
      </c>
      <c r="B10" s="8">
        <f>VLOOKUP($A$7:$A$91,data!$A$2:$X$78,2,FALSE)</f>
        <v>16164</v>
      </c>
      <c r="C10" s="8">
        <f>VLOOKUP($A$7:$A$91,data!$A$2:$X$78,3,FALSE)</f>
        <v>10530</v>
      </c>
      <c r="D10" s="8">
        <f>VLOOKUP($A$7:$A$91,data!$A$2:$X$78,4,FALSE)</f>
        <v>1100</v>
      </c>
      <c r="E10" s="8">
        <f>VLOOKUP($A$7:$A$91,data!$A$2:$X$78,5,FALSE)</f>
        <v>16</v>
      </c>
      <c r="F10" s="8">
        <f>VLOOKUP($A$7:$A$91,data!$A$2:$X$78,6,FALSE)</f>
        <v>4</v>
      </c>
      <c r="G10" s="8">
        <f>VLOOKUP($A$7:$A$91,data!$A$2:$X$78,7,FALSE)</f>
        <v>1410</v>
      </c>
      <c r="H10" s="8">
        <f>VLOOKUP($A$7:$A$91,data!$A$2:$X$78,8,FALSE)</f>
        <v>170</v>
      </c>
      <c r="I10" s="8">
        <f>VLOOKUP($A$7:$A$91,data!$A$2:$X$78,9,FALSE)</f>
        <v>4030</v>
      </c>
      <c r="J10" s="8">
        <f>VLOOKUP($A$7:$A$91,data!$A$2:$X$78,10,FALSE)</f>
        <v>69</v>
      </c>
      <c r="K10" s="8">
        <f>VLOOKUP($A$7:$A$91,data!$A$2:$X$78,11,FALSE)</f>
        <v>604461</v>
      </c>
      <c r="L10" s="8">
        <f>VLOOKUP($A$7:$A$91,data!$A$2:$X$78,12,FALSE)</f>
        <v>13953</v>
      </c>
      <c r="M10" s="8">
        <f>VLOOKUP($A$7:$A$91,data!$A$2:$X$78,13,FALSE)</f>
        <v>2675358</v>
      </c>
      <c r="N10" s="8">
        <f>VLOOKUP($A$7:$A$91,data!$A$2:$X$78,14,FALSE)</f>
        <v>137</v>
      </c>
      <c r="O10" s="8">
        <f>VLOOKUP($A$7:$A$91,data!$A$2:$X$78,15,FALSE)</f>
        <v>3579227</v>
      </c>
      <c r="P10" s="8">
        <f>VLOOKUP($A$7:$A$91,data!$A$2:$X$78,16,FALSE)</f>
        <v>1483</v>
      </c>
      <c r="Q10" s="8">
        <f>VLOOKUP($A$7:$A$91,data!$A$2:$X$78,17,FALSE)</f>
        <v>77673</v>
      </c>
      <c r="R10" s="8">
        <f>VLOOKUP($A$7:$A$91,data!$A$2:$X$78,18,FALSE)</f>
        <v>267</v>
      </c>
      <c r="S10" s="8">
        <f>VLOOKUP($A$7:$A$91,data!$A$2:$X$78,19,FALSE)</f>
        <v>403998</v>
      </c>
      <c r="T10" s="8">
        <f>VLOOKUP($A$7:$A$91,data!$A$2:$X$78,20,FALSE)</f>
        <v>1707</v>
      </c>
      <c r="U10" s="8">
        <f>VLOOKUP($A$7:$A$91,data!$A$2:$X$78,21,FALSE)</f>
        <v>5610</v>
      </c>
      <c r="V10" s="8">
        <f>VLOOKUP($A$7:$A$91,data!$A$2:$X$78,22,FALSE)</f>
        <v>360</v>
      </c>
      <c r="W10" s="8">
        <f>VLOOKUP($A$7:$A$91,data!$A$2:$X$78,23,FALSE)</f>
        <v>570</v>
      </c>
      <c r="X10" s="8">
        <f>VLOOKUP($A$7:$A$91,data!$A$2:$X$78,24,FALSE)</f>
        <v>30</v>
      </c>
    </row>
    <row r="11" spans="1:25" ht="21.75" x14ac:dyDescent="0.2">
      <c r="A11" s="7" t="s">
        <v>14</v>
      </c>
      <c r="B11" s="8">
        <f>VLOOKUP($A$7:$A$91,data!$A$2:$X$78,2,FALSE)</f>
        <v>18652</v>
      </c>
      <c r="C11" s="8">
        <f>VLOOKUP($A$7:$A$91,data!$A$2:$X$78,3,FALSE)</f>
        <v>14000</v>
      </c>
      <c r="D11" s="8">
        <f>VLOOKUP($A$7:$A$91,data!$A$2:$X$78,4,FALSE)</f>
        <v>1580</v>
      </c>
      <c r="E11" s="8">
        <f>VLOOKUP($A$7:$A$91,data!$A$2:$X$78,5,FALSE)</f>
        <v>34</v>
      </c>
      <c r="F11" s="8">
        <f>VLOOKUP($A$7:$A$91,data!$A$2:$X$78,6,FALSE)</f>
        <v>3</v>
      </c>
      <c r="G11" s="8">
        <f>VLOOKUP($A$7:$A$91,data!$A$2:$X$78,7,FALSE)</f>
        <v>714</v>
      </c>
      <c r="H11" s="8">
        <f>VLOOKUP($A$7:$A$91,data!$A$2:$X$78,8,FALSE)</f>
        <v>73</v>
      </c>
      <c r="I11" s="8">
        <f>VLOOKUP($A$7:$A$91,data!$A$2:$X$78,9,FALSE)</f>
        <v>70199</v>
      </c>
      <c r="J11" s="8">
        <f>VLOOKUP($A$7:$A$91,data!$A$2:$X$78,10,FALSE)</f>
        <v>821</v>
      </c>
      <c r="K11" s="8">
        <f>VLOOKUP($A$7:$A$91,data!$A$2:$X$78,11,FALSE)</f>
        <v>781401</v>
      </c>
      <c r="L11" s="8">
        <f>VLOOKUP($A$7:$A$91,data!$A$2:$X$78,12,FALSE)</f>
        <v>15306</v>
      </c>
      <c r="M11" s="8">
        <f>VLOOKUP($A$7:$A$91,data!$A$2:$X$78,13,FALSE)</f>
        <v>1517135</v>
      </c>
      <c r="N11" s="8">
        <f>VLOOKUP($A$7:$A$91,data!$A$2:$X$78,14,FALSE)</f>
        <v>35</v>
      </c>
      <c r="O11" s="8">
        <f>VLOOKUP($A$7:$A$91,data!$A$2:$X$78,15,FALSE)</f>
        <v>918176</v>
      </c>
      <c r="P11" s="8">
        <f>VLOOKUP($A$7:$A$91,data!$A$2:$X$78,16,FALSE)</f>
        <v>998</v>
      </c>
      <c r="Q11" s="8">
        <f>VLOOKUP($A$7:$A$91,data!$A$2:$X$78,17,FALSE)</f>
        <v>25061</v>
      </c>
      <c r="R11" s="8">
        <f>VLOOKUP($A$7:$A$91,data!$A$2:$X$78,18,FALSE)</f>
        <v>46</v>
      </c>
      <c r="S11" s="8">
        <f>VLOOKUP($A$7:$A$91,data!$A$2:$X$78,19,FALSE)</f>
        <v>1714687</v>
      </c>
      <c r="T11" s="8">
        <f>VLOOKUP($A$7:$A$91,data!$A$2:$X$78,20,FALSE)</f>
        <v>2457</v>
      </c>
      <c r="U11" s="8">
        <f>VLOOKUP($A$7:$A$91,data!$A$2:$X$78,21,FALSE)</f>
        <v>7922</v>
      </c>
      <c r="V11" s="8">
        <f>VLOOKUP($A$7:$A$91,data!$A$2:$X$78,22,FALSE)</f>
        <v>297</v>
      </c>
      <c r="W11" s="8">
        <f>VLOOKUP($A$7:$A$91,data!$A$2:$X$78,23,FALSE)</f>
        <v>416</v>
      </c>
      <c r="X11" s="8">
        <f>VLOOKUP($A$7:$A$91,data!$A$2:$X$78,24,FALSE)</f>
        <v>12</v>
      </c>
    </row>
    <row r="12" spans="1:25" ht="21.75" x14ac:dyDescent="0.2">
      <c r="A12" s="7" t="s">
        <v>15</v>
      </c>
      <c r="B12" s="8">
        <f>VLOOKUP($A$7:$A$91,data!$A$2:$X$78,2,FALSE)</f>
        <v>32544</v>
      </c>
      <c r="C12" s="8">
        <f>VLOOKUP($A$7:$A$91,data!$A$2:$X$78,3,FALSE)</f>
        <v>55176</v>
      </c>
      <c r="D12" s="8">
        <f>VLOOKUP($A$7:$A$91,data!$A$2:$X$78,4,FALSE)</f>
        <v>3598</v>
      </c>
      <c r="E12" s="8">
        <f>VLOOKUP($A$7:$A$91,data!$A$2:$X$78,5,FALSE)</f>
        <v>85767</v>
      </c>
      <c r="F12" s="8">
        <f>VLOOKUP($A$7:$A$91,data!$A$2:$X$78,6,FALSE)</f>
        <v>2677</v>
      </c>
      <c r="G12" s="8">
        <f>VLOOKUP($A$7:$A$91,data!$A$2:$X$78,7,FALSE)</f>
        <v>3128</v>
      </c>
      <c r="H12" s="8">
        <f>VLOOKUP($A$7:$A$91,data!$A$2:$X$78,8,FALSE)</f>
        <v>205</v>
      </c>
      <c r="I12" s="8">
        <f>VLOOKUP($A$7:$A$91,data!$A$2:$X$78,9,FALSE)</f>
        <v>492323</v>
      </c>
      <c r="J12" s="8">
        <f>VLOOKUP($A$7:$A$91,data!$A$2:$X$78,10,FALSE)</f>
        <v>1977</v>
      </c>
      <c r="K12" s="8">
        <f>VLOOKUP($A$7:$A$91,data!$A$2:$X$78,11,FALSE)</f>
        <v>1059120</v>
      </c>
      <c r="L12" s="8">
        <f>VLOOKUP($A$7:$A$91,data!$A$2:$X$78,12,FALSE)</f>
        <v>25969</v>
      </c>
      <c r="M12" s="8">
        <f>VLOOKUP($A$7:$A$91,data!$A$2:$X$78,13,FALSE)</f>
        <v>60707654</v>
      </c>
      <c r="N12" s="8">
        <f>VLOOKUP($A$7:$A$91,data!$A$2:$X$78,14,FALSE)</f>
        <v>464</v>
      </c>
      <c r="O12" s="8">
        <f>VLOOKUP($A$7:$A$91,data!$A$2:$X$78,15,FALSE)</f>
        <v>826150</v>
      </c>
      <c r="P12" s="8">
        <f>VLOOKUP($A$7:$A$91,data!$A$2:$X$78,16,FALSE)</f>
        <v>1889</v>
      </c>
      <c r="Q12" s="8">
        <f>VLOOKUP($A$7:$A$91,data!$A$2:$X$78,17,FALSE)</f>
        <v>460239</v>
      </c>
      <c r="R12" s="8">
        <f>VLOOKUP($A$7:$A$91,data!$A$2:$X$78,18,FALSE)</f>
        <v>303</v>
      </c>
      <c r="S12" s="8">
        <f>VLOOKUP($A$7:$A$91,data!$A$2:$X$78,19,FALSE)</f>
        <v>562089</v>
      </c>
      <c r="T12" s="8">
        <f>VLOOKUP($A$7:$A$91,data!$A$2:$X$78,20,FALSE)</f>
        <v>1310</v>
      </c>
      <c r="U12" s="8">
        <f>VLOOKUP($A$7:$A$91,data!$A$2:$X$78,21,FALSE)</f>
        <v>57407</v>
      </c>
      <c r="V12" s="8">
        <f>VLOOKUP($A$7:$A$91,data!$A$2:$X$78,22,FALSE)</f>
        <v>1907</v>
      </c>
      <c r="W12" s="8">
        <f>VLOOKUP($A$7:$A$91,data!$A$2:$X$78,23,FALSE)</f>
        <v>2989</v>
      </c>
      <c r="X12" s="8">
        <f>VLOOKUP($A$7:$A$91,data!$A$2:$X$78,24,FALSE)</f>
        <v>80</v>
      </c>
    </row>
    <row r="13" spans="1:25" ht="21.75" x14ac:dyDescent="0.2">
      <c r="A13" s="7" t="s">
        <v>16</v>
      </c>
      <c r="B13" s="8">
        <f>VLOOKUP($A$7:$A$91,data!$A$2:$X$78,2,FALSE)</f>
        <v>5579</v>
      </c>
      <c r="C13" s="8">
        <f>VLOOKUP($A$7:$A$91,data!$A$2:$X$78,3,FALSE)</f>
        <v>2880</v>
      </c>
      <c r="D13" s="8">
        <f>VLOOKUP($A$7:$A$91,data!$A$2:$X$78,4,FALSE)</f>
        <v>424</v>
      </c>
      <c r="E13" s="8">
        <f>VLOOKUP($A$7:$A$91,data!$A$2:$X$78,5,FALSE)</f>
        <v>241</v>
      </c>
      <c r="F13" s="8">
        <f>VLOOKUP($A$7:$A$91,data!$A$2:$X$78,6,FALSE)</f>
        <v>8</v>
      </c>
      <c r="G13" s="8">
        <f>VLOOKUP($A$7:$A$91,data!$A$2:$X$78,7,FALSE)</f>
        <v>92</v>
      </c>
      <c r="H13" s="8">
        <f>VLOOKUP($A$7:$A$91,data!$A$2:$X$78,8,FALSE)</f>
        <v>23</v>
      </c>
      <c r="I13" s="8">
        <f>VLOOKUP($A$7:$A$91,data!$A$2:$X$78,9,FALSE)</f>
        <v>40003</v>
      </c>
      <c r="J13" s="8">
        <f>VLOOKUP($A$7:$A$91,data!$A$2:$X$78,10,FALSE)</f>
        <v>319</v>
      </c>
      <c r="K13" s="8">
        <f>VLOOKUP($A$7:$A$91,data!$A$2:$X$78,11,FALSE)</f>
        <v>215526</v>
      </c>
      <c r="L13" s="8">
        <f>VLOOKUP($A$7:$A$91,data!$A$2:$X$78,12,FALSE)</f>
        <v>4562</v>
      </c>
      <c r="M13" s="8">
        <f>VLOOKUP($A$7:$A$91,data!$A$2:$X$78,13,FALSE)</f>
        <v>1941474</v>
      </c>
      <c r="N13" s="8">
        <f>VLOOKUP($A$7:$A$91,data!$A$2:$X$78,14,FALSE)</f>
        <v>62</v>
      </c>
      <c r="O13" s="8">
        <f>VLOOKUP($A$7:$A$91,data!$A$2:$X$78,15,FALSE)</f>
        <v>51816</v>
      </c>
      <c r="P13" s="8">
        <f>VLOOKUP($A$7:$A$91,data!$A$2:$X$78,16,FALSE)</f>
        <v>399</v>
      </c>
      <c r="Q13" s="8">
        <f>VLOOKUP($A$7:$A$91,data!$A$2:$X$78,17,FALSE)</f>
        <v>16395</v>
      </c>
      <c r="R13" s="8">
        <f>VLOOKUP($A$7:$A$91,data!$A$2:$X$78,18,FALSE)</f>
        <v>55</v>
      </c>
      <c r="S13" s="8">
        <f>VLOOKUP($A$7:$A$91,data!$A$2:$X$78,19,FALSE)</f>
        <v>162529</v>
      </c>
      <c r="T13" s="8">
        <f>VLOOKUP($A$7:$A$91,data!$A$2:$X$78,20,FALSE)</f>
        <v>440</v>
      </c>
      <c r="U13" s="8">
        <f>VLOOKUP($A$7:$A$91,data!$A$2:$X$78,21,FALSE)</f>
        <v>13475</v>
      </c>
      <c r="V13" s="8">
        <f>VLOOKUP($A$7:$A$91,data!$A$2:$X$78,22,FALSE)</f>
        <v>413</v>
      </c>
      <c r="W13" s="8">
        <f>VLOOKUP($A$7:$A$91,data!$A$2:$X$78,23,FALSE)</f>
        <v>129</v>
      </c>
      <c r="X13" s="8">
        <f>VLOOKUP($A$7:$A$91,data!$A$2:$X$78,24,FALSE)</f>
        <v>11</v>
      </c>
    </row>
    <row r="14" spans="1:25" ht="21.75" x14ac:dyDescent="0.2">
      <c r="A14" s="7" t="s">
        <v>17</v>
      </c>
      <c r="B14" s="8">
        <f>VLOOKUP($A$7:$A$91,data!$A$2:$X$78,2,FALSE)</f>
        <v>19209</v>
      </c>
      <c r="C14" s="8">
        <f>VLOOKUP($A$7:$A$91,data!$A$2:$X$78,3,FALSE)</f>
        <v>48685</v>
      </c>
      <c r="D14" s="8">
        <f>VLOOKUP($A$7:$A$91,data!$A$2:$X$78,4,FALSE)</f>
        <v>2789</v>
      </c>
      <c r="E14" s="8">
        <f>VLOOKUP($A$7:$A$91,data!$A$2:$X$78,5,FALSE)</f>
        <v>1139</v>
      </c>
      <c r="F14" s="8">
        <f>VLOOKUP($A$7:$A$91,data!$A$2:$X$78,6,FALSE)</f>
        <v>66</v>
      </c>
      <c r="G14" s="8">
        <f>VLOOKUP($A$7:$A$91,data!$A$2:$X$78,7,FALSE)</f>
        <v>14958</v>
      </c>
      <c r="H14" s="8">
        <f>VLOOKUP($A$7:$A$91,data!$A$2:$X$78,8,FALSE)</f>
        <v>1088</v>
      </c>
      <c r="I14" s="8">
        <f>VLOOKUP($A$7:$A$91,data!$A$2:$X$78,9,FALSE)</f>
        <v>161153</v>
      </c>
      <c r="J14" s="8">
        <f>VLOOKUP($A$7:$A$91,data!$A$2:$X$78,10,FALSE)</f>
        <v>1155</v>
      </c>
      <c r="K14" s="8">
        <f>VLOOKUP($A$7:$A$91,data!$A$2:$X$78,11,FALSE)</f>
        <v>961150</v>
      </c>
      <c r="L14" s="8">
        <f>VLOOKUP($A$7:$A$91,data!$A$2:$X$78,12,FALSE)</f>
        <v>16166</v>
      </c>
      <c r="M14" s="8">
        <f>VLOOKUP($A$7:$A$91,data!$A$2:$X$78,13,FALSE)</f>
        <v>5343679</v>
      </c>
      <c r="N14" s="8">
        <f>VLOOKUP($A$7:$A$91,data!$A$2:$X$78,14,FALSE)</f>
        <v>143</v>
      </c>
      <c r="O14" s="8">
        <f>VLOOKUP($A$7:$A$91,data!$A$2:$X$78,15,FALSE)</f>
        <v>58718</v>
      </c>
      <c r="P14" s="8">
        <f>VLOOKUP($A$7:$A$91,data!$A$2:$X$78,16,FALSE)</f>
        <v>2119</v>
      </c>
      <c r="Q14" s="8">
        <f>VLOOKUP($A$7:$A$91,data!$A$2:$X$78,17,FALSE)</f>
        <v>114962</v>
      </c>
      <c r="R14" s="8">
        <f>VLOOKUP($A$7:$A$91,data!$A$2:$X$78,18,FALSE)</f>
        <v>453</v>
      </c>
      <c r="S14" s="8">
        <f>VLOOKUP($A$7:$A$91,data!$A$2:$X$78,19,FALSE)</f>
        <v>915012</v>
      </c>
      <c r="T14" s="8">
        <f>VLOOKUP($A$7:$A$91,data!$A$2:$X$78,20,FALSE)</f>
        <v>1648</v>
      </c>
      <c r="U14" s="8">
        <f>VLOOKUP($A$7:$A$91,data!$A$2:$X$78,21,FALSE)</f>
        <v>30224</v>
      </c>
      <c r="V14" s="8">
        <f>VLOOKUP($A$7:$A$91,data!$A$2:$X$78,22,FALSE)</f>
        <v>758</v>
      </c>
      <c r="W14" s="8">
        <f>VLOOKUP($A$7:$A$91,data!$A$2:$X$78,23,FALSE)</f>
        <v>2930</v>
      </c>
      <c r="X14" s="8">
        <f>VLOOKUP($A$7:$A$91,data!$A$2:$X$78,24,FALSE)</f>
        <v>94</v>
      </c>
    </row>
    <row r="15" spans="1:25" ht="21.75" x14ac:dyDescent="0.2">
      <c r="A15" s="7" t="s">
        <v>18</v>
      </c>
      <c r="B15" s="8">
        <f>VLOOKUP($A$7:$A$91,data!$A$2:$X$78,2,FALSE)</f>
        <v>18776</v>
      </c>
      <c r="C15" s="8">
        <f>VLOOKUP($A$7:$A$91,data!$A$2:$X$78,3,FALSE)</f>
        <v>29853</v>
      </c>
      <c r="D15" s="8">
        <f>VLOOKUP($A$7:$A$91,data!$A$2:$X$78,4,FALSE)</f>
        <v>1934</v>
      </c>
      <c r="E15" s="8">
        <f>VLOOKUP($A$7:$A$91,data!$A$2:$X$78,5,FALSE)</f>
        <v>153522</v>
      </c>
      <c r="F15" s="8">
        <f>VLOOKUP($A$7:$A$91,data!$A$2:$X$78,6,FALSE)</f>
        <v>4462</v>
      </c>
      <c r="G15" s="8">
        <f>VLOOKUP($A$7:$A$91,data!$A$2:$X$78,7,FALSE)</f>
        <v>14726</v>
      </c>
      <c r="H15" s="8">
        <f>VLOOKUP($A$7:$A$91,data!$A$2:$X$78,8,FALSE)</f>
        <v>727</v>
      </c>
      <c r="I15" s="8">
        <f>VLOOKUP($A$7:$A$91,data!$A$2:$X$78,9,FALSE)</f>
        <v>172746</v>
      </c>
      <c r="J15" s="8">
        <f>VLOOKUP($A$7:$A$91,data!$A$2:$X$78,10,FALSE)</f>
        <v>276</v>
      </c>
      <c r="K15" s="8">
        <f>VLOOKUP($A$7:$A$91,data!$A$2:$X$78,11,FALSE)</f>
        <v>643860</v>
      </c>
      <c r="L15" s="8">
        <f>VLOOKUP($A$7:$A$91,data!$A$2:$X$78,12,FALSE)</f>
        <v>13254</v>
      </c>
      <c r="M15" s="8">
        <f>VLOOKUP($A$7:$A$91,data!$A$2:$X$78,13,FALSE)</f>
        <v>18352257</v>
      </c>
      <c r="N15" s="8">
        <f>VLOOKUP($A$7:$A$91,data!$A$2:$X$78,14,FALSE)</f>
        <v>251</v>
      </c>
      <c r="O15" s="8">
        <f>VLOOKUP($A$7:$A$91,data!$A$2:$X$78,15,FALSE)</f>
        <v>1451993</v>
      </c>
      <c r="P15" s="8">
        <f>VLOOKUP($A$7:$A$91,data!$A$2:$X$78,16,FALSE)</f>
        <v>1766</v>
      </c>
      <c r="Q15" s="8">
        <f>VLOOKUP($A$7:$A$91,data!$A$2:$X$78,17,FALSE)</f>
        <v>641090</v>
      </c>
      <c r="R15" s="8">
        <f>VLOOKUP($A$7:$A$91,data!$A$2:$X$78,18,FALSE)</f>
        <v>187</v>
      </c>
      <c r="S15" s="8">
        <f>VLOOKUP($A$7:$A$91,data!$A$2:$X$78,19,FALSE)</f>
        <v>251451</v>
      </c>
      <c r="T15" s="8">
        <f>VLOOKUP($A$7:$A$91,data!$A$2:$X$78,20,FALSE)</f>
        <v>638</v>
      </c>
      <c r="U15" s="8">
        <f>VLOOKUP($A$7:$A$91,data!$A$2:$X$78,21,FALSE)</f>
        <v>22399</v>
      </c>
      <c r="V15" s="8">
        <f>VLOOKUP($A$7:$A$91,data!$A$2:$X$78,22,FALSE)</f>
        <v>695</v>
      </c>
      <c r="W15" s="8">
        <f>VLOOKUP($A$7:$A$91,data!$A$2:$X$78,23,FALSE)</f>
        <v>2546</v>
      </c>
      <c r="X15" s="8">
        <f>VLOOKUP($A$7:$A$91,data!$A$2:$X$78,24,FALSE)</f>
        <v>48</v>
      </c>
    </row>
    <row r="16" spans="1:25" ht="21.75" x14ac:dyDescent="0.2">
      <c r="A16" s="11" t="s">
        <v>2</v>
      </c>
      <c r="B16" s="10">
        <f t="shared" ref="B16:X16" si="8">SUM(B17:B25)</f>
        <v>122419</v>
      </c>
      <c r="C16" s="10">
        <f t="shared" si="8"/>
        <v>162913</v>
      </c>
      <c r="D16" s="10">
        <f t="shared" si="8"/>
        <v>15247</v>
      </c>
      <c r="E16" s="10">
        <f t="shared" si="8"/>
        <v>40945</v>
      </c>
      <c r="F16" s="10">
        <f t="shared" si="8"/>
        <v>993</v>
      </c>
      <c r="G16" s="10">
        <f t="shared" si="8"/>
        <v>50704</v>
      </c>
      <c r="H16" s="10">
        <f t="shared" si="8"/>
        <v>4128</v>
      </c>
      <c r="I16" s="10">
        <f t="shared" si="8"/>
        <v>1773678</v>
      </c>
      <c r="J16" s="10">
        <f t="shared" si="8"/>
        <v>2998</v>
      </c>
      <c r="K16" s="10">
        <f t="shared" ref="K16:L16" si="9">SUM(K17:K25)</f>
        <v>4200332</v>
      </c>
      <c r="L16" s="10">
        <f t="shared" si="9"/>
        <v>105968</v>
      </c>
      <c r="M16" s="10">
        <f t="shared" ref="M16:N16" si="10">SUM(M17:M25)</f>
        <v>61867175</v>
      </c>
      <c r="N16" s="10">
        <f t="shared" si="10"/>
        <v>3130</v>
      </c>
      <c r="O16" s="10">
        <f t="shared" si="8"/>
        <v>18097505</v>
      </c>
      <c r="P16" s="10">
        <f t="shared" si="8"/>
        <v>9165</v>
      </c>
      <c r="Q16" s="10">
        <f t="shared" si="8"/>
        <v>2990753</v>
      </c>
      <c r="R16" s="10">
        <f t="shared" si="8"/>
        <v>1870</v>
      </c>
      <c r="S16" s="10">
        <f t="shared" ref="S16:T16" si="11">SUM(S17:S25)</f>
        <v>578556</v>
      </c>
      <c r="T16" s="10">
        <f t="shared" si="11"/>
        <v>4167</v>
      </c>
      <c r="U16" s="10">
        <f t="shared" si="8"/>
        <v>26744</v>
      </c>
      <c r="V16" s="10">
        <f t="shared" si="8"/>
        <v>1207</v>
      </c>
      <c r="W16" s="10">
        <f t="shared" si="8"/>
        <v>4459</v>
      </c>
      <c r="X16" s="10">
        <f t="shared" si="8"/>
        <v>235</v>
      </c>
    </row>
    <row r="17" spans="1:24" ht="21.75" x14ac:dyDescent="0.2">
      <c r="A17" s="7" t="s">
        <v>19</v>
      </c>
      <c r="B17" s="8">
        <f>VLOOKUP($A$7:$A$91,data!$A$2:$X$78,2,FALSE)</f>
        <v>2198</v>
      </c>
      <c r="C17" s="8">
        <f>VLOOKUP($A$7:$A$91,data!$A$2:$X$78,3,FALSE)</f>
        <v>213</v>
      </c>
      <c r="D17" s="8">
        <f>VLOOKUP($A$7:$A$91,data!$A$2:$X$78,4,FALSE)</f>
        <v>27</v>
      </c>
      <c r="E17" s="8">
        <f>VLOOKUP($A$7:$A$91,data!$A$2:$X$78,5,FALSE)</f>
        <v>1</v>
      </c>
      <c r="F17" s="8">
        <f>VLOOKUP($A$7:$A$91,data!$A$2:$X$78,6,FALSE)</f>
        <v>1</v>
      </c>
      <c r="G17" s="8">
        <f>VLOOKUP($A$7:$A$91,data!$A$2:$X$78,7,FALSE)</f>
        <v>32</v>
      </c>
      <c r="H17" s="8">
        <f>VLOOKUP($A$7:$A$91,data!$A$2:$X$78,8,FALSE)</f>
        <v>6</v>
      </c>
      <c r="I17" s="8">
        <f>VLOOKUP($A$7:$A$91,data!$A$2:$X$78,9,FALSE)</f>
        <v>246</v>
      </c>
      <c r="J17" s="8">
        <f>VLOOKUP($A$7:$A$91,data!$A$2:$X$78,10,FALSE)</f>
        <v>4</v>
      </c>
      <c r="K17" s="8">
        <f>VLOOKUP($A$7:$A$91,data!$A$2:$X$78,11,FALSE)</f>
        <v>48672</v>
      </c>
      <c r="L17" s="8">
        <f>VLOOKUP($A$7:$A$91,data!$A$2:$X$78,12,FALSE)</f>
        <v>1951</v>
      </c>
      <c r="M17" s="8">
        <f>VLOOKUP($A$7:$A$91,data!$A$2:$X$78,13,FALSE)</f>
        <v>2135</v>
      </c>
      <c r="N17" s="8">
        <f>VLOOKUP($A$7:$A$91,data!$A$2:$X$78,14,FALSE)</f>
        <v>8</v>
      </c>
      <c r="O17" s="8">
        <f>VLOOKUP($A$7:$A$91,data!$A$2:$X$78,15,FALSE)</f>
        <v>1401</v>
      </c>
      <c r="P17" s="8">
        <f>VLOOKUP($A$7:$A$91,data!$A$2:$X$78,16,FALSE)</f>
        <v>53</v>
      </c>
      <c r="Q17" s="8">
        <f>VLOOKUP($A$7:$A$91,data!$A$2:$X$78,17,FALSE)</f>
        <v>1478</v>
      </c>
      <c r="R17" s="8">
        <f>VLOOKUP($A$7:$A$91,data!$A$2:$X$78,18,FALSE)</f>
        <v>107</v>
      </c>
      <c r="S17" s="8">
        <f>VLOOKUP($A$7:$A$91,data!$A$2:$X$78,19,FALSE)</f>
        <v>5360</v>
      </c>
      <c r="T17" s="8">
        <f>VLOOKUP($A$7:$A$91,data!$A$2:$X$78,20,FALSE)</f>
        <v>181</v>
      </c>
      <c r="U17" s="8">
        <f>VLOOKUP($A$7:$A$91,data!$A$2:$X$78,21,FALSE)</f>
        <v>783</v>
      </c>
      <c r="V17" s="8">
        <f>VLOOKUP($A$7:$A$91,data!$A$2:$X$78,22,FALSE)</f>
        <v>32</v>
      </c>
      <c r="W17" s="8">
        <f>VLOOKUP($A$7:$A$91,data!$A$2:$X$78,23,FALSE)</f>
        <v>74</v>
      </c>
      <c r="X17" s="8">
        <f>VLOOKUP($A$7:$A$91,data!$A$2:$X$78,24,FALSE)</f>
        <v>7</v>
      </c>
    </row>
    <row r="18" spans="1:24" ht="21.75" x14ac:dyDescent="0.2">
      <c r="A18" s="7" t="s">
        <v>20</v>
      </c>
      <c r="B18" s="8">
        <f>VLOOKUP($A$7:$A$91,data!$A$2:$X$78,2,FALSE)</f>
        <v>13027</v>
      </c>
      <c r="C18" s="8">
        <f>VLOOKUP($A$7:$A$91,data!$A$2:$X$78,3,FALSE)</f>
        <v>19360</v>
      </c>
      <c r="D18" s="8">
        <f>VLOOKUP($A$7:$A$91,data!$A$2:$X$78,4,FALSE)</f>
        <v>1298</v>
      </c>
      <c r="E18" s="8">
        <f>VLOOKUP($A$7:$A$91,data!$A$2:$X$78,5,FALSE)</f>
        <v>1850</v>
      </c>
      <c r="F18" s="8">
        <f>VLOOKUP($A$7:$A$91,data!$A$2:$X$78,6,FALSE)</f>
        <v>34</v>
      </c>
      <c r="G18" s="8">
        <f>VLOOKUP($A$7:$A$91,data!$A$2:$X$78,7,FALSE)</f>
        <v>8003</v>
      </c>
      <c r="H18" s="8">
        <f>VLOOKUP($A$7:$A$91,data!$A$2:$X$78,8,FALSE)</f>
        <v>794</v>
      </c>
      <c r="I18" s="8">
        <f>VLOOKUP($A$7:$A$91,data!$A$2:$X$78,9,FALSE)</f>
        <v>530589</v>
      </c>
      <c r="J18" s="8">
        <f>VLOOKUP($A$7:$A$91,data!$A$2:$X$78,10,FALSE)</f>
        <v>297</v>
      </c>
      <c r="K18" s="8">
        <f>VLOOKUP($A$7:$A$91,data!$A$2:$X$78,11,FALSE)</f>
        <v>398547</v>
      </c>
      <c r="L18" s="8">
        <f>VLOOKUP($A$7:$A$91,data!$A$2:$X$78,12,FALSE)</f>
        <v>11067</v>
      </c>
      <c r="M18" s="8">
        <f>VLOOKUP($A$7:$A$91,data!$A$2:$X$78,13,FALSE)</f>
        <v>28129053</v>
      </c>
      <c r="N18" s="8">
        <f>VLOOKUP($A$7:$A$91,data!$A$2:$X$78,14,FALSE)</f>
        <v>350</v>
      </c>
      <c r="O18" s="8">
        <f>VLOOKUP($A$7:$A$91,data!$A$2:$X$78,15,FALSE)</f>
        <v>3402792</v>
      </c>
      <c r="P18" s="8">
        <f>VLOOKUP($A$7:$A$91,data!$A$2:$X$78,16,FALSE)</f>
        <v>484</v>
      </c>
      <c r="Q18" s="8">
        <f>VLOOKUP($A$7:$A$91,data!$A$2:$X$78,17,FALSE)</f>
        <v>151296</v>
      </c>
      <c r="R18" s="8">
        <f>VLOOKUP($A$7:$A$91,data!$A$2:$X$78,18,FALSE)</f>
        <v>73</v>
      </c>
      <c r="S18" s="8">
        <f>VLOOKUP($A$7:$A$91,data!$A$2:$X$78,19,FALSE)</f>
        <v>153999</v>
      </c>
      <c r="T18" s="8">
        <f>VLOOKUP($A$7:$A$91,data!$A$2:$X$78,20,FALSE)</f>
        <v>163</v>
      </c>
      <c r="U18" s="8">
        <f>VLOOKUP($A$7:$A$91,data!$A$2:$X$78,21,FALSE)</f>
        <v>6252</v>
      </c>
      <c r="V18" s="8">
        <f>VLOOKUP($A$7:$A$91,data!$A$2:$X$78,22,FALSE)</f>
        <v>268</v>
      </c>
      <c r="W18" s="8">
        <f>VLOOKUP($A$7:$A$91,data!$A$2:$X$78,23,FALSE)</f>
        <v>1900</v>
      </c>
      <c r="X18" s="8">
        <f>VLOOKUP($A$7:$A$91,data!$A$2:$X$78,24,FALSE)</f>
        <v>77</v>
      </c>
    </row>
    <row r="19" spans="1:24" ht="21.75" x14ac:dyDescent="0.2">
      <c r="A19" s="7" t="s">
        <v>21</v>
      </c>
      <c r="B19" s="8">
        <f>VLOOKUP($A$7:$A$91,data!$A$2:$X$78,2,FALSE)</f>
        <v>10576</v>
      </c>
      <c r="C19" s="8">
        <f>VLOOKUP($A$7:$A$91,data!$A$2:$X$78,3,FALSE)</f>
        <v>17155</v>
      </c>
      <c r="D19" s="8">
        <f>VLOOKUP($A$7:$A$91,data!$A$2:$X$78,4,FALSE)</f>
        <v>1573</v>
      </c>
      <c r="E19" s="8">
        <f>VLOOKUP($A$7:$A$91,data!$A$2:$X$78,5,FALSE)</f>
        <v>0</v>
      </c>
      <c r="F19" s="8">
        <f>VLOOKUP($A$7:$A$91,data!$A$2:$X$78,6,FALSE)</f>
        <v>0</v>
      </c>
      <c r="G19" s="8">
        <f>VLOOKUP($A$7:$A$91,data!$A$2:$X$78,7,FALSE)</f>
        <v>791</v>
      </c>
      <c r="H19" s="8">
        <f>VLOOKUP($A$7:$A$91,data!$A$2:$X$78,8,FALSE)</f>
        <v>70</v>
      </c>
      <c r="I19" s="8">
        <f>VLOOKUP($A$7:$A$91,data!$A$2:$X$78,9,FALSE)</f>
        <v>219931</v>
      </c>
      <c r="J19" s="8">
        <f>VLOOKUP($A$7:$A$91,data!$A$2:$X$78,10,FALSE)</f>
        <v>169</v>
      </c>
      <c r="K19" s="8">
        <f>VLOOKUP($A$7:$A$91,data!$A$2:$X$78,11,FALSE)</f>
        <v>404388</v>
      </c>
      <c r="L19" s="8">
        <f>VLOOKUP($A$7:$A$91,data!$A$2:$X$78,12,FALSE)</f>
        <v>9359</v>
      </c>
      <c r="M19" s="8">
        <f>VLOOKUP($A$7:$A$91,data!$A$2:$X$78,13,FALSE)</f>
        <v>4033849</v>
      </c>
      <c r="N19" s="8">
        <f>VLOOKUP($A$7:$A$91,data!$A$2:$X$78,14,FALSE)</f>
        <v>198</v>
      </c>
      <c r="O19" s="8">
        <f>VLOOKUP($A$7:$A$91,data!$A$2:$X$78,15,FALSE)</f>
        <v>314956</v>
      </c>
      <c r="P19" s="8">
        <f>VLOOKUP($A$7:$A$91,data!$A$2:$X$78,16,FALSE)</f>
        <v>225</v>
      </c>
      <c r="Q19" s="8">
        <f>VLOOKUP($A$7:$A$91,data!$A$2:$X$78,17,FALSE)</f>
        <v>554273</v>
      </c>
      <c r="R19" s="8">
        <f>VLOOKUP($A$7:$A$91,data!$A$2:$X$78,18,FALSE)</f>
        <v>56</v>
      </c>
      <c r="S19" s="8">
        <f>VLOOKUP($A$7:$A$91,data!$A$2:$X$78,19,FALSE)</f>
        <v>35654</v>
      </c>
      <c r="T19" s="8">
        <f>VLOOKUP($A$7:$A$91,data!$A$2:$X$78,20,FALSE)</f>
        <v>119</v>
      </c>
      <c r="U19" s="8">
        <f>VLOOKUP($A$7:$A$91,data!$A$2:$X$78,21,FALSE)</f>
        <v>895</v>
      </c>
      <c r="V19" s="8">
        <f>VLOOKUP($A$7:$A$91,data!$A$2:$X$78,22,FALSE)</f>
        <v>35</v>
      </c>
      <c r="W19" s="8">
        <f>VLOOKUP($A$7:$A$91,data!$A$2:$X$78,23,FALSE)</f>
        <v>162</v>
      </c>
      <c r="X19" s="8">
        <f>VLOOKUP($A$7:$A$91,data!$A$2:$X$78,24,FALSE)</f>
        <v>10</v>
      </c>
    </row>
    <row r="20" spans="1:24" ht="21.75" x14ac:dyDescent="0.2">
      <c r="A20" s="7" t="s">
        <v>22</v>
      </c>
      <c r="B20" s="8">
        <f>VLOOKUP($A$7:$A$91,data!$A$2:$X$78,2,FALSE)</f>
        <v>10909</v>
      </c>
      <c r="C20" s="8">
        <f>VLOOKUP($A$7:$A$91,data!$A$2:$X$78,3,FALSE)</f>
        <v>1668</v>
      </c>
      <c r="D20" s="8">
        <f>VLOOKUP($A$7:$A$91,data!$A$2:$X$78,4,FALSE)</f>
        <v>264</v>
      </c>
      <c r="E20" s="8">
        <f>VLOOKUP($A$7:$A$91,data!$A$2:$X$78,5,FALSE)</f>
        <v>2869</v>
      </c>
      <c r="F20" s="8">
        <f>VLOOKUP($A$7:$A$91,data!$A$2:$X$78,6,FALSE)</f>
        <v>69</v>
      </c>
      <c r="G20" s="8">
        <f>VLOOKUP($A$7:$A$91,data!$A$2:$X$78,7,FALSE)</f>
        <v>600</v>
      </c>
      <c r="H20" s="8">
        <f>VLOOKUP($A$7:$A$91,data!$A$2:$X$78,8,FALSE)</f>
        <v>22</v>
      </c>
      <c r="I20" s="8">
        <f>VLOOKUP($A$7:$A$91,data!$A$2:$X$78,9,FALSE)</f>
        <v>49456</v>
      </c>
      <c r="J20" s="8">
        <f>VLOOKUP($A$7:$A$91,data!$A$2:$X$78,10,FALSE)</f>
        <v>151</v>
      </c>
      <c r="K20" s="8">
        <f>VLOOKUP($A$7:$A$91,data!$A$2:$X$78,11,FALSE)</f>
        <v>252962</v>
      </c>
      <c r="L20" s="8">
        <f>VLOOKUP($A$7:$A$91,data!$A$2:$X$78,12,FALSE)</f>
        <v>9555</v>
      </c>
      <c r="M20" s="8">
        <f>VLOOKUP($A$7:$A$91,data!$A$2:$X$78,13,FALSE)</f>
        <v>2161421</v>
      </c>
      <c r="N20" s="8">
        <f>VLOOKUP($A$7:$A$91,data!$A$2:$X$78,14,FALSE)</f>
        <v>226</v>
      </c>
      <c r="O20" s="8">
        <f>VLOOKUP($A$7:$A$91,data!$A$2:$X$78,15,FALSE)</f>
        <v>771684</v>
      </c>
      <c r="P20" s="8">
        <f>VLOOKUP($A$7:$A$91,data!$A$2:$X$78,16,FALSE)</f>
        <v>802</v>
      </c>
      <c r="Q20" s="8">
        <f>VLOOKUP($A$7:$A$91,data!$A$2:$X$78,17,FALSE)</f>
        <v>21795</v>
      </c>
      <c r="R20" s="8">
        <f>VLOOKUP($A$7:$A$91,data!$A$2:$X$78,18,FALSE)</f>
        <v>72</v>
      </c>
      <c r="S20" s="8">
        <f>VLOOKUP($A$7:$A$91,data!$A$2:$X$78,19,FALSE)</f>
        <v>12138</v>
      </c>
      <c r="T20" s="8">
        <f>VLOOKUP($A$7:$A$91,data!$A$2:$X$78,20,FALSE)</f>
        <v>178</v>
      </c>
      <c r="U20" s="8">
        <f>VLOOKUP($A$7:$A$91,data!$A$2:$X$78,21,FALSE)</f>
        <v>198</v>
      </c>
      <c r="V20" s="8">
        <f>VLOOKUP($A$7:$A$91,data!$A$2:$X$78,22,FALSE)</f>
        <v>23</v>
      </c>
      <c r="W20" s="8">
        <f>VLOOKUP($A$7:$A$91,data!$A$2:$X$78,23,FALSE)</f>
        <v>12</v>
      </c>
      <c r="X20" s="8">
        <f>VLOOKUP($A$7:$A$91,data!$A$2:$X$78,24,FALSE)</f>
        <v>3</v>
      </c>
    </row>
    <row r="21" spans="1:24" ht="21.75" x14ac:dyDescent="0.2">
      <c r="A21" s="7" t="s">
        <v>23</v>
      </c>
      <c r="B21" s="8">
        <f>VLOOKUP($A$7:$A$91,data!$A$2:$X$78,2,FALSE)</f>
        <v>4772</v>
      </c>
      <c r="C21" s="8">
        <f>VLOOKUP($A$7:$A$91,data!$A$2:$X$78,3,FALSE)</f>
        <v>1699</v>
      </c>
      <c r="D21" s="8">
        <f>VLOOKUP($A$7:$A$91,data!$A$2:$X$78,4,FALSE)</f>
        <v>182</v>
      </c>
      <c r="E21" s="8">
        <f>VLOOKUP($A$7:$A$91,data!$A$2:$X$78,5,FALSE)</f>
        <v>0</v>
      </c>
      <c r="F21" s="8">
        <f>VLOOKUP($A$7:$A$91,data!$A$2:$X$78,6,FALSE)</f>
        <v>0</v>
      </c>
      <c r="G21" s="8">
        <f>VLOOKUP($A$7:$A$91,data!$A$2:$X$78,7,FALSE)</f>
        <v>629</v>
      </c>
      <c r="H21" s="8">
        <f>VLOOKUP($A$7:$A$91,data!$A$2:$X$78,8,FALSE)</f>
        <v>74</v>
      </c>
      <c r="I21" s="8">
        <f>VLOOKUP($A$7:$A$91,data!$A$2:$X$78,9,FALSE)</f>
        <v>74811</v>
      </c>
      <c r="J21" s="8">
        <f>VLOOKUP($A$7:$A$91,data!$A$2:$X$78,10,FALSE)</f>
        <v>73</v>
      </c>
      <c r="K21" s="8">
        <f>VLOOKUP($A$7:$A$91,data!$A$2:$X$78,11,FALSE)</f>
        <v>116115</v>
      </c>
      <c r="L21" s="8">
        <f>VLOOKUP($A$7:$A$91,data!$A$2:$X$78,12,FALSE)</f>
        <v>3992</v>
      </c>
      <c r="M21" s="8">
        <f>VLOOKUP($A$7:$A$91,data!$A$2:$X$78,13,FALSE)</f>
        <v>529125</v>
      </c>
      <c r="N21" s="8">
        <f>VLOOKUP($A$7:$A$91,data!$A$2:$X$78,14,FALSE)</f>
        <v>16</v>
      </c>
      <c r="O21" s="8">
        <f>VLOOKUP($A$7:$A$91,data!$A$2:$X$78,15,FALSE)</f>
        <v>59868</v>
      </c>
      <c r="P21" s="8">
        <f>VLOOKUP($A$7:$A$91,data!$A$2:$X$78,16,FALSE)</f>
        <v>229</v>
      </c>
      <c r="Q21" s="8">
        <f>VLOOKUP($A$7:$A$91,data!$A$2:$X$78,17,FALSE)</f>
        <v>1959</v>
      </c>
      <c r="R21" s="8">
        <f>VLOOKUP($A$7:$A$91,data!$A$2:$X$78,18,FALSE)</f>
        <v>40</v>
      </c>
      <c r="S21" s="8">
        <f>VLOOKUP($A$7:$A$91,data!$A$2:$X$78,19,FALSE)</f>
        <v>10012</v>
      </c>
      <c r="T21" s="8">
        <f>VLOOKUP($A$7:$A$91,data!$A$2:$X$78,20,FALSE)</f>
        <v>89</v>
      </c>
      <c r="U21" s="8">
        <f>VLOOKUP($A$7:$A$91,data!$A$2:$X$78,21,FALSE)</f>
        <v>335</v>
      </c>
      <c r="V21" s="8">
        <f>VLOOKUP($A$7:$A$91,data!$A$2:$X$78,22,FALSE)</f>
        <v>25</v>
      </c>
      <c r="W21" s="8">
        <f>VLOOKUP($A$7:$A$91,data!$A$2:$X$78,23,FALSE)</f>
        <v>139</v>
      </c>
      <c r="X21" s="8">
        <f>VLOOKUP($A$7:$A$91,data!$A$2:$X$78,24,FALSE)</f>
        <v>10</v>
      </c>
    </row>
    <row r="22" spans="1:24" ht="21.75" x14ac:dyDescent="0.2">
      <c r="A22" s="7" t="s">
        <v>24</v>
      </c>
      <c r="B22" s="8">
        <f>VLOOKUP($A$7:$A$91,data!$A$2:$X$78,2,FALSE)</f>
        <v>16995</v>
      </c>
      <c r="C22" s="8">
        <f>VLOOKUP($A$7:$A$91,data!$A$2:$X$78,3,FALSE)</f>
        <v>22199</v>
      </c>
      <c r="D22" s="8">
        <f>VLOOKUP($A$7:$A$91,data!$A$2:$X$78,4,FALSE)</f>
        <v>2582</v>
      </c>
      <c r="E22" s="8">
        <f>VLOOKUP($A$7:$A$91,data!$A$2:$X$78,5,FALSE)</f>
        <v>178</v>
      </c>
      <c r="F22" s="8">
        <f>VLOOKUP($A$7:$A$91,data!$A$2:$X$78,6,FALSE)</f>
        <v>5</v>
      </c>
      <c r="G22" s="8">
        <f>VLOOKUP($A$7:$A$91,data!$A$2:$X$78,7,FALSE)</f>
        <v>3313</v>
      </c>
      <c r="H22" s="8">
        <f>VLOOKUP($A$7:$A$91,data!$A$2:$X$78,8,FALSE)</f>
        <v>275</v>
      </c>
      <c r="I22" s="8">
        <f>VLOOKUP($A$7:$A$91,data!$A$2:$X$78,9,FALSE)</f>
        <v>312930</v>
      </c>
      <c r="J22" s="8">
        <f>VLOOKUP($A$7:$A$91,data!$A$2:$X$78,10,FALSE)</f>
        <v>560</v>
      </c>
      <c r="K22" s="8">
        <f>VLOOKUP($A$7:$A$91,data!$A$2:$X$78,11,FALSE)</f>
        <v>559775</v>
      </c>
      <c r="L22" s="8">
        <f>VLOOKUP($A$7:$A$91,data!$A$2:$X$78,12,FALSE)</f>
        <v>13389</v>
      </c>
      <c r="M22" s="8">
        <f>VLOOKUP($A$7:$A$91,data!$A$2:$X$78,13,FALSE)</f>
        <v>4766900</v>
      </c>
      <c r="N22" s="8">
        <f>VLOOKUP($A$7:$A$91,data!$A$2:$X$78,14,FALSE)</f>
        <v>309</v>
      </c>
      <c r="O22" s="8">
        <f>VLOOKUP($A$7:$A$91,data!$A$2:$X$78,15,FALSE)</f>
        <v>6798407</v>
      </c>
      <c r="P22" s="8">
        <f>VLOOKUP($A$7:$A$91,data!$A$2:$X$78,16,FALSE)</f>
        <v>1196</v>
      </c>
      <c r="Q22" s="8">
        <f>VLOOKUP($A$7:$A$91,data!$A$2:$X$78,17,FALSE)</f>
        <v>951128</v>
      </c>
      <c r="R22" s="8">
        <f>VLOOKUP($A$7:$A$91,data!$A$2:$X$78,18,FALSE)</f>
        <v>654</v>
      </c>
      <c r="S22" s="8">
        <f>VLOOKUP($A$7:$A$91,data!$A$2:$X$78,19,FALSE)</f>
        <v>254238</v>
      </c>
      <c r="T22" s="8">
        <f>VLOOKUP($A$7:$A$91,data!$A$2:$X$78,20,FALSE)</f>
        <v>1716</v>
      </c>
      <c r="U22" s="8">
        <f>VLOOKUP($A$7:$A$91,data!$A$2:$X$78,21,FALSE)</f>
        <v>7611</v>
      </c>
      <c r="V22" s="8">
        <f>VLOOKUP($A$7:$A$91,data!$A$2:$X$78,22,FALSE)</f>
        <v>347</v>
      </c>
      <c r="W22" s="8">
        <f>VLOOKUP($A$7:$A$91,data!$A$2:$X$78,23,FALSE)</f>
        <v>1272</v>
      </c>
      <c r="X22" s="8">
        <f>VLOOKUP($A$7:$A$91,data!$A$2:$X$78,24,FALSE)</f>
        <v>85</v>
      </c>
    </row>
    <row r="23" spans="1:24" ht="21.75" x14ac:dyDescent="0.2">
      <c r="A23" s="7" t="s">
        <v>25</v>
      </c>
      <c r="B23" s="8">
        <f>VLOOKUP($A$7:$A$91,data!$A$2:$X$78,2,FALSE)</f>
        <v>20276</v>
      </c>
      <c r="C23" s="8">
        <f>VLOOKUP($A$7:$A$91,data!$A$2:$X$78,3,FALSE)</f>
        <v>15749</v>
      </c>
      <c r="D23" s="8">
        <f>VLOOKUP($A$7:$A$91,data!$A$2:$X$78,4,FALSE)</f>
        <v>1578</v>
      </c>
      <c r="E23" s="8">
        <f>VLOOKUP($A$7:$A$91,data!$A$2:$X$78,5,FALSE)</f>
        <v>132</v>
      </c>
      <c r="F23" s="8">
        <f>VLOOKUP($A$7:$A$91,data!$A$2:$X$78,6,FALSE)</f>
        <v>9</v>
      </c>
      <c r="G23" s="8">
        <f>VLOOKUP($A$7:$A$91,data!$A$2:$X$78,7,FALSE)</f>
        <v>10730</v>
      </c>
      <c r="H23" s="8">
        <f>VLOOKUP($A$7:$A$91,data!$A$2:$X$78,8,FALSE)</f>
        <v>856</v>
      </c>
      <c r="I23" s="8">
        <f>VLOOKUP($A$7:$A$91,data!$A$2:$X$78,9,FALSE)</f>
        <v>303665</v>
      </c>
      <c r="J23" s="8">
        <f>VLOOKUP($A$7:$A$91,data!$A$2:$X$78,10,FALSE)</f>
        <v>510</v>
      </c>
      <c r="K23" s="8">
        <f>VLOOKUP($A$7:$A$91,data!$A$2:$X$78,11,FALSE)</f>
        <v>774794</v>
      </c>
      <c r="L23" s="8">
        <f>VLOOKUP($A$7:$A$91,data!$A$2:$X$78,12,FALSE)</f>
        <v>18158</v>
      </c>
      <c r="M23" s="8">
        <f>VLOOKUP($A$7:$A$91,data!$A$2:$X$78,13,FALSE)</f>
        <v>18932007</v>
      </c>
      <c r="N23" s="8">
        <f>VLOOKUP($A$7:$A$91,data!$A$2:$X$78,14,FALSE)</f>
        <v>734</v>
      </c>
      <c r="O23" s="8">
        <f>VLOOKUP($A$7:$A$91,data!$A$2:$X$78,15,FALSE)</f>
        <v>1832013</v>
      </c>
      <c r="P23" s="8">
        <f>VLOOKUP($A$7:$A$91,data!$A$2:$X$78,16,FALSE)</f>
        <v>687</v>
      </c>
      <c r="Q23" s="8">
        <f>VLOOKUP($A$7:$A$91,data!$A$2:$X$78,17,FALSE)</f>
        <v>601124</v>
      </c>
      <c r="R23" s="8">
        <f>VLOOKUP($A$7:$A$91,data!$A$2:$X$78,18,FALSE)</f>
        <v>123</v>
      </c>
      <c r="S23" s="8">
        <f>VLOOKUP($A$7:$A$91,data!$A$2:$X$78,19,FALSE)</f>
        <v>32580</v>
      </c>
      <c r="T23" s="8">
        <f>VLOOKUP($A$7:$A$91,data!$A$2:$X$78,20,FALSE)</f>
        <v>367</v>
      </c>
      <c r="U23" s="8">
        <f>VLOOKUP($A$7:$A$91,data!$A$2:$X$78,21,FALSE)</f>
        <v>918</v>
      </c>
      <c r="V23" s="8">
        <f>VLOOKUP($A$7:$A$91,data!$A$2:$X$78,22,FALSE)</f>
        <v>52</v>
      </c>
      <c r="W23" s="8">
        <f>VLOOKUP($A$7:$A$91,data!$A$2:$X$78,23,FALSE)</f>
        <v>182</v>
      </c>
      <c r="X23" s="8">
        <f>VLOOKUP($A$7:$A$91,data!$A$2:$X$78,24,FALSE)</f>
        <v>11</v>
      </c>
    </row>
    <row r="24" spans="1:24" ht="21.75" x14ac:dyDescent="0.2">
      <c r="A24" s="7" t="s">
        <v>26</v>
      </c>
      <c r="B24" s="8">
        <f>VLOOKUP($A$7:$A$91,data!$A$2:$X$78,2,FALSE)</f>
        <v>11000</v>
      </c>
      <c r="C24" s="8">
        <f>VLOOKUP($A$7:$A$91,data!$A$2:$X$78,3,FALSE)</f>
        <v>10246</v>
      </c>
      <c r="D24" s="8">
        <f>VLOOKUP($A$7:$A$91,data!$A$2:$X$78,4,FALSE)</f>
        <v>926</v>
      </c>
      <c r="E24" s="8">
        <f>VLOOKUP($A$7:$A$91,data!$A$2:$X$78,5,FALSE)</f>
        <v>120</v>
      </c>
      <c r="F24" s="8">
        <f>VLOOKUP($A$7:$A$91,data!$A$2:$X$78,6,FALSE)</f>
        <v>6</v>
      </c>
      <c r="G24" s="8">
        <f>VLOOKUP($A$7:$A$91,data!$A$2:$X$78,7,FALSE)</f>
        <v>13552</v>
      </c>
      <c r="H24" s="8">
        <f>VLOOKUP($A$7:$A$91,data!$A$2:$X$78,8,FALSE)</f>
        <v>1026</v>
      </c>
      <c r="I24" s="8">
        <f>VLOOKUP($A$7:$A$91,data!$A$2:$X$78,9,FALSE)</f>
        <v>248536</v>
      </c>
      <c r="J24" s="8">
        <f>VLOOKUP($A$7:$A$91,data!$A$2:$X$78,10,FALSE)</f>
        <v>183</v>
      </c>
      <c r="K24" s="8">
        <f>VLOOKUP($A$7:$A$91,data!$A$2:$X$78,11,FALSE)</f>
        <v>254844</v>
      </c>
      <c r="L24" s="8">
        <f>VLOOKUP($A$7:$A$91,data!$A$2:$X$78,12,FALSE)</f>
        <v>9052</v>
      </c>
      <c r="M24" s="8">
        <f>VLOOKUP($A$7:$A$91,data!$A$2:$X$78,13,FALSE)</f>
        <v>2786575</v>
      </c>
      <c r="N24" s="8">
        <f>VLOOKUP($A$7:$A$91,data!$A$2:$X$78,14,FALSE)</f>
        <v>313</v>
      </c>
      <c r="O24" s="8">
        <f>VLOOKUP($A$7:$A$91,data!$A$2:$X$78,15,FALSE)</f>
        <v>4638688</v>
      </c>
      <c r="P24" s="8">
        <f>VLOOKUP($A$7:$A$91,data!$A$2:$X$78,16,FALSE)</f>
        <v>988</v>
      </c>
      <c r="Q24" s="8">
        <f>VLOOKUP($A$7:$A$91,data!$A$2:$X$78,17,FALSE)</f>
        <v>574778</v>
      </c>
      <c r="R24" s="8">
        <f>VLOOKUP($A$7:$A$91,data!$A$2:$X$78,18,FALSE)</f>
        <v>281</v>
      </c>
      <c r="S24" s="8">
        <f>VLOOKUP($A$7:$A$91,data!$A$2:$X$78,19,FALSE)</f>
        <v>54474</v>
      </c>
      <c r="T24" s="8">
        <f>VLOOKUP($A$7:$A$91,data!$A$2:$X$78,20,FALSE)</f>
        <v>405</v>
      </c>
      <c r="U24" s="8">
        <f>VLOOKUP($A$7:$A$91,data!$A$2:$X$78,21,FALSE)</f>
        <v>1448</v>
      </c>
      <c r="V24" s="8">
        <f>VLOOKUP($A$7:$A$91,data!$A$2:$X$78,22,FALSE)</f>
        <v>74</v>
      </c>
      <c r="W24" s="8">
        <f>VLOOKUP($A$7:$A$91,data!$A$2:$X$78,23,FALSE)</f>
        <v>297</v>
      </c>
      <c r="X24" s="8">
        <f>VLOOKUP($A$7:$A$91,data!$A$2:$X$78,24,FALSE)</f>
        <v>15</v>
      </c>
    </row>
    <row r="25" spans="1:24" ht="21.75" x14ac:dyDescent="0.2">
      <c r="A25" s="7" t="s">
        <v>27</v>
      </c>
      <c r="B25" s="8">
        <f>VLOOKUP($A$7:$A$91,data!$A$2:$X$78,2,FALSE)</f>
        <v>32666</v>
      </c>
      <c r="C25" s="8">
        <f>VLOOKUP($A$7:$A$91,data!$A$2:$X$78,3,FALSE)</f>
        <v>74624</v>
      </c>
      <c r="D25" s="8">
        <f>VLOOKUP($A$7:$A$91,data!$A$2:$X$78,4,FALSE)</f>
        <v>6817</v>
      </c>
      <c r="E25" s="8">
        <f>VLOOKUP($A$7:$A$91,data!$A$2:$X$78,5,FALSE)</f>
        <v>35795</v>
      </c>
      <c r="F25" s="8">
        <f>VLOOKUP($A$7:$A$91,data!$A$2:$X$78,6,FALSE)</f>
        <v>869</v>
      </c>
      <c r="G25" s="8">
        <f>VLOOKUP($A$7:$A$91,data!$A$2:$X$78,7,FALSE)</f>
        <v>13054</v>
      </c>
      <c r="H25" s="8">
        <f>VLOOKUP($A$7:$A$91,data!$A$2:$X$78,8,FALSE)</f>
        <v>1005</v>
      </c>
      <c r="I25" s="8">
        <f>VLOOKUP($A$7:$A$91,data!$A$2:$X$78,9,FALSE)</f>
        <v>33514</v>
      </c>
      <c r="J25" s="8">
        <f>VLOOKUP($A$7:$A$91,data!$A$2:$X$78,10,FALSE)</f>
        <v>1051</v>
      </c>
      <c r="K25" s="8">
        <f>VLOOKUP($A$7:$A$91,data!$A$2:$X$78,11,FALSE)</f>
        <v>1390235</v>
      </c>
      <c r="L25" s="8">
        <f>VLOOKUP($A$7:$A$91,data!$A$2:$X$78,12,FALSE)</f>
        <v>29445</v>
      </c>
      <c r="M25" s="8">
        <f>VLOOKUP($A$7:$A$91,data!$A$2:$X$78,13,FALSE)</f>
        <v>526110</v>
      </c>
      <c r="N25" s="8">
        <f>VLOOKUP($A$7:$A$91,data!$A$2:$X$78,14,FALSE)</f>
        <v>976</v>
      </c>
      <c r="O25" s="8">
        <f>VLOOKUP($A$7:$A$91,data!$A$2:$X$78,15,FALSE)</f>
        <v>277696</v>
      </c>
      <c r="P25" s="8">
        <f>VLOOKUP($A$7:$A$91,data!$A$2:$X$78,16,FALSE)</f>
        <v>4501</v>
      </c>
      <c r="Q25" s="8">
        <f>VLOOKUP($A$7:$A$91,data!$A$2:$X$78,17,FALSE)</f>
        <v>132922</v>
      </c>
      <c r="R25" s="8">
        <f>VLOOKUP($A$7:$A$91,data!$A$2:$X$78,18,FALSE)</f>
        <v>464</v>
      </c>
      <c r="S25" s="8">
        <f>VLOOKUP($A$7:$A$91,data!$A$2:$X$78,19,FALSE)</f>
        <v>20101</v>
      </c>
      <c r="T25" s="8">
        <f>VLOOKUP($A$7:$A$91,data!$A$2:$X$78,20,FALSE)</f>
        <v>949</v>
      </c>
      <c r="U25" s="8">
        <f>VLOOKUP($A$7:$A$91,data!$A$2:$X$78,21,FALSE)</f>
        <v>8304</v>
      </c>
      <c r="V25" s="8">
        <f>VLOOKUP($A$7:$A$91,data!$A$2:$X$78,22,FALSE)</f>
        <v>351</v>
      </c>
      <c r="W25" s="8">
        <f>VLOOKUP($A$7:$A$91,data!$A$2:$X$78,23,FALSE)</f>
        <v>421</v>
      </c>
      <c r="X25" s="8">
        <f>VLOOKUP($A$7:$A$91,data!$A$2:$X$78,24,FALSE)</f>
        <v>17</v>
      </c>
    </row>
    <row r="26" spans="1:24" ht="21.75" x14ac:dyDescent="0.2">
      <c r="A26" s="11" t="s">
        <v>3</v>
      </c>
      <c r="B26" s="10">
        <f>SUM(B27:B34)</f>
        <v>859593</v>
      </c>
      <c r="C26" s="10">
        <f t="shared" ref="C26:X26" si="12">SUM(C27:C34)</f>
        <v>2105898</v>
      </c>
      <c r="D26" s="10">
        <f t="shared" si="12"/>
        <v>380450</v>
      </c>
      <c r="E26" s="10">
        <f t="shared" si="12"/>
        <v>171196</v>
      </c>
      <c r="F26" s="10">
        <f t="shared" si="12"/>
        <v>5613</v>
      </c>
      <c r="G26" s="10">
        <f t="shared" si="12"/>
        <v>567188</v>
      </c>
      <c r="H26" s="10">
        <f t="shared" si="12"/>
        <v>121261</v>
      </c>
      <c r="I26" s="10">
        <f t="shared" si="12"/>
        <v>1251917</v>
      </c>
      <c r="J26" s="10">
        <f t="shared" si="12"/>
        <v>45474</v>
      </c>
      <c r="K26" s="10">
        <f t="shared" ref="K26:L26" si="13">SUM(K27:K34)</f>
        <v>24603111</v>
      </c>
      <c r="L26" s="10">
        <f t="shared" si="13"/>
        <v>686483</v>
      </c>
      <c r="M26" s="10">
        <f t="shared" ref="M26:N26" si="14">SUM(M27:M34)</f>
        <v>44529374</v>
      </c>
      <c r="N26" s="10">
        <f t="shared" si="14"/>
        <v>12369</v>
      </c>
      <c r="O26" s="10">
        <f t="shared" si="12"/>
        <v>3360596</v>
      </c>
      <c r="P26" s="10">
        <f t="shared" si="12"/>
        <v>40051</v>
      </c>
      <c r="Q26" s="10">
        <f t="shared" si="12"/>
        <v>1112770</v>
      </c>
      <c r="R26" s="10">
        <f t="shared" si="12"/>
        <v>8544</v>
      </c>
      <c r="S26" s="10">
        <f t="shared" ref="S26:T26" si="15">SUM(S27:S34)</f>
        <v>1052489</v>
      </c>
      <c r="T26" s="10">
        <f t="shared" si="15"/>
        <v>26513</v>
      </c>
      <c r="U26" s="10">
        <f t="shared" si="12"/>
        <v>149052</v>
      </c>
      <c r="V26" s="10">
        <f t="shared" si="12"/>
        <v>6144</v>
      </c>
      <c r="W26" s="10">
        <f t="shared" si="12"/>
        <v>6138</v>
      </c>
      <c r="X26" s="10">
        <f t="shared" si="12"/>
        <v>319</v>
      </c>
    </row>
    <row r="27" spans="1:24" ht="21.75" x14ac:dyDescent="0.2">
      <c r="A27" s="7" t="s">
        <v>28</v>
      </c>
      <c r="B27" s="8">
        <f>VLOOKUP($A$7:$A$91,data!$A$2:$X$78,2,FALSE)</f>
        <v>187786</v>
      </c>
      <c r="C27" s="8">
        <f>VLOOKUP($A$7:$A$91,data!$A$2:$X$78,3,FALSE)</f>
        <v>409539</v>
      </c>
      <c r="D27" s="8">
        <f>VLOOKUP($A$7:$A$91,data!$A$2:$X$78,4,FALSE)</f>
        <v>50536</v>
      </c>
      <c r="E27" s="8">
        <f>VLOOKUP($A$7:$A$91,data!$A$2:$X$78,5,FALSE)</f>
        <v>154417</v>
      </c>
      <c r="F27" s="8">
        <f>VLOOKUP($A$7:$A$91,data!$A$2:$X$78,6,FALSE)</f>
        <v>4958</v>
      </c>
      <c r="G27" s="8">
        <f>VLOOKUP($A$7:$A$91,data!$A$2:$X$78,7,FALSE)</f>
        <v>68019</v>
      </c>
      <c r="H27" s="8">
        <f>VLOOKUP($A$7:$A$91,data!$A$2:$X$78,8,FALSE)</f>
        <v>10206</v>
      </c>
      <c r="I27" s="8">
        <f>VLOOKUP($A$7:$A$91,data!$A$2:$X$78,9,FALSE)</f>
        <v>354713</v>
      </c>
      <c r="J27" s="8">
        <f>VLOOKUP($A$7:$A$91,data!$A$2:$X$78,10,FALSE)</f>
        <v>7989</v>
      </c>
      <c r="K27" s="8">
        <f>VLOOKUP($A$7:$A$91,data!$A$2:$X$78,11,FALSE)</f>
        <v>5387849</v>
      </c>
      <c r="L27" s="8">
        <f>VLOOKUP($A$7:$A$91,data!$A$2:$X$78,12,FALSE)</f>
        <v>161649</v>
      </c>
      <c r="M27" s="8">
        <f>VLOOKUP($A$7:$A$91,data!$A$2:$X$78,13,FALSE)</f>
        <v>27379264</v>
      </c>
      <c r="N27" s="8">
        <f>VLOOKUP($A$7:$A$91,data!$A$2:$X$78,14,FALSE)</f>
        <v>4940</v>
      </c>
      <c r="O27" s="8">
        <f>VLOOKUP($A$7:$A$91,data!$A$2:$X$78,15,FALSE)</f>
        <v>1056866</v>
      </c>
      <c r="P27" s="8">
        <f>VLOOKUP($A$7:$A$91,data!$A$2:$X$78,16,FALSE)</f>
        <v>10136</v>
      </c>
      <c r="Q27" s="8">
        <f>VLOOKUP($A$7:$A$91,data!$A$2:$X$78,17,FALSE)</f>
        <v>373114</v>
      </c>
      <c r="R27" s="8">
        <f>VLOOKUP($A$7:$A$91,data!$A$2:$X$78,18,FALSE)</f>
        <v>2417</v>
      </c>
      <c r="S27" s="8">
        <f>VLOOKUP($A$7:$A$91,data!$A$2:$X$78,19,FALSE)</f>
        <v>405304</v>
      </c>
      <c r="T27" s="8">
        <f>VLOOKUP($A$7:$A$91,data!$A$2:$X$78,20,FALSE)</f>
        <v>6232</v>
      </c>
      <c r="U27" s="8">
        <f>VLOOKUP($A$7:$A$91,data!$A$2:$X$78,21,FALSE)</f>
        <v>95567</v>
      </c>
      <c r="V27" s="8">
        <f>VLOOKUP($A$7:$A$91,data!$A$2:$X$78,22,FALSE)</f>
        <v>3339</v>
      </c>
      <c r="W27" s="8">
        <f>VLOOKUP($A$7:$A$91,data!$A$2:$X$78,23,FALSE)</f>
        <v>3396</v>
      </c>
      <c r="X27" s="8">
        <f>VLOOKUP($A$7:$A$91,data!$A$2:$X$78,24,FALSE)</f>
        <v>124</v>
      </c>
    </row>
    <row r="28" spans="1:24" ht="21.75" x14ac:dyDescent="0.2">
      <c r="A28" s="7" t="s">
        <v>29</v>
      </c>
      <c r="B28" s="8">
        <f>VLOOKUP($A$7:$A$91,data!$A$2:$X$78,2,FALSE)</f>
        <v>123594</v>
      </c>
      <c r="C28" s="8">
        <f>VLOOKUP($A$7:$A$91,data!$A$2:$X$78,3,FALSE)</f>
        <v>323683</v>
      </c>
      <c r="D28" s="8">
        <f>VLOOKUP($A$7:$A$91,data!$A$2:$X$78,4,FALSE)</f>
        <v>52223</v>
      </c>
      <c r="E28" s="8">
        <f>VLOOKUP($A$7:$A$91,data!$A$2:$X$78,5,FALSE)</f>
        <v>6705</v>
      </c>
      <c r="F28" s="8">
        <f>VLOOKUP($A$7:$A$91,data!$A$2:$X$78,6,FALSE)</f>
        <v>185</v>
      </c>
      <c r="G28" s="8">
        <f>VLOOKUP($A$7:$A$91,data!$A$2:$X$78,7,FALSE)</f>
        <v>116494</v>
      </c>
      <c r="H28" s="8">
        <f>VLOOKUP($A$7:$A$91,data!$A$2:$X$78,8,FALSE)</f>
        <v>19771</v>
      </c>
      <c r="I28" s="8">
        <f>VLOOKUP($A$7:$A$91,data!$A$2:$X$78,9,FALSE)</f>
        <v>172149</v>
      </c>
      <c r="J28" s="8">
        <f>VLOOKUP($A$7:$A$91,data!$A$2:$X$78,10,FALSE)</f>
        <v>7940</v>
      </c>
      <c r="K28" s="8">
        <f>VLOOKUP($A$7:$A$91,data!$A$2:$X$78,11,FALSE)</f>
        <v>3682229</v>
      </c>
      <c r="L28" s="8">
        <f>VLOOKUP($A$7:$A$91,data!$A$2:$X$78,12,FALSE)</f>
        <v>97141</v>
      </c>
      <c r="M28" s="8">
        <f>VLOOKUP($A$7:$A$91,data!$A$2:$X$78,13,FALSE)</f>
        <v>7779722</v>
      </c>
      <c r="N28" s="8">
        <f>VLOOKUP($A$7:$A$91,data!$A$2:$X$78,14,FALSE)</f>
        <v>1320</v>
      </c>
      <c r="O28" s="8">
        <f>VLOOKUP($A$7:$A$91,data!$A$2:$X$78,15,FALSE)</f>
        <v>172975</v>
      </c>
      <c r="P28" s="8">
        <f>VLOOKUP($A$7:$A$91,data!$A$2:$X$78,16,FALSE)</f>
        <v>5506</v>
      </c>
      <c r="Q28" s="8">
        <f>VLOOKUP($A$7:$A$91,data!$A$2:$X$78,17,FALSE)</f>
        <v>38676</v>
      </c>
      <c r="R28" s="8">
        <f>VLOOKUP($A$7:$A$91,data!$A$2:$X$78,18,FALSE)</f>
        <v>810</v>
      </c>
      <c r="S28" s="8">
        <f>VLOOKUP($A$7:$A$91,data!$A$2:$X$78,19,FALSE)</f>
        <v>145387</v>
      </c>
      <c r="T28" s="8">
        <f>VLOOKUP($A$7:$A$91,data!$A$2:$X$78,20,FALSE)</f>
        <v>6793</v>
      </c>
      <c r="U28" s="8">
        <f>VLOOKUP($A$7:$A$91,data!$A$2:$X$78,21,FALSE)</f>
        <v>13986</v>
      </c>
      <c r="V28" s="8">
        <f>VLOOKUP($A$7:$A$91,data!$A$2:$X$78,22,FALSE)</f>
        <v>797</v>
      </c>
      <c r="W28" s="8">
        <f>VLOOKUP($A$7:$A$91,data!$A$2:$X$78,23,FALSE)</f>
        <v>883</v>
      </c>
      <c r="X28" s="8">
        <f>VLOOKUP($A$7:$A$91,data!$A$2:$X$78,24,FALSE)</f>
        <v>82</v>
      </c>
    </row>
    <row r="29" spans="1:24" ht="21.75" x14ac:dyDescent="0.2">
      <c r="A29" s="7" t="s">
        <v>30</v>
      </c>
      <c r="B29" s="8">
        <f>VLOOKUP($A$7:$A$91,data!$A$2:$X$78,2,FALSE)</f>
        <v>135138</v>
      </c>
      <c r="C29" s="8">
        <f>VLOOKUP($A$7:$A$91,data!$A$2:$X$78,3,FALSE)</f>
        <v>390747</v>
      </c>
      <c r="D29" s="8">
        <f>VLOOKUP($A$7:$A$91,data!$A$2:$X$78,4,FALSE)</f>
        <v>73295</v>
      </c>
      <c r="E29" s="8">
        <f>VLOOKUP($A$7:$A$91,data!$A$2:$X$78,5,FALSE)</f>
        <v>1155</v>
      </c>
      <c r="F29" s="8">
        <f>VLOOKUP($A$7:$A$91,data!$A$2:$X$78,6,FALSE)</f>
        <v>101</v>
      </c>
      <c r="G29" s="8">
        <f>VLOOKUP($A$7:$A$91,data!$A$2:$X$78,7,FALSE)</f>
        <v>128838</v>
      </c>
      <c r="H29" s="8">
        <f>VLOOKUP($A$7:$A$91,data!$A$2:$X$78,8,FALSE)</f>
        <v>28504</v>
      </c>
      <c r="I29" s="8">
        <f>VLOOKUP($A$7:$A$91,data!$A$2:$X$78,9,FALSE)</f>
        <v>127059</v>
      </c>
      <c r="J29" s="8">
        <f>VLOOKUP($A$7:$A$91,data!$A$2:$X$78,10,FALSE)</f>
        <v>6056</v>
      </c>
      <c r="K29" s="8">
        <f>VLOOKUP($A$7:$A$91,data!$A$2:$X$78,11,FALSE)</f>
        <v>3729880</v>
      </c>
      <c r="L29" s="8">
        <f>VLOOKUP($A$7:$A$91,data!$A$2:$X$78,12,FALSE)</f>
        <v>108256</v>
      </c>
      <c r="M29" s="8">
        <f>VLOOKUP($A$7:$A$91,data!$A$2:$X$78,13,FALSE)</f>
        <v>544669</v>
      </c>
      <c r="N29" s="8">
        <f>VLOOKUP($A$7:$A$91,data!$A$2:$X$78,14,FALSE)</f>
        <v>1767</v>
      </c>
      <c r="O29" s="8">
        <f>VLOOKUP($A$7:$A$91,data!$A$2:$X$78,15,FALSE)</f>
        <v>142642</v>
      </c>
      <c r="P29" s="8">
        <f>VLOOKUP($A$7:$A$91,data!$A$2:$X$78,16,FALSE)</f>
        <v>9654</v>
      </c>
      <c r="Q29" s="8">
        <f>VLOOKUP($A$7:$A$91,data!$A$2:$X$78,17,FALSE)</f>
        <v>46921</v>
      </c>
      <c r="R29" s="8">
        <f>VLOOKUP($A$7:$A$91,data!$A$2:$X$78,18,FALSE)</f>
        <v>897</v>
      </c>
      <c r="S29" s="8">
        <f>VLOOKUP($A$7:$A$91,data!$A$2:$X$78,19,FALSE)</f>
        <v>162160</v>
      </c>
      <c r="T29" s="8">
        <f>VLOOKUP($A$7:$A$91,data!$A$2:$X$78,20,FALSE)</f>
        <v>6356</v>
      </c>
      <c r="U29" s="8">
        <f>VLOOKUP($A$7:$A$91,data!$A$2:$X$78,21,FALSE)</f>
        <v>3528</v>
      </c>
      <c r="V29" s="8">
        <f>VLOOKUP($A$7:$A$91,data!$A$2:$X$78,22,FALSE)</f>
        <v>276</v>
      </c>
      <c r="W29" s="8">
        <f>VLOOKUP($A$7:$A$91,data!$A$2:$X$78,23,FALSE)</f>
        <v>595</v>
      </c>
      <c r="X29" s="8">
        <f>VLOOKUP($A$7:$A$91,data!$A$2:$X$78,24,FALSE)</f>
        <v>27</v>
      </c>
    </row>
    <row r="30" spans="1:24" ht="21.75" x14ac:dyDescent="0.2">
      <c r="A30" s="7" t="s">
        <v>31</v>
      </c>
      <c r="B30" s="8">
        <f>VLOOKUP($A$7:$A$91,data!$A$2:$X$78,2,FALSE)</f>
        <v>126916</v>
      </c>
      <c r="C30" s="8">
        <f>VLOOKUP($A$7:$A$91,data!$A$2:$X$78,3,FALSE)</f>
        <v>365502</v>
      </c>
      <c r="D30" s="8">
        <f>VLOOKUP($A$7:$A$91,data!$A$2:$X$78,4,FALSE)</f>
        <v>75656</v>
      </c>
      <c r="E30" s="8">
        <f>VLOOKUP($A$7:$A$91,data!$A$2:$X$78,5,FALSE)</f>
        <v>2488</v>
      </c>
      <c r="F30" s="8">
        <f>VLOOKUP($A$7:$A$91,data!$A$2:$X$78,6,FALSE)</f>
        <v>141</v>
      </c>
      <c r="G30" s="8">
        <f>VLOOKUP($A$7:$A$91,data!$A$2:$X$78,7,FALSE)</f>
        <v>90855</v>
      </c>
      <c r="H30" s="8">
        <f>VLOOKUP($A$7:$A$91,data!$A$2:$X$78,8,FALSE)</f>
        <v>22544</v>
      </c>
      <c r="I30" s="8">
        <f>VLOOKUP($A$7:$A$91,data!$A$2:$X$78,9,FALSE)</f>
        <v>107800</v>
      </c>
      <c r="J30" s="8">
        <f>VLOOKUP($A$7:$A$91,data!$A$2:$X$78,10,FALSE)</f>
        <v>8462</v>
      </c>
      <c r="K30" s="8">
        <f>VLOOKUP($A$7:$A$91,data!$A$2:$X$78,11,FALSE)</f>
        <v>2997533</v>
      </c>
      <c r="L30" s="8">
        <f>VLOOKUP($A$7:$A$91,data!$A$2:$X$78,12,FALSE)</f>
        <v>90537</v>
      </c>
      <c r="M30" s="8">
        <f>VLOOKUP($A$7:$A$91,data!$A$2:$X$78,13,FALSE)</f>
        <v>1041418</v>
      </c>
      <c r="N30" s="8">
        <f>VLOOKUP($A$7:$A$91,data!$A$2:$X$78,14,FALSE)</f>
        <v>2194</v>
      </c>
      <c r="O30" s="8">
        <f>VLOOKUP($A$7:$A$91,data!$A$2:$X$78,15,FALSE)</f>
        <v>68883</v>
      </c>
      <c r="P30" s="8">
        <f>VLOOKUP($A$7:$A$91,data!$A$2:$X$78,16,FALSE)</f>
        <v>4563</v>
      </c>
      <c r="Q30" s="8">
        <f>VLOOKUP($A$7:$A$91,data!$A$2:$X$78,17,FALSE)</f>
        <v>30680</v>
      </c>
      <c r="R30" s="8">
        <f>VLOOKUP($A$7:$A$91,data!$A$2:$X$78,18,FALSE)</f>
        <v>2312</v>
      </c>
      <c r="S30" s="8">
        <f>VLOOKUP($A$7:$A$91,data!$A$2:$X$78,19,FALSE)</f>
        <v>49661</v>
      </c>
      <c r="T30" s="8">
        <f>VLOOKUP($A$7:$A$91,data!$A$2:$X$78,20,FALSE)</f>
        <v>3317</v>
      </c>
      <c r="U30" s="8">
        <f>VLOOKUP($A$7:$A$91,data!$A$2:$X$78,21,FALSE)</f>
        <v>3357</v>
      </c>
      <c r="V30" s="8">
        <f>VLOOKUP($A$7:$A$91,data!$A$2:$X$78,22,FALSE)</f>
        <v>215</v>
      </c>
      <c r="W30" s="8">
        <f>VLOOKUP($A$7:$A$91,data!$A$2:$X$78,23,FALSE)</f>
        <v>344</v>
      </c>
      <c r="X30" s="8">
        <f>VLOOKUP($A$7:$A$91,data!$A$2:$X$78,24,FALSE)</f>
        <v>15</v>
      </c>
    </row>
    <row r="31" spans="1:24" ht="21.75" x14ac:dyDescent="0.2">
      <c r="A31" s="7" t="s">
        <v>32</v>
      </c>
      <c r="B31" s="8">
        <f>VLOOKUP($A$7:$A$91,data!$A$2:$X$78,2,FALSE)</f>
        <v>126868</v>
      </c>
      <c r="C31" s="8">
        <f>VLOOKUP($A$7:$A$91,data!$A$2:$X$78,3,FALSE)</f>
        <v>304511</v>
      </c>
      <c r="D31" s="8">
        <f>VLOOKUP($A$7:$A$91,data!$A$2:$X$78,4,FALSE)</f>
        <v>70262</v>
      </c>
      <c r="E31" s="8">
        <f>VLOOKUP($A$7:$A$91,data!$A$2:$X$78,5,FALSE)</f>
        <v>234</v>
      </c>
      <c r="F31" s="8">
        <f>VLOOKUP($A$7:$A$91,data!$A$2:$X$78,6,FALSE)</f>
        <v>21</v>
      </c>
      <c r="G31" s="8">
        <f>VLOOKUP($A$7:$A$91,data!$A$2:$X$78,7,FALSE)</f>
        <v>103728</v>
      </c>
      <c r="H31" s="8">
        <f>VLOOKUP($A$7:$A$91,data!$A$2:$X$78,8,FALSE)</f>
        <v>27369</v>
      </c>
      <c r="I31" s="8">
        <f>VLOOKUP($A$7:$A$91,data!$A$2:$X$78,9,FALSE)</f>
        <v>156569</v>
      </c>
      <c r="J31" s="8">
        <f>VLOOKUP($A$7:$A$91,data!$A$2:$X$78,10,FALSE)</f>
        <v>6556</v>
      </c>
      <c r="K31" s="8">
        <f>VLOOKUP($A$7:$A$91,data!$A$2:$X$78,11,FALSE)</f>
        <v>3870957</v>
      </c>
      <c r="L31" s="8">
        <f>VLOOKUP($A$7:$A$91,data!$A$2:$X$78,12,FALSE)</f>
        <v>92541</v>
      </c>
      <c r="M31" s="8">
        <f>VLOOKUP($A$7:$A$91,data!$A$2:$X$78,13,FALSE)</f>
        <v>2291347</v>
      </c>
      <c r="N31" s="8">
        <f>VLOOKUP($A$7:$A$91,data!$A$2:$X$78,14,FALSE)</f>
        <v>1440</v>
      </c>
      <c r="O31" s="8">
        <f>VLOOKUP($A$7:$A$91,data!$A$2:$X$78,15,FALSE)</f>
        <v>691268</v>
      </c>
      <c r="P31" s="8">
        <f>VLOOKUP($A$7:$A$91,data!$A$2:$X$78,16,FALSE)</f>
        <v>3676</v>
      </c>
      <c r="Q31" s="8">
        <f>VLOOKUP($A$7:$A$91,data!$A$2:$X$78,17,FALSE)</f>
        <v>22427</v>
      </c>
      <c r="R31" s="8">
        <f>VLOOKUP($A$7:$A$91,data!$A$2:$X$78,18,FALSE)</f>
        <v>1013</v>
      </c>
      <c r="S31" s="8">
        <f>VLOOKUP($A$7:$A$91,data!$A$2:$X$78,19,FALSE)</f>
        <v>38732</v>
      </c>
      <c r="T31" s="8">
        <f>VLOOKUP($A$7:$A$91,data!$A$2:$X$78,20,FALSE)</f>
        <v>1094</v>
      </c>
      <c r="U31" s="8">
        <f>VLOOKUP($A$7:$A$91,data!$A$2:$X$78,21,FALSE)</f>
        <v>4928</v>
      </c>
      <c r="V31" s="8">
        <f>VLOOKUP($A$7:$A$91,data!$A$2:$X$78,22,FALSE)</f>
        <v>367</v>
      </c>
      <c r="W31" s="8">
        <f>VLOOKUP($A$7:$A$91,data!$A$2:$X$78,23,FALSE)</f>
        <v>225</v>
      </c>
      <c r="X31" s="8">
        <f>VLOOKUP($A$7:$A$91,data!$A$2:$X$78,24,FALSE)</f>
        <v>26</v>
      </c>
    </row>
    <row r="32" spans="1:24" ht="21.75" x14ac:dyDescent="0.2">
      <c r="A32" s="7" t="s">
        <v>33</v>
      </c>
      <c r="B32" s="8">
        <f>VLOOKUP($A$7:$A$91,data!$A$2:$X$78,2,FALSE)</f>
        <v>44906</v>
      </c>
      <c r="C32" s="8">
        <f>VLOOKUP($A$7:$A$91,data!$A$2:$X$78,3,FALSE)</f>
        <v>136292</v>
      </c>
      <c r="D32" s="8">
        <f>VLOOKUP($A$7:$A$91,data!$A$2:$X$78,4,FALSE)</f>
        <v>26762</v>
      </c>
      <c r="E32" s="8">
        <f>VLOOKUP($A$7:$A$91,data!$A$2:$X$78,5,FALSE)</f>
        <v>16</v>
      </c>
      <c r="F32" s="8">
        <f>VLOOKUP($A$7:$A$91,data!$A$2:$X$78,6,FALSE)</f>
        <v>7</v>
      </c>
      <c r="G32" s="8">
        <f>VLOOKUP($A$7:$A$91,data!$A$2:$X$78,7,FALSE)</f>
        <v>27732</v>
      </c>
      <c r="H32" s="8">
        <f>VLOOKUP($A$7:$A$91,data!$A$2:$X$78,8,FALSE)</f>
        <v>6284</v>
      </c>
      <c r="I32" s="8">
        <f>VLOOKUP($A$7:$A$91,data!$A$2:$X$78,9,FALSE)</f>
        <v>53402</v>
      </c>
      <c r="J32" s="8">
        <f>VLOOKUP($A$7:$A$91,data!$A$2:$X$78,10,FALSE)</f>
        <v>1941</v>
      </c>
      <c r="K32" s="8">
        <f>VLOOKUP($A$7:$A$91,data!$A$2:$X$78,11,FALSE)</f>
        <v>1306009</v>
      </c>
      <c r="L32" s="8">
        <f>VLOOKUP($A$7:$A$91,data!$A$2:$X$78,12,FALSE)</f>
        <v>36943</v>
      </c>
      <c r="M32" s="8">
        <f>VLOOKUP($A$7:$A$91,data!$A$2:$X$78,13,FALSE)</f>
        <v>281553</v>
      </c>
      <c r="N32" s="8">
        <f>VLOOKUP($A$7:$A$91,data!$A$2:$X$78,14,FALSE)</f>
        <v>371</v>
      </c>
      <c r="O32" s="8">
        <f>VLOOKUP($A$7:$A$91,data!$A$2:$X$78,15,FALSE)</f>
        <v>36362</v>
      </c>
      <c r="P32" s="8">
        <f>VLOOKUP($A$7:$A$91,data!$A$2:$X$78,16,FALSE)</f>
        <v>2142</v>
      </c>
      <c r="Q32" s="8">
        <f>VLOOKUP($A$7:$A$91,data!$A$2:$X$78,17,FALSE)</f>
        <v>11618</v>
      </c>
      <c r="R32" s="8">
        <f>VLOOKUP($A$7:$A$91,data!$A$2:$X$78,18,FALSE)</f>
        <v>167</v>
      </c>
      <c r="S32" s="8">
        <f>VLOOKUP($A$7:$A$91,data!$A$2:$X$78,19,FALSE)</f>
        <v>20493</v>
      </c>
      <c r="T32" s="8">
        <f>VLOOKUP($A$7:$A$91,data!$A$2:$X$78,20,FALSE)</f>
        <v>704</v>
      </c>
      <c r="U32" s="8">
        <f>VLOOKUP($A$7:$A$91,data!$A$2:$X$78,21,FALSE)</f>
        <v>904</v>
      </c>
      <c r="V32" s="8">
        <f>VLOOKUP($A$7:$A$91,data!$A$2:$X$78,22,FALSE)</f>
        <v>56</v>
      </c>
      <c r="W32" s="8">
        <f>VLOOKUP($A$7:$A$91,data!$A$2:$X$78,23,FALSE)</f>
        <v>69</v>
      </c>
      <c r="X32" s="8">
        <f>VLOOKUP($A$7:$A$91,data!$A$2:$X$78,24,FALSE)</f>
        <v>2</v>
      </c>
    </row>
    <row r="33" spans="1:24" ht="21.75" x14ac:dyDescent="0.2">
      <c r="A33" s="7" t="s">
        <v>34</v>
      </c>
      <c r="B33" s="8">
        <f>VLOOKUP($A$7:$A$91,data!$A$2:$X$78,2,FALSE)</f>
        <v>81002</v>
      </c>
      <c r="C33" s="8">
        <f>VLOOKUP($A$7:$A$91,data!$A$2:$X$78,3,FALSE)</f>
        <v>86961</v>
      </c>
      <c r="D33" s="8">
        <f>VLOOKUP($A$7:$A$91,data!$A$2:$X$78,4,FALSE)</f>
        <v>12458</v>
      </c>
      <c r="E33" s="8">
        <f>VLOOKUP($A$7:$A$91,data!$A$2:$X$78,5,FALSE)</f>
        <v>6174</v>
      </c>
      <c r="F33" s="8">
        <f>VLOOKUP($A$7:$A$91,data!$A$2:$X$78,6,FALSE)</f>
        <v>198</v>
      </c>
      <c r="G33" s="8">
        <f>VLOOKUP($A$7:$A$91,data!$A$2:$X$78,7,FALSE)</f>
        <v>13694</v>
      </c>
      <c r="H33" s="8">
        <f>VLOOKUP($A$7:$A$91,data!$A$2:$X$78,8,FALSE)</f>
        <v>2197</v>
      </c>
      <c r="I33" s="8">
        <f>VLOOKUP($A$7:$A$91,data!$A$2:$X$78,9,FALSE)</f>
        <v>241024</v>
      </c>
      <c r="J33" s="8">
        <f>VLOOKUP($A$7:$A$91,data!$A$2:$X$78,10,FALSE)</f>
        <v>5389</v>
      </c>
      <c r="K33" s="8">
        <f>VLOOKUP($A$7:$A$91,data!$A$2:$X$78,11,FALSE)</f>
        <v>2568830</v>
      </c>
      <c r="L33" s="8">
        <f>VLOOKUP($A$7:$A$91,data!$A$2:$X$78,12,FALSE)</f>
        <v>75628</v>
      </c>
      <c r="M33" s="8">
        <f>VLOOKUP($A$7:$A$91,data!$A$2:$X$78,13,FALSE)</f>
        <v>4761897</v>
      </c>
      <c r="N33" s="8">
        <f>VLOOKUP($A$7:$A$91,data!$A$2:$X$78,14,FALSE)</f>
        <v>241</v>
      </c>
      <c r="O33" s="8">
        <f>VLOOKUP($A$7:$A$91,data!$A$2:$X$78,15,FALSE)</f>
        <v>1117565</v>
      </c>
      <c r="P33" s="8">
        <f>VLOOKUP($A$7:$A$91,data!$A$2:$X$78,16,FALSE)</f>
        <v>2120</v>
      </c>
      <c r="Q33" s="8">
        <f>VLOOKUP($A$7:$A$91,data!$A$2:$X$78,17,FALSE)</f>
        <v>583191</v>
      </c>
      <c r="R33" s="8">
        <f>VLOOKUP($A$7:$A$91,data!$A$2:$X$78,18,FALSE)</f>
        <v>600</v>
      </c>
      <c r="S33" s="8">
        <f>VLOOKUP($A$7:$A$91,data!$A$2:$X$78,19,FALSE)</f>
        <v>221421</v>
      </c>
      <c r="T33" s="8">
        <f>VLOOKUP($A$7:$A$91,data!$A$2:$X$78,20,FALSE)</f>
        <v>1826</v>
      </c>
      <c r="U33" s="8">
        <f>VLOOKUP($A$7:$A$91,data!$A$2:$X$78,21,FALSE)</f>
        <v>23453</v>
      </c>
      <c r="V33" s="8">
        <f>VLOOKUP($A$7:$A$91,data!$A$2:$X$78,22,FALSE)</f>
        <v>985</v>
      </c>
      <c r="W33" s="8">
        <f>VLOOKUP($A$7:$A$91,data!$A$2:$X$78,23,FALSE)</f>
        <v>579</v>
      </c>
      <c r="X33" s="8">
        <f>VLOOKUP($A$7:$A$91,data!$A$2:$X$78,24,FALSE)</f>
        <v>39</v>
      </c>
    </row>
    <row r="34" spans="1:24" ht="21.75" x14ac:dyDescent="0.2">
      <c r="A34" s="7" t="s">
        <v>35</v>
      </c>
      <c r="B34" s="8">
        <f>VLOOKUP($A$7:$A$91,data!$A$2:$X$78,2,FALSE)</f>
        <v>33383</v>
      </c>
      <c r="C34" s="8">
        <f>VLOOKUP($A$7:$A$91,data!$A$2:$X$78,3,FALSE)</f>
        <v>88663</v>
      </c>
      <c r="D34" s="8">
        <f>VLOOKUP($A$7:$A$91,data!$A$2:$X$78,4,FALSE)</f>
        <v>19258</v>
      </c>
      <c r="E34" s="8">
        <f>VLOOKUP($A$7:$A$91,data!$A$2:$X$78,5,FALSE)</f>
        <v>7</v>
      </c>
      <c r="F34" s="8">
        <f>VLOOKUP($A$7:$A$91,data!$A$2:$X$78,6,FALSE)</f>
        <v>2</v>
      </c>
      <c r="G34" s="8">
        <f>VLOOKUP($A$7:$A$91,data!$A$2:$X$78,7,FALSE)</f>
        <v>17828</v>
      </c>
      <c r="H34" s="8">
        <f>VLOOKUP($A$7:$A$91,data!$A$2:$X$78,8,FALSE)</f>
        <v>4386</v>
      </c>
      <c r="I34" s="8">
        <f>VLOOKUP($A$7:$A$91,data!$A$2:$X$78,9,FALSE)</f>
        <v>39201</v>
      </c>
      <c r="J34" s="8">
        <f>VLOOKUP($A$7:$A$91,data!$A$2:$X$78,10,FALSE)</f>
        <v>1141</v>
      </c>
      <c r="K34" s="8">
        <f>VLOOKUP($A$7:$A$91,data!$A$2:$X$78,11,FALSE)</f>
        <v>1059824</v>
      </c>
      <c r="L34" s="8">
        <f>VLOOKUP($A$7:$A$91,data!$A$2:$X$78,12,FALSE)</f>
        <v>23788</v>
      </c>
      <c r="M34" s="8">
        <f>VLOOKUP($A$7:$A$91,data!$A$2:$X$78,13,FALSE)</f>
        <v>449504</v>
      </c>
      <c r="N34" s="8">
        <f>VLOOKUP($A$7:$A$91,data!$A$2:$X$78,14,FALSE)</f>
        <v>96</v>
      </c>
      <c r="O34" s="8">
        <f>VLOOKUP($A$7:$A$91,data!$A$2:$X$78,15,FALSE)</f>
        <v>74035</v>
      </c>
      <c r="P34" s="8">
        <f>VLOOKUP($A$7:$A$91,data!$A$2:$X$78,16,FALSE)</f>
        <v>2254</v>
      </c>
      <c r="Q34" s="8">
        <f>VLOOKUP($A$7:$A$91,data!$A$2:$X$78,17,FALSE)</f>
        <v>6143</v>
      </c>
      <c r="R34" s="8">
        <f>VLOOKUP($A$7:$A$91,data!$A$2:$X$78,18,FALSE)</f>
        <v>328</v>
      </c>
      <c r="S34" s="8">
        <f>VLOOKUP($A$7:$A$91,data!$A$2:$X$78,19,FALSE)</f>
        <v>9331</v>
      </c>
      <c r="T34" s="8">
        <f>VLOOKUP($A$7:$A$91,data!$A$2:$X$78,20,FALSE)</f>
        <v>191</v>
      </c>
      <c r="U34" s="8">
        <f>VLOOKUP($A$7:$A$91,data!$A$2:$X$78,21,FALSE)</f>
        <v>3329</v>
      </c>
      <c r="V34" s="8">
        <f>VLOOKUP($A$7:$A$91,data!$A$2:$X$78,22,FALSE)</f>
        <v>109</v>
      </c>
      <c r="W34" s="8">
        <f>VLOOKUP($A$7:$A$91,data!$A$2:$X$78,23,FALSE)</f>
        <v>47</v>
      </c>
      <c r="X34" s="8">
        <f>VLOOKUP($A$7:$A$91,data!$A$2:$X$78,24,FALSE)</f>
        <v>4</v>
      </c>
    </row>
    <row r="35" spans="1:24" ht="21.75" x14ac:dyDescent="0.2">
      <c r="A35" s="11" t="s">
        <v>4</v>
      </c>
      <c r="B35" s="10">
        <f>SUM(B36:B47)</f>
        <v>778791</v>
      </c>
      <c r="C35" s="10">
        <f t="shared" ref="C35:X35" si="16">SUM(C36:C47)</f>
        <v>1504198</v>
      </c>
      <c r="D35" s="10">
        <f t="shared" si="16"/>
        <v>285719</v>
      </c>
      <c r="E35" s="10">
        <f t="shared" si="16"/>
        <v>69048</v>
      </c>
      <c r="F35" s="10">
        <f t="shared" si="16"/>
        <v>1993</v>
      </c>
      <c r="G35" s="10">
        <f t="shared" si="16"/>
        <v>444550</v>
      </c>
      <c r="H35" s="10">
        <f t="shared" si="16"/>
        <v>88724</v>
      </c>
      <c r="I35" s="10">
        <f t="shared" si="16"/>
        <v>1173003</v>
      </c>
      <c r="J35" s="10">
        <f t="shared" si="16"/>
        <v>33514</v>
      </c>
      <c r="K35" s="10">
        <f t="shared" ref="K35:L35" si="17">SUM(K36:K47)</f>
        <v>24839091</v>
      </c>
      <c r="L35" s="10">
        <f t="shared" si="17"/>
        <v>650388</v>
      </c>
      <c r="M35" s="10">
        <f t="shared" ref="M35:N35" si="18">SUM(M36:M47)</f>
        <v>3990016</v>
      </c>
      <c r="N35" s="10">
        <f t="shared" si="18"/>
        <v>9533</v>
      </c>
      <c r="O35" s="10">
        <f t="shared" si="16"/>
        <v>4331487</v>
      </c>
      <c r="P35" s="10">
        <f t="shared" si="16"/>
        <v>32483</v>
      </c>
      <c r="Q35" s="10">
        <f t="shared" si="16"/>
        <v>409600</v>
      </c>
      <c r="R35" s="10">
        <f t="shared" si="16"/>
        <v>11633</v>
      </c>
      <c r="S35" s="10">
        <f t="shared" ref="S35:T35" si="19">SUM(S36:S47)</f>
        <v>807915</v>
      </c>
      <c r="T35" s="10">
        <f t="shared" si="19"/>
        <v>14005</v>
      </c>
      <c r="U35" s="10">
        <f t="shared" si="16"/>
        <v>75019</v>
      </c>
      <c r="V35" s="10">
        <f t="shared" si="16"/>
        <v>3694</v>
      </c>
      <c r="W35" s="10">
        <f t="shared" si="16"/>
        <v>1793</v>
      </c>
      <c r="X35" s="10">
        <f t="shared" si="16"/>
        <v>151</v>
      </c>
    </row>
    <row r="36" spans="1:24" ht="21.75" x14ac:dyDescent="0.2">
      <c r="A36" s="7" t="s">
        <v>36</v>
      </c>
      <c r="B36" s="8">
        <f>VLOOKUP($A$7:$A$91,data!$A$2:$X$78,2,FALSE)</f>
        <v>23602</v>
      </c>
      <c r="C36" s="8">
        <f>VLOOKUP($A$7:$A$91,data!$A$2:$X$78,3,FALSE)</f>
        <v>31651</v>
      </c>
      <c r="D36" s="8">
        <f>VLOOKUP($A$7:$A$91,data!$A$2:$X$78,4,FALSE)</f>
        <v>4395</v>
      </c>
      <c r="E36" s="8">
        <f>VLOOKUP($A$7:$A$91,data!$A$2:$X$78,5,FALSE)</f>
        <v>1077</v>
      </c>
      <c r="F36" s="8">
        <f>VLOOKUP($A$7:$A$91,data!$A$2:$X$78,6,FALSE)</f>
        <v>12</v>
      </c>
      <c r="G36" s="8">
        <f>VLOOKUP($A$7:$A$91,data!$A$2:$X$78,7,FALSE)</f>
        <v>17124</v>
      </c>
      <c r="H36" s="8">
        <f>VLOOKUP($A$7:$A$91,data!$A$2:$X$78,8,FALSE)</f>
        <v>2163</v>
      </c>
      <c r="I36" s="8">
        <f>VLOOKUP($A$7:$A$91,data!$A$2:$X$78,9,FALSE)</f>
        <v>37119</v>
      </c>
      <c r="J36" s="8">
        <f>VLOOKUP($A$7:$A$91,data!$A$2:$X$78,10,FALSE)</f>
        <v>1045</v>
      </c>
      <c r="K36" s="8">
        <f>VLOOKUP($A$7:$A$91,data!$A$2:$X$78,11,FALSE)</f>
        <v>1091227</v>
      </c>
      <c r="L36" s="8">
        <f>VLOOKUP($A$7:$A$91,data!$A$2:$X$78,12,FALSE)</f>
        <v>20286</v>
      </c>
      <c r="M36" s="8">
        <f>VLOOKUP($A$7:$A$91,data!$A$2:$X$78,13,FALSE)</f>
        <v>21683</v>
      </c>
      <c r="N36" s="8">
        <f>VLOOKUP($A$7:$A$91,data!$A$2:$X$78,14,FALSE)</f>
        <v>147</v>
      </c>
      <c r="O36" s="8">
        <f>VLOOKUP($A$7:$A$91,data!$A$2:$X$78,15,FALSE)</f>
        <v>41066</v>
      </c>
      <c r="P36" s="8">
        <f>VLOOKUP($A$7:$A$91,data!$A$2:$X$78,16,FALSE)</f>
        <v>737</v>
      </c>
      <c r="Q36" s="8">
        <f>VLOOKUP($A$7:$A$91,data!$A$2:$X$78,17,FALSE)</f>
        <v>16667</v>
      </c>
      <c r="R36" s="8">
        <f>VLOOKUP($A$7:$A$91,data!$A$2:$X$78,18,FALSE)</f>
        <v>164</v>
      </c>
      <c r="S36" s="8">
        <f>VLOOKUP($A$7:$A$91,data!$A$2:$X$78,19,FALSE)</f>
        <v>21818</v>
      </c>
      <c r="T36" s="8">
        <f>VLOOKUP($A$7:$A$91,data!$A$2:$X$78,20,FALSE)</f>
        <v>201</v>
      </c>
      <c r="U36" s="8">
        <f>VLOOKUP($A$7:$A$91,data!$A$2:$X$78,21,FALSE)</f>
        <v>2773</v>
      </c>
      <c r="V36" s="8">
        <f>VLOOKUP($A$7:$A$91,data!$A$2:$X$78,22,FALSE)</f>
        <v>128</v>
      </c>
      <c r="W36" s="8">
        <f>VLOOKUP($A$7:$A$91,data!$A$2:$X$78,23,FALSE)</f>
        <v>34</v>
      </c>
      <c r="X36" s="8">
        <f>VLOOKUP($A$7:$A$91,data!$A$2:$X$78,24,FALSE)</f>
        <v>3</v>
      </c>
    </row>
    <row r="37" spans="1:24" ht="21.75" x14ac:dyDescent="0.2">
      <c r="A37" s="7" t="s">
        <v>37</v>
      </c>
      <c r="B37" s="8">
        <f>VLOOKUP($A$7:$A$91,data!$A$2:$X$78,2,FALSE)</f>
        <v>26440</v>
      </c>
      <c r="C37" s="8">
        <f>VLOOKUP($A$7:$A$91,data!$A$2:$X$78,3,FALSE)</f>
        <v>41096</v>
      </c>
      <c r="D37" s="8">
        <f>VLOOKUP($A$7:$A$91,data!$A$2:$X$78,4,FALSE)</f>
        <v>5583</v>
      </c>
      <c r="E37" s="8">
        <f>VLOOKUP($A$7:$A$91,data!$A$2:$X$78,5,FALSE)</f>
        <v>1956</v>
      </c>
      <c r="F37" s="8">
        <f>VLOOKUP($A$7:$A$91,data!$A$2:$X$78,6,FALSE)</f>
        <v>51</v>
      </c>
      <c r="G37" s="8">
        <f>VLOOKUP($A$7:$A$91,data!$A$2:$X$78,7,FALSE)</f>
        <v>11077</v>
      </c>
      <c r="H37" s="8">
        <f>VLOOKUP($A$7:$A$91,data!$A$2:$X$78,8,FALSE)</f>
        <v>1796</v>
      </c>
      <c r="I37" s="8">
        <f>VLOOKUP($A$7:$A$91,data!$A$2:$X$78,9,FALSE)</f>
        <v>49436</v>
      </c>
      <c r="J37" s="8">
        <f>VLOOKUP($A$7:$A$91,data!$A$2:$X$78,10,FALSE)</f>
        <v>891</v>
      </c>
      <c r="K37" s="8">
        <f>VLOOKUP($A$7:$A$91,data!$A$2:$X$78,11,FALSE)</f>
        <v>1170218</v>
      </c>
      <c r="L37" s="8">
        <f>VLOOKUP($A$7:$A$91,data!$A$2:$X$78,12,FALSE)</f>
        <v>23246</v>
      </c>
      <c r="M37" s="8">
        <f>VLOOKUP($A$7:$A$91,data!$A$2:$X$78,13,FALSE)</f>
        <v>346118</v>
      </c>
      <c r="N37" s="8">
        <f>VLOOKUP($A$7:$A$91,data!$A$2:$X$78,14,FALSE)</f>
        <v>113</v>
      </c>
      <c r="O37" s="8">
        <f>VLOOKUP($A$7:$A$91,data!$A$2:$X$78,15,FALSE)</f>
        <v>48211</v>
      </c>
      <c r="P37" s="8">
        <f>VLOOKUP($A$7:$A$91,data!$A$2:$X$78,16,FALSE)</f>
        <v>283</v>
      </c>
      <c r="Q37" s="8">
        <f>VLOOKUP($A$7:$A$91,data!$A$2:$X$78,17,FALSE)</f>
        <v>5109</v>
      </c>
      <c r="R37" s="8">
        <f>VLOOKUP($A$7:$A$91,data!$A$2:$X$78,18,FALSE)</f>
        <v>59</v>
      </c>
      <c r="S37" s="8">
        <f>VLOOKUP($A$7:$A$91,data!$A$2:$X$78,19,FALSE)</f>
        <v>12790</v>
      </c>
      <c r="T37" s="8">
        <f>VLOOKUP($A$7:$A$91,data!$A$2:$X$78,20,FALSE)</f>
        <v>167</v>
      </c>
      <c r="U37" s="8">
        <f>VLOOKUP($A$7:$A$91,data!$A$2:$X$78,21,FALSE)</f>
        <v>6196</v>
      </c>
      <c r="V37" s="8">
        <f>VLOOKUP($A$7:$A$91,data!$A$2:$X$78,22,FALSE)</f>
        <v>275</v>
      </c>
      <c r="W37" s="8">
        <f>VLOOKUP($A$7:$A$91,data!$A$2:$X$78,23,FALSE)</f>
        <v>75</v>
      </c>
      <c r="X37" s="8">
        <f>VLOOKUP($A$7:$A$91,data!$A$2:$X$78,24,FALSE)</f>
        <v>4</v>
      </c>
    </row>
    <row r="38" spans="1:24" ht="21.75" x14ac:dyDescent="0.2">
      <c r="A38" s="7" t="s">
        <v>38</v>
      </c>
      <c r="B38" s="8">
        <f>VLOOKUP($A$7:$A$91,data!$A$2:$X$78,2,FALSE)</f>
        <v>89556</v>
      </c>
      <c r="C38" s="8">
        <f>VLOOKUP($A$7:$A$91,data!$A$2:$X$78,3,FALSE)</f>
        <v>221523</v>
      </c>
      <c r="D38" s="8">
        <f>VLOOKUP($A$7:$A$91,data!$A$2:$X$78,4,FALSE)</f>
        <v>37613</v>
      </c>
      <c r="E38" s="8">
        <f>VLOOKUP($A$7:$A$91,data!$A$2:$X$78,5,FALSE)</f>
        <v>37914</v>
      </c>
      <c r="F38" s="8">
        <f>VLOOKUP($A$7:$A$91,data!$A$2:$X$78,6,FALSE)</f>
        <v>1087</v>
      </c>
      <c r="G38" s="8">
        <f>VLOOKUP($A$7:$A$91,data!$A$2:$X$78,7,FALSE)</f>
        <v>36761</v>
      </c>
      <c r="H38" s="8">
        <f>VLOOKUP($A$7:$A$91,data!$A$2:$X$78,8,FALSE)</f>
        <v>5766</v>
      </c>
      <c r="I38" s="8">
        <f>VLOOKUP($A$7:$A$91,data!$A$2:$X$78,9,FALSE)</f>
        <v>247662</v>
      </c>
      <c r="J38" s="8">
        <f>VLOOKUP($A$7:$A$91,data!$A$2:$X$78,10,FALSE)</f>
        <v>4700</v>
      </c>
      <c r="K38" s="8">
        <f>VLOOKUP($A$7:$A$91,data!$A$2:$X$78,11,FALSE)</f>
        <v>3294268</v>
      </c>
      <c r="L38" s="8">
        <f>VLOOKUP($A$7:$A$91,data!$A$2:$X$78,12,FALSE)</f>
        <v>72934</v>
      </c>
      <c r="M38" s="8">
        <f>VLOOKUP($A$7:$A$91,data!$A$2:$X$78,13,FALSE)</f>
        <v>1770125</v>
      </c>
      <c r="N38" s="8">
        <f>VLOOKUP($A$7:$A$91,data!$A$2:$X$78,14,FALSE)</f>
        <v>2265</v>
      </c>
      <c r="O38" s="8">
        <f>VLOOKUP($A$7:$A$91,data!$A$2:$X$78,15,FALSE)</f>
        <v>1146869</v>
      </c>
      <c r="P38" s="8">
        <f>VLOOKUP($A$7:$A$91,data!$A$2:$X$78,16,FALSE)</f>
        <v>4783</v>
      </c>
      <c r="Q38" s="8">
        <f>VLOOKUP($A$7:$A$91,data!$A$2:$X$78,17,FALSE)</f>
        <v>138523</v>
      </c>
      <c r="R38" s="8">
        <f>VLOOKUP($A$7:$A$91,data!$A$2:$X$78,18,FALSE)</f>
        <v>2822</v>
      </c>
      <c r="S38" s="8">
        <f>VLOOKUP($A$7:$A$91,data!$A$2:$X$78,19,FALSE)</f>
        <v>219574</v>
      </c>
      <c r="T38" s="8">
        <f>VLOOKUP($A$7:$A$91,data!$A$2:$X$78,20,FALSE)</f>
        <v>2317</v>
      </c>
      <c r="U38" s="8">
        <f>VLOOKUP($A$7:$A$91,data!$A$2:$X$78,21,FALSE)</f>
        <v>17578</v>
      </c>
      <c r="V38" s="8">
        <f>VLOOKUP($A$7:$A$91,data!$A$2:$X$78,22,FALSE)</f>
        <v>823</v>
      </c>
      <c r="W38" s="8">
        <f>VLOOKUP($A$7:$A$91,data!$A$2:$X$78,23,FALSE)</f>
        <v>176</v>
      </c>
      <c r="X38" s="8">
        <f>VLOOKUP($A$7:$A$91,data!$A$2:$X$78,24,FALSE)</f>
        <v>36</v>
      </c>
    </row>
    <row r="39" spans="1:24" ht="21.75" x14ac:dyDescent="0.2">
      <c r="A39" s="7" t="s">
        <v>39</v>
      </c>
      <c r="B39" s="8">
        <f>VLOOKUP($A$7:$A$91,data!$A$2:$X$78,2,FALSE)</f>
        <v>100494</v>
      </c>
      <c r="C39" s="8">
        <f>VLOOKUP($A$7:$A$91,data!$A$2:$X$78,3,FALSE)</f>
        <v>119165</v>
      </c>
      <c r="D39" s="8">
        <f>VLOOKUP($A$7:$A$91,data!$A$2:$X$78,4,FALSE)</f>
        <v>19540</v>
      </c>
      <c r="E39" s="8">
        <f>VLOOKUP($A$7:$A$91,data!$A$2:$X$78,5,FALSE)</f>
        <v>9163</v>
      </c>
      <c r="F39" s="8">
        <f>VLOOKUP($A$7:$A$91,data!$A$2:$X$78,6,FALSE)</f>
        <v>257</v>
      </c>
      <c r="G39" s="8">
        <f>VLOOKUP($A$7:$A$91,data!$A$2:$X$78,7,FALSE)</f>
        <v>52302</v>
      </c>
      <c r="H39" s="8">
        <f>VLOOKUP($A$7:$A$91,data!$A$2:$X$78,8,FALSE)</f>
        <v>10301</v>
      </c>
      <c r="I39" s="8">
        <f>VLOOKUP($A$7:$A$91,data!$A$2:$X$78,9,FALSE)</f>
        <v>201132</v>
      </c>
      <c r="J39" s="8">
        <f>VLOOKUP($A$7:$A$91,data!$A$2:$X$78,10,FALSE)</f>
        <v>3540</v>
      </c>
      <c r="K39" s="8">
        <f>VLOOKUP($A$7:$A$91,data!$A$2:$X$78,11,FALSE)</f>
        <v>3714834</v>
      </c>
      <c r="L39" s="8">
        <f>VLOOKUP($A$7:$A$91,data!$A$2:$X$78,12,FALSE)</f>
        <v>89452</v>
      </c>
      <c r="M39" s="8">
        <f>VLOOKUP($A$7:$A$91,data!$A$2:$X$78,13,FALSE)</f>
        <v>328334</v>
      </c>
      <c r="N39" s="8">
        <f>VLOOKUP($A$7:$A$91,data!$A$2:$X$78,14,FALSE)</f>
        <v>520</v>
      </c>
      <c r="O39" s="8">
        <f>VLOOKUP($A$7:$A$91,data!$A$2:$X$78,15,FALSE)</f>
        <v>230408</v>
      </c>
      <c r="P39" s="8">
        <f>VLOOKUP($A$7:$A$91,data!$A$2:$X$78,16,FALSE)</f>
        <v>3501</v>
      </c>
      <c r="Q39" s="8">
        <f>VLOOKUP($A$7:$A$91,data!$A$2:$X$78,17,FALSE)</f>
        <v>20426</v>
      </c>
      <c r="R39" s="8">
        <f>VLOOKUP($A$7:$A$91,data!$A$2:$X$78,18,FALSE)</f>
        <v>473</v>
      </c>
      <c r="S39" s="8">
        <f>VLOOKUP($A$7:$A$91,data!$A$2:$X$78,19,FALSE)</f>
        <v>53388</v>
      </c>
      <c r="T39" s="8">
        <f>VLOOKUP($A$7:$A$91,data!$A$2:$X$78,20,FALSE)</f>
        <v>1244</v>
      </c>
      <c r="U39" s="8">
        <f>VLOOKUP($A$7:$A$91,data!$A$2:$X$78,21,FALSE)</f>
        <v>13452</v>
      </c>
      <c r="V39" s="8">
        <f>VLOOKUP($A$7:$A$91,data!$A$2:$X$78,22,FALSE)</f>
        <v>606</v>
      </c>
      <c r="W39" s="8">
        <f>VLOOKUP($A$7:$A$91,data!$A$2:$X$78,23,FALSE)</f>
        <v>198</v>
      </c>
      <c r="X39" s="8">
        <f>VLOOKUP($A$7:$A$91,data!$A$2:$X$78,24,FALSE)</f>
        <v>17</v>
      </c>
    </row>
    <row r="40" spans="1:24" ht="21.75" x14ac:dyDescent="0.2">
      <c r="A40" s="7" t="s">
        <v>40</v>
      </c>
      <c r="B40" s="8">
        <f>VLOOKUP($A$7:$A$91,data!$A$2:$X$78,2,FALSE)</f>
        <v>42630</v>
      </c>
      <c r="C40" s="8">
        <f>VLOOKUP($A$7:$A$91,data!$A$2:$X$78,3,FALSE)</f>
        <v>40293</v>
      </c>
      <c r="D40" s="8">
        <f>VLOOKUP($A$7:$A$91,data!$A$2:$X$78,4,FALSE)</f>
        <v>4766</v>
      </c>
      <c r="E40" s="8">
        <f>VLOOKUP($A$7:$A$91,data!$A$2:$X$78,5,FALSE)</f>
        <v>5555</v>
      </c>
      <c r="F40" s="8">
        <f>VLOOKUP($A$7:$A$91,data!$A$2:$X$78,6,FALSE)</f>
        <v>71</v>
      </c>
      <c r="G40" s="8">
        <f>VLOOKUP($A$7:$A$91,data!$A$2:$X$78,7,FALSE)</f>
        <v>12321</v>
      </c>
      <c r="H40" s="8">
        <f>VLOOKUP($A$7:$A$91,data!$A$2:$X$78,8,FALSE)</f>
        <v>1507</v>
      </c>
      <c r="I40" s="8">
        <f>VLOOKUP($A$7:$A$91,data!$A$2:$X$78,9,FALSE)</f>
        <v>62280</v>
      </c>
      <c r="J40" s="8">
        <f>VLOOKUP($A$7:$A$91,data!$A$2:$X$78,10,FALSE)</f>
        <v>1214</v>
      </c>
      <c r="K40" s="8">
        <f>VLOOKUP($A$7:$A$91,data!$A$2:$X$78,11,FALSE)</f>
        <v>1285144</v>
      </c>
      <c r="L40" s="8">
        <f>VLOOKUP($A$7:$A$91,data!$A$2:$X$78,12,FALSE)</f>
        <v>38308</v>
      </c>
      <c r="M40" s="8">
        <f>VLOOKUP($A$7:$A$91,data!$A$2:$X$78,13,FALSE)</f>
        <v>196692</v>
      </c>
      <c r="N40" s="8">
        <f>VLOOKUP($A$7:$A$91,data!$A$2:$X$78,14,FALSE)</f>
        <v>109</v>
      </c>
      <c r="O40" s="8">
        <f>VLOOKUP($A$7:$A$91,data!$A$2:$X$78,15,FALSE)</f>
        <v>61711</v>
      </c>
      <c r="P40" s="8">
        <f>VLOOKUP($A$7:$A$91,data!$A$2:$X$78,16,FALSE)</f>
        <v>1387</v>
      </c>
      <c r="Q40" s="8">
        <f>VLOOKUP($A$7:$A$91,data!$A$2:$X$78,17,FALSE)</f>
        <v>2483</v>
      </c>
      <c r="R40" s="8">
        <f>VLOOKUP($A$7:$A$91,data!$A$2:$X$78,18,FALSE)</f>
        <v>79</v>
      </c>
      <c r="S40" s="8">
        <f>VLOOKUP($A$7:$A$91,data!$A$2:$X$78,19,FALSE)</f>
        <v>12855</v>
      </c>
      <c r="T40" s="8">
        <f>VLOOKUP($A$7:$A$91,data!$A$2:$X$78,20,FALSE)</f>
        <v>131</v>
      </c>
      <c r="U40" s="8">
        <f>VLOOKUP($A$7:$A$91,data!$A$2:$X$78,21,FALSE)</f>
        <v>5838</v>
      </c>
      <c r="V40" s="8">
        <f>VLOOKUP($A$7:$A$91,data!$A$2:$X$78,22,FALSE)</f>
        <v>278</v>
      </c>
      <c r="W40" s="8">
        <f>VLOOKUP($A$7:$A$91,data!$A$2:$X$78,23,FALSE)</f>
        <v>171</v>
      </c>
      <c r="X40" s="8">
        <f>VLOOKUP($A$7:$A$91,data!$A$2:$X$78,24,FALSE)</f>
        <v>20</v>
      </c>
    </row>
    <row r="41" spans="1:24" ht="21.75" x14ac:dyDescent="0.2">
      <c r="A41" s="7" t="s">
        <v>41</v>
      </c>
      <c r="B41" s="8">
        <f>VLOOKUP($A$7:$A$91,data!$A$2:$X$78,2,FALSE)</f>
        <v>30697</v>
      </c>
      <c r="C41" s="8">
        <f>VLOOKUP($A$7:$A$91,data!$A$2:$X$78,3,FALSE)</f>
        <v>37255</v>
      </c>
      <c r="D41" s="8">
        <f>VLOOKUP($A$7:$A$91,data!$A$2:$X$78,4,FALSE)</f>
        <v>6839</v>
      </c>
      <c r="E41" s="8">
        <f>VLOOKUP($A$7:$A$91,data!$A$2:$X$78,5,FALSE)</f>
        <v>50</v>
      </c>
      <c r="F41" s="8">
        <f>VLOOKUP($A$7:$A$91,data!$A$2:$X$78,6,FALSE)</f>
        <v>5</v>
      </c>
      <c r="G41" s="8">
        <f>VLOOKUP($A$7:$A$91,data!$A$2:$X$78,7,FALSE)</f>
        <v>11119</v>
      </c>
      <c r="H41" s="8">
        <f>VLOOKUP($A$7:$A$91,data!$A$2:$X$78,8,FALSE)</f>
        <v>2304</v>
      </c>
      <c r="I41" s="8">
        <f>VLOOKUP($A$7:$A$91,data!$A$2:$X$78,9,FALSE)</f>
        <v>58478</v>
      </c>
      <c r="J41" s="8">
        <f>VLOOKUP($A$7:$A$91,data!$A$2:$X$78,10,FALSE)</f>
        <v>1150</v>
      </c>
      <c r="K41" s="8">
        <f>VLOOKUP($A$7:$A$91,data!$A$2:$X$78,11,FALSE)</f>
        <v>1103174</v>
      </c>
      <c r="L41" s="8">
        <f>VLOOKUP($A$7:$A$91,data!$A$2:$X$78,12,FALSE)</f>
        <v>27372</v>
      </c>
      <c r="M41" s="8">
        <f>VLOOKUP($A$7:$A$91,data!$A$2:$X$78,13,FALSE)</f>
        <v>7107</v>
      </c>
      <c r="N41" s="8">
        <f>VLOOKUP($A$7:$A$91,data!$A$2:$X$78,14,FALSE)</f>
        <v>179</v>
      </c>
      <c r="O41" s="8">
        <f>VLOOKUP($A$7:$A$91,data!$A$2:$X$78,15,FALSE)</f>
        <v>652917</v>
      </c>
      <c r="P41" s="8">
        <f>VLOOKUP($A$7:$A$91,data!$A$2:$X$78,16,FALSE)</f>
        <v>764</v>
      </c>
      <c r="Q41" s="8">
        <f>VLOOKUP($A$7:$A$91,data!$A$2:$X$78,17,FALSE)</f>
        <v>6108</v>
      </c>
      <c r="R41" s="8">
        <f>VLOOKUP($A$7:$A$91,data!$A$2:$X$78,18,FALSE)</f>
        <v>140</v>
      </c>
      <c r="S41" s="8">
        <f>VLOOKUP($A$7:$A$91,data!$A$2:$X$78,19,FALSE)</f>
        <v>20935</v>
      </c>
      <c r="T41" s="8">
        <f>VLOOKUP($A$7:$A$91,data!$A$2:$X$78,20,FALSE)</f>
        <v>311</v>
      </c>
      <c r="U41" s="8">
        <f>VLOOKUP($A$7:$A$91,data!$A$2:$X$78,21,FALSE)</f>
        <v>5399</v>
      </c>
      <c r="V41" s="8">
        <f>VLOOKUP($A$7:$A$91,data!$A$2:$X$78,22,FALSE)</f>
        <v>273</v>
      </c>
      <c r="W41" s="8">
        <f>VLOOKUP($A$7:$A$91,data!$A$2:$X$78,23,FALSE)</f>
        <v>91</v>
      </c>
      <c r="X41" s="8">
        <f>VLOOKUP($A$7:$A$91,data!$A$2:$X$78,24,FALSE)</f>
        <v>9</v>
      </c>
    </row>
    <row r="42" spans="1:24" ht="21.75" x14ac:dyDescent="0.2">
      <c r="A42" s="7" t="s">
        <v>42</v>
      </c>
      <c r="B42" s="8">
        <f>VLOOKUP($A$7:$A$91,data!$A$2:$X$78,2,FALSE)</f>
        <v>81766</v>
      </c>
      <c r="C42" s="8">
        <f>VLOOKUP($A$7:$A$91,data!$A$2:$X$78,3,FALSE)</f>
        <v>216838</v>
      </c>
      <c r="D42" s="8">
        <f>VLOOKUP($A$7:$A$91,data!$A$2:$X$78,4,FALSE)</f>
        <v>42905</v>
      </c>
      <c r="E42" s="8">
        <f>VLOOKUP($A$7:$A$91,data!$A$2:$X$78,5,FALSE)</f>
        <v>7429</v>
      </c>
      <c r="F42" s="8">
        <f>VLOOKUP($A$7:$A$91,data!$A$2:$X$78,6,FALSE)</f>
        <v>231</v>
      </c>
      <c r="G42" s="8">
        <f>VLOOKUP($A$7:$A$91,data!$A$2:$X$78,7,FALSE)</f>
        <v>54335</v>
      </c>
      <c r="H42" s="8">
        <f>VLOOKUP($A$7:$A$91,data!$A$2:$X$78,8,FALSE)</f>
        <v>11124</v>
      </c>
      <c r="I42" s="8">
        <f>VLOOKUP($A$7:$A$91,data!$A$2:$X$78,9,FALSE)</f>
        <v>113526</v>
      </c>
      <c r="J42" s="8">
        <f>VLOOKUP($A$7:$A$91,data!$A$2:$X$78,10,FALSE)</f>
        <v>4150</v>
      </c>
      <c r="K42" s="8">
        <f>VLOOKUP($A$7:$A$91,data!$A$2:$X$78,11,FALSE)</f>
        <v>2743572</v>
      </c>
      <c r="L42" s="8">
        <f>VLOOKUP($A$7:$A$91,data!$A$2:$X$78,12,FALSE)</f>
        <v>63086</v>
      </c>
      <c r="M42" s="8">
        <f>VLOOKUP($A$7:$A$91,data!$A$2:$X$78,13,FALSE)</f>
        <v>687357</v>
      </c>
      <c r="N42" s="8">
        <f>VLOOKUP($A$7:$A$91,data!$A$2:$X$78,14,FALSE)</f>
        <v>2208</v>
      </c>
      <c r="O42" s="8">
        <f>VLOOKUP($A$7:$A$91,data!$A$2:$X$78,15,FALSE)</f>
        <v>397369</v>
      </c>
      <c r="P42" s="8">
        <f>VLOOKUP($A$7:$A$91,data!$A$2:$X$78,16,FALSE)</f>
        <v>3880</v>
      </c>
      <c r="Q42" s="8">
        <f>VLOOKUP($A$7:$A$91,data!$A$2:$X$78,17,FALSE)</f>
        <v>86962</v>
      </c>
      <c r="R42" s="8">
        <f>VLOOKUP($A$7:$A$91,data!$A$2:$X$78,18,FALSE)</f>
        <v>3571</v>
      </c>
      <c r="S42" s="8">
        <f>VLOOKUP($A$7:$A$91,data!$A$2:$X$78,19,FALSE)</f>
        <v>109035</v>
      </c>
      <c r="T42" s="8">
        <f>VLOOKUP($A$7:$A$91,data!$A$2:$X$78,20,FALSE)</f>
        <v>2631</v>
      </c>
      <c r="U42" s="8">
        <f>VLOOKUP($A$7:$A$91,data!$A$2:$X$78,21,FALSE)</f>
        <v>7477</v>
      </c>
      <c r="V42" s="8">
        <f>VLOOKUP($A$7:$A$91,data!$A$2:$X$78,22,FALSE)</f>
        <v>310</v>
      </c>
      <c r="W42" s="8">
        <f>VLOOKUP($A$7:$A$91,data!$A$2:$X$78,23,FALSE)</f>
        <v>405</v>
      </c>
      <c r="X42" s="8">
        <f>VLOOKUP($A$7:$A$91,data!$A$2:$X$78,24,FALSE)</f>
        <v>14</v>
      </c>
    </row>
    <row r="43" spans="1:24" ht="21.75" x14ac:dyDescent="0.2">
      <c r="A43" s="7" t="s">
        <v>43</v>
      </c>
      <c r="B43" s="8">
        <f>VLOOKUP($A$7:$A$91,data!$A$2:$X$78,2,FALSE)</f>
        <v>105437</v>
      </c>
      <c r="C43" s="8">
        <f>VLOOKUP($A$7:$A$91,data!$A$2:$X$78,3,FALSE)</f>
        <v>270010</v>
      </c>
      <c r="D43" s="8">
        <f>VLOOKUP($A$7:$A$91,data!$A$2:$X$78,4,FALSE)</f>
        <v>59791</v>
      </c>
      <c r="E43" s="8">
        <f>VLOOKUP($A$7:$A$91,data!$A$2:$X$78,5,FALSE)</f>
        <v>754</v>
      </c>
      <c r="F43" s="8">
        <f>VLOOKUP($A$7:$A$91,data!$A$2:$X$78,6,FALSE)</f>
        <v>37</v>
      </c>
      <c r="G43" s="8">
        <f>VLOOKUP($A$7:$A$91,data!$A$2:$X$78,7,FALSE)</f>
        <v>62433</v>
      </c>
      <c r="H43" s="8">
        <f>VLOOKUP($A$7:$A$91,data!$A$2:$X$78,8,FALSE)</f>
        <v>16302</v>
      </c>
      <c r="I43" s="8">
        <f>VLOOKUP($A$7:$A$91,data!$A$2:$X$78,9,FALSE)</f>
        <v>103929</v>
      </c>
      <c r="J43" s="8">
        <f>VLOOKUP($A$7:$A$91,data!$A$2:$X$78,10,FALSE)</f>
        <v>3799</v>
      </c>
      <c r="K43" s="8">
        <f>VLOOKUP($A$7:$A$91,data!$A$2:$X$78,11,FALSE)</f>
        <v>2804706</v>
      </c>
      <c r="L43" s="8">
        <f>VLOOKUP($A$7:$A$91,data!$A$2:$X$78,12,FALSE)</f>
        <v>79824</v>
      </c>
      <c r="M43" s="8">
        <f>VLOOKUP($A$7:$A$91,data!$A$2:$X$78,13,FALSE)</f>
        <v>190489</v>
      </c>
      <c r="N43" s="8">
        <f>VLOOKUP($A$7:$A$91,data!$A$2:$X$78,14,FALSE)</f>
        <v>1476</v>
      </c>
      <c r="O43" s="8">
        <f>VLOOKUP($A$7:$A$91,data!$A$2:$X$78,15,FALSE)</f>
        <v>1249840</v>
      </c>
      <c r="P43" s="8">
        <f>VLOOKUP($A$7:$A$91,data!$A$2:$X$78,16,FALSE)</f>
        <v>5955</v>
      </c>
      <c r="Q43" s="8">
        <f>VLOOKUP($A$7:$A$91,data!$A$2:$X$78,17,FALSE)</f>
        <v>74681</v>
      </c>
      <c r="R43" s="8">
        <f>VLOOKUP($A$7:$A$91,data!$A$2:$X$78,18,FALSE)</f>
        <v>2042</v>
      </c>
      <c r="S43" s="8">
        <f>VLOOKUP($A$7:$A$91,data!$A$2:$X$78,19,FALSE)</f>
        <v>181093</v>
      </c>
      <c r="T43" s="8">
        <f>VLOOKUP($A$7:$A$91,data!$A$2:$X$78,20,FALSE)</f>
        <v>3895</v>
      </c>
      <c r="U43" s="8">
        <f>VLOOKUP($A$7:$A$91,data!$A$2:$X$78,21,FALSE)</f>
        <v>3839</v>
      </c>
      <c r="V43" s="8">
        <f>VLOOKUP($A$7:$A$91,data!$A$2:$X$78,22,FALSE)</f>
        <v>200</v>
      </c>
      <c r="W43" s="8">
        <f>VLOOKUP($A$7:$A$91,data!$A$2:$X$78,23,FALSE)</f>
        <v>149</v>
      </c>
      <c r="X43" s="8">
        <f>VLOOKUP($A$7:$A$91,data!$A$2:$X$78,24,FALSE)</f>
        <v>16</v>
      </c>
    </row>
    <row r="44" spans="1:24" ht="21.75" x14ac:dyDescent="0.2">
      <c r="A44" s="7" t="s">
        <v>44</v>
      </c>
      <c r="B44" s="8">
        <f>VLOOKUP($A$7:$A$91,data!$A$2:$X$78,2,FALSE)</f>
        <v>89951</v>
      </c>
      <c r="C44" s="8">
        <f>VLOOKUP($A$7:$A$91,data!$A$2:$X$78,3,FALSE)</f>
        <v>110906</v>
      </c>
      <c r="D44" s="8">
        <f>VLOOKUP($A$7:$A$91,data!$A$2:$X$78,4,FALSE)</f>
        <v>23768</v>
      </c>
      <c r="E44" s="8">
        <f>VLOOKUP($A$7:$A$91,data!$A$2:$X$78,5,FALSE)</f>
        <v>890</v>
      </c>
      <c r="F44" s="8">
        <f>VLOOKUP($A$7:$A$91,data!$A$2:$X$78,6,FALSE)</f>
        <v>65</v>
      </c>
      <c r="G44" s="8">
        <f>VLOOKUP($A$7:$A$91,data!$A$2:$X$78,7,FALSE)</f>
        <v>28823</v>
      </c>
      <c r="H44" s="8">
        <f>VLOOKUP($A$7:$A$91,data!$A$2:$X$78,8,FALSE)</f>
        <v>5902</v>
      </c>
      <c r="I44" s="8">
        <f>VLOOKUP($A$7:$A$91,data!$A$2:$X$78,9,FALSE)</f>
        <v>74670</v>
      </c>
      <c r="J44" s="8">
        <f>VLOOKUP($A$7:$A$91,data!$A$2:$X$78,10,FALSE)</f>
        <v>3649</v>
      </c>
      <c r="K44" s="8">
        <f>VLOOKUP($A$7:$A$91,data!$A$2:$X$78,11,FALSE)</f>
        <v>3025431</v>
      </c>
      <c r="L44" s="8">
        <f>VLOOKUP($A$7:$A$91,data!$A$2:$X$78,12,FALSE)</f>
        <v>83179</v>
      </c>
      <c r="M44" s="8">
        <f>VLOOKUP($A$7:$A$91,data!$A$2:$X$78,13,FALSE)</f>
        <v>83292</v>
      </c>
      <c r="N44" s="8">
        <f>VLOOKUP($A$7:$A$91,data!$A$2:$X$78,14,FALSE)</f>
        <v>873</v>
      </c>
      <c r="O44" s="8">
        <f>VLOOKUP($A$7:$A$91,data!$A$2:$X$78,15,FALSE)</f>
        <v>83541</v>
      </c>
      <c r="P44" s="8">
        <f>VLOOKUP($A$7:$A$91,data!$A$2:$X$78,16,FALSE)</f>
        <v>5034</v>
      </c>
      <c r="Q44" s="8">
        <f>VLOOKUP($A$7:$A$91,data!$A$2:$X$78,17,FALSE)</f>
        <v>28901</v>
      </c>
      <c r="R44" s="8">
        <f>VLOOKUP($A$7:$A$91,data!$A$2:$X$78,18,FALSE)</f>
        <v>1055</v>
      </c>
      <c r="S44" s="8">
        <f>VLOOKUP($A$7:$A$91,data!$A$2:$X$78,19,FALSE)</f>
        <v>131755</v>
      </c>
      <c r="T44" s="8">
        <f>VLOOKUP($A$7:$A$91,data!$A$2:$X$78,20,FALSE)</f>
        <v>1827</v>
      </c>
      <c r="U44" s="8">
        <f>VLOOKUP($A$7:$A$91,data!$A$2:$X$78,21,FALSE)</f>
        <v>4272</v>
      </c>
      <c r="V44" s="8">
        <f>VLOOKUP($A$7:$A$91,data!$A$2:$X$78,22,FALSE)</f>
        <v>285</v>
      </c>
      <c r="W44" s="8">
        <f>VLOOKUP($A$7:$A$91,data!$A$2:$X$78,23,FALSE)</f>
        <v>70</v>
      </c>
      <c r="X44" s="8">
        <f>VLOOKUP($A$7:$A$91,data!$A$2:$X$78,24,FALSE)</f>
        <v>7</v>
      </c>
    </row>
    <row r="45" spans="1:24" ht="21.75" x14ac:dyDescent="0.2">
      <c r="A45" s="7" t="s">
        <v>45</v>
      </c>
      <c r="B45" s="8">
        <f>VLOOKUP($A$7:$A$91,data!$A$2:$X$78,2,FALSE)</f>
        <v>101720</v>
      </c>
      <c r="C45" s="8">
        <f>VLOOKUP($A$7:$A$91,data!$A$2:$X$78,3,FALSE)</f>
        <v>212467</v>
      </c>
      <c r="D45" s="8">
        <f>VLOOKUP($A$7:$A$91,data!$A$2:$X$78,4,FALSE)</f>
        <v>41476</v>
      </c>
      <c r="E45" s="8">
        <f>VLOOKUP($A$7:$A$91,data!$A$2:$X$78,5,FALSE)</f>
        <v>4157</v>
      </c>
      <c r="F45" s="8">
        <f>VLOOKUP($A$7:$A$91,data!$A$2:$X$78,6,FALSE)</f>
        <v>164</v>
      </c>
      <c r="G45" s="8">
        <f>VLOOKUP($A$7:$A$91,data!$A$2:$X$78,7,FALSE)</f>
        <v>75813</v>
      </c>
      <c r="H45" s="8">
        <f>VLOOKUP($A$7:$A$91,data!$A$2:$X$78,8,FALSE)</f>
        <v>15105</v>
      </c>
      <c r="I45" s="8">
        <f>VLOOKUP($A$7:$A$91,data!$A$2:$X$78,9,FALSE)</f>
        <v>79509</v>
      </c>
      <c r="J45" s="8">
        <f>VLOOKUP($A$7:$A$91,data!$A$2:$X$78,10,FALSE)</f>
        <v>4214</v>
      </c>
      <c r="K45" s="8">
        <f>VLOOKUP($A$7:$A$91,data!$A$2:$X$78,11,FALSE)</f>
        <v>2313668</v>
      </c>
      <c r="L45" s="8">
        <f>VLOOKUP($A$7:$A$91,data!$A$2:$X$78,12,FALSE)</f>
        <v>83733</v>
      </c>
      <c r="M45" s="8">
        <f>VLOOKUP($A$7:$A$91,data!$A$2:$X$78,13,FALSE)</f>
        <v>215632</v>
      </c>
      <c r="N45" s="8">
        <f>VLOOKUP($A$7:$A$91,data!$A$2:$X$78,14,FALSE)</f>
        <v>1002</v>
      </c>
      <c r="O45" s="8">
        <f>VLOOKUP($A$7:$A$91,data!$A$2:$X$78,15,FALSE)</f>
        <v>142944</v>
      </c>
      <c r="P45" s="8">
        <f>VLOOKUP($A$7:$A$91,data!$A$2:$X$78,16,FALSE)</f>
        <v>2322</v>
      </c>
      <c r="Q45" s="8">
        <f>VLOOKUP($A$7:$A$91,data!$A$2:$X$78,17,FALSE)</f>
        <v>11069</v>
      </c>
      <c r="R45" s="8">
        <f>VLOOKUP($A$7:$A$91,data!$A$2:$X$78,18,FALSE)</f>
        <v>434</v>
      </c>
      <c r="S45" s="8">
        <f>VLOOKUP($A$7:$A$91,data!$A$2:$X$78,19,FALSE)</f>
        <v>30174</v>
      </c>
      <c r="T45" s="8">
        <f>VLOOKUP($A$7:$A$91,data!$A$2:$X$78,20,FALSE)</f>
        <v>886</v>
      </c>
      <c r="U45" s="8">
        <f>VLOOKUP($A$7:$A$91,data!$A$2:$X$78,21,FALSE)</f>
        <v>4122</v>
      </c>
      <c r="V45" s="8">
        <f>VLOOKUP($A$7:$A$91,data!$A$2:$X$78,22,FALSE)</f>
        <v>257</v>
      </c>
      <c r="W45" s="8">
        <f>VLOOKUP($A$7:$A$91,data!$A$2:$X$78,23,FALSE)</f>
        <v>254</v>
      </c>
      <c r="X45" s="8">
        <f>VLOOKUP($A$7:$A$91,data!$A$2:$X$78,24,FALSE)</f>
        <v>16</v>
      </c>
    </row>
    <row r="46" spans="1:24" ht="21.75" x14ac:dyDescent="0.2">
      <c r="A46" s="7" t="s">
        <v>46</v>
      </c>
      <c r="B46" s="8">
        <f>VLOOKUP($A$7:$A$91,data!$A$2:$X$78,2,FALSE)</f>
        <v>59699</v>
      </c>
      <c r="C46" s="8">
        <f>VLOOKUP($A$7:$A$91,data!$A$2:$X$78,3,FALSE)</f>
        <v>120713</v>
      </c>
      <c r="D46" s="8">
        <f>VLOOKUP($A$7:$A$91,data!$A$2:$X$78,4,FALSE)</f>
        <v>21824</v>
      </c>
      <c r="E46" s="8">
        <f>VLOOKUP($A$7:$A$91,data!$A$2:$X$78,5,FALSE)</f>
        <v>103</v>
      </c>
      <c r="F46" s="8">
        <f>VLOOKUP($A$7:$A$91,data!$A$2:$X$78,6,FALSE)</f>
        <v>13</v>
      </c>
      <c r="G46" s="8">
        <f>VLOOKUP($A$7:$A$91,data!$A$2:$X$78,7,FALSE)</f>
        <v>64697</v>
      </c>
      <c r="H46" s="8">
        <f>VLOOKUP($A$7:$A$91,data!$A$2:$X$78,8,FALSE)</f>
        <v>11992</v>
      </c>
      <c r="I46" s="8">
        <f>VLOOKUP($A$7:$A$91,data!$A$2:$X$78,9,FALSE)</f>
        <v>114754</v>
      </c>
      <c r="J46" s="8">
        <f>VLOOKUP($A$7:$A$91,data!$A$2:$X$78,10,FALSE)</f>
        <v>3470</v>
      </c>
      <c r="K46" s="8">
        <f>VLOOKUP($A$7:$A$91,data!$A$2:$X$78,11,FALSE)</f>
        <v>1526293</v>
      </c>
      <c r="L46" s="8">
        <f>VLOOKUP($A$7:$A$91,data!$A$2:$X$78,12,FALSE)</f>
        <v>47521</v>
      </c>
      <c r="M46" s="8">
        <f>VLOOKUP($A$7:$A$91,data!$A$2:$X$78,13,FALSE)</f>
        <v>21736</v>
      </c>
      <c r="N46" s="8">
        <f>VLOOKUP($A$7:$A$91,data!$A$2:$X$78,14,FALSE)</f>
        <v>507</v>
      </c>
      <c r="O46" s="8">
        <f>VLOOKUP($A$7:$A$91,data!$A$2:$X$78,15,FALSE)</f>
        <v>262071</v>
      </c>
      <c r="P46" s="8">
        <f>VLOOKUP($A$7:$A$91,data!$A$2:$X$78,16,FALSE)</f>
        <v>3165</v>
      </c>
      <c r="Q46" s="8">
        <f>VLOOKUP($A$7:$A$91,data!$A$2:$X$78,17,FALSE)</f>
        <v>15642</v>
      </c>
      <c r="R46" s="8">
        <f>VLOOKUP($A$7:$A$91,data!$A$2:$X$78,18,FALSE)</f>
        <v>670</v>
      </c>
      <c r="S46" s="8">
        <f>VLOOKUP($A$7:$A$91,data!$A$2:$X$78,19,FALSE)</f>
        <v>10593</v>
      </c>
      <c r="T46" s="8">
        <f>VLOOKUP($A$7:$A$91,data!$A$2:$X$78,20,FALSE)</f>
        <v>225</v>
      </c>
      <c r="U46" s="8">
        <f>VLOOKUP($A$7:$A$91,data!$A$2:$X$78,21,FALSE)</f>
        <v>2475</v>
      </c>
      <c r="V46" s="8">
        <f>VLOOKUP($A$7:$A$91,data!$A$2:$X$78,22,FALSE)</f>
        <v>170</v>
      </c>
      <c r="W46" s="8">
        <f>VLOOKUP($A$7:$A$91,data!$A$2:$X$78,23,FALSE)</f>
        <v>140</v>
      </c>
      <c r="X46" s="8">
        <f>VLOOKUP($A$7:$A$91,data!$A$2:$X$78,24,FALSE)</f>
        <v>7</v>
      </c>
    </row>
    <row r="47" spans="1:24" ht="21.75" x14ac:dyDescent="0.2">
      <c r="A47" s="7" t="s">
        <v>47</v>
      </c>
      <c r="B47" s="8">
        <f>VLOOKUP($A$7:$A$91,data!$A$2:$X$78,2,FALSE)</f>
        <v>26799</v>
      </c>
      <c r="C47" s="8">
        <f>VLOOKUP($A$7:$A$91,data!$A$2:$X$78,3,FALSE)</f>
        <v>82281</v>
      </c>
      <c r="D47" s="8">
        <f>VLOOKUP($A$7:$A$91,data!$A$2:$X$78,4,FALSE)</f>
        <v>17219</v>
      </c>
      <c r="E47" s="8">
        <f>VLOOKUP($A$7:$A$91,data!$A$2:$X$78,5,FALSE)</f>
        <v>0</v>
      </c>
      <c r="F47" s="8">
        <f>VLOOKUP($A$7:$A$91,data!$A$2:$X$78,6,FALSE)</f>
        <v>0</v>
      </c>
      <c r="G47" s="8">
        <f>VLOOKUP($A$7:$A$91,data!$A$2:$X$78,7,FALSE)</f>
        <v>17745</v>
      </c>
      <c r="H47" s="8">
        <f>VLOOKUP($A$7:$A$91,data!$A$2:$X$78,8,FALSE)</f>
        <v>4462</v>
      </c>
      <c r="I47" s="8">
        <f>VLOOKUP($A$7:$A$91,data!$A$2:$X$78,9,FALSE)</f>
        <v>30508</v>
      </c>
      <c r="J47" s="8">
        <f>VLOOKUP($A$7:$A$91,data!$A$2:$X$78,10,FALSE)</f>
        <v>1692</v>
      </c>
      <c r="K47" s="8">
        <f>VLOOKUP($A$7:$A$91,data!$A$2:$X$78,11,FALSE)</f>
        <v>766556</v>
      </c>
      <c r="L47" s="8">
        <f>VLOOKUP($A$7:$A$91,data!$A$2:$X$78,12,FALSE)</f>
        <v>21447</v>
      </c>
      <c r="M47" s="8">
        <f>VLOOKUP($A$7:$A$91,data!$A$2:$X$78,13,FALSE)</f>
        <v>121451</v>
      </c>
      <c r="N47" s="8">
        <f>VLOOKUP($A$7:$A$91,data!$A$2:$X$78,14,FALSE)</f>
        <v>134</v>
      </c>
      <c r="O47" s="8">
        <f>VLOOKUP($A$7:$A$91,data!$A$2:$X$78,15,FALSE)</f>
        <v>14540</v>
      </c>
      <c r="P47" s="8">
        <f>VLOOKUP($A$7:$A$91,data!$A$2:$X$78,16,FALSE)</f>
        <v>672</v>
      </c>
      <c r="Q47" s="8">
        <f>VLOOKUP($A$7:$A$91,data!$A$2:$X$78,17,FALSE)</f>
        <v>3029</v>
      </c>
      <c r="R47" s="8">
        <f>VLOOKUP($A$7:$A$91,data!$A$2:$X$78,18,FALSE)</f>
        <v>124</v>
      </c>
      <c r="S47" s="8">
        <f>VLOOKUP($A$7:$A$91,data!$A$2:$X$78,19,FALSE)</f>
        <v>3905</v>
      </c>
      <c r="T47" s="8">
        <f>VLOOKUP($A$7:$A$91,data!$A$2:$X$78,20,FALSE)</f>
        <v>170</v>
      </c>
      <c r="U47" s="8">
        <f>VLOOKUP($A$7:$A$91,data!$A$2:$X$78,21,FALSE)</f>
        <v>1598</v>
      </c>
      <c r="V47" s="8">
        <f>VLOOKUP($A$7:$A$91,data!$A$2:$X$78,22,FALSE)</f>
        <v>89</v>
      </c>
      <c r="W47" s="8">
        <f>VLOOKUP($A$7:$A$91,data!$A$2:$X$78,23,FALSE)</f>
        <v>30</v>
      </c>
      <c r="X47" s="8">
        <f>VLOOKUP($A$7:$A$91,data!$A$2:$X$78,24,FALSE)</f>
        <v>2</v>
      </c>
    </row>
    <row r="48" spans="1:24" ht="21.75" x14ac:dyDescent="0.2">
      <c r="A48" s="11" t="s">
        <v>5</v>
      </c>
      <c r="B48" s="10">
        <f>SUM(B49:B56)</f>
        <v>397834</v>
      </c>
      <c r="C48" s="10">
        <f t="shared" ref="C48:X48" si="20">SUM(C49:C56)</f>
        <v>569909</v>
      </c>
      <c r="D48" s="10">
        <f t="shared" si="20"/>
        <v>59010</v>
      </c>
      <c r="E48" s="10">
        <f t="shared" si="20"/>
        <v>89519</v>
      </c>
      <c r="F48" s="10">
        <f t="shared" si="20"/>
        <v>1942</v>
      </c>
      <c r="G48" s="10">
        <f t="shared" si="20"/>
        <v>151792</v>
      </c>
      <c r="H48" s="10">
        <f t="shared" si="20"/>
        <v>17260</v>
      </c>
      <c r="I48" s="10">
        <f t="shared" si="20"/>
        <v>1359787</v>
      </c>
      <c r="J48" s="10">
        <f t="shared" si="20"/>
        <v>47072</v>
      </c>
      <c r="K48" s="10">
        <f t="shared" ref="K48:L48" si="21">SUM(K49:K56)</f>
        <v>15638818</v>
      </c>
      <c r="L48" s="10">
        <f t="shared" si="21"/>
        <v>364488</v>
      </c>
      <c r="M48" s="10">
        <f t="shared" ref="M48:N48" si="22">SUM(M49:M56)</f>
        <v>5858154</v>
      </c>
      <c r="N48" s="10">
        <f t="shared" si="22"/>
        <v>2204</v>
      </c>
      <c r="O48" s="10">
        <f t="shared" si="20"/>
        <v>5794776</v>
      </c>
      <c r="P48" s="10">
        <f t="shared" si="20"/>
        <v>10490</v>
      </c>
      <c r="Q48" s="10">
        <f t="shared" si="20"/>
        <v>22161</v>
      </c>
      <c r="R48" s="10">
        <f t="shared" si="20"/>
        <v>753</v>
      </c>
      <c r="S48" s="10">
        <f t="shared" ref="S48:T48" si="23">SUM(S49:S56)</f>
        <v>168156</v>
      </c>
      <c r="T48" s="10">
        <f t="shared" si="23"/>
        <v>2941</v>
      </c>
      <c r="U48" s="10">
        <f t="shared" si="20"/>
        <v>19569</v>
      </c>
      <c r="V48" s="10">
        <f t="shared" si="20"/>
        <v>1167</v>
      </c>
      <c r="W48" s="10">
        <f t="shared" si="20"/>
        <v>1733</v>
      </c>
      <c r="X48" s="10">
        <f t="shared" si="20"/>
        <v>106</v>
      </c>
    </row>
    <row r="49" spans="1:24" ht="21.75" x14ac:dyDescent="0.2">
      <c r="A49" s="7" t="s">
        <v>48</v>
      </c>
      <c r="B49" s="8">
        <f>VLOOKUP($A$7:$A$91,data!$A$2:$X$78,2,FALSE)</f>
        <v>73652</v>
      </c>
      <c r="C49" s="8">
        <f>VLOOKUP($A$7:$A$91,data!$A$2:$X$78,3,FALSE)</f>
        <v>157073</v>
      </c>
      <c r="D49" s="8">
        <f>VLOOKUP($A$7:$A$91,data!$A$2:$X$78,4,FALSE)</f>
        <v>14315</v>
      </c>
      <c r="E49" s="8">
        <f>VLOOKUP($A$7:$A$91,data!$A$2:$X$78,5,FALSE)</f>
        <v>54513</v>
      </c>
      <c r="F49" s="8">
        <f>VLOOKUP($A$7:$A$91,data!$A$2:$X$78,6,FALSE)</f>
        <v>1178</v>
      </c>
      <c r="G49" s="8">
        <f>VLOOKUP($A$7:$A$91,data!$A$2:$X$78,7,FALSE)</f>
        <v>50675</v>
      </c>
      <c r="H49" s="8">
        <f>VLOOKUP($A$7:$A$91,data!$A$2:$X$78,8,FALSE)</f>
        <v>5438</v>
      </c>
      <c r="I49" s="8">
        <f>VLOOKUP($A$7:$A$91,data!$A$2:$X$78,9,FALSE)</f>
        <v>425282</v>
      </c>
      <c r="J49" s="8">
        <f>VLOOKUP($A$7:$A$91,data!$A$2:$X$78,10,FALSE)</f>
        <v>15875</v>
      </c>
      <c r="K49" s="8">
        <f>VLOOKUP($A$7:$A$91,data!$A$2:$X$78,11,FALSE)</f>
        <v>2517794</v>
      </c>
      <c r="L49" s="8">
        <f>VLOOKUP($A$7:$A$91,data!$A$2:$X$78,12,FALSE)</f>
        <v>61035</v>
      </c>
      <c r="M49" s="8">
        <f>VLOOKUP($A$7:$A$91,data!$A$2:$X$78,13,FALSE)</f>
        <v>1516485</v>
      </c>
      <c r="N49" s="8">
        <f>VLOOKUP($A$7:$A$91,data!$A$2:$X$78,14,FALSE)</f>
        <v>759</v>
      </c>
      <c r="O49" s="8">
        <f>VLOOKUP($A$7:$A$91,data!$A$2:$X$78,15,FALSE)</f>
        <v>2910000</v>
      </c>
      <c r="P49" s="8">
        <f>VLOOKUP($A$7:$A$91,data!$A$2:$X$78,16,FALSE)</f>
        <v>1958</v>
      </c>
      <c r="Q49" s="8">
        <f>VLOOKUP($A$7:$A$91,data!$A$2:$X$78,17,FALSE)</f>
        <v>5382</v>
      </c>
      <c r="R49" s="8">
        <f>VLOOKUP($A$7:$A$91,data!$A$2:$X$78,18,FALSE)</f>
        <v>174</v>
      </c>
      <c r="S49" s="8">
        <f>VLOOKUP($A$7:$A$91,data!$A$2:$X$78,19,FALSE)</f>
        <v>31211</v>
      </c>
      <c r="T49" s="8">
        <f>VLOOKUP($A$7:$A$91,data!$A$2:$X$78,20,FALSE)</f>
        <v>626</v>
      </c>
      <c r="U49" s="8">
        <f>VLOOKUP($A$7:$A$91,data!$A$2:$X$78,21,FALSE)</f>
        <v>4237</v>
      </c>
      <c r="V49" s="8">
        <f>VLOOKUP($A$7:$A$91,data!$A$2:$X$78,22,FALSE)</f>
        <v>197</v>
      </c>
      <c r="W49" s="8">
        <f>VLOOKUP($A$7:$A$91,data!$A$2:$X$78,23,FALSE)</f>
        <v>274</v>
      </c>
      <c r="X49" s="8">
        <f>VLOOKUP($A$7:$A$91,data!$A$2:$X$78,24,FALSE)</f>
        <v>22</v>
      </c>
    </row>
    <row r="50" spans="1:24" ht="21.75" x14ac:dyDescent="0.2">
      <c r="A50" s="7" t="s">
        <v>49</v>
      </c>
      <c r="B50" s="8">
        <f>VLOOKUP($A$7:$A$91,data!$A$2:$X$78,2,FALSE)</f>
        <v>36000</v>
      </c>
      <c r="C50" s="8">
        <f>VLOOKUP($A$7:$A$91,data!$A$2:$X$78,3,FALSE)</f>
        <v>28152</v>
      </c>
      <c r="D50" s="8">
        <f>VLOOKUP($A$7:$A$91,data!$A$2:$X$78,4,FALSE)</f>
        <v>2264</v>
      </c>
      <c r="E50" s="8">
        <f>VLOOKUP($A$7:$A$91,data!$A$2:$X$78,5,FALSE)</f>
        <v>26333</v>
      </c>
      <c r="F50" s="8">
        <f>VLOOKUP($A$7:$A$91,data!$A$2:$X$78,6,FALSE)</f>
        <v>496</v>
      </c>
      <c r="G50" s="8">
        <f>VLOOKUP($A$7:$A$91,data!$A$2:$X$78,7,FALSE)</f>
        <v>4414</v>
      </c>
      <c r="H50" s="8">
        <f>VLOOKUP($A$7:$A$91,data!$A$2:$X$78,8,FALSE)</f>
        <v>382</v>
      </c>
      <c r="I50" s="8">
        <f>VLOOKUP($A$7:$A$91,data!$A$2:$X$78,9,FALSE)</f>
        <v>320344</v>
      </c>
      <c r="J50" s="8">
        <f>VLOOKUP($A$7:$A$91,data!$A$2:$X$78,10,FALSE)</f>
        <v>1896</v>
      </c>
      <c r="K50" s="8">
        <f>VLOOKUP($A$7:$A$91,data!$A$2:$X$78,11,FALSE)</f>
        <v>1752546</v>
      </c>
      <c r="L50" s="8">
        <f>VLOOKUP($A$7:$A$91,data!$A$2:$X$78,12,FALSE)</f>
        <v>34448</v>
      </c>
      <c r="M50" s="8">
        <f>VLOOKUP($A$7:$A$91,data!$A$2:$X$78,13,FALSE)</f>
        <v>2013330</v>
      </c>
      <c r="N50" s="8">
        <f>VLOOKUP($A$7:$A$91,data!$A$2:$X$78,14,FALSE)</f>
        <v>162</v>
      </c>
      <c r="O50" s="8">
        <f>VLOOKUP($A$7:$A$91,data!$A$2:$X$78,15,FALSE)</f>
        <v>534278</v>
      </c>
      <c r="P50" s="8">
        <f>VLOOKUP($A$7:$A$91,data!$A$2:$X$78,16,FALSE)</f>
        <v>752</v>
      </c>
      <c r="Q50" s="8">
        <f>VLOOKUP($A$7:$A$91,data!$A$2:$X$78,17,FALSE)</f>
        <v>727</v>
      </c>
      <c r="R50" s="8">
        <f>VLOOKUP($A$7:$A$91,data!$A$2:$X$78,18,FALSE)</f>
        <v>30</v>
      </c>
      <c r="S50" s="8">
        <f>VLOOKUP($A$7:$A$91,data!$A$2:$X$78,19,FALSE)</f>
        <v>10549</v>
      </c>
      <c r="T50" s="8">
        <f>VLOOKUP($A$7:$A$91,data!$A$2:$X$78,20,FALSE)</f>
        <v>227</v>
      </c>
      <c r="U50" s="8">
        <f>VLOOKUP($A$7:$A$91,data!$A$2:$X$78,21,FALSE)</f>
        <v>1006</v>
      </c>
      <c r="V50" s="8">
        <f>VLOOKUP($A$7:$A$91,data!$A$2:$X$78,22,FALSE)</f>
        <v>46</v>
      </c>
      <c r="W50" s="8">
        <f>VLOOKUP($A$7:$A$91,data!$A$2:$X$78,23,FALSE)</f>
        <v>92</v>
      </c>
      <c r="X50" s="8">
        <f>VLOOKUP($A$7:$A$91,data!$A$2:$X$78,24,FALSE)</f>
        <v>7</v>
      </c>
    </row>
    <row r="51" spans="1:24" ht="21.75" x14ac:dyDescent="0.2">
      <c r="A51" s="7" t="s">
        <v>50</v>
      </c>
      <c r="B51" s="8">
        <f>VLOOKUP($A$7:$A$91,data!$A$2:$X$78,2,FALSE)</f>
        <v>52993</v>
      </c>
      <c r="C51" s="8">
        <f>VLOOKUP($A$7:$A$91,data!$A$2:$X$78,3,FALSE)</f>
        <v>125031</v>
      </c>
      <c r="D51" s="8">
        <f>VLOOKUP($A$7:$A$91,data!$A$2:$X$78,4,FALSE)</f>
        <v>12469</v>
      </c>
      <c r="E51" s="8">
        <f>VLOOKUP($A$7:$A$91,data!$A$2:$X$78,5,FALSE)</f>
        <v>2936</v>
      </c>
      <c r="F51" s="8">
        <f>VLOOKUP($A$7:$A$91,data!$A$2:$X$78,6,FALSE)</f>
        <v>49</v>
      </c>
      <c r="G51" s="8">
        <f>VLOOKUP($A$7:$A$91,data!$A$2:$X$78,7,FALSE)</f>
        <v>14493</v>
      </c>
      <c r="H51" s="8">
        <f>VLOOKUP($A$7:$A$91,data!$A$2:$X$78,8,FALSE)</f>
        <v>1481</v>
      </c>
      <c r="I51" s="8">
        <f>VLOOKUP($A$7:$A$91,data!$A$2:$X$78,9,FALSE)</f>
        <v>208712</v>
      </c>
      <c r="J51" s="8">
        <f>VLOOKUP($A$7:$A$91,data!$A$2:$X$78,10,FALSE)</f>
        <v>3045</v>
      </c>
      <c r="K51" s="8">
        <f>VLOOKUP($A$7:$A$91,data!$A$2:$X$78,11,FALSE)</f>
        <v>1676149</v>
      </c>
      <c r="L51" s="8">
        <f>VLOOKUP($A$7:$A$91,data!$A$2:$X$78,12,FALSE)</f>
        <v>46519</v>
      </c>
      <c r="M51" s="8">
        <f>VLOOKUP($A$7:$A$91,data!$A$2:$X$78,13,FALSE)</f>
        <v>1395575</v>
      </c>
      <c r="N51" s="8">
        <f>VLOOKUP($A$7:$A$91,data!$A$2:$X$78,14,FALSE)</f>
        <v>265</v>
      </c>
      <c r="O51" s="8">
        <f>VLOOKUP($A$7:$A$91,data!$A$2:$X$78,15,FALSE)</f>
        <v>642816</v>
      </c>
      <c r="P51" s="8">
        <f>VLOOKUP($A$7:$A$91,data!$A$2:$X$78,16,FALSE)</f>
        <v>1276</v>
      </c>
      <c r="Q51" s="8">
        <f>VLOOKUP($A$7:$A$91,data!$A$2:$X$78,17,FALSE)</f>
        <v>1597</v>
      </c>
      <c r="R51" s="8">
        <f>VLOOKUP($A$7:$A$91,data!$A$2:$X$78,18,FALSE)</f>
        <v>69</v>
      </c>
      <c r="S51" s="8">
        <f>VLOOKUP($A$7:$A$91,data!$A$2:$X$78,19,FALSE)</f>
        <v>23135</v>
      </c>
      <c r="T51" s="8">
        <f>VLOOKUP($A$7:$A$91,data!$A$2:$X$78,20,FALSE)</f>
        <v>261</v>
      </c>
      <c r="U51" s="8">
        <f>VLOOKUP($A$7:$A$91,data!$A$2:$X$78,21,FALSE)</f>
        <v>4114</v>
      </c>
      <c r="V51" s="8">
        <f>VLOOKUP($A$7:$A$91,data!$A$2:$X$78,22,FALSE)</f>
        <v>165</v>
      </c>
      <c r="W51" s="8">
        <f>VLOOKUP($A$7:$A$91,data!$A$2:$X$78,23,FALSE)</f>
        <v>306</v>
      </c>
      <c r="X51" s="8">
        <f>VLOOKUP($A$7:$A$91,data!$A$2:$X$78,24,FALSE)</f>
        <v>17</v>
      </c>
    </row>
    <row r="52" spans="1:24" ht="21.75" x14ac:dyDescent="0.2">
      <c r="A52" s="7" t="s">
        <v>51</v>
      </c>
      <c r="B52" s="8">
        <f>VLOOKUP($A$7:$A$91,data!$A$2:$X$78,2,FALSE)</f>
        <v>31455</v>
      </c>
      <c r="C52" s="8">
        <f>VLOOKUP($A$7:$A$91,data!$A$2:$X$78,3,FALSE)</f>
        <v>34694</v>
      </c>
      <c r="D52" s="8">
        <f>VLOOKUP($A$7:$A$91,data!$A$2:$X$78,4,FALSE)</f>
        <v>3218</v>
      </c>
      <c r="E52" s="8">
        <f>VLOOKUP($A$7:$A$91,data!$A$2:$X$78,5,FALSE)</f>
        <v>425</v>
      </c>
      <c r="F52" s="8">
        <f>VLOOKUP($A$7:$A$91,data!$A$2:$X$78,6,FALSE)</f>
        <v>23</v>
      </c>
      <c r="G52" s="8">
        <f>VLOOKUP($A$7:$A$91,data!$A$2:$X$78,7,FALSE)</f>
        <v>9662</v>
      </c>
      <c r="H52" s="8">
        <f>VLOOKUP($A$7:$A$91,data!$A$2:$X$78,8,FALSE)</f>
        <v>962</v>
      </c>
      <c r="I52" s="8">
        <f>VLOOKUP($A$7:$A$91,data!$A$2:$X$78,9,FALSE)</f>
        <v>92805</v>
      </c>
      <c r="J52" s="8">
        <f>VLOOKUP($A$7:$A$91,data!$A$2:$X$78,10,FALSE)</f>
        <v>2006</v>
      </c>
      <c r="K52" s="8">
        <f>VLOOKUP($A$7:$A$91,data!$A$2:$X$78,11,FALSE)</f>
        <v>1415042</v>
      </c>
      <c r="L52" s="8">
        <f>VLOOKUP($A$7:$A$91,data!$A$2:$X$78,12,FALSE)</f>
        <v>29065</v>
      </c>
      <c r="M52" s="8">
        <f>VLOOKUP($A$7:$A$91,data!$A$2:$X$78,13,FALSE)</f>
        <v>156250</v>
      </c>
      <c r="N52" s="8">
        <f>VLOOKUP($A$7:$A$91,data!$A$2:$X$78,14,FALSE)</f>
        <v>211</v>
      </c>
      <c r="O52" s="8">
        <f>VLOOKUP($A$7:$A$91,data!$A$2:$X$78,15,FALSE)</f>
        <v>198674</v>
      </c>
      <c r="P52" s="8">
        <f>VLOOKUP($A$7:$A$91,data!$A$2:$X$78,16,FALSE)</f>
        <v>571</v>
      </c>
      <c r="Q52" s="8">
        <f>VLOOKUP($A$7:$A$91,data!$A$2:$X$78,17,FALSE)</f>
        <v>2289</v>
      </c>
      <c r="R52" s="8">
        <f>VLOOKUP($A$7:$A$91,data!$A$2:$X$78,18,FALSE)</f>
        <v>60</v>
      </c>
      <c r="S52" s="8">
        <f>VLOOKUP($A$7:$A$91,data!$A$2:$X$78,19,FALSE)</f>
        <v>10531</v>
      </c>
      <c r="T52" s="8">
        <f>VLOOKUP($A$7:$A$91,data!$A$2:$X$78,20,FALSE)</f>
        <v>62</v>
      </c>
      <c r="U52" s="8">
        <f>VLOOKUP($A$7:$A$91,data!$A$2:$X$78,21,FALSE)</f>
        <v>1109</v>
      </c>
      <c r="V52" s="8">
        <f>VLOOKUP($A$7:$A$91,data!$A$2:$X$78,22,FALSE)</f>
        <v>43</v>
      </c>
      <c r="W52" s="8">
        <f>VLOOKUP($A$7:$A$91,data!$A$2:$X$78,23,FALSE)</f>
        <v>140</v>
      </c>
      <c r="X52" s="8">
        <f>VLOOKUP($A$7:$A$91,data!$A$2:$X$78,24,FALSE)</f>
        <v>1</v>
      </c>
    </row>
    <row r="53" spans="1:24" ht="21.75" x14ac:dyDescent="0.2">
      <c r="A53" s="7" t="s">
        <v>52</v>
      </c>
      <c r="B53" s="8">
        <f>VLOOKUP($A$7:$A$91,data!$A$2:$X$78,2,FALSE)</f>
        <v>51889</v>
      </c>
      <c r="C53" s="8">
        <f>VLOOKUP($A$7:$A$91,data!$A$2:$X$78,3,FALSE)</f>
        <v>55881</v>
      </c>
      <c r="D53" s="8">
        <f>VLOOKUP($A$7:$A$91,data!$A$2:$X$78,4,FALSE)</f>
        <v>8722</v>
      </c>
      <c r="E53" s="8">
        <f>VLOOKUP($A$7:$A$91,data!$A$2:$X$78,5,FALSE)</f>
        <v>115</v>
      </c>
      <c r="F53" s="8">
        <f>VLOOKUP($A$7:$A$91,data!$A$2:$X$78,6,FALSE)</f>
        <v>12</v>
      </c>
      <c r="G53" s="8">
        <f>VLOOKUP($A$7:$A$91,data!$A$2:$X$78,7,FALSE)</f>
        <v>11038</v>
      </c>
      <c r="H53" s="8">
        <f>VLOOKUP($A$7:$A$91,data!$A$2:$X$78,8,FALSE)</f>
        <v>1858</v>
      </c>
      <c r="I53" s="8">
        <f>VLOOKUP($A$7:$A$91,data!$A$2:$X$78,9,FALSE)</f>
        <v>80370</v>
      </c>
      <c r="J53" s="8">
        <f>VLOOKUP($A$7:$A$91,data!$A$2:$X$78,10,FALSE)</f>
        <v>6000</v>
      </c>
      <c r="K53" s="8">
        <f>VLOOKUP($A$7:$A$91,data!$A$2:$X$78,11,FALSE)</f>
        <v>2031404</v>
      </c>
      <c r="L53" s="8">
        <f>VLOOKUP($A$7:$A$91,data!$A$2:$X$78,12,FALSE)</f>
        <v>49570</v>
      </c>
      <c r="M53" s="8">
        <f>VLOOKUP($A$7:$A$91,data!$A$2:$X$78,13,FALSE)</f>
        <v>60160</v>
      </c>
      <c r="N53" s="8">
        <f>VLOOKUP($A$7:$A$91,data!$A$2:$X$78,14,FALSE)</f>
        <v>261</v>
      </c>
      <c r="O53" s="8">
        <f>VLOOKUP($A$7:$A$91,data!$A$2:$X$78,15,FALSE)</f>
        <v>136550</v>
      </c>
      <c r="P53" s="8">
        <f>VLOOKUP($A$7:$A$91,data!$A$2:$X$78,16,FALSE)</f>
        <v>1583</v>
      </c>
      <c r="Q53" s="8">
        <f>VLOOKUP($A$7:$A$91,data!$A$2:$X$78,17,FALSE)</f>
        <v>2322</v>
      </c>
      <c r="R53" s="8">
        <f>VLOOKUP($A$7:$A$91,data!$A$2:$X$78,18,FALSE)</f>
        <v>110</v>
      </c>
      <c r="S53" s="8">
        <f>VLOOKUP($A$7:$A$91,data!$A$2:$X$78,19,FALSE)</f>
        <v>12383</v>
      </c>
      <c r="T53" s="8">
        <f>VLOOKUP($A$7:$A$91,data!$A$2:$X$78,20,FALSE)</f>
        <v>313</v>
      </c>
      <c r="U53" s="8">
        <f>VLOOKUP($A$7:$A$91,data!$A$2:$X$78,21,FALSE)</f>
        <v>2523</v>
      </c>
      <c r="V53" s="8">
        <f>VLOOKUP($A$7:$A$91,data!$A$2:$X$78,22,FALSE)</f>
        <v>265</v>
      </c>
      <c r="W53" s="8">
        <f>VLOOKUP($A$7:$A$91,data!$A$2:$X$78,23,FALSE)</f>
        <v>101</v>
      </c>
      <c r="X53" s="8">
        <f>VLOOKUP($A$7:$A$91,data!$A$2:$X$78,24,FALSE)</f>
        <v>11</v>
      </c>
    </row>
    <row r="54" spans="1:24" ht="21.75" x14ac:dyDescent="0.2">
      <c r="A54" s="7" t="s">
        <v>53</v>
      </c>
      <c r="B54" s="8">
        <f>VLOOKUP($A$7:$A$91,data!$A$2:$X$78,2,FALSE)</f>
        <v>47253</v>
      </c>
      <c r="C54" s="8">
        <f>VLOOKUP($A$7:$A$91,data!$A$2:$X$78,3,FALSE)</f>
        <v>49481</v>
      </c>
      <c r="D54" s="8">
        <f>VLOOKUP($A$7:$A$91,data!$A$2:$X$78,4,FALSE)</f>
        <v>5432</v>
      </c>
      <c r="E54" s="8">
        <f>VLOOKUP($A$7:$A$91,data!$A$2:$X$78,5,FALSE)</f>
        <v>287</v>
      </c>
      <c r="F54" s="8">
        <f>VLOOKUP($A$7:$A$91,data!$A$2:$X$78,6,FALSE)</f>
        <v>24</v>
      </c>
      <c r="G54" s="8">
        <f>VLOOKUP($A$7:$A$91,data!$A$2:$X$78,7,FALSE)</f>
        <v>7231</v>
      </c>
      <c r="H54" s="8">
        <f>VLOOKUP($A$7:$A$91,data!$A$2:$X$78,8,FALSE)</f>
        <v>781</v>
      </c>
      <c r="I54" s="8">
        <f>VLOOKUP($A$7:$A$91,data!$A$2:$X$78,9,FALSE)</f>
        <v>36317</v>
      </c>
      <c r="J54" s="8">
        <f>VLOOKUP($A$7:$A$91,data!$A$2:$X$78,10,FALSE)</f>
        <v>2144</v>
      </c>
      <c r="K54" s="8">
        <f>VLOOKUP($A$7:$A$91,data!$A$2:$X$78,11,FALSE)</f>
        <v>2011895</v>
      </c>
      <c r="L54" s="8">
        <f>VLOOKUP($A$7:$A$91,data!$A$2:$X$78,12,FALSE)</f>
        <v>45328</v>
      </c>
      <c r="M54" s="8">
        <f>VLOOKUP($A$7:$A$91,data!$A$2:$X$78,13,FALSE)</f>
        <v>251256</v>
      </c>
      <c r="N54" s="8">
        <f>VLOOKUP($A$7:$A$91,data!$A$2:$X$78,14,FALSE)</f>
        <v>257</v>
      </c>
      <c r="O54" s="8">
        <f>VLOOKUP($A$7:$A$91,data!$A$2:$X$78,15,FALSE)</f>
        <v>171727</v>
      </c>
      <c r="P54" s="8">
        <f>VLOOKUP($A$7:$A$91,data!$A$2:$X$78,16,FALSE)</f>
        <v>1026</v>
      </c>
      <c r="Q54" s="8">
        <f>VLOOKUP($A$7:$A$91,data!$A$2:$X$78,17,FALSE)</f>
        <v>1947</v>
      </c>
      <c r="R54" s="8">
        <f>VLOOKUP($A$7:$A$91,data!$A$2:$X$78,18,FALSE)</f>
        <v>69</v>
      </c>
      <c r="S54" s="8">
        <f>VLOOKUP($A$7:$A$91,data!$A$2:$X$78,19,FALSE)</f>
        <v>20498</v>
      </c>
      <c r="T54" s="8">
        <f>VLOOKUP($A$7:$A$91,data!$A$2:$X$78,20,FALSE)</f>
        <v>283</v>
      </c>
      <c r="U54" s="8">
        <f>VLOOKUP($A$7:$A$91,data!$A$2:$X$78,21,FALSE)</f>
        <v>1121</v>
      </c>
      <c r="V54" s="8">
        <f>VLOOKUP($A$7:$A$91,data!$A$2:$X$78,22,FALSE)</f>
        <v>60</v>
      </c>
      <c r="W54" s="8">
        <f>VLOOKUP($A$7:$A$91,data!$A$2:$X$78,23,FALSE)</f>
        <v>442</v>
      </c>
      <c r="X54" s="8">
        <f>VLOOKUP($A$7:$A$91,data!$A$2:$X$78,24,FALSE)</f>
        <v>12</v>
      </c>
    </row>
    <row r="55" spans="1:24" ht="21.75" x14ac:dyDescent="0.2">
      <c r="A55" s="7" t="s">
        <v>54</v>
      </c>
      <c r="B55" s="8">
        <f>VLOOKUP($A$7:$A$91,data!$A$2:$X$78,2,FALSE)</f>
        <v>84188</v>
      </c>
      <c r="C55" s="8">
        <f>VLOOKUP($A$7:$A$91,data!$A$2:$X$78,3,FALSE)</f>
        <v>44620</v>
      </c>
      <c r="D55" s="8">
        <f>VLOOKUP($A$7:$A$91,data!$A$2:$X$78,4,FALSE)</f>
        <v>5410</v>
      </c>
      <c r="E55" s="8">
        <f>VLOOKUP($A$7:$A$91,data!$A$2:$X$78,5,FALSE)</f>
        <v>4862</v>
      </c>
      <c r="F55" s="8">
        <f>VLOOKUP($A$7:$A$91,data!$A$2:$X$78,6,FALSE)</f>
        <v>151</v>
      </c>
      <c r="G55" s="8">
        <f>VLOOKUP($A$7:$A$91,data!$A$2:$X$78,7,FALSE)</f>
        <v>15807</v>
      </c>
      <c r="H55" s="8">
        <f>VLOOKUP($A$7:$A$91,data!$A$2:$X$78,8,FALSE)</f>
        <v>1874</v>
      </c>
      <c r="I55" s="8">
        <f>VLOOKUP($A$7:$A$91,data!$A$2:$X$78,9,FALSE)</f>
        <v>130516</v>
      </c>
      <c r="J55" s="8">
        <f>VLOOKUP($A$7:$A$91,data!$A$2:$X$78,10,FALSE)</f>
        <v>5554</v>
      </c>
      <c r="K55" s="8">
        <f>VLOOKUP($A$7:$A$91,data!$A$2:$X$78,11,FALSE)</f>
        <v>3529862</v>
      </c>
      <c r="L55" s="8">
        <f>VLOOKUP($A$7:$A$91,data!$A$2:$X$78,12,FALSE)</f>
        <v>80555</v>
      </c>
      <c r="M55" s="8">
        <f>VLOOKUP($A$7:$A$91,data!$A$2:$X$78,13,FALSE)</f>
        <v>463682</v>
      </c>
      <c r="N55" s="8">
        <f>VLOOKUP($A$7:$A$91,data!$A$2:$X$78,14,FALSE)</f>
        <v>236</v>
      </c>
      <c r="O55" s="8">
        <f>VLOOKUP($A$7:$A$91,data!$A$2:$X$78,15,FALSE)</f>
        <v>1170193</v>
      </c>
      <c r="P55" s="8">
        <f>VLOOKUP($A$7:$A$91,data!$A$2:$X$78,16,FALSE)</f>
        <v>3102</v>
      </c>
      <c r="Q55" s="8">
        <f>VLOOKUP($A$7:$A$91,data!$A$2:$X$78,17,FALSE)</f>
        <v>7115</v>
      </c>
      <c r="R55" s="8">
        <f>VLOOKUP($A$7:$A$91,data!$A$2:$X$78,18,FALSE)</f>
        <v>222</v>
      </c>
      <c r="S55" s="8">
        <f>VLOOKUP($A$7:$A$91,data!$A$2:$X$78,19,FALSE)</f>
        <v>55257</v>
      </c>
      <c r="T55" s="8">
        <f>VLOOKUP($A$7:$A$91,data!$A$2:$X$78,20,FALSE)</f>
        <v>1088</v>
      </c>
      <c r="U55" s="8">
        <f>VLOOKUP($A$7:$A$91,data!$A$2:$X$78,21,FALSE)</f>
        <v>2941</v>
      </c>
      <c r="V55" s="8">
        <f>VLOOKUP($A$7:$A$91,data!$A$2:$X$78,22,FALSE)</f>
        <v>173</v>
      </c>
      <c r="W55" s="8">
        <f>VLOOKUP($A$7:$A$91,data!$A$2:$X$78,23,FALSE)</f>
        <v>257</v>
      </c>
      <c r="X55" s="8">
        <f>VLOOKUP($A$7:$A$91,data!$A$2:$X$78,24,FALSE)</f>
        <v>22</v>
      </c>
    </row>
    <row r="56" spans="1:24" ht="21.75" x14ac:dyDescent="0.2">
      <c r="A56" s="7" t="s">
        <v>55</v>
      </c>
      <c r="B56" s="8">
        <f>VLOOKUP($A$7:$A$91,data!$A$2:$X$78,2,FALSE)</f>
        <v>20404</v>
      </c>
      <c r="C56" s="8">
        <f>VLOOKUP($A$7:$A$91,data!$A$2:$X$78,3,FALSE)</f>
        <v>74977</v>
      </c>
      <c r="D56" s="8">
        <f>VLOOKUP($A$7:$A$91,data!$A$2:$X$78,4,FALSE)</f>
        <v>7180</v>
      </c>
      <c r="E56" s="8">
        <f>VLOOKUP($A$7:$A$91,data!$A$2:$X$78,5,FALSE)</f>
        <v>48</v>
      </c>
      <c r="F56" s="8">
        <f>VLOOKUP($A$7:$A$91,data!$A$2:$X$78,6,FALSE)</f>
        <v>9</v>
      </c>
      <c r="G56" s="8">
        <f>VLOOKUP($A$7:$A$91,data!$A$2:$X$78,7,FALSE)</f>
        <v>38472</v>
      </c>
      <c r="H56" s="8">
        <f>VLOOKUP($A$7:$A$91,data!$A$2:$X$78,8,FALSE)</f>
        <v>4484</v>
      </c>
      <c r="I56" s="8">
        <f>VLOOKUP($A$7:$A$91,data!$A$2:$X$78,9,FALSE)</f>
        <v>65441</v>
      </c>
      <c r="J56" s="8">
        <f>VLOOKUP($A$7:$A$91,data!$A$2:$X$78,10,FALSE)</f>
        <v>10552</v>
      </c>
      <c r="K56" s="8">
        <f>VLOOKUP($A$7:$A$91,data!$A$2:$X$78,11,FALSE)</f>
        <v>704126</v>
      </c>
      <c r="L56" s="8">
        <f>VLOOKUP($A$7:$A$91,data!$A$2:$X$78,12,FALSE)</f>
        <v>17968</v>
      </c>
      <c r="M56" s="8">
        <f>VLOOKUP($A$7:$A$91,data!$A$2:$X$78,13,FALSE)</f>
        <v>1416</v>
      </c>
      <c r="N56" s="8">
        <f>VLOOKUP($A$7:$A$91,data!$A$2:$X$78,14,FALSE)</f>
        <v>53</v>
      </c>
      <c r="O56" s="8">
        <f>VLOOKUP($A$7:$A$91,data!$A$2:$X$78,15,FALSE)</f>
        <v>30538</v>
      </c>
      <c r="P56" s="8">
        <f>VLOOKUP($A$7:$A$91,data!$A$2:$X$78,16,FALSE)</f>
        <v>222</v>
      </c>
      <c r="Q56" s="8">
        <f>VLOOKUP($A$7:$A$91,data!$A$2:$X$78,17,FALSE)</f>
        <v>782</v>
      </c>
      <c r="R56" s="8">
        <f>VLOOKUP($A$7:$A$91,data!$A$2:$X$78,18,FALSE)</f>
        <v>19</v>
      </c>
      <c r="S56" s="8">
        <f>VLOOKUP($A$7:$A$91,data!$A$2:$X$78,19,FALSE)</f>
        <v>4592</v>
      </c>
      <c r="T56" s="8">
        <f>VLOOKUP($A$7:$A$91,data!$A$2:$X$78,20,FALSE)</f>
        <v>81</v>
      </c>
      <c r="U56" s="8">
        <f>VLOOKUP($A$7:$A$91,data!$A$2:$X$78,21,FALSE)</f>
        <v>2518</v>
      </c>
      <c r="V56" s="8">
        <f>VLOOKUP($A$7:$A$91,data!$A$2:$X$78,22,FALSE)</f>
        <v>218</v>
      </c>
      <c r="W56" s="8">
        <f>VLOOKUP($A$7:$A$91,data!$A$2:$X$78,23,FALSE)</f>
        <v>121</v>
      </c>
      <c r="X56" s="8">
        <f>VLOOKUP($A$7:$A$91,data!$A$2:$X$78,24,FALSE)</f>
        <v>14</v>
      </c>
    </row>
    <row r="57" spans="1:24" ht="21.75" x14ac:dyDescent="0.2">
      <c r="A57" s="11" t="s">
        <v>6</v>
      </c>
      <c r="B57" s="10">
        <f>SUM(B58:B66)</f>
        <v>348680</v>
      </c>
      <c r="C57" s="10">
        <f t="shared" ref="C57:X57" si="24">SUM(C58:C66)</f>
        <v>584300</v>
      </c>
      <c r="D57" s="10">
        <f t="shared" si="24"/>
        <v>43495</v>
      </c>
      <c r="E57" s="10">
        <f t="shared" si="24"/>
        <v>7424</v>
      </c>
      <c r="F57" s="10">
        <f t="shared" si="24"/>
        <v>273</v>
      </c>
      <c r="G57" s="10">
        <f t="shared" si="24"/>
        <v>118153</v>
      </c>
      <c r="H57" s="10">
        <f t="shared" si="24"/>
        <v>10781</v>
      </c>
      <c r="I57" s="10">
        <f t="shared" si="24"/>
        <v>1355964</v>
      </c>
      <c r="J57" s="10">
        <f t="shared" si="24"/>
        <v>27061</v>
      </c>
      <c r="K57" s="10">
        <f t="shared" ref="K57:L57" si="25">SUM(K58:K66)</f>
        <v>13442340</v>
      </c>
      <c r="L57" s="10">
        <f t="shared" si="25"/>
        <v>313221</v>
      </c>
      <c r="M57" s="10">
        <f t="shared" ref="M57:N57" si="26">SUM(M58:M66)</f>
        <v>20081520</v>
      </c>
      <c r="N57" s="10">
        <f t="shared" si="26"/>
        <v>1410</v>
      </c>
      <c r="O57" s="10">
        <f t="shared" si="24"/>
        <v>5324985</v>
      </c>
      <c r="P57" s="10">
        <f t="shared" si="24"/>
        <v>18781</v>
      </c>
      <c r="Q57" s="10">
        <f t="shared" si="24"/>
        <v>896811</v>
      </c>
      <c r="R57" s="10">
        <f t="shared" si="24"/>
        <v>1369</v>
      </c>
      <c r="S57" s="10">
        <f t="shared" ref="S57:T57" si="27">SUM(S58:S66)</f>
        <v>3110256</v>
      </c>
      <c r="T57" s="10">
        <f t="shared" si="27"/>
        <v>9819</v>
      </c>
      <c r="U57" s="10">
        <f t="shared" si="24"/>
        <v>111144</v>
      </c>
      <c r="V57" s="10">
        <f t="shared" si="24"/>
        <v>3500</v>
      </c>
      <c r="W57" s="10">
        <f t="shared" si="24"/>
        <v>13579</v>
      </c>
      <c r="X57" s="10">
        <f t="shared" si="24"/>
        <v>400</v>
      </c>
    </row>
    <row r="58" spans="1:24" ht="21.75" x14ac:dyDescent="0.2">
      <c r="A58" s="7" t="s">
        <v>56</v>
      </c>
      <c r="B58" s="8">
        <f>VLOOKUP($A$7:$A$91,data!$A$2:$X$78,2,FALSE)</f>
        <v>33586</v>
      </c>
      <c r="C58" s="8">
        <f>VLOOKUP($A$7:$A$91,data!$A$2:$X$78,3,FALSE)</f>
        <v>44416</v>
      </c>
      <c r="D58" s="8">
        <f>VLOOKUP($A$7:$A$91,data!$A$2:$X$78,4,FALSE)</f>
        <v>3396</v>
      </c>
      <c r="E58" s="8">
        <f>VLOOKUP($A$7:$A$91,data!$A$2:$X$78,5,FALSE)</f>
        <v>0</v>
      </c>
      <c r="F58" s="8">
        <f>VLOOKUP($A$7:$A$91,data!$A$2:$X$78,6,FALSE)</f>
        <v>0</v>
      </c>
      <c r="G58" s="8">
        <f>VLOOKUP($A$7:$A$91,data!$A$2:$X$78,7,FALSE)</f>
        <v>21782</v>
      </c>
      <c r="H58" s="8">
        <f>VLOOKUP($A$7:$A$91,data!$A$2:$X$78,8,FALSE)</f>
        <v>1820</v>
      </c>
      <c r="I58" s="8">
        <f>VLOOKUP($A$7:$A$91,data!$A$2:$X$78,9,FALSE)</f>
        <v>65292</v>
      </c>
      <c r="J58" s="8">
        <f>VLOOKUP($A$7:$A$91,data!$A$2:$X$78,10,FALSE)</f>
        <v>1580</v>
      </c>
      <c r="K58" s="8">
        <f>VLOOKUP($A$7:$A$91,data!$A$2:$X$78,11,FALSE)</f>
        <v>1157962</v>
      </c>
      <c r="L58" s="8">
        <f>VLOOKUP($A$7:$A$91,data!$A$2:$X$78,12,FALSE)</f>
        <v>31808</v>
      </c>
      <c r="M58" s="8">
        <f>VLOOKUP($A$7:$A$91,data!$A$2:$X$78,13,FALSE)</f>
        <v>615750</v>
      </c>
      <c r="N58" s="8">
        <f>VLOOKUP($A$7:$A$91,data!$A$2:$X$78,14,FALSE)</f>
        <v>115</v>
      </c>
      <c r="O58" s="8">
        <f>VLOOKUP($A$7:$A$91,data!$A$2:$X$78,15,FALSE)</f>
        <v>1921573</v>
      </c>
      <c r="P58" s="8">
        <f>VLOOKUP($A$7:$A$91,data!$A$2:$X$78,16,FALSE)</f>
        <v>335</v>
      </c>
      <c r="Q58" s="8">
        <f>VLOOKUP($A$7:$A$91,data!$A$2:$X$78,17,FALSE)</f>
        <v>13173</v>
      </c>
      <c r="R58" s="8">
        <f>VLOOKUP($A$7:$A$91,data!$A$2:$X$78,18,FALSE)</f>
        <v>110</v>
      </c>
      <c r="S58" s="8">
        <f>VLOOKUP($A$7:$A$91,data!$A$2:$X$78,19,FALSE)</f>
        <v>82725</v>
      </c>
      <c r="T58" s="8">
        <f>VLOOKUP($A$7:$A$91,data!$A$2:$X$78,20,FALSE)</f>
        <v>134</v>
      </c>
      <c r="U58" s="8">
        <f>VLOOKUP($A$7:$A$91,data!$A$2:$X$78,21,FALSE)</f>
        <v>1223</v>
      </c>
      <c r="V58" s="8">
        <f>VLOOKUP($A$7:$A$91,data!$A$2:$X$78,22,FALSE)</f>
        <v>51</v>
      </c>
      <c r="W58" s="8">
        <f>VLOOKUP($A$7:$A$91,data!$A$2:$X$78,23,FALSE)</f>
        <v>178</v>
      </c>
      <c r="X58" s="8">
        <f>VLOOKUP($A$7:$A$91,data!$A$2:$X$78,24,FALSE)</f>
        <v>8</v>
      </c>
    </row>
    <row r="59" spans="1:24" ht="21.75" x14ac:dyDescent="0.2">
      <c r="A59" s="7" t="s">
        <v>57</v>
      </c>
      <c r="B59" s="8">
        <f>VLOOKUP($A$7:$A$91,data!$A$2:$X$78,2,FALSE)</f>
        <v>41483</v>
      </c>
      <c r="C59" s="8">
        <f>VLOOKUP($A$7:$A$91,data!$A$2:$X$78,3,FALSE)</f>
        <v>66160</v>
      </c>
      <c r="D59" s="8">
        <f>VLOOKUP($A$7:$A$91,data!$A$2:$X$78,4,FALSE)</f>
        <v>3661</v>
      </c>
      <c r="E59" s="8">
        <f>VLOOKUP($A$7:$A$91,data!$A$2:$X$78,5,FALSE)</f>
        <v>1352</v>
      </c>
      <c r="F59" s="8">
        <f>VLOOKUP($A$7:$A$91,data!$A$2:$X$78,6,FALSE)</f>
        <v>49</v>
      </c>
      <c r="G59" s="8">
        <f>VLOOKUP($A$7:$A$91,data!$A$2:$X$78,7,FALSE)</f>
        <v>6071</v>
      </c>
      <c r="H59" s="8">
        <f>VLOOKUP($A$7:$A$91,data!$A$2:$X$78,8,FALSE)</f>
        <v>491</v>
      </c>
      <c r="I59" s="8">
        <f>VLOOKUP($A$7:$A$91,data!$A$2:$X$78,9,FALSE)</f>
        <v>195730</v>
      </c>
      <c r="J59" s="8">
        <f>VLOOKUP($A$7:$A$91,data!$A$2:$X$78,10,FALSE)</f>
        <v>1846</v>
      </c>
      <c r="K59" s="8">
        <f>VLOOKUP($A$7:$A$91,data!$A$2:$X$78,11,FALSE)</f>
        <v>1951733</v>
      </c>
      <c r="L59" s="8">
        <f>VLOOKUP($A$7:$A$91,data!$A$2:$X$78,12,FALSE)</f>
        <v>37322</v>
      </c>
      <c r="M59" s="8">
        <f>VLOOKUP($A$7:$A$91,data!$A$2:$X$78,13,FALSE)</f>
        <v>6584711</v>
      </c>
      <c r="N59" s="8">
        <f>VLOOKUP($A$7:$A$91,data!$A$2:$X$78,14,FALSE)</f>
        <v>231</v>
      </c>
      <c r="O59" s="8">
        <f>VLOOKUP($A$7:$A$91,data!$A$2:$X$78,15,FALSE)</f>
        <v>1582342</v>
      </c>
      <c r="P59" s="8">
        <f>VLOOKUP($A$7:$A$91,data!$A$2:$X$78,16,FALSE)</f>
        <v>3748</v>
      </c>
      <c r="Q59" s="8">
        <f>VLOOKUP($A$7:$A$91,data!$A$2:$X$78,17,FALSE)</f>
        <v>31972</v>
      </c>
      <c r="R59" s="8">
        <f>VLOOKUP($A$7:$A$91,data!$A$2:$X$78,18,FALSE)</f>
        <v>270</v>
      </c>
      <c r="S59" s="8">
        <f>VLOOKUP($A$7:$A$91,data!$A$2:$X$78,19,FALSE)</f>
        <v>712546</v>
      </c>
      <c r="T59" s="8">
        <f>VLOOKUP($A$7:$A$91,data!$A$2:$X$78,20,FALSE)</f>
        <v>2329</v>
      </c>
      <c r="U59" s="8">
        <f>VLOOKUP($A$7:$A$91,data!$A$2:$X$78,21,FALSE)</f>
        <v>22400</v>
      </c>
      <c r="V59" s="8">
        <f>VLOOKUP($A$7:$A$91,data!$A$2:$X$78,22,FALSE)</f>
        <v>642</v>
      </c>
      <c r="W59" s="8">
        <f>VLOOKUP($A$7:$A$91,data!$A$2:$X$78,23,FALSE)</f>
        <v>3464</v>
      </c>
      <c r="X59" s="8">
        <f>VLOOKUP($A$7:$A$91,data!$A$2:$X$78,24,FALSE)</f>
        <v>103</v>
      </c>
    </row>
    <row r="60" spans="1:24" ht="21.75" x14ac:dyDescent="0.2">
      <c r="A60" s="7" t="s">
        <v>58</v>
      </c>
      <c r="B60" s="8">
        <f>VLOOKUP($A$7:$A$91,data!$A$2:$X$78,2,FALSE)</f>
        <v>23509</v>
      </c>
      <c r="C60" s="8">
        <f>VLOOKUP($A$7:$A$91,data!$A$2:$X$78,3,FALSE)</f>
        <v>13033</v>
      </c>
      <c r="D60" s="8">
        <f>VLOOKUP($A$7:$A$91,data!$A$2:$X$78,4,FALSE)</f>
        <v>962</v>
      </c>
      <c r="E60" s="8">
        <f>VLOOKUP($A$7:$A$91,data!$A$2:$X$78,5,FALSE)</f>
        <v>72</v>
      </c>
      <c r="F60" s="8">
        <f>VLOOKUP($A$7:$A$91,data!$A$2:$X$78,6,FALSE)</f>
        <v>4</v>
      </c>
      <c r="G60" s="8">
        <f>VLOOKUP($A$7:$A$91,data!$A$2:$X$78,7,FALSE)</f>
        <v>23915</v>
      </c>
      <c r="H60" s="8">
        <f>VLOOKUP($A$7:$A$91,data!$A$2:$X$78,8,FALSE)</f>
        <v>2202</v>
      </c>
      <c r="I60" s="8">
        <f>VLOOKUP($A$7:$A$91,data!$A$2:$X$78,9,FALSE)</f>
        <v>77808</v>
      </c>
      <c r="J60" s="8">
        <f>VLOOKUP($A$7:$A$91,data!$A$2:$X$78,10,FALSE)</f>
        <v>1313</v>
      </c>
      <c r="K60" s="8">
        <f>VLOOKUP($A$7:$A$91,data!$A$2:$X$78,11,FALSE)</f>
        <v>957830</v>
      </c>
      <c r="L60" s="8">
        <f>VLOOKUP($A$7:$A$91,data!$A$2:$X$78,12,FALSE)</f>
        <v>20523</v>
      </c>
      <c r="M60" s="8">
        <f>VLOOKUP($A$7:$A$91,data!$A$2:$X$78,13,FALSE)</f>
        <v>1568603</v>
      </c>
      <c r="N60" s="8">
        <f>VLOOKUP($A$7:$A$91,data!$A$2:$X$78,14,FALSE)</f>
        <v>121</v>
      </c>
      <c r="O60" s="8">
        <f>VLOOKUP($A$7:$A$91,data!$A$2:$X$78,15,FALSE)</f>
        <v>88011</v>
      </c>
      <c r="P60" s="8">
        <f>VLOOKUP($A$7:$A$91,data!$A$2:$X$78,16,FALSE)</f>
        <v>2256</v>
      </c>
      <c r="Q60" s="8">
        <f>VLOOKUP($A$7:$A$91,data!$A$2:$X$78,17,FALSE)</f>
        <v>15999</v>
      </c>
      <c r="R60" s="8">
        <f>VLOOKUP($A$7:$A$91,data!$A$2:$X$78,18,FALSE)</f>
        <v>133</v>
      </c>
      <c r="S60" s="8">
        <f>VLOOKUP($A$7:$A$91,data!$A$2:$X$78,19,FALSE)</f>
        <v>277619</v>
      </c>
      <c r="T60" s="8">
        <f>VLOOKUP($A$7:$A$91,data!$A$2:$X$78,20,FALSE)</f>
        <v>2442</v>
      </c>
      <c r="U60" s="8">
        <f>VLOOKUP($A$7:$A$91,data!$A$2:$X$78,21,FALSE)</f>
        <v>11062</v>
      </c>
      <c r="V60" s="8">
        <f>VLOOKUP($A$7:$A$91,data!$A$2:$X$78,22,FALSE)</f>
        <v>375</v>
      </c>
      <c r="W60" s="8">
        <f>VLOOKUP($A$7:$A$91,data!$A$2:$X$78,23,FALSE)</f>
        <v>1329</v>
      </c>
      <c r="X60" s="8">
        <f>VLOOKUP($A$7:$A$91,data!$A$2:$X$78,24,FALSE)</f>
        <v>38</v>
      </c>
    </row>
    <row r="61" spans="1:24" ht="21.75" x14ac:dyDescent="0.2">
      <c r="A61" s="7" t="s">
        <v>59</v>
      </c>
      <c r="B61" s="8">
        <f>VLOOKUP($A$7:$A$91,data!$A$2:$X$78,2,FALSE)</f>
        <v>41110</v>
      </c>
      <c r="C61" s="8">
        <f>VLOOKUP($A$7:$A$91,data!$A$2:$X$78,3,FALSE)</f>
        <v>24313</v>
      </c>
      <c r="D61" s="8">
        <f>VLOOKUP($A$7:$A$91,data!$A$2:$X$78,4,FALSE)</f>
        <v>1654</v>
      </c>
      <c r="E61" s="8">
        <f>VLOOKUP($A$7:$A$91,data!$A$2:$X$78,5,FALSE)</f>
        <v>105</v>
      </c>
      <c r="F61" s="8">
        <f>VLOOKUP($A$7:$A$91,data!$A$2:$X$78,6,FALSE)</f>
        <v>5</v>
      </c>
      <c r="G61" s="8">
        <f>VLOOKUP($A$7:$A$91,data!$A$2:$X$78,7,FALSE)</f>
        <v>8028</v>
      </c>
      <c r="H61" s="8">
        <f>VLOOKUP($A$7:$A$91,data!$A$2:$X$78,8,FALSE)</f>
        <v>553</v>
      </c>
      <c r="I61" s="8">
        <f>VLOOKUP($A$7:$A$91,data!$A$2:$X$78,9,FALSE)</f>
        <v>256621</v>
      </c>
      <c r="J61" s="8">
        <f>VLOOKUP($A$7:$A$91,data!$A$2:$X$78,10,FALSE)</f>
        <v>3990</v>
      </c>
      <c r="K61" s="8">
        <f>VLOOKUP($A$7:$A$91,data!$A$2:$X$78,11,FALSE)</f>
        <v>1552296</v>
      </c>
      <c r="L61" s="8">
        <f>VLOOKUP($A$7:$A$91,data!$A$2:$X$78,12,FALSE)</f>
        <v>37931</v>
      </c>
      <c r="M61" s="8">
        <f>VLOOKUP($A$7:$A$91,data!$A$2:$X$78,13,FALSE)</f>
        <v>1523722</v>
      </c>
      <c r="N61" s="8">
        <f>VLOOKUP($A$7:$A$91,data!$A$2:$X$78,14,FALSE)</f>
        <v>213</v>
      </c>
      <c r="O61" s="8">
        <f>VLOOKUP($A$7:$A$91,data!$A$2:$X$78,15,FALSE)</f>
        <v>162424</v>
      </c>
      <c r="P61" s="8">
        <f>VLOOKUP($A$7:$A$91,data!$A$2:$X$78,16,FALSE)</f>
        <v>2008</v>
      </c>
      <c r="Q61" s="8">
        <f>VLOOKUP($A$7:$A$91,data!$A$2:$X$78,17,FALSE)</f>
        <v>8916</v>
      </c>
      <c r="R61" s="8">
        <f>VLOOKUP($A$7:$A$91,data!$A$2:$X$78,18,FALSE)</f>
        <v>202</v>
      </c>
      <c r="S61" s="8">
        <f>VLOOKUP($A$7:$A$91,data!$A$2:$X$78,19,FALSE)</f>
        <v>266855</v>
      </c>
      <c r="T61" s="8">
        <f>VLOOKUP($A$7:$A$91,data!$A$2:$X$78,20,FALSE)</f>
        <v>994</v>
      </c>
      <c r="U61" s="8">
        <f>VLOOKUP($A$7:$A$91,data!$A$2:$X$78,21,FALSE)</f>
        <v>6158</v>
      </c>
      <c r="V61" s="8">
        <f>VLOOKUP($A$7:$A$91,data!$A$2:$X$78,22,FALSE)</f>
        <v>191</v>
      </c>
      <c r="W61" s="8">
        <f>VLOOKUP($A$7:$A$91,data!$A$2:$X$78,23,FALSE)</f>
        <v>631</v>
      </c>
      <c r="X61" s="8">
        <f>VLOOKUP($A$7:$A$91,data!$A$2:$X$78,24,FALSE)</f>
        <v>14</v>
      </c>
    </row>
    <row r="62" spans="1:24" ht="21.75" x14ac:dyDescent="0.2">
      <c r="A62" s="7" t="s">
        <v>60</v>
      </c>
      <c r="B62" s="8">
        <f>VLOOKUP($A$7:$A$91,data!$A$2:$X$78,2,FALSE)</f>
        <v>37226</v>
      </c>
      <c r="C62" s="8">
        <f>VLOOKUP($A$7:$A$91,data!$A$2:$X$78,3,FALSE)</f>
        <v>211440</v>
      </c>
      <c r="D62" s="8">
        <f>VLOOKUP($A$7:$A$91,data!$A$2:$X$78,4,FALSE)</f>
        <v>14534</v>
      </c>
      <c r="E62" s="8">
        <f>VLOOKUP($A$7:$A$91,data!$A$2:$X$78,5,FALSE)</f>
        <v>104</v>
      </c>
      <c r="F62" s="8">
        <f>VLOOKUP($A$7:$A$91,data!$A$2:$X$78,6,FALSE)</f>
        <v>5</v>
      </c>
      <c r="G62" s="8">
        <f>VLOOKUP($A$7:$A$91,data!$A$2:$X$78,7,FALSE)</f>
        <v>15911</v>
      </c>
      <c r="H62" s="8">
        <f>VLOOKUP($A$7:$A$91,data!$A$2:$X$78,8,FALSE)</f>
        <v>1496</v>
      </c>
      <c r="I62" s="8">
        <f>VLOOKUP($A$7:$A$91,data!$A$2:$X$78,9,FALSE)</f>
        <v>166917</v>
      </c>
      <c r="J62" s="8">
        <f>VLOOKUP($A$7:$A$91,data!$A$2:$X$78,10,FALSE)</f>
        <v>8106</v>
      </c>
      <c r="K62" s="8">
        <f>VLOOKUP($A$7:$A$91,data!$A$2:$X$78,11,FALSE)</f>
        <v>1042476</v>
      </c>
      <c r="L62" s="8">
        <f>VLOOKUP($A$7:$A$91,data!$A$2:$X$78,12,FALSE)</f>
        <v>28722</v>
      </c>
      <c r="M62" s="8">
        <f>VLOOKUP($A$7:$A$91,data!$A$2:$X$78,13,FALSE)</f>
        <v>437002</v>
      </c>
      <c r="N62" s="8">
        <f>VLOOKUP($A$7:$A$91,data!$A$2:$X$78,14,FALSE)</f>
        <v>90</v>
      </c>
      <c r="O62" s="8">
        <f>VLOOKUP($A$7:$A$91,data!$A$2:$X$78,15,FALSE)</f>
        <v>19850</v>
      </c>
      <c r="P62" s="8">
        <f>VLOOKUP($A$7:$A$91,data!$A$2:$X$78,16,FALSE)</f>
        <v>603</v>
      </c>
      <c r="Q62" s="8">
        <f>VLOOKUP($A$7:$A$91,data!$A$2:$X$78,17,FALSE)</f>
        <v>1048</v>
      </c>
      <c r="R62" s="8">
        <f>VLOOKUP($A$7:$A$91,data!$A$2:$X$78,18,FALSE)</f>
        <v>98</v>
      </c>
      <c r="S62" s="8">
        <f>VLOOKUP($A$7:$A$91,data!$A$2:$X$78,19,FALSE)</f>
        <v>10768</v>
      </c>
      <c r="T62" s="8">
        <f>VLOOKUP($A$7:$A$91,data!$A$2:$X$78,20,FALSE)</f>
        <v>247</v>
      </c>
      <c r="U62" s="8">
        <f>VLOOKUP($A$7:$A$91,data!$A$2:$X$78,21,FALSE)</f>
        <v>12534</v>
      </c>
      <c r="V62" s="8">
        <f>VLOOKUP($A$7:$A$91,data!$A$2:$X$78,22,FALSE)</f>
        <v>489</v>
      </c>
      <c r="W62" s="8">
        <f>VLOOKUP($A$7:$A$91,data!$A$2:$X$78,23,FALSE)</f>
        <v>704</v>
      </c>
      <c r="X62" s="8">
        <f>VLOOKUP($A$7:$A$91,data!$A$2:$X$78,24,FALSE)</f>
        <v>11</v>
      </c>
    </row>
    <row r="63" spans="1:24" ht="21.75" x14ac:dyDescent="0.2">
      <c r="A63" s="7" t="s">
        <v>61</v>
      </c>
      <c r="B63" s="8">
        <f>VLOOKUP($A$7:$A$91,data!$A$2:$X$78,2,FALSE)</f>
        <v>40763</v>
      </c>
      <c r="C63" s="8">
        <f>VLOOKUP($A$7:$A$91,data!$A$2:$X$78,3,FALSE)</f>
        <v>99384</v>
      </c>
      <c r="D63" s="8">
        <f>VLOOKUP($A$7:$A$91,data!$A$2:$X$78,4,FALSE)</f>
        <v>8470</v>
      </c>
      <c r="E63" s="8">
        <f>VLOOKUP($A$7:$A$91,data!$A$2:$X$78,5,FALSE)</f>
        <v>2831</v>
      </c>
      <c r="F63" s="8">
        <f>VLOOKUP($A$7:$A$91,data!$A$2:$X$78,6,FALSE)</f>
        <v>112</v>
      </c>
      <c r="G63" s="8">
        <f>VLOOKUP($A$7:$A$91,data!$A$2:$X$78,7,FALSE)</f>
        <v>7012</v>
      </c>
      <c r="H63" s="8">
        <f>VLOOKUP($A$7:$A$91,data!$A$2:$X$78,8,FALSE)</f>
        <v>716</v>
      </c>
      <c r="I63" s="8">
        <f>VLOOKUP($A$7:$A$91,data!$A$2:$X$78,9,FALSE)</f>
        <v>73955</v>
      </c>
      <c r="J63" s="8">
        <f>VLOOKUP($A$7:$A$91,data!$A$2:$X$78,10,FALSE)</f>
        <v>2909</v>
      </c>
      <c r="K63" s="8">
        <f>VLOOKUP($A$7:$A$91,data!$A$2:$X$78,11,FALSE)</f>
        <v>1467489</v>
      </c>
      <c r="L63" s="8">
        <f>VLOOKUP($A$7:$A$91,data!$A$2:$X$78,12,FALSE)</f>
        <v>36149</v>
      </c>
      <c r="M63" s="8">
        <f>VLOOKUP($A$7:$A$91,data!$A$2:$X$78,13,FALSE)</f>
        <v>116577</v>
      </c>
      <c r="N63" s="8">
        <f>VLOOKUP($A$7:$A$91,data!$A$2:$X$78,14,FALSE)</f>
        <v>153</v>
      </c>
      <c r="O63" s="8">
        <f>VLOOKUP($A$7:$A$91,data!$A$2:$X$78,15,FALSE)</f>
        <v>68609</v>
      </c>
      <c r="P63" s="8">
        <f>VLOOKUP($A$7:$A$91,data!$A$2:$X$78,16,FALSE)</f>
        <v>2425</v>
      </c>
      <c r="Q63" s="8">
        <f>VLOOKUP($A$7:$A$91,data!$A$2:$X$78,17,FALSE)</f>
        <v>21748</v>
      </c>
      <c r="R63" s="8">
        <f>VLOOKUP($A$7:$A$91,data!$A$2:$X$78,18,FALSE)</f>
        <v>58</v>
      </c>
      <c r="S63" s="8">
        <f>VLOOKUP($A$7:$A$91,data!$A$2:$X$78,19,FALSE)</f>
        <v>244692</v>
      </c>
      <c r="T63" s="8">
        <f>VLOOKUP($A$7:$A$91,data!$A$2:$X$78,20,FALSE)</f>
        <v>755</v>
      </c>
      <c r="U63" s="8">
        <f>VLOOKUP($A$7:$A$91,data!$A$2:$X$78,21,FALSE)</f>
        <v>7196</v>
      </c>
      <c r="V63" s="8">
        <f>VLOOKUP($A$7:$A$91,data!$A$2:$X$78,22,FALSE)</f>
        <v>215</v>
      </c>
      <c r="W63" s="8">
        <f>VLOOKUP($A$7:$A$91,data!$A$2:$X$78,23,FALSE)</f>
        <v>814</v>
      </c>
      <c r="X63" s="8">
        <f>VLOOKUP($A$7:$A$91,data!$A$2:$X$78,24,FALSE)</f>
        <v>26</v>
      </c>
    </row>
    <row r="64" spans="1:24" ht="21.75" x14ac:dyDescent="0.2">
      <c r="A64" s="7" t="s">
        <v>62</v>
      </c>
      <c r="B64" s="8">
        <f>VLOOKUP($A$7:$A$91,data!$A$2:$X$78,2,FALSE)</f>
        <v>50436</v>
      </c>
      <c r="C64" s="8">
        <f>VLOOKUP($A$7:$A$91,data!$A$2:$X$78,3,FALSE)</f>
        <v>50121</v>
      </c>
      <c r="D64" s="8">
        <f>VLOOKUP($A$7:$A$91,data!$A$2:$X$78,4,FALSE)</f>
        <v>5025</v>
      </c>
      <c r="E64" s="8">
        <f>VLOOKUP($A$7:$A$91,data!$A$2:$X$78,5,FALSE)</f>
        <v>140</v>
      </c>
      <c r="F64" s="8">
        <f>VLOOKUP($A$7:$A$91,data!$A$2:$X$78,6,FALSE)</f>
        <v>12</v>
      </c>
      <c r="G64" s="8">
        <f>VLOOKUP($A$7:$A$91,data!$A$2:$X$78,7,FALSE)</f>
        <v>21969</v>
      </c>
      <c r="H64" s="8">
        <f>VLOOKUP($A$7:$A$91,data!$A$2:$X$78,8,FALSE)</f>
        <v>2394</v>
      </c>
      <c r="I64" s="8">
        <f>VLOOKUP($A$7:$A$91,data!$A$2:$X$78,9,FALSE)</f>
        <v>166133</v>
      </c>
      <c r="J64" s="8">
        <f>VLOOKUP($A$7:$A$91,data!$A$2:$X$78,10,FALSE)</f>
        <v>3827</v>
      </c>
      <c r="K64" s="8">
        <f>VLOOKUP($A$7:$A$91,data!$A$2:$X$78,11,FALSE)</f>
        <v>1927459</v>
      </c>
      <c r="L64" s="8">
        <f>VLOOKUP($A$7:$A$91,data!$A$2:$X$78,12,FALSE)</f>
        <v>45316</v>
      </c>
      <c r="M64" s="8">
        <f>VLOOKUP($A$7:$A$91,data!$A$2:$X$78,13,FALSE)</f>
        <v>1100717</v>
      </c>
      <c r="N64" s="8">
        <f>VLOOKUP($A$7:$A$91,data!$A$2:$X$78,14,FALSE)</f>
        <v>147</v>
      </c>
      <c r="O64" s="8">
        <f>VLOOKUP($A$7:$A$91,data!$A$2:$X$78,15,FALSE)</f>
        <v>375708</v>
      </c>
      <c r="P64" s="8">
        <f>VLOOKUP($A$7:$A$91,data!$A$2:$X$78,16,FALSE)</f>
        <v>3538</v>
      </c>
      <c r="Q64" s="8">
        <f>VLOOKUP($A$7:$A$91,data!$A$2:$X$78,17,FALSE)</f>
        <v>19587</v>
      </c>
      <c r="R64" s="8">
        <f>VLOOKUP($A$7:$A$91,data!$A$2:$X$78,18,FALSE)</f>
        <v>156</v>
      </c>
      <c r="S64" s="8">
        <f>VLOOKUP($A$7:$A$91,data!$A$2:$X$78,19,FALSE)</f>
        <v>714818</v>
      </c>
      <c r="T64" s="8">
        <f>VLOOKUP($A$7:$A$91,data!$A$2:$X$78,20,FALSE)</f>
        <v>1130</v>
      </c>
      <c r="U64" s="8">
        <f>VLOOKUP($A$7:$A$91,data!$A$2:$X$78,21,FALSE)</f>
        <v>11599</v>
      </c>
      <c r="V64" s="8">
        <f>VLOOKUP($A$7:$A$91,data!$A$2:$X$78,22,FALSE)</f>
        <v>363</v>
      </c>
      <c r="W64" s="8">
        <f>VLOOKUP($A$7:$A$91,data!$A$2:$X$78,23,FALSE)</f>
        <v>1132</v>
      </c>
      <c r="X64" s="8">
        <f>VLOOKUP($A$7:$A$91,data!$A$2:$X$78,24,FALSE)</f>
        <v>41</v>
      </c>
    </row>
    <row r="65" spans="1:24" ht="21.75" x14ac:dyDescent="0.2">
      <c r="A65" s="7" t="s">
        <v>63</v>
      </c>
      <c r="B65" s="8">
        <f>VLOOKUP($A$7:$A$91,data!$A$2:$X$78,2,FALSE)</f>
        <v>29178</v>
      </c>
      <c r="C65" s="8">
        <f>VLOOKUP($A$7:$A$91,data!$A$2:$X$78,3,FALSE)</f>
        <v>12657</v>
      </c>
      <c r="D65" s="8">
        <f>VLOOKUP($A$7:$A$91,data!$A$2:$X$78,4,FALSE)</f>
        <v>963</v>
      </c>
      <c r="E65" s="8">
        <f>VLOOKUP($A$7:$A$91,data!$A$2:$X$78,5,FALSE)</f>
        <v>465</v>
      </c>
      <c r="F65" s="8">
        <f>VLOOKUP($A$7:$A$91,data!$A$2:$X$78,6,FALSE)</f>
        <v>17</v>
      </c>
      <c r="G65" s="8">
        <f>VLOOKUP($A$7:$A$91,data!$A$2:$X$78,7,FALSE)</f>
        <v>6758</v>
      </c>
      <c r="H65" s="8">
        <f>VLOOKUP($A$7:$A$91,data!$A$2:$X$78,8,FALSE)</f>
        <v>485</v>
      </c>
      <c r="I65" s="8">
        <f>VLOOKUP($A$7:$A$91,data!$A$2:$X$78,9,FALSE)</f>
        <v>58567</v>
      </c>
      <c r="J65" s="8">
        <f>VLOOKUP($A$7:$A$91,data!$A$2:$X$78,10,FALSE)</f>
        <v>1412</v>
      </c>
      <c r="K65" s="8">
        <f>VLOOKUP($A$7:$A$91,data!$A$2:$X$78,11,FALSE)</f>
        <v>1389804</v>
      </c>
      <c r="L65" s="8">
        <f>VLOOKUP($A$7:$A$91,data!$A$2:$X$78,12,FALSE)</f>
        <v>27134</v>
      </c>
      <c r="M65" s="8">
        <f>VLOOKUP($A$7:$A$91,data!$A$2:$X$78,13,FALSE)</f>
        <v>1379977</v>
      </c>
      <c r="N65" s="8">
        <f>VLOOKUP($A$7:$A$91,data!$A$2:$X$78,14,FALSE)</f>
        <v>91</v>
      </c>
      <c r="O65" s="8">
        <f>VLOOKUP($A$7:$A$91,data!$A$2:$X$78,15,FALSE)</f>
        <v>771032</v>
      </c>
      <c r="P65" s="8">
        <f>VLOOKUP($A$7:$A$91,data!$A$2:$X$78,16,FALSE)</f>
        <v>2342</v>
      </c>
      <c r="Q65" s="8">
        <f>VLOOKUP($A$7:$A$91,data!$A$2:$X$78,17,FALSE)</f>
        <v>34229</v>
      </c>
      <c r="R65" s="8">
        <f>VLOOKUP($A$7:$A$91,data!$A$2:$X$78,18,FALSE)</f>
        <v>97</v>
      </c>
      <c r="S65" s="8">
        <f>VLOOKUP($A$7:$A$91,data!$A$2:$X$78,19,FALSE)</f>
        <v>689427</v>
      </c>
      <c r="T65" s="8">
        <f>VLOOKUP($A$7:$A$91,data!$A$2:$X$78,20,FALSE)</f>
        <v>1359</v>
      </c>
      <c r="U65" s="8">
        <f>VLOOKUP($A$7:$A$91,data!$A$2:$X$78,21,FALSE)</f>
        <v>5208</v>
      </c>
      <c r="V65" s="8">
        <f>VLOOKUP($A$7:$A$91,data!$A$2:$X$78,22,FALSE)</f>
        <v>192</v>
      </c>
      <c r="W65" s="8">
        <f>VLOOKUP($A$7:$A$91,data!$A$2:$X$78,23,FALSE)</f>
        <v>951</v>
      </c>
      <c r="X65" s="8">
        <f>VLOOKUP($A$7:$A$91,data!$A$2:$X$78,24,FALSE)</f>
        <v>26</v>
      </c>
    </row>
    <row r="66" spans="1:24" ht="21.75" x14ac:dyDescent="0.2">
      <c r="A66" s="7" t="s">
        <v>64</v>
      </c>
      <c r="B66" s="8">
        <f>VLOOKUP($A$7:$A$91,data!$A$2:$X$78,2,FALSE)</f>
        <v>51389</v>
      </c>
      <c r="C66" s="8">
        <f>VLOOKUP($A$7:$A$91,data!$A$2:$X$78,3,FALSE)</f>
        <v>62776</v>
      </c>
      <c r="D66" s="8">
        <f>VLOOKUP($A$7:$A$91,data!$A$2:$X$78,4,FALSE)</f>
        <v>4830</v>
      </c>
      <c r="E66" s="8">
        <f>VLOOKUP($A$7:$A$91,data!$A$2:$X$78,5,FALSE)</f>
        <v>2355</v>
      </c>
      <c r="F66" s="8">
        <f>VLOOKUP($A$7:$A$91,data!$A$2:$X$78,6,FALSE)</f>
        <v>69</v>
      </c>
      <c r="G66" s="8">
        <f>VLOOKUP($A$7:$A$91,data!$A$2:$X$78,7,FALSE)</f>
        <v>6707</v>
      </c>
      <c r="H66" s="8">
        <f>VLOOKUP($A$7:$A$91,data!$A$2:$X$78,8,FALSE)</f>
        <v>624</v>
      </c>
      <c r="I66" s="8">
        <f>VLOOKUP($A$7:$A$91,data!$A$2:$X$78,9,FALSE)</f>
        <v>294941</v>
      </c>
      <c r="J66" s="8">
        <f>VLOOKUP($A$7:$A$91,data!$A$2:$X$78,10,FALSE)</f>
        <v>2078</v>
      </c>
      <c r="K66" s="8">
        <f>VLOOKUP($A$7:$A$91,data!$A$2:$X$78,11,FALSE)</f>
        <v>1995291</v>
      </c>
      <c r="L66" s="8">
        <f>VLOOKUP($A$7:$A$91,data!$A$2:$X$78,12,FALSE)</f>
        <v>48316</v>
      </c>
      <c r="M66" s="8">
        <f>VLOOKUP($A$7:$A$91,data!$A$2:$X$78,13,FALSE)</f>
        <v>6754461</v>
      </c>
      <c r="N66" s="8">
        <f>VLOOKUP($A$7:$A$91,data!$A$2:$X$78,14,FALSE)</f>
        <v>249</v>
      </c>
      <c r="O66" s="8">
        <f>VLOOKUP($A$7:$A$91,data!$A$2:$X$78,15,FALSE)</f>
        <v>335436</v>
      </c>
      <c r="P66" s="8">
        <f>VLOOKUP($A$7:$A$91,data!$A$2:$X$78,16,FALSE)</f>
        <v>1526</v>
      </c>
      <c r="Q66" s="8">
        <f>VLOOKUP($A$7:$A$91,data!$A$2:$X$78,17,FALSE)</f>
        <v>750139</v>
      </c>
      <c r="R66" s="8">
        <f>VLOOKUP($A$7:$A$91,data!$A$2:$X$78,18,FALSE)</f>
        <v>245</v>
      </c>
      <c r="S66" s="8">
        <f>VLOOKUP($A$7:$A$91,data!$A$2:$X$78,19,FALSE)</f>
        <v>110806</v>
      </c>
      <c r="T66" s="8">
        <f>VLOOKUP($A$7:$A$91,data!$A$2:$X$78,20,FALSE)</f>
        <v>429</v>
      </c>
      <c r="U66" s="8">
        <f>VLOOKUP($A$7:$A$91,data!$A$2:$X$78,21,FALSE)</f>
        <v>33764</v>
      </c>
      <c r="V66" s="8">
        <f>VLOOKUP($A$7:$A$91,data!$A$2:$X$78,22,FALSE)</f>
        <v>982</v>
      </c>
      <c r="W66" s="8">
        <f>VLOOKUP($A$7:$A$91,data!$A$2:$X$78,23,FALSE)</f>
        <v>4376</v>
      </c>
      <c r="X66" s="8">
        <f>VLOOKUP($A$7:$A$91,data!$A$2:$X$78,24,FALSE)</f>
        <v>133</v>
      </c>
    </row>
    <row r="67" spans="1:24" ht="21.75" x14ac:dyDescent="0.2">
      <c r="A67" s="11" t="s">
        <v>7</v>
      </c>
      <c r="B67" s="10">
        <f>SUM(B68:B75)</f>
        <v>154771</v>
      </c>
      <c r="C67" s="10">
        <f t="shared" ref="C67:X67" si="28">SUM(C68:C75)</f>
        <v>934733</v>
      </c>
      <c r="D67" s="10">
        <f t="shared" si="28"/>
        <v>55130</v>
      </c>
      <c r="E67" s="10">
        <f t="shared" si="28"/>
        <v>166892</v>
      </c>
      <c r="F67" s="10">
        <f t="shared" si="28"/>
        <v>5905</v>
      </c>
      <c r="G67" s="10">
        <f t="shared" si="28"/>
        <v>16541</v>
      </c>
      <c r="H67" s="10">
        <f t="shared" si="28"/>
        <v>1559</v>
      </c>
      <c r="I67" s="10">
        <f t="shared" si="28"/>
        <v>3510913</v>
      </c>
      <c r="J67" s="10">
        <f t="shared" si="28"/>
        <v>10042</v>
      </c>
      <c r="K67" s="10">
        <f t="shared" ref="K67:L67" si="29">SUM(K68:K75)</f>
        <v>4759118</v>
      </c>
      <c r="L67" s="10">
        <f t="shared" si="29"/>
        <v>109231</v>
      </c>
      <c r="M67" s="10">
        <f t="shared" ref="M67:N67" si="30">SUM(M68:M75)</f>
        <v>61896596</v>
      </c>
      <c r="N67" s="10">
        <f t="shared" si="30"/>
        <v>1790</v>
      </c>
      <c r="O67" s="10">
        <f t="shared" si="28"/>
        <v>7081906</v>
      </c>
      <c r="P67" s="10">
        <f t="shared" si="28"/>
        <v>6078</v>
      </c>
      <c r="Q67" s="10">
        <f t="shared" si="28"/>
        <v>2138244</v>
      </c>
      <c r="R67" s="10">
        <f t="shared" si="28"/>
        <v>1188</v>
      </c>
      <c r="S67" s="10">
        <f t="shared" ref="S67:T67" si="31">SUM(S68:S75)</f>
        <v>5127104</v>
      </c>
      <c r="T67" s="10">
        <f t="shared" si="31"/>
        <v>5407</v>
      </c>
      <c r="U67" s="10">
        <f t="shared" si="28"/>
        <v>234525</v>
      </c>
      <c r="V67" s="10">
        <f t="shared" si="28"/>
        <v>6441</v>
      </c>
      <c r="W67" s="10">
        <f t="shared" si="28"/>
        <v>35164</v>
      </c>
      <c r="X67" s="10">
        <f t="shared" si="28"/>
        <v>598</v>
      </c>
    </row>
    <row r="68" spans="1:24" ht="21.75" x14ac:dyDescent="0.2">
      <c r="A68" s="7" t="s">
        <v>65</v>
      </c>
      <c r="B68" s="8">
        <f>VLOOKUP($A$7:$A$91,data!$A$2:$X$78,2,FALSE)</f>
        <v>25083</v>
      </c>
      <c r="C68" s="8">
        <f>VLOOKUP($A$7:$A$91,data!$A$2:$X$78,3,FALSE)</f>
        <v>98677</v>
      </c>
      <c r="D68" s="8">
        <f>VLOOKUP($A$7:$A$91,data!$A$2:$X$78,4,FALSE)</f>
        <v>8572</v>
      </c>
      <c r="E68" s="8">
        <f>VLOOKUP($A$7:$A$91,data!$A$2:$X$78,5,FALSE)</f>
        <v>45609</v>
      </c>
      <c r="F68" s="8">
        <f>VLOOKUP($A$7:$A$91,data!$A$2:$X$78,6,FALSE)</f>
        <v>2280</v>
      </c>
      <c r="G68" s="8">
        <f>VLOOKUP($A$7:$A$91,data!$A$2:$X$78,7,FALSE)</f>
        <v>1035</v>
      </c>
      <c r="H68" s="8">
        <f>VLOOKUP($A$7:$A$91,data!$A$2:$X$78,8,FALSE)</f>
        <v>97</v>
      </c>
      <c r="I68" s="8">
        <f>VLOOKUP($A$7:$A$91,data!$A$2:$X$78,9,FALSE)</f>
        <v>2175018</v>
      </c>
      <c r="J68" s="8">
        <f>VLOOKUP($A$7:$A$91,data!$A$2:$X$78,10,FALSE)</f>
        <v>1444</v>
      </c>
      <c r="K68" s="8">
        <f>VLOOKUP($A$7:$A$91,data!$A$2:$X$78,11,FALSE)</f>
        <v>695017</v>
      </c>
      <c r="L68" s="8">
        <f>VLOOKUP($A$7:$A$91,data!$A$2:$X$78,12,FALSE)</f>
        <v>17764</v>
      </c>
      <c r="M68" s="8">
        <f>VLOOKUP($A$7:$A$91,data!$A$2:$X$78,13,FALSE)</f>
        <v>10933978</v>
      </c>
      <c r="N68" s="8">
        <f>VLOOKUP($A$7:$A$91,data!$A$2:$X$78,14,FALSE)</f>
        <v>386</v>
      </c>
      <c r="O68" s="8">
        <f>VLOOKUP($A$7:$A$91,data!$A$2:$X$78,15,FALSE)</f>
        <v>864913</v>
      </c>
      <c r="P68" s="8">
        <f>VLOOKUP($A$7:$A$91,data!$A$2:$X$78,16,FALSE)</f>
        <v>692</v>
      </c>
      <c r="Q68" s="8">
        <f>VLOOKUP($A$7:$A$91,data!$A$2:$X$78,17,FALSE)</f>
        <v>560500</v>
      </c>
      <c r="R68" s="8">
        <f>VLOOKUP($A$7:$A$91,data!$A$2:$X$78,18,FALSE)</f>
        <v>121</v>
      </c>
      <c r="S68" s="8">
        <f>VLOOKUP($A$7:$A$91,data!$A$2:$X$78,19,FALSE)</f>
        <v>111108</v>
      </c>
      <c r="T68" s="8">
        <f>VLOOKUP($A$7:$A$91,data!$A$2:$X$78,20,FALSE)</f>
        <v>543</v>
      </c>
      <c r="U68" s="8">
        <f>VLOOKUP($A$7:$A$91,data!$A$2:$X$78,21,FALSE)</f>
        <v>20943</v>
      </c>
      <c r="V68" s="8">
        <f>VLOOKUP($A$7:$A$91,data!$A$2:$X$78,22,FALSE)</f>
        <v>778</v>
      </c>
      <c r="W68" s="8">
        <f>VLOOKUP($A$7:$A$91,data!$A$2:$X$78,23,FALSE)</f>
        <v>1344</v>
      </c>
      <c r="X68" s="8">
        <f>VLOOKUP($A$7:$A$91,data!$A$2:$X$78,24,FALSE)</f>
        <v>48</v>
      </c>
    </row>
    <row r="69" spans="1:24" ht="21.75" x14ac:dyDescent="0.2">
      <c r="A69" s="7" t="s">
        <v>66</v>
      </c>
      <c r="B69" s="8">
        <f>VLOOKUP($A$7:$A$91,data!$A$2:$X$78,2,FALSE)</f>
        <v>35049</v>
      </c>
      <c r="C69" s="8">
        <f>VLOOKUP($A$7:$A$91,data!$A$2:$X$78,3,FALSE)</f>
        <v>276810</v>
      </c>
      <c r="D69" s="8">
        <f>VLOOKUP($A$7:$A$91,data!$A$2:$X$78,4,FALSE)</f>
        <v>12342</v>
      </c>
      <c r="E69" s="8">
        <f>VLOOKUP($A$7:$A$91,data!$A$2:$X$78,5,FALSE)</f>
        <v>33606</v>
      </c>
      <c r="F69" s="8">
        <f>VLOOKUP($A$7:$A$91,data!$A$2:$X$78,6,FALSE)</f>
        <v>1176</v>
      </c>
      <c r="G69" s="8">
        <f>VLOOKUP($A$7:$A$91,data!$A$2:$X$78,7,FALSE)</f>
        <v>9701</v>
      </c>
      <c r="H69" s="8">
        <f>VLOOKUP($A$7:$A$91,data!$A$2:$X$78,8,FALSE)</f>
        <v>744</v>
      </c>
      <c r="I69" s="8">
        <f>VLOOKUP($A$7:$A$91,data!$A$2:$X$78,9,FALSE)</f>
        <v>396616</v>
      </c>
      <c r="J69" s="8">
        <f>VLOOKUP($A$7:$A$91,data!$A$2:$X$78,10,FALSE)</f>
        <v>2439</v>
      </c>
      <c r="K69" s="8">
        <f>VLOOKUP($A$7:$A$91,data!$A$2:$X$78,11,FALSE)</f>
        <v>974925</v>
      </c>
      <c r="L69" s="8">
        <f>VLOOKUP($A$7:$A$91,data!$A$2:$X$78,12,FALSE)</f>
        <v>25730</v>
      </c>
      <c r="M69" s="8">
        <f>VLOOKUP($A$7:$A$91,data!$A$2:$X$78,13,FALSE)</f>
        <v>31944637</v>
      </c>
      <c r="N69" s="8">
        <f>VLOOKUP($A$7:$A$91,data!$A$2:$X$78,14,FALSE)</f>
        <v>594</v>
      </c>
      <c r="O69" s="8">
        <f>VLOOKUP($A$7:$A$91,data!$A$2:$X$78,15,FALSE)</f>
        <v>514091</v>
      </c>
      <c r="P69" s="8">
        <f>VLOOKUP($A$7:$A$91,data!$A$2:$X$78,16,FALSE)</f>
        <v>999</v>
      </c>
      <c r="Q69" s="8">
        <f>VLOOKUP($A$7:$A$91,data!$A$2:$X$78,17,FALSE)</f>
        <v>455056</v>
      </c>
      <c r="R69" s="8">
        <f>VLOOKUP($A$7:$A$91,data!$A$2:$X$78,18,FALSE)</f>
        <v>272</v>
      </c>
      <c r="S69" s="8">
        <f>VLOOKUP($A$7:$A$91,data!$A$2:$X$78,19,FALSE)</f>
        <v>258012</v>
      </c>
      <c r="T69" s="8">
        <f>VLOOKUP($A$7:$A$91,data!$A$2:$X$78,20,FALSE)</f>
        <v>669</v>
      </c>
      <c r="U69" s="8">
        <f>VLOOKUP($A$7:$A$91,data!$A$2:$X$78,21,FALSE)</f>
        <v>86240</v>
      </c>
      <c r="V69" s="8">
        <f>VLOOKUP($A$7:$A$91,data!$A$2:$X$78,22,FALSE)</f>
        <v>2360</v>
      </c>
      <c r="W69" s="8">
        <f>VLOOKUP($A$7:$A$91,data!$A$2:$X$78,23,FALSE)</f>
        <v>25322</v>
      </c>
      <c r="X69" s="8">
        <f>VLOOKUP($A$7:$A$91,data!$A$2:$X$78,24,FALSE)</f>
        <v>321</v>
      </c>
    </row>
    <row r="70" spans="1:24" ht="21.75" x14ac:dyDescent="0.2">
      <c r="A70" s="7" t="s">
        <v>67</v>
      </c>
      <c r="B70" s="8">
        <f>VLOOKUP($A$7:$A$91,data!$A$2:$X$78,2,FALSE)</f>
        <v>32112</v>
      </c>
      <c r="C70" s="8">
        <f>VLOOKUP($A$7:$A$91,data!$A$2:$X$78,3,FALSE)</f>
        <v>152627</v>
      </c>
      <c r="D70" s="8">
        <f>VLOOKUP($A$7:$A$91,data!$A$2:$X$78,4,FALSE)</f>
        <v>6705</v>
      </c>
      <c r="E70" s="8">
        <f>VLOOKUP($A$7:$A$91,data!$A$2:$X$78,5,FALSE)</f>
        <v>968</v>
      </c>
      <c r="F70" s="8">
        <f>VLOOKUP($A$7:$A$91,data!$A$2:$X$78,6,FALSE)</f>
        <v>23</v>
      </c>
      <c r="G70" s="8">
        <f>VLOOKUP($A$7:$A$91,data!$A$2:$X$78,7,FALSE)</f>
        <v>3927</v>
      </c>
      <c r="H70" s="8">
        <f>VLOOKUP($A$7:$A$91,data!$A$2:$X$78,8,FALSE)</f>
        <v>416</v>
      </c>
      <c r="I70" s="8">
        <f>VLOOKUP($A$7:$A$91,data!$A$2:$X$78,9,FALSE)</f>
        <v>498544</v>
      </c>
      <c r="J70" s="8">
        <f>VLOOKUP($A$7:$A$91,data!$A$2:$X$78,10,FALSE)</f>
        <v>2302</v>
      </c>
      <c r="K70" s="8">
        <f>VLOOKUP($A$7:$A$91,data!$A$2:$X$78,11,FALSE)</f>
        <v>1116674</v>
      </c>
      <c r="L70" s="8">
        <f>VLOOKUP($A$7:$A$91,data!$A$2:$X$78,12,FALSE)</f>
        <v>25141</v>
      </c>
      <c r="M70" s="8">
        <f>VLOOKUP($A$7:$A$91,data!$A$2:$X$78,13,FALSE)</f>
        <v>11907652</v>
      </c>
      <c r="N70" s="8">
        <f>VLOOKUP($A$7:$A$91,data!$A$2:$X$78,14,FALSE)</f>
        <v>345</v>
      </c>
      <c r="O70" s="8">
        <f>VLOOKUP($A$7:$A$91,data!$A$2:$X$78,15,FALSE)</f>
        <v>2902913</v>
      </c>
      <c r="P70" s="8">
        <f>VLOOKUP($A$7:$A$91,data!$A$2:$X$78,16,FALSE)</f>
        <v>1091</v>
      </c>
      <c r="Q70" s="8">
        <f>VLOOKUP($A$7:$A$91,data!$A$2:$X$78,17,FALSE)</f>
        <v>186656</v>
      </c>
      <c r="R70" s="8">
        <f>VLOOKUP($A$7:$A$91,data!$A$2:$X$78,18,FALSE)</f>
        <v>257</v>
      </c>
      <c r="S70" s="8">
        <f>VLOOKUP($A$7:$A$91,data!$A$2:$X$78,19,FALSE)</f>
        <v>3210419</v>
      </c>
      <c r="T70" s="8">
        <f>VLOOKUP($A$7:$A$91,data!$A$2:$X$78,20,FALSE)</f>
        <v>2006</v>
      </c>
      <c r="U70" s="8">
        <f>VLOOKUP($A$7:$A$91,data!$A$2:$X$78,21,FALSE)</f>
        <v>34476</v>
      </c>
      <c r="V70" s="8">
        <f>VLOOKUP($A$7:$A$91,data!$A$2:$X$78,22,FALSE)</f>
        <v>1049</v>
      </c>
      <c r="W70" s="8">
        <f>VLOOKUP($A$7:$A$91,data!$A$2:$X$78,23,FALSE)</f>
        <v>3957</v>
      </c>
      <c r="X70" s="8">
        <f>VLOOKUP($A$7:$A$91,data!$A$2:$X$78,24,FALSE)</f>
        <v>107</v>
      </c>
    </row>
    <row r="71" spans="1:24" ht="21.75" x14ac:dyDescent="0.2">
      <c r="A71" s="7" t="s">
        <v>68</v>
      </c>
      <c r="B71" s="8">
        <f>VLOOKUP($A$7:$A$91,data!$A$2:$X$78,2,FALSE)</f>
        <v>15210</v>
      </c>
      <c r="C71" s="8">
        <f>VLOOKUP($A$7:$A$91,data!$A$2:$X$78,3,FALSE)</f>
        <v>40281</v>
      </c>
      <c r="D71" s="8">
        <f>VLOOKUP($A$7:$A$91,data!$A$2:$X$78,4,FALSE)</f>
        <v>2231</v>
      </c>
      <c r="E71" s="8">
        <f>VLOOKUP($A$7:$A$91,data!$A$2:$X$78,5,FALSE)</f>
        <v>26375</v>
      </c>
      <c r="F71" s="8">
        <f>VLOOKUP($A$7:$A$91,data!$A$2:$X$78,6,FALSE)</f>
        <v>858</v>
      </c>
      <c r="G71" s="8">
        <f>VLOOKUP($A$7:$A$91,data!$A$2:$X$78,7,FALSE)</f>
        <v>386</v>
      </c>
      <c r="H71" s="8">
        <f>VLOOKUP($A$7:$A$91,data!$A$2:$X$78,8,FALSE)</f>
        <v>85</v>
      </c>
      <c r="I71" s="8">
        <f>VLOOKUP($A$7:$A$91,data!$A$2:$X$78,9,FALSE)</f>
        <v>158160</v>
      </c>
      <c r="J71" s="8">
        <f>VLOOKUP($A$7:$A$91,data!$A$2:$X$78,10,FALSE)</f>
        <v>589</v>
      </c>
      <c r="K71" s="8">
        <f>VLOOKUP($A$7:$A$91,data!$A$2:$X$78,11,FALSE)</f>
        <v>982833</v>
      </c>
      <c r="L71" s="8">
        <f>VLOOKUP($A$7:$A$91,data!$A$2:$X$78,12,FALSE)</f>
        <v>11856</v>
      </c>
      <c r="M71" s="8">
        <f>VLOOKUP($A$7:$A$91,data!$A$2:$X$78,13,FALSE)</f>
        <v>4189089</v>
      </c>
      <c r="N71" s="8">
        <f>VLOOKUP($A$7:$A$91,data!$A$2:$X$78,14,FALSE)</f>
        <v>198</v>
      </c>
      <c r="O71" s="8">
        <f>VLOOKUP($A$7:$A$91,data!$A$2:$X$78,15,FALSE)</f>
        <v>2215148</v>
      </c>
      <c r="P71" s="8">
        <f>VLOOKUP($A$7:$A$91,data!$A$2:$X$78,16,FALSE)</f>
        <v>706</v>
      </c>
      <c r="Q71" s="8">
        <f>VLOOKUP($A$7:$A$91,data!$A$2:$X$78,17,FALSE)</f>
        <v>862224</v>
      </c>
      <c r="R71" s="8">
        <f>VLOOKUP($A$7:$A$91,data!$A$2:$X$78,18,FALSE)</f>
        <v>237</v>
      </c>
      <c r="S71" s="8">
        <f>VLOOKUP($A$7:$A$91,data!$A$2:$X$78,19,FALSE)</f>
        <v>1064926</v>
      </c>
      <c r="T71" s="8">
        <f>VLOOKUP($A$7:$A$91,data!$A$2:$X$78,20,FALSE)</f>
        <v>752</v>
      </c>
      <c r="U71" s="8">
        <f>VLOOKUP($A$7:$A$91,data!$A$2:$X$78,21,FALSE)</f>
        <v>12661</v>
      </c>
      <c r="V71" s="8">
        <f>VLOOKUP($A$7:$A$91,data!$A$2:$X$78,22,FALSE)</f>
        <v>276</v>
      </c>
      <c r="W71" s="8">
        <f>VLOOKUP($A$7:$A$91,data!$A$2:$X$78,23,FALSE)</f>
        <v>2393</v>
      </c>
      <c r="X71" s="8">
        <f>VLOOKUP($A$7:$A$91,data!$A$2:$X$78,24,FALSE)</f>
        <v>64</v>
      </c>
    </row>
    <row r="72" spans="1:24" ht="21.75" x14ac:dyDescent="0.2">
      <c r="A72" s="7" t="s">
        <v>69</v>
      </c>
      <c r="B72" s="8">
        <f>VLOOKUP($A$7:$A$91,data!$A$2:$X$78,2,FALSE)</f>
        <v>3056</v>
      </c>
      <c r="C72" s="8">
        <f>VLOOKUP($A$7:$A$91,data!$A$2:$X$78,3,FALSE)</f>
        <v>301</v>
      </c>
      <c r="D72" s="8">
        <f>VLOOKUP($A$7:$A$91,data!$A$2:$X$78,4,FALSE)</f>
        <v>29</v>
      </c>
      <c r="E72" s="8">
        <f>VLOOKUP($A$7:$A$91,data!$A$2:$X$78,5,FALSE)</f>
        <v>0</v>
      </c>
      <c r="F72" s="8">
        <f>VLOOKUP($A$7:$A$91,data!$A$2:$X$78,6,FALSE)</f>
        <v>0</v>
      </c>
      <c r="G72" s="8">
        <f>VLOOKUP($A$7:$A$91,data!$A$2:$X$78,7,FALSE)</f>
        <v>18</v>
      </c>
      <c r="H72" s="8">
        <f>VLOOKUP($A$7:$A$91,data!$A$2:$X$78,8,FALSE)</f>
        <v>3</v>
      </c>
      <c r="I72" s="8">
        <f>VLOOKUP($A$7:$A$91,data!$A$2:$X$78,9,FALSE)</f>
        <v>215</v>
      </c>
      <c r="J72" s="8">
        <f>VLOOKUP($A$7:$A$91,data!$A$2:$X$78,10,FALSE)</f>
        <v>3</v>
      </c>
      <c r="K72" s="8">
        <f>VLOOKUP($A$7:$A$91,data!$A$2:$X$78,11,FALSE)</f>
        <v>66614</v>
      </c>
      <c r="L72" s="8">
        <f>VLOOKUP($A$7:$A$91,data!$A$2:$X$78,12,FALSE)</f>
        <v>2124</v>
      </c>
      <c r="M72" s="8">
        <f>VLOOKUP($A$7:$A$91,data!$A$2:$X$78,13,FALSE)</f>
        <v>34103</v>
      </c>
      <c r="N72" s="8">
        <f>VLOOKUP($A$7:$A$91,data!$A$2:$X$78,14,FALSE)</f>
        <v>17</v>
      </c>
      <c r="O72" s="8">
        <f>VLOOKUP($A$7:$A$91,data!$A$2:$X$78,15,FALSE)</f>
        <v>91628</v>
      </c>
      <c r="P72" s="8">
        <f>VLOOKUP($A$7:$A$91,data!$A$2:$X$78,16,FALSE)</f>
        <v>662</v>
      </c>
      <c r="Q72" s="8">
        <f>VLOOKUP($A$7:$A$91,data!$A$2:$X$78,17,FALSE)</f>
        <v>226</v>
      </c>
      <c r="R72" s="8">
        <f>VLOOKUP($A$7:$A$91,data!$A$2:$X$78,18,FALSE)</f>
        <v>8</v>
      </c>
      <c r="S72" s="8">
        <f>VLOOKUP($A$7:$A$91,data!$A$2:$X$78,19,FALSE)</f>
        <v>8062</v>
      </c>
      <c r="T72" s="8">
        <f>VLOOKUP($A$7:$A$91,data!$A$2:$X$78,20,FALSE)</f>
        <v>165</v>
      </c>
      <c r="U72" s="8">
        <f>VLOOKUP($A$7:$A$91,data!$A$2:$X$78,21,FALSE)</f>
        <v>644</v>
      </c>
      <c r="V72" s="8">
        <f>VLOOKUP($A$7:$A$91,data!$A$2:$X$78,22,FALSE)</f>
        <v>42</v>
      </c>
      <c r="W72" s="8">
        <f>VLOOKUP($A$7:$A$91,data!$A$2:$X$78,23,FALSE)</f>
        <v>0</v>
      </c>
      <c r="X72" s="8">
        <f>VLOOKUP($A$7:$A$91,data!$A$2:$X$78,24,FALSE)</f>
        <v>0</v>
      </c>
    </row>
    <row r="73" spans="1:24" ht="21.75" x14ac:dyDescent="0.2">
      <c r="A73" s="7" t="s">
        <v>70</v>
      </c>
      <c r="B73" s="8">
        <f>VLOOKUP($A$7:$A$91,data!$A$2:$X$78,2,FALSE)</f>
        <v>2752</v>
      </c>
      <c r="C73" s="8">
        <f>VLOOKUP($A$7:$A$91,data!$A$2:$X$78,3,FALSE)</f>
        <v>988</v>
      </c>
      <c r="D73" s="8">
        <f>VLOOKUP($A$7:$A$91,data!$A$2:$X$78,4,FALSE)</f>
        <v>72</v>
      </c>
      <c r="E73" s="8">
        <f>VLOOKUP($A$7:$A$91,data!$A$2:$X$78,5,FALSE)</f>
        <v>0</v>
      </c>
      <c r="F73" s="8">
        <f>VLOOKUP($A$7:$A$91,data!$A$2:$X$78,6,FALSE)</f>
        <v>0</v>
      </c>
      <c r="G73" s="8">
        <f>VLOOKUP($A$7:$A$91,data!$A$2:$X$78,7,FALSE)</f>
        <v>13</v>
      </c>
      <c r="H73" s="8">
        <f>VLOOKUP($A$7:$A$91,data!$A$2:$X$78,8,FALSE)</f>
        <v>5</v>
      </c>
      <c r="I73" s="8">
        <f>VLOOKUP($A$7:$A$91,data!$A$2:$X$78,9,FALSE)</f>
        <v>1791</v>
      </c>
      <c r="J73" s="8">
        <f>VLOOKUP($A$7:$A$91,data!$A$2:$X$78,10,FALSE)</f>
        <v>10</v>
      </c>
      <c r="K73" s="8">
        <f>VLOOKUP($A$7:$A$91,data!$A$2:$X$78,11,FALSE)</f>
        <v>46476</v>
      </c>
      <c r="L73" s="8">
        <f>VLOOKUP($A$7:$A$91,data!$A$2:$X$78,12,FALSE)</f>
        <v>1853</v>
      </c>
      <c r="M73" s="8">
        <f>VLOOKUP($A$7:$A$91,data!$A$2:$X$78,13,FALSE)</f>
        <v>119</v>
      </c>
      <c r="N73" s="8">
        <f>VLOOKUP($A$7:$A$91,data!$A$2:$X$78,14,FALSE)</f>
        <v>4</v>
      </c>
      <c r="O73" s="8">
        <f>VLOOKUP($A$7:$A$91,data!$A$2:$X$78,15,FALSE)</f>
        <v>38590</v>
      </c>
      <c r="P73" s="8">
        <f>VLOOKUP($A$7:$A$91,data!$A$2:$X$78,16,FALSE)</f>
        <v>466</v>
      </c>
      <c r="Q73" s="8">
        <f>VLOOKUP($A$7:$A$91,data!$A$2:$X$78,17,FALSE)</f>
        <v>231</v>
      </c>
      <c r="R73" s="8">
        <f>VLOOKUP($A$7:$A$91,data!$A$2:$X$78,18,FALSE)</f>
        <v>21</v>
      </c>
      <c r="S73" s="8">
        <f>VLOOKUP($A$7:$A$91,data!$A$2:$X$78,19,FALSE)</f>
        <v>5132</v>
      </c>
      <c r="T73" s="8">
        <f>VLOOKUP($A$7:$A$91,data!$A$2:$X$78,20,FALSE)</f>
        <v>239</v>
      </c>
      <c r="U73" s="8">
        <f>VLOOKUP($A$7:$A$91,data!$A$2:$X$78,21,FALSE)</f>
        <v>259</v>
      </c>
      <c r="V73" s="8">
        <f>VLOOKUP($A$7:$A$91,data!$A$2:$X$78,22,FALSE)</f>
        <v>15</v>
      </c>
      <c r="W73" s="8">
        <f>VLOOKUP($A$7:$A$91,data!$A$2:$X$78,23,FALSE)</f>
        <v>60</v>
      </c>
      <c r="X73" s="8">
        <f>VLOOKUP($A$7:$A$91,data!$A$2:$X$78,24,FALSE)</f>
        <v>4</v>
      </c>
    </row>
    <row r="74" spans="1:24" ht="21.75" x14ac:dyDescent="0.2">
      <c r="A74" s="7" t="s">
        <v>71</v>
      </c>
      <c r="B74" s="8">
        <f>VLOOKUP($A$7:$A$91,data!$A$2:$X$78,2,FALSE)</f>
        <v>18317</v>
      </c>
      <c r="C74" s="8">
        <f>VLOOKUP($A$7:$A$91,data!$A$2:$X$78,3,FALSE)</f>
        <v>210978</v>
      </c>
      <c r="D74" s="8">
        <f>VLOOKUP($A$7:$A$91,data!$A$2:$X$78,4,FALSE)</f>
        <v>12269</v>
      </c>
      <c r="E74" s="8">
        <f>VLOOKUP($A$7:$A$91,data!$A$2:$X$78,5,FALSE)</f>
        <v>13495</v>
      </c>
      <c r="F74" s="8">
        <f>VLOOKUP($A$7:$A$91,data!$A$2:$X$78,6,FALSE)</f>
        <v>363</v>
      </c>
      <c r="G74" s="8">
        <f>VLOOKUP($A$7:$A$91,data!$A$2:$X$78,7,FALSE)</f>
        <v>850</v>
      </c>
      <c r="H74" s="8">
        <f>VLOOKUP($A$7:$A$91,data!$A$2:$X$78,8,FALSE)</f>
        <v>93</v>
      </c>
      <c r="I74" s="8">
        <f>VLOOKUP($A$7:$A$91,data!$A$2:$X$78,9,FALSE)</f>
        <v>130028</v>
      </c>
      <c r="J74" s="8">
        <f>VLOOKUP($A$7:$A$91,data!$A$2:$X$78,10,FALSE)</f>
        <v>1255</v>
      </c>
      <c r="K74" s="8">
        <f>VLOOKUP($A$7:$A$91,data!$A$2:$X$78,11,FALSE)</f>
        <v>399651</v>
      </c>
      <c r="L74" s="8">
        <f>VLOOKUP($A$7:$A$91,data!$A$2:$X$78,12,FALSE)</f>
        <v>10491</v>
      </c>
      <c r="M74" s="8">
        <f>VLOOKUP($A$7:$A$91,data!$A$2:$X$78,13,FALSE)</f>
        <v>1549073</v>
      </c>
      <c r="N74" s="8">
        <f>VLOOKUP($A$7:$A$91,data!$A$2:$X$78,14,FALSE)</f>
        <v>101</v>
      </c>
      <c r="O74" s="8">
        <f>VLOOKUP($A$7:$A$91,data!$A$2:$X$78,15,FALSE)</f>
        <v>318248</v>
      </c>
      <c r="P74" s="8">
        <f>VLOOKUP($A$7:$A$91,data!$A$2:$X$78,16,FALSE)</f>
        <v>613</v>
      </c>
      <c r="Q74" s="8">
        <f>VLOOKUP($A$7:$A$91,data!$A$2:$X$78,17,FALSE)</f>
        <v>69944</v>
      </c>
      <c r="R74" s="8">
        <f>VLOOKUP($A$7:$A$91,data!$A$2:$X$78,18,FALSE)</f>
        <v>175</v>
      </c>
      <c r="S74" s="8">
        <f>VLOOKUP($A$7:$A$91,data!$A$2:$X$78,19,FALSE)</f>
        <v>422785</v>
      </c>
      <c r="T74" s="8">
        <f>VLOOKUP($A$7:$A$91,data!$A$2:$X$78,20,FALSE)</f>
        <v>628</v>
      </c>
      <c r="U74" s="8">
        <f>VLOOKUP($A$7:$A$91,data!$A$2:$X$78,21,FALSE)</f>
        <v>33521</v>
      </c>
      <c r="V74" s="8">
        <f>VLOOKUP($A$7:$A$91,data!$A$2:$X$78,22,FALSE)</f>
        <v>739</v>
      </c>
      <c r="W74" s="8">
        <f>VLOOKUP($A$7:$A$91,data!$A$2:$X$78,23,FALSE)</f>
        <v>1238</v>
      </c>
      <c r="X74" s="8">
        <f>VLOOKUP($A$7:$A$91,data!$A$2:$X$78,24,FALSE)</f>
        <v>33</v>
      </c>
    </row>
    <row r="75" spans="1:24" ht="21.75" x14ac:dyDescent="0.2">
      <c r="A75" s="7" t="s">
        <v>72</v>
      </c>
      <c r="B75" s="8">
        <f>VLOOKUP($A$7:$A$91,data!$A$2:$X$78,2,FALSE)</f>
        <v>23192</v>
      </c>
      <c r="C75" s="8">
        <f>VLOOKUP($A$7:$A$91,data!$A$2:$X$78,3,FALSE)</f>
        <v>154071</v>
      </c>
      <c r="D75" s="8">
        <f>VLOOKUP($A$7:$A$91,data!$A$2:$X$78,4,FALSE)</f>
        <v>12910</v>
      </c>
      <c r="E75" s="8">
        <f>VLOOKUP($A$7:$A$91,data!$A$2:$X$78,5,FALSE)</f>
        <v>46839</v>
      </c>
      <c r="F75" s="8">
        <f>VLOOKUP($A$7:$A$91,data!$A$2:$X$78,6,FALSE)</f>
        <v>1205</v>
      </c>
      <c r="G75" s="8">
        <f>VLOOKUP($A$7:$A$91,data!$A$2:$X$78,7,FALSE)</f>
        <v>611</v>
      </c>
      <c r="H75" s="8">
        <f>VLOOKUP($A$7:$A$91,data!$A$2:$X$78,8,FALSE)</f>
        <v>116</v>
      </c>
      <c r="I75" s="8">
        <f>VLOOKUP($A$7:$A$91,data!$A$2:$X$78,9,FALSE)</f>
        <v>150541</v>
      </c>
      <c r="J75" s="8">
        <f>VLOOKUP($A$7:$A$91,data!$A$2:$X$78,10,FALSE)</f>
        <v>2000</v>
      </c>
      <c r="K75" s="8">
        <f>VLOOKUP($A$7:$A$91,data!$A$2:$X$78,11,FALSE)</f>
        <v>476928</v>
      </c>
      <c r="L75" s="8">
        <f>VLOOKUP($A$7:$A$91,data!$A$2:$X$78,12,FALSE)</f>
        <v>14272</v>
      </c>
      <c r="M75" s="8">
        <f>VLOOKUP($A$7:$A$91,data!$A$2:$X$78,13,FALSE)</f>
        <v>1337945</v>
      </c>
      <c r="N75" s="8">
        <f>VLOOKUP($A$7:$A$91,data!$A$2:$X$78,14,FALSE)</f>
        <v>145</v>
      </c>
      <c r="O75" s="8">
        <f>VLOOKUP($A$7:$A$91,data!$A$2:$X$78,15,FALSE)</f>
        <v>136375</v>
      </c>
      <c r="P75" s="8">
        <f>VLOOKUP($A$7:$A$91,data!$A$2:$X$78,16,FALSE)</f>
        <v>849</v>
      </c>
      <c r="Q75" s="8">
        <f>VLOOKUP($A$7:$A$91,data!$A$2:$X$78,17,FALSE)</f>
        <v>3407</v>
      </c>
      <c r="R75" s="8">
        <f>VLOOKUP($A$7:$A$91,data!$A$2:$X$78,18,FALSE)</f>
        <v>97</v>
      </c>
      <c r="S75" s="8">
        <f>VLOOKUP($A$7:$A$91,data!$A$2:$X$78,19,FALSE)</f>
        <v>46660</v>
      </c>
      <c r="T75" s="8">
        <f>VLOOKUP($A$7:$A$91,data!$A$2:$X$78,20,FALSE)</f>
        <v>405</v>
      </c>
      <c r="U75" s="8">
        <f>VLOOKUP($A$7:$A$91,data!$A$2:$X$78,21,FALSE)</f>
        <v>45781</v>
      </c>
      <c r="V75" s="8">
        <f>VLOOKUP($A$7:$A$91,data!$A$2:$X$78,22,FALSE)</f>
        <v>1182</v>
      </c>
      <c r="W75" s="8">
        <f>VLOOKUP($A$7:$A$91,data!$A$2:$X$78,23,FALSE)</f>
        <v>850</v>
      </c>
      <c r="X75" s="8">
        <f>VLOOKUP($A$7:$A$91,data!$A$2:$X$78,24,FALSE)</f>
        <v>21</v>
      </c>
    </row>
    <row r="76" spans="1:24" ht="21.75" x14ac:dyDescent="0.2">
      <c r="A76" s="11" t="s">
        <v>8</v>
      </c>
      <c r="B76" s="10">
        <f>SUM(B77:B85)</f>
        <v>311622</v>
      </c>
      <c r="C76" s="10">
        <f t="shared" ref="C76:X76" si="32">SUM(C77:C85)</f>
        <v>670127</v>
      </c>
      <c r="D76" s="10">
        <f t="shared" si="32"/>
        <v>116515</v>
      </c>
      <c r="E76" s="10">
        <f t="shared" si="32"/>
        <v>6091</v>
      </c>
      <c r="F76" s="10">
        <f t="shared" si="32"/>
        <v>224</v>
      </c>
      <c r="G76" s="10">
        <f t="shared" si="32"/>
        <v>17571</v>
      </c>
      <c r="H76" s="10">
        <f t="shared" si="32"/>
        <v>1940</v>
      </c>
      <c r="I76" s="10">
        <f t="shared" si="32"/>
        <v>1397260</v>
      </c>
      <c r="J76" s="10">
        <f t="shared" si="32"/>
        <v>20101</v>
      </c>
      <c r="K76" s="10">
        <f t="shared" ref="K76:L76" si="33">SUM(K77:K85)</f>
        <v>9406213</v>
      </c>
      <c r="L76" s="10">
        <f t="shared" si="33"/>
        <v>249097</v>
      </c>
      <c r="M76" s="10">
        <f t="shared" ref="M76:N76" si="34">SUM(M77:M85)</f>
        <v>15765567</v>
      </c>
      <c r="N76" s="10">
        <f t="shared" si="34"/>
        <v>3169</v>
      </c>
      <c r="O76" s="10">
        <f t="shared" si="32"/>
        <v>4824801</v>
      </c>
      <c r="P76" s="10">
        <f t="shared" si="32"/>
        <v>14956</v>
      </c>
      <c r="Q76" s="10">
        <f t="shared" si="32"/>
        <v>126544</v>
      </c>
      <c r="R76" s="10">
        <f t="shared" si="32"/>
        <v>2554</v>
      </c>
      <c r="S76" s="10">
        <f t="shared" ref="S76:T76" si="35">SUM(S77:S85)</f>
        <v>1112218</v>
      </c>
      <c r="T76" s="10">
        <f t="shared" si="35"/>
        <v>9389</v>
      </c>
      <c r="U76" s="10">
        <f t="shared" si="32"/>
        <v>159299</v>
      </c>
      <c r="V76" s="10">
        <f t="shared" si="32"/>
        <v>8843</v>
      </c>
      <c r="W76" s="10">
        <f t="shared" si="32"/>
        <v>2077</v>
      </c>
      <c r="X76" s="10">
        <f t="shared" si="32"/>
        <v>212</v>
      </c>
    </row>
    <row r="77" spans="1:24" ht="21.75" x14ac:dyDescent="0.2">
      <c r="A77" s="7" t="s">
        <v>73</v>
      </c>
      <c r="B77" s="8">
        <f>VLOOKUP($A$7:$A$91,data!$A$2:$X$78,2,FALSE)</f>
        <v>101022</v>
      </c>
      <c r="C77" s="8">
        <f>VLOOKUP($A$7:$A$91,data!$A$2:$X$78,3,FALSE)</f>
        <v>219337</v>
      </c>
      <c r="D77" s="8">
        <f>VLOOKUP($A$7:$A$91,data!$A$2:$X$78,4,FALSE)</f>
        <v>41485</v>
      </c>
      <c r="E77" s="8">
        <f>VLOOKUP($A$7:$A$91,data!$A$2:$X$78,5,FALSE)</f>
        <v>116</v>
      </c>
      <c r="F77" s="8">
        <f>VLOOKUP($A$7:$A$91,data!$A$2:$X$78,6,FALSE)</f>
        <v>11</v>
      </c>
      <c r="G77" s="8">
        <f>VLOOKUP($A$7:$A$91,data!$A$2:$X$78,7,FALSE)</f>
        <v>2479</v>
      </c>
      <c r="H77" s="8">
        <f>VLOOKUP($A$7:$A$91,data!$A$2:$X$78,8,FALSE)</f>
        <v>244</v>
      </c>
      <c r="I77" s="8">
        <f>VLOOKUP($A$7:$A$91,data!$A$2:$X$78,9,FALSE)</f>
        <v>352966</v>
      </c>
      <c r="J77" s="8">
        <f>VLOOKUP($A$7:$A$91,data!$A$2:$X$78,10,FALSE)</f>
        <v>6485</v>
      </c>
      <c r="K77" s="8">
        <f>VLOOKUP($A$7:$A$91,data!$A$2:$X$78,11,FALSE)</f>
        <v>2922803</v>
      </c>
      <c r="L77" s="8">
        <f>VLOOKUP($A$7:$A$91,data!$A$2:$X$78,12,FALSE)</f>
        <v>76377</v>
      </c>
      <c r="M77" s="8">
        <f>VLOOKUP($A$7:$A$91,data!$A$2:$X$78,13,FALSE)</f>
        <v>2990687</v>
      </c>
      <c r="N77" s="8">
        <f>VLOOKUP($A$7:$A$91,data!$A$2:$X$78,14,FALSE)</f>
        <v>1045</v>
      </c>
      <c r="O77" s="8">
        <f>VLOOKUP($A$7:$A$91,data!$A$2:$X$78,15,FALSE)</f>
        <v>941022</v>
      </c>
      <c r="P77" s="8">
        <f>VLOOKUP($A$7:$A$91,data!$A$2:$X$78,16,FALSE)</f>
        <v>6452</v>
      </c>
      <c r="Q77" s="8">
        <f>VLOOKUP($A$7:$A$91,data!$A$2:$X$78,17,FALSE)</f>
        <v>24264</v>
      </c>
      <c r="R77" s="8">
        <f>VLOOKUP($A$7:$A$91,data!$A$2:$X$78,18,FALSE)</f>
        <v>565</v>
      </c>
      <c r="S77" s="8">
        <f>VLOOKUP($A$7:$A$91,data!$A$2:$X$78,19,FALSE)</f>
        <v>421264</v>
      </c>
      <c r="T77" s="8">
        <f>VLOOKUP($A$7:$A$91,data!$A$2:$X$78,20,FALSE)</f>
        <v>3789</v>
      </c>
      <c r="U77" s="8">
        <f>VLOOKUP($A$7:$A$91,data!$A$2:$X$78,21,FALSE)</f>
        <v>46288</v>
      </c>
      <c r="V77" s="8">
        <f>VLOOKUP($A$7:$A$91,data!$A$2:$X$78,22,FALSE)</f>
        <v>2239</v>
      </c>
      <c r="W77" s="8">
        <f>VLOOKUP($A$7:$A$91,data!$A$2:$X$78,23,FALSE)</f>
        <v>692</v>
      </c>
      <c r="X77" s="8">
        <f>VLOOKUP($A$7:$A$91,data!$A$2:$X$78,24,FALSE)</f>
        <v>50</v>
      </c>
    </row>
    <row r="78" spans="1:24" ht="21.75" x14ac:dyDescent="0.2">
      <c r="A78" s="7" t="s">
        <v>74</v>
      </c>
      <c r="B78" s="8">
        <f>VLOOKUP($A$7:$A$91,data!$A$2:$X$78,2,FALSE)</f>
        <v>16130</v>
      </c>
      <c r="C78" s="8">
        <f>VLOOKUP($A$7:$A$91,data!$A$2:$X$78,3,FALSE)</f>
        <v>51612</v>
      </c>
      <c r="D78" s="8">
        <f>VLOOKUP($A$7:$A$91,data!$A$2:$X$78,4,FALSE)</f>
        <v>7000</v>
      </c>
      <c r="E78" s="8">
        <f>VLOOKUP($A$7:$A$91,data!$A$2:$X$78,5,FALSE)</f>
        <v>101</v>
      </c>
      <c r="F78" s="8">
        <f>VLOOKUP($A$7:$A$91,data!$A$2:$X$78,6,FALSE)</f>
        <v>10</v>
      </c>
      <c r="G78" s="8">
        <f>VLOOKUP($A$7:$A$91,data!$A$2:$X$78,7,FALSE)</f>
        <v>657</v>
      </c>
      <c r="H78" s="8">
        <f>VLOOKUP($A$7:$A$91,data!$A$2:$X$78,8,FALSE)</f>
        <v>130</v>
      </c>
      <c r="I78" s="8">
        <f>VLOOKUP($A$7:$A$91,data!$A$2:$X$78,9,FALSE)</f>
        <v>93682</v>
      </c>
      <c r="J78" s="8">
        <f>VLOOKUP($A$7:$A$91,data!$A$2:$X$78,10,FALSE)</f>
        <v>682</v>
      </c>
      <c r="K78" s="8">
        <f>VLOOKUP($A$7:$A$91,data!$A$2:$X$78,11,FALSE)</f>
        <v>443787</v>
      </c>
      <c r="L78" s="8">
        <f>VLOOKUP($A$7:$A$91,data!$A$2:$X$78,12,FALSE)</f>
        <v>11713</v>
      </c>
      <c r="M78" s="8">
        <f>VLOOKUP($A$7:$A$91,data!$A$2:$X$78,13,FALSE)</f>
        <v>1838392</v>
      </c>
      <c r="N78" s="8">
        <f>VLOOKUP($A$7:$A$91,data!$A$2:$X$78,14,FALSE)</f>
        <v>183</v>
      </c>
      <c r="O78" s="8">
        <f>VLOOKUP($A$7:$A$91,data!$A$2:$X$78,15,FALSE)</f>
        <v>74922</v>
      </c>
      <c r="P78" s="8">
        <f>VLOOKUP($A$7:$A$91,data!$A$2:$X$78,16,FALSE)</f>
        <v>338</v>
      </c>
      <c r="Q78" s="8">
        <f>VLOOKUP($A$7:$A$91,data!$A$2:$X$78,17,FALSE)</f>
        <v>3503</v>
      </c>
      <c r="R78" s="8">
        <f>VLOOKUP($A$7:$A$91,data!$A$2:$X$78,18,FALSE)</f>
        <v>140</v>
      </c>
      <c r="S78" s="8">
        <f>VLOOKUP($A$7:$A$91,data!$A$2:$X$78,19,FALSE)</f>
        <v>8589</v>
      </c>
      <c r="T78" s="8">
        <f>VLOOKUP($A$7:$A$91,data!$A$2:$X$78,20,FALSE)</f>
        <v>270</v>
      </c>
      <c r="U78" s="8">
        <f>VLOOKUP($A$7:$A$91,data!$A$2:$X$78,21,FALSE)</f>
        <v>29819</v>
      </c>
      <c r="V78" s="8">
        <f>VLOOKUP($A$7:$A$91,data!$A$2:$X$78,22,FALSE)</f>
        <v>1551</v>
      </c>
      <c r="W78" s="8">
        <f>VLOOKUP($A$7:$A$91,data!$A$2:$X$78,23,FALSE)</f>
        <v>199</v>
      </c>
      <c r="X78" s="8">
        <f>VLOOKUP($A$7:$A$91,data!$A$2:$X$78,24,FALSE)</f>
        <v>26</v>
      </c>
    </row>
    <row r="79" spans="1:24" ht="21.75" x14ac:dyDescent="0.2">
      <c r="A79" s="7" t="s">
        <v>75</v>
      </c>
      <c r="B79" s="8">
        <f>VLOOKUP($A$7:$A$91,data!$A$2:$X$78,2,FALSE)</f>
        <v>10128</v>
      </c>
      <c r="C79" s="8">
        <f>VLOOKUP($A$7:$A$91,data!$A$2:$X$78,3,FALSE)</f>
        <v>8723</v>
      </c>
      <c r="D79" s="8">
        <f>VLOOKUP($A$7:$A$91,data!$A$2:$X$78,4,FALSE)</f>
        <v>1112</v>
      </c>
      <c r="E79" s="8">
        <f>VLOOKUP($A$7:$A$91,data!$A$2:$X$78,5,FALSE)</f>
        <v>0</v>
      </c>
      <c r="F79" s="8">
        <f>VLOOKUP($A$7:$A$91,data!$A$2:$X$78,6,FALSE)</f>
        <v>0</v>
      </c>
      <c r="G79" s="8">
        <f>VLOOKUP($A$7:$A$91,data!$A$2:$X$78,7,FALSE)</f>
        <v>2749</v>
      </c>
      <c r="H79" s="8">
        <f>VLOOKUP($A$7:$A$91,data!$A$2:$X$78,8,FALSE)</f>
        <v>236</v>
      </c>
      <c r="I79" s="8">
        <f>VLOOKUP($A$7:$A$91,data!$A$2:$X$78,9,FALSE)</f>
        <v>35566</v>
      </c>
      <c r="J79" s="8">
        <f>VLOOKUP($A$7:$A$91,data!$A$2:$X$78,10,FALSE)</f>
        <v>247</v>
      </c>
      <c r="K79" s="8">
        <f>VLOOKUP($A$7:$A$91,data!$A$2:$X$78,11,FALSE)</f>
        <v>279802</v>
      </c>
      <c r="L79" s="8">
        <f>VLOOKUP($A$7:$A$91,data!$A$2:$X$78,12,FALSE)</f>
        <v>9037</v>
      </c>
      <c r="M79" s="8">
        <f>VLOOKUP($A$7:$A$91,data!$A$2:$X$78,13,FALSE)</f>
        <v>487330</v>
      </c>
      <c r="N79" s="8">
        <f>VLOOKUP($A$7:$A$91,data!$A$2:$X$78,14,FALSE)</f>
        <v>85</v>
      </c>
      <c r="O79" s="8">
        <f>VLOOKUP($A$7:$A$91,data!$A$2:$X$78,15,FALSE)</f>
        <v>621367</v>
      </c>
      <c r="P79" s="8">
        <f>VLOOKUP($A$7:$A$91,data!$A$2:$X$78,16,FALSE)</f>
        <v>364</v>
      </c>
      <c r="Q79" s="8">
        <f>VLOOKUP($A$7:$A$91,data!$A$2:$X$78,17,FALSE)</f>
        <v>1517</v>
      </c>
      <c r="R79" s="8">
        <f>VLOOKUP($A$7:$A$91,data!$A$2:$X$78,18,FALSE)</f>
        <v>57</v>
      </c>
      <c r="S79" s="8">
        <f>VLOOKUP($A$7:$A$91,data!$A$2:$X$78,19,FALSE)</f>
        <v>10193</v>
      </c>
      <c r="T79" s="8">
        <f>VLOOKUP($A$7:$A$91,data!$A$2:$X$78,20,FALSE)</f>
        <v>212</v>
      </c>
      <c r="U79" s="8">
        <f>VLOOKUP($A$7:$A$91,data!$A$2:$X$78,21,FALSE)</f>
        <v>10771</v>
      </c>
      <c r="V79" s="8">
        <f>VLOOKUP($A$7:$A$91,data!$A$2:$X$78,22,FALSE)</f>
        <v>545</v>
      </c>
      <c r="W79" s="8">
        <f>VLOOKUP($A$7:$A$91,data!$A$2:$X$78,23,FALSE)</f>
        <v>148</v>
      </c>
      <c r="X79" s="8">
        <f>VLOOKUP($A$7:$A$91,data!$A$2:$X$78,24,FALSE)</f>
        <v>23</v>
      </c>
    </row>
    <row r="80" spans="1:24" ht="21.75" x14ac:dyDescent="0.2">
      <c r="A80" s="7" t="s">
        <v>76</v>
      </c>
      <c r="B80" s="8">
        <f>VLOOKUP($A$7:$A$91,data!$A$2:$X$78,2,FALSE)</f>
        <v>3173</v>
      </c>
      <c r="C80" s="8">
        <f>VLOOKUP($A$7:$A$91,data!$A$2:$X$78,3,FALSE)</f>
        <v>2344</v>
      </c>
      <c r="D80" s="8">
        <f>VLOOKUP($A$7:$A$91,data!$A$2:$X$78,4,FALSE)</f>
        <v>256</v>
      </c>
      <c r="E80" s="8">
        <f>VLOOKUP($A$7:$A$91,data!$A$2:$X$78,5,FALSE)</f>
        <v>0</v>
      </c>
      <c r="F80" s="8">
        <f>VLOOKUP($A$7:$A$91,data!$A$2:$X$78,6,FALSE)</f>
        <v>0</v>
      </c>
      <c r="G80" s="8">
        <f>VLOOKUP($A$7:$A$91,data!$A$2:$X$78,7,FALSE)</f>
        <v>744</v>
      </c>
      <c r="H80" s="8">
        <f>VLOOKUP($A$7:$A$91,data!$A$2:$X$78,8,FALSE)</f>
        <v>97</v>
      </c>
      <c r="I80" s="8">
        <f>VLOOKUP($A$7:$A$91,data!$A$2:$X$78,9,FALSE)</f>
        <v>17344</v>
      </c>
      <c r="J80" s="8">
        <f>VLOOKUP($A$7:$A$91,data!$A$2:$X$78,10,FALSE)</f>
        <v>50</v>
      </c>
      <c r="K80" s="8">
        <f>VLOOKUP($A$7:$A$91,data!$A$2:$X$78,11,FALSE)</f>
        <v>88868</v>
      </c>
      <c r="L80" s="8">
        <f>VLOOKUP($A$7:$A$91,data!$A$2:$X$78,12,FALSE)</f>
        <v>2677</v>
      </c>
      <c r="M80" s="8">
        <f>VLOOKUP($A$7:$A$91,data!$A$2:$X$78,13,FALSE)</f>
        <v>70050</v>
      </c>
      <c r="N80" s="8">
        <f>VLOOKUP($A$7:$A$91,data!$A$2:$X$78,14,FALSE)</f>
        <v>7</v>
      </c>
      <c r="O80" s="8">
        <f>VLOOKUP($A$7:$A$91,data!$A$2:$X$78,15,FALSE)</f>
        <v>41560</v>
      </c>
      <c r="P80" s="8">
        <f>VLOOKUP($A$7:$A$91,data!$A$2:$X$78,16,FALSE)</f>
        <v>44</v>
      </c>
      <c r="Q80" s="8">
        <f>VLOOKUP($A$7:$A$91,data!$A$2:$X$78,17,FALSE)</f>
        <v>186</v>
      </c>
      <c r="R80" s="8">
        <f>VLOOKUP($A$7:$A$91,data!$A$2:$X$78,18,FALSE)</f>
        <v>5</v>
      </c>
      <c r="S80" s="8">
        <f>VLOOKUP($A$7:$A$91,data!$A$2:$X$78,19,FALSE)</f>
        <v>4170</v>
      </c>
      <c r="T80" s="8">
        <f>VLOOKUP($A$7:$A$91,data!$A$2:$X$78,20,FALSE)</f>
        <v>26</v>
      </c>
      <c r="U80" s="8">
        <f>VLOOKUP($A$7:$A$91,data!$A$2:$X$78,21,FALSE)</f>
        <v>2353</v>
      </c>
      <c r="V80" s="8">
        <f>VLOOKUP($A$7:$A$91,data!$A$2:$X$78,22,FALSE)</f>
        <v>82</v>
      </c>
      <c r="W80" s="8">
        <f>VLOOKUP($A$7:$A$91,data!$A$2:$X$78,23,FALSE)</f>
        <v>98</v>
      </c>
      <c r="X80" s="8">
        <f>VLOOKUP($A$7:$A$91,data!$A$2:$X$78,24,FALSE)</f>
        <v>8</v>
      </c>
    </row>
    <row r="81" spans="1:24" ht="21.75" x14ac:dyDescent="0.2">
      <c r="A81" s="7" t="s">
        <v>77</v>
      </c>
      <c r="B81" s="8">
        <f>VLOOKUP($A$7:$A$91,data!$A$2:$X$78,2,FALSE)</f>
        <v>57822</v>
      </c>
      <c r="C81" s="8">
        <f>VLOOKUP($A$7:$A$91,data!$A$2:$X$78,3,FALSE)</f>
        <v>81208</v>
      </c>
      <c r="D81" s="8">
        <f>VLOOKUP($A$7:$A$91,data!$A$2:$X$78,4,FALSE)</f>
        <v>13899</v>
      </c>
      <c r="E81" s="8">
        <f>VLOOKUP($A$7:$A$91,data!$A$2:$X$78,5,FALSE)</f>
        <v>27</v>
      </c>
      <c r="F81" s="8">
        <f>VLOOKUP($A$7:$A$91,data!$A$2:$X$78,6,FALSE)</f>
        <v>3</v>
      </c>
      <c r="G81" s="8">
        <f>VLOOKUP($A$7:$A$91,data!$A$2:$X$78,7,FALSE)</f>
        <v>3851</v>
      </c>
      <c r="H81" s="8">
        <f>VLOOKUP($A$7:$A$91,data!$A$2:$X$78,8,FALSE)</f>
        <v>420</v>
      </c>
      <c r="I81" s="8">
        <f>VLOOKUP($A$7:$A$91,data!$A$2:$X$78,9,FALSE)</f>
        <v>214602</v>
      </c>
      <c r="J81" s="8">
        <f>VLOOKUP($A$7:$A$91,data!$A$2:$X$78,10,FALSE)</f>
        <v>3485</v>
      </c>
      <c r="K81" s="8">
        <f>VLOOKUP($A$7:$A$91,data!$A$2:$X$78,11,FALSE)</f>
        <v>1886796</v>
      </c>
      <c r="L81" s="8">
        <f>VLOOKUP($A$7:$A$91,data!$A$2:$X$78,12,FALSE)</f>
        <v>50136</v>
      </c>
      <c r="M81" s="8">
        <f>VLOOKUP($A$7:$A$91,data!$A$2:$X$78,13,FALSE)</f>
        <v>2140760</v>
      </c>
      <c r="N81" s="8">
        <f>VLOOKUP($A$7:$A$91,data!$A$2:$X$78,14,FALSE)</f>
        <v>482</v>
      </c>
      <c r="O81" s="8">
        <f>VLOOKUP($A$7:$A$91,data!$A$2:$X$78,15,FALSE)</f>
        <v>372697</v>
      </c>
      <c r="P81" s="8">
        <f>VLOOKUP($A$7:$A$91,data!$A$2:$X$78,16,FALSE)</f>
        <v>2466</v>
      </c>
      <c r="Q81" s="8">
        <f>VLOOKUP($A$7:$A$91,data!$A$2:$X$78,17,FALSE)</f>
        <v>11354</v>
      </c>
      <c r="R81" s="8">
        <f>VLOOKUP($A$7:$A$91,data!$A$2:$X$78,18,FALSE)</f>
        <v>218</v>
      </c>
      <c r="S81" s="8">
        <f>VLOOKUP($A$7:$A$91,data!$A$2:$X$78,19,FALSE)</f>
        <v>286271</v>
      </c>
      <c r="T81" s="8">
        <f>VLOOKUP($A$7:$A$91,data!$A$2:$X$78,20,FALSE)</f>
        <v>2100</v>
      </c>
      <c r="U81" s="8">
        <f>VLOOKUP($A$7:$A$91,data!$A$2:$X$78,21,FALSE)</f>
        <v>13711</v>
      </c>
      <c r="V81" s="8">
        <f>VLOOKUP($A$7:$A$91,data!$A$2:$X$78,22,FALSE)</f>
        <v>699</v>
      </c>
      <c r="W81" s="8">
        <f>VLOOKUP($A$7:$A$91,data!$A$2:$X$78,23,FALSE)</f>
        <v>448</v>
      </c>
      <c r="X81" s="8">
        <f>VLOOKUP($A$7:$A$91,data!$A$2:$X$78,24,FALSE)</f>
        <v>33</v>
      </c>
    </row>
    <row r="82" spans="1:24" ht="21.75" x14ac:dyDescent="0.2">
      <c r="A82" s="7" t="s">
        <v>78</v>
      </c>
      <c r="B82" s="8">
        <f>VLOOKUP($A$7:$A$91,data!$A$2:$X$78,2,FALSE)</f>
        <v>7243</v>
      </c>
      <c r="C82" s="8">
        <f>VLOOKUP($A$7:$A$91,data!$A$2:$X$78,3,FALSE)</f>
        <v>9444</v>
      </c>
      <c r="D82" s="8">
        <f>VLOOKUP($A$7:$A$91,data!$A$2:$X$78,4,FALSE)</f>
        <v>1149</v>
      </c>
      <c r="E82" s="8">
        <f>VLOOKUP($A$7:$A$91,data!$A$2:$X$78,5,FALSE)</f>
        <v>1</v>
      </c>
      <c r="F82" s="8">
        <f>VLOOKUP($A$7:$A$91,data!$A$2:$X$78,6,FALSE)</f>
        <v>1</v>
      </c>
      <c r="G82" s="8">
        <f>VLOOKUP($A$7:$A$91,data!$A$2:$X$78,7,FALSE)</f>
        <v>1570</v>
      </c>
      <c r="H82" s="8">
        <f>VLOOKUP($A$7:$A$91,data!$A$2:$X$78,8,FALSE)</f>
        <v>173</v>
      </c>
      <c r="I82" s="8">
        <f>VLOOKUP($A$7:$A$91,data!$A$2:$X$78,9,FALSE)</f>
        <v>12091</v>
      </c>
      <c r="J82" s="8">
        <f>VLOOKUP($A$7:$A$91,data!$A$2:$X$78,10,FALSE)</f>
        <v>303</v>
      </c>
      <c r="K82" s="8">
        <f>VLOOKUP($A$7:$A$91,data!$A$2:$X$78,11,FALSE)</f>
        <v>163618</v>
      </c>
      <c r="L82" s="8">
        <f>VLOOKUP($A$7:$A$91,data!$A$2:$X$78,12,FALSE)</f>
        <v>6356</v>
      </c>
      <c r="M82" s="8">
        <f>VLOOKUP($A$7:$A$91,data!$A$2:$X$78,13,FALSE)</f>
        <v>14456</v>
      </c>
      <c r="N82" s="8">
        <f>VLOOKUP($A$7:$A$91,data!$A$2:$X$78,14,FALSE)</f>
        <v>19</v>
      </c>
      <c r="O82" s="8">
        <f>VLOOKUP($A$7:$A$91,data!$A$2:$X$78,15,FALSE)</f>
        <v>256296</v>
      </c>
      <c r="P82" s="8">
        <f>VLOOKUP($A$7:$A$91,data!$A$2:$X$78,16,FALSE)</f>
        <v>555</v>
      </c>
      <c r="Q82" s="8">
        <f>VLOOKUP($A$7:$A$91,data!$A$2:$X$78,17,FALSE)</f>
        <v>131</v>
      </c>
      <c r="R82" s="8">
        <f>VLOOKUP($A$7:$A$91,data!$A$2:$X$78,18,FALSE)</f>
        <v>10</v>
      </c>
      <c r="S82" s="8">
        <f>VLOOKUP($A$7:$A$91,data!$A$2:$X$78,19,FALSE)</f>
        <v>13346</v>
      </c>
      <c r="T82" s="8">
        <f>VLOOKUP($A$7:$A$91,data!$A$2:$X$78,20,FALSE)</f>
        <v>107</v>
      </c>
      <c r="U82" s="8">
        <f>VLOOKUP($A$7:$A$91,data!$A$2:$X$78,21,FALSE)</f>
        <v>7732</v>
      </c>
      <c r="V82" s="8">
        <f>VLOOKUP($A$7:$A$91,data!$A$2:$X$78,22,FALSE)</f>
        <v>460</v>
      </c>
      <c r="W82" s="8">
        <f>VLOOKUP($A$7:$A$91,data!$A$2:$X$78,23,FALSE)</f>
        <v>82</v>
      </c>
      <c r="X82" s="8">
        <f>VLOOKUP($A$7:$A$91,data!$A$2:$X$78,24,FALSE)</f>
        <v>8</v>
      </c>
    </row>
    <row r="83" spans="1:24" ht="21.75" x14ac:dyDescent="0.2">
      <c r="A83" s="7" t="s">
        <v>79</v>
      </c>
      <c r="B83" s="8">
        <f>VLOOKUP($A$7:$A$91,data!$A$2:$X$78,2,FALSE)</f>
        <v>25646</v>
      </c>
      <c r="C83" s="8">
        <f>VLOOKUP($A$7:$A$91,data!$A$2:$X$78,3,FALSE)</f>
        <v>47511</v>
      </c>
      <c r="D83" s="8">
        <f>VLOOKUP($A$7:$A$91,data!$A$2:$X$78,4,FALSE)</f>
        <v>7109</v>
      </c>
      <c r="E83" s="8">
        <f>VLOOKUP($A$7:$A$91,data!$A$2:$X$78,5,FALSE)</f>
        <v>1218</v>
      </c>
      <c r="F83" s="8">
        <f>VLOOKUP($A$7:$A$91,data!$A$2:$X$78,6,FALSE)</f>
        <v>33</v>
      </c>
      <c r="G83" s="8">
        <f>VLOOKUP($A$7:$A$91,data!$A$2:$X$78,7,FALSE)</f>
        <v>738</v>
      </c>
      <c r="H83" s="8">
        <f>VLOOKUP($A$7:$A$91,data!$A$2:$X$78,8,FALSE)</f>
        <v>145</v>
      </c>
      <c r="I83" s="8">
        <f>VLOOKUP($A$7:$A$91,data!$A$2:$X$78,9,FALSE)</f>
        <v>104133</v>
      </c>
      <c r="J83" s="8">
        <f>VLOOKUP($A$7:$A$91,data!$A$2:$X$78,10,FALSE)</f>
        <v>2617</v>
      </c>
      <c r="K83" s="8">
        <f>VLOOKUP($A$7:$A$91,data!$A$2:$X$78,11,FALSE)</f>
        <v>716044</v>
      </c>
      <c r="L83" s="8">
        <f>VLOOKUP($A$7:$A$91,data!$A$2:$X$78,12,FALSE)</f>
        <v>21837</v>
      </c>
      <c r="M83" s="8">
        <f>VLOOKUP($A$7:$A$91,data!$A$2:$X$78,13,FALSE)</f>
        <v>688109</v>
      </c>
      <c r="N83" s="8">
        <f>VLOOKUP($A$7:$A$91,data!$A$2:$X$78,14,FALSE)</f>
        <v>159</v>
      </c>
      <c r="O83" s="8">
        <f>VLOOKUP($A$7:$A$91,data!$A$2:$X$78,15,FALSE)</f>
        <v>757047</v>
      </c>
      <c r="P83" s="8">
        <f>VLOOKUP($A$7:$A$91,data!$A$2:$X$78,16,FALSE)</f>
        <v>1182</v>
      </c>
      <c r="Q83" s="8">
        <f>VLOOKUP($A$7:$A$91,data!$A$2:$X$78,17,FALSE)</f>
        <v>4056</v>
      </c>
      <c r="R83" s="8">
        <f>VLOOKUP($A$7:$A$91,data!$A$2:$X$78,18,FALSE)</f>
        <v>125</v>
      </c>
      <c r="S83" s="8">
        <f>VLOOKUP($A$7:$A$91,data!$A$2:$X$78,19,FALSE)</f>
        <v>43729</v>
      </c>
      <c r="T83" s="8">
        <f>VLOOKUP($A$7:$A$91,data!$A$2:$X$78,20,FALSE)</f>
        <v>484</v>
      </c>
      <c r="U83" s="8">
        <f>VLOOKUP($A$7:$A$91,data!$A$2:$X$78,21,FALSE)</f>
        <v>7462</v>
      </c>
      <c r="V83" s="8">
        <f>VLOOKUP($A$7:$A$91,data!$A$2:$X$78,22,FALSE)</f>
        <v>281</v>
      </c>
      <c r="W83" s="8">
        <f>VLOOKUP($A$7:$A$91,data!$A$2:$X$78,23,FALSE)</f>
        <v>97</v>
      </c>
      <c r="X83" s="8">
        <f>VLOOKUP($A$7:$A$91,data!$A$2:$X$78,24,FALSE)</f>
        <v>11</v>
      </c>
    </row>
    <row r="84" spans="1:24" ht="21.75" x14ac:dyDescent="0.2">
      <c r="A84" s="7" t="s">
        <v>80</v>
      </c>
      <c r="B84" s="8">
        <f>VLOOKUP($A$7:$A$91,data!$A$2:$X$78,2,FALSE)</f>
        <v>30200</v>
      </c>
      <c r="C84" s="8">
        <f>VLOOKUP($A$7:$A$91,data!$A$2:$X$78,3,FALSE)</f>
        <v>91603</v>
      </c>
      <c r="D84" s="8">
        <f>VLOOKUP($A$7:$A$91,data!$A$2:$X$78,4,FALSE)</f>
        <v>13746</v>
      </c>
      <c r="E84" s="8">
        <f>VLOOKUP($A$7:$A$91,data!$A$2:$X$78,5,FALSE)</f>
        <v>7</v>
      </c>
      <c r="F84" s="8">
        <f>VLOOKUP($A$7:$A$91,data!$A$2:$X$78,6,FALSE)</f>
        <v>5</v>
      </c>
      <c r="G84" s="8">
        <f>VLOOKUP($A$7:$A$91,data!$A$2:$X$78,7,FALSE)</f>
        <v>592</v>
      </c>
      <c r="H84" s="8">
        <f>VLOOKUP($A$7:$A$91,data!$A$2:$X$78,8,FALSE)</f>
        <v>117</v>
      </c>
      <c r="I84" s="8">
        <f>VLOOKUP($A$7:$A$91,data!$A$2:$X$78,9,FALSE)</f>
        <v>77714</v>
      </c>
      <c r="J84" s="8">
        <f>VLOOKUP($A$7:$A$91,data!$A$2:$X$78,10,FALSE)</f>
        <v>871</v>
      </c>
      <c r="K84" s="8">
        <f>VLOOKUP($A$7:$A$91,data!$A$2:$X$78,11,FALSE)</f>
        <v>741922</v>
      </c>
      <c r="L84" s="8">
        <f>VLOOKUP($A$7:$A$91,data!$A$2:$X$78,12,FALSE)</f>
        <v>23184</v>
      </c>
      <c r="M84" s="8">
        <f>VLOOKUP($A$7:$A$91,data!$A$2:$X$78,13,FALSE)</f>
        <v>1044942</v>
      </c>
      <c r="N84" s="8">
        <f>VLOOKUP($A$7:$A$91,data!$A$2:$X$78,14,FALSE)</f>
        <v>221</v>
      </c>
      <c r="O84" s="8">
        <f>VLOOKUP($A$7:$A$91,data!$A$2:$X$78,15,FALSE)</f>
        <v>623093</v>
      </c>
      <c r="P84" s="8">
        <f>VLOOKUP($A$7:$A$91,data!$A$2:$X$78,16,FALSE)</f>
        <v>825</v>
      </c>
      <c r="Q84" s="8">
        <f>VLOOKUP($A$7:$A$91,data!$A$2:$X$78,17,FALSE)</f>
        <v>6301</v>
      </c>
      <c r="R84" s="8">
        <f>VLOOKUP($A$7:$A$91,data!$A$2:$X$78,18,FALSE)</f>
        <v>203</v>
      </c>
      <c r="S84" s="8">
        <f>VLOOKUP($A$7:$A$91,data!$A$2:$X$78,19,FALSE)</f>
        <v>60119</v>
      </c>
      <c r="T84" s="8">
        <f>VLOOKUP($A$7:$A$91,data!$A$2:$X$78,20,FALSE)</f>
        <v>497</v>
      </c>
      <c r="U84" s="8">
        <f>VLOOKUP($A$7:$A$91,data!$A$2:$X$78,21,FALSE)</f>
        <v>16407</v>
      </c>
      <c r="V84" s="8">
        <f>VLOOKUP($A$7:$A$91,data!$A$2:$X$78,22,FALSE)</f>
        <v>1263</v>
      </c>
      <c r="W84" s="8">
        <f>VLOOKUP($A$7:$A$91,data!$A$2:$X$78,23,FALSE)</f>
        <v>102</v>
      </c>
      <c r="X84" s="8">
        <f>VLOOKUP($A$7:$A$91,data!$A$2:$X$78,24,FALSE)</f>
        <v>21</v>
      </c>
    </row>
    <row r="85" spans="1:24" ht="21.75" x14ac:dyDescent="0.2">
      <c r="A85" s="7" t="s">
        <v>81</v>
      </c>
      <c r="B85" s="8">
        <f>VLOOKUP($A$7:$A$91,data!$A$2:$X$78,2,FALSE)</f>
        <v>60258</v>
      </c>
      <c r="C85" s="8">
        <f>VLOOKUP($A$7:$A$91,data!$A$2:$X$78,3,FALSE)</f>
        <v>158345</v>
      </c>
      <c r="D85" s="8">
        <f>VLOOKUP($A$7:$A$91,data!$A$2:$X$78,4,FALSE)</f>
        <v>30759</v>
      </c>
      <c r="E85" s="8">
        <f>VLOOKUP($A$7:$A$91,data!$A$2:$X$78,5,FALSE)</f>
        <v>4621</v>
      </c>
      <c r="F85" s="8">
        <f>VLOOKUP($A$7:$A$91,data!$A$2:$X$78,6,FALSE)</f>
        <v>161</v>
      </c>
      <c r="G85" s="8">
        <f>VLOOKUP($A$7:$A$91,data!$A$2:$X$78,7,FALSE)</f>
        <v>4191</v>
      </c>
      <c r="H85" s="8">
        <f>VLOOKUP($A$7:$A$91,data!$A$2:$X$78,8,FALSE)</f>
        <v>378</v>
      </c>
      <c r="I85" s="8">
        <f>VLOOKUP($A$7:$A$91,data!$A$2:$X$78,9,FALSE)</f>
        <v>489162</v>
      </c>
      <c r="J85" s="8">
        <f>VLOOKUP($A$7:$A$91,data!$A$2:$X$78,10,FALSE)</f>
        <v>5361</v>
      </c>
      <c r="K85" s="8">
        <f>VLOOKUP($A$7:$A$91,data!$A$2:$X$78,11,FALSE)</f>
        <v>2162573</v>
      </c>
      <c r="L85" s="8">
        <f>VLOOKUP($A$7:$A$91,data!$A$2:$X$78,12,FALSE)</f>
        <v>47780</v>
      </c>
      <c r="M85" s="8">
        <f>VLOOKUP($A$7:$A$91,data!$A$2:$X$78,13,FALSE)</f>
        <v>6490841</v>
      </c>
      <c r="N85" s="8">
        <f>VLOOKUP($A$7:$A$91,data!$A$2:$X$78,14,FALSE)</f>
        <v>968</v>
      </c>
      <c r="O85" s="8">
        <f>VLOOKUP($A$7:$A$91,data!$A$2:$X$78,15,FALSE)</f>
        <v>1136797</v>
      </c>
      <c r="P85" s="8">
        <f>VLOOKUP($A$7:$A$91,data!$A$2:$X$78,16,FALSE)</f>
        <v>2730</v>
      </c>
      <c r="Q85" s="8">
        <f>VLOOKUP($A$7:$A$91,data!$A$2:$X$78,17,FALSE)</f>
        <v>75232</v>
      </c>
      <c r="R85" s="8">
        <f>VLOOKUP($A$7:$A$91,data!$A$2:$X$78,18,FALSE)</f>
        <v>1231</v>
      </c>
      <c r="S85" s="8">
        <f>VLOOKUP($A$7:$A$91,data!$A$2:$X$78,19,FALSE)</f>
        <v>264537</v>
      </c>
      <c r="T85" s="8">
        <f>VLOOKUP($A$7:$A$91,data!$A$2:$X$78,20,FALSE)</f>
        <v>1904</v>
      </c>
      <c r="U85" s="8">
        <f>VLOOKUP($A$7:$A$91,data!$A$2:$X$78,21,FALSE)</f>
        <v>24756</v>
      </c>
      <c r="V85" s="8">
        <f>VLOOKUP($A$7:$A$91,data!$A$2:$X$78,22,FALSE)</f>
        <v>1723</v>
      </c>
      <c r="W85" s="8">
        <f>VLOOKUP($A$7:$A$91,data!$A$2:$X$78,23,FALSE)</f>
        <v>211</v>
      </c>
      <c r="X85" s="8">
        <f>VLOOKUP($A$7:$A$91,data!$A$2:$X$78,24,FALSE)</f>
        <v>32</v>
      </c>
    </row>
    <row r="86" spans="1:24" ht="21.75" x14ac:dyDescent="0.2">
      <c r="A86" s="11" t="s">
        <v>9</v>
      </c>
      <c r="B86" s="10">
        <f>SUM(B87:B91)</f>
        <v>227773</v>
      </c>
      <c r="C86" s="10">
        <f t="shared" ref="C86:X86" si="36">SUM(C87:C91)</f>
        <v>417394</v>
      </c>
      <c r="D86" s="10">
        <f t="shared" si="36"/>
        <v>93002</v>
      </c>
      <c r="E86" s="10">
        <f t="shared" si="36"/>
        <v>378</v>
      </c>
      <c r="F86" s="10">
        <f t="shared" si="36"/>
        <v>20</v>
      </c>
      <c r="G86" s="10">
        <f t="shared" si="36"/>
        <v>12134</v>
      </c>
      <c r="H86" s="10">
        <f t="shared" si="36"/>
        <v>1493</v>
      </c>
      <c r="I86" s="10">
        <f t="shared" si="36"/>
        <v>225325</v>
      </c>
      <c r="J86" s="10">
        <f t="shared" si="36"/>
        <v>1938</v>
      </c>
      <c r="K86" s="10">
        <f t="shared" ref="K86:L86" si="37">SUM(K87:K91)</f>
        <v>4839084</v>
      </c>
      <c r="L86" s="10">
        <f t="shared" si="37"/>
        <v>186960</v>
      </c>
      <c r="M86" s="10">
        <f t="shared" ref="M86:N86" si="38">SUM(M87:M91)</f>
        <v>3779173</v>
      </c>
      <c r="N86" s="10">
        <f t="shared" si="38"/>
        <v>2027</v>
      </c>
      <c r="O86" s="10">
        <f t="shared" si="36"/>
        <v>1273552</v>
      </c>
      <c r="P86" s="10">
        <f t="shared" si="36"/>
        <v>5350</v>
      </c>
      <c r="Q86" s="10">
        <f t="shared" si="36"/>
        <v>96929</v>
      </c>
      <c r="R86" s="10">
        <f t="shared" si="36"/>
        <v>3246</v>
      </c>
      <c r="S86" s="10">
        <f t="shared" ref="S86:T86" si="39">SUM(S87:S91)</f>
        <v>501554</v>
      </c>
      <c r="T86" s="10">
        <f t="shared" si="39"/>
        <v>7011</v>
      </c>
      <c r="U86" s="10">
        <f t="shared" si="36"/>
        <v>262998</v>
      </c>
      <c r="V86" s="10">
        <f t="shared" si="36"/>
        <v>45034</v>
      </c>
      <c r="W86" s="10">
        <f t="shared" si="36"/>
        <v>27481</v>
      </c>
      <c r="X86" s="10">
        <f t="shared" si="36"/>
        <v>5257</v>
      </c>
    </row>
    <row r="87" spans="1:24" ht="21.75" x14ac:dyDescent="0.2">
      <c r="A87" s="7" t="s">
        <v>82</v>
      </c>
      <c r="B87" s="8">
        <f>VLOOKUP($A$7:$A$91,data!$A$2:$X$78,2,FALSE)</f>
        <v>62802</v>
      </c>
      <c r="C87" s="8">
        <f>VLOOKUP($A$7:$A$91,data!$A$2:$X$78,3,FALSE)</f>
        <v>154840</v>
      </c>
      <c r="D87" s="8">
        <f>VLOOKUP($A$7:$A$91,data!$A$2:$X$78,4,FALSE)</f>
        <v>26993</v>
      </c>
      <c r="E87" s="8">
        <f>VLOOKUP($A$7:$A$91,data!$A$2:$X$78,5,FALSE)</f>
        <v>304</v>
      </c>
      <c r="F87" s="8">
        <f>VLOOKUP($A$7:$A$91,data!$A$2:$X$78,6,FALSE)</f>
        <v>10</v>
      </c>
      <c r="G87" s="8">
        <f>VLOOKUP($A$7:$A$91,data!$A$2:$X$78,7,FALSE)</f>
        <v>5844</v>
      </c>
      <c r="H87" s="8">
        <f>VLOOKUP($A$7:$A$91,data!$A$2:$X$78,8,FALSE)</f>
        <v>362</v>
      </c>
      <c r="I87" s="8">
        <f>VLOOKUP($A$7:$A$91,data!$A$2:$X$78,9,FALSE)</f>
        <v>190767</v>
      </c>
      <c r="J87" s="8">
        <f>VLOOKUP($A$7:$A$91,data!$A$2:$X$78,10,FALSE)</f>
        <v>1362</v>
      </c>
      <c r="K87" s="8">
        <f>VLOOKUP($A$7:$A$91,data!$A$2:$X$78,11,FALSE)</f>
        <v>1730684</v>
      </c>
      <c r="L87" s="8">
        <f>VLOOKUP($A$7:$A$91,data!$A$2:$X$78,12,FALSE)</f>
        <v>48978</v>
      </c>
      <c r="M87" s="8">
        <f>VLOOKUP($A$7:$A$91,data!$A$2:$X$78,13,FALSE)</f>
        <v>2119294</v>
      </c>
      <c r="N87" s="8">
        <f>VLOOKUP($A$7:$A$91,data!$A$2:$X$78,14,FALSE)</f>
        <v>831</v>
      </c>
      <c r="O87" s="8">
        <f>VLOOKUP($A$7:$A$91,data!$A$2:$X$78,15,FALSE)</f>
        <v>820470</v>
      </c>
      <c r="P87" s="8">
        <f>VLOOKUP($A$7:$A$91,data!$A$2:$X$78,16,FALSE)</f>
        <v>2551</v>
      </c>
      <c r="Q87" s="8">
        <f>VLOOKUP($A$7:$A$91,data!$A$2:$X$78,17,FALSE)</f>
        <v>55873</v>
      </c>
      <c r="R87" s="8">
        <f>VLOOKUP($A$7:$A$91,data!$A$2:$X$78,18,FALSE)</f>
        <v>1155</v>
      </c>
      <c r="S87" s="8">
        <f>VLOOKUP($A$7:$A$91,data!$A$2:$X$78,19,FALSE)</f>
        <v>393864</v>
      </c>
      <c r="T87" s="8">
        <f>VLOOKUP($A$7:$A$91,data!$A$2:$X$78,20,FALSE)</f>
        <v>2279</v>
      </c>
      <c r="U87" s="8">
        <f>VLOOKUP($A$7:$A$91,data!$A$2:$X$78,21,FALSE)</f>
        <v>53496</v>
      </c>
      <c r="V87" s="8">
        <f>VLOOKUP($A$7:$A$91,data!$A$2:$X$78,22,FALSE)</f>
        <v>5948</v>
      </c>
      <c r="W87" s="8">
        <f>VLOOKUP($A$7:$A$91,data!$A$2:$X$78,23,FALSE)</f>
        <v>2060</v>
      </c>
      <c r="X87" s="8">
        <f>VLOOKUP($A$7:$A$91,data!$A$2:$X$78,24,FALSE)</f>
        <v>228</v>
      </c>
    </row>
    <row r="88" spans="1:24" ht="21.75" x14ac:dyDescent="0.2">
      <c r="A88" s="7" t="s">
        <v>83</v>
      </c>
      <c r="B88" s="8">
        <f>VLOOKUP($A$7:$A$91,data!$A$2:$X$78,2,FALSE)</f>
        <v>23792</v>
      </c>
      <c r="C88" s="8">
        <f>VLOOKUP($A$7:$A$91,data!$A$2:$X$78,3,FALSE)</f>
        <v>37087</v>
      </c>
      <c r="D88" s="8">
        <f>VLOOKUP($A$7:$A$91,data!$A$2:$X$78,4,FALSE)</f>
        <v>7886</v>
      </c>
      <c r="E88" s="8">
        <f>VLOOKUP($A$7:$A$91,data!$A$2:$X$78,5,FALSE)</f>
        <v>20</v>
      </c>
      <c r="F88" s="8">
        <f>VLOOKUP($A$7:$A$91,data!$A$2:$X$78,6,FALSE)</f>
        <v>3</v>
      </c>
      <c r="G88" s="8">
        <f>VLOOKUP($A$7:$A$91,data!$A$2:$X$78,7,FALSE)</f>
        <v>186</v>
      </c>
      <c r="H88" s="8">
        <f>VLOOKUP($A$7:$A$91,data!$A$2:$X$78,8,FALSE)</f>
        <v>52</v>
      </c>
      <c r="I88" s="8">
        <f>VLOOKUP($A$7:$A$91,data!$A$2:$X$78,9,FALSE)</f>
        <v>13713</v>
      </c>
      <c r="J88" s="8">
        <f>VLOOKUP($A$7:$A$91,data!$A$2:$X$78,10,FALSE)</f>
        <v>129</v>
      </c>
      <c r="K88" s="8">
        <f>VLOOKUP($A$7:$A$91,data!$A$2:$X$78,11,FALSE)</f>
        <v>532594</v>
      </c>
      <c r="L88" s="8">
        <f>VLOOKUP($A$7:$A$91,data!$A$2:$X$78,12,FALSE)</f>
        <v>20070</v>
      </c>
      <c r="M88" s="8">
        <f>VLOOKUP($A$7:$A$91,data!$A$2:$X$78,13,FALSE)</f>
        <v>1183317</v>
      </c>
      <c r="N88" s="8">
        <f>VLOOKUP($A$7:$A$91,data!$A$2:$X$78,14,FALSE)</f>
        <v>100</v>
      </c>
      <c r="O88" s="8">
        <f>VLOOKUP($A$7:$A$91,data!$A$2:$X$78,15,FALSE)</f>
        <v>306563</v>
      </c>
      <c r="P88" s="8">
        <f>VLOOKUP($A$7:$A$91,data!$A$2:$X$78,16,FALSE)</f>
        <v>505</v>
      </c>
      <c r="Q88" s="8">
        <f>VLOOKUP($A$7:$A$91,data!$A$2:$X$78,17,FALSE)</f>
        <v>4901</v>
      </c>
      <c r="R88" s="8">
        <f>VLOOKUP($A$7:$A$91,data!$A$2:$X$78,18,FALSE)</f>
        <v>235</v>
      </c>
      <c r="S88" s="8">
        <f>VLOOKUP($A$7:$A$91,data!$A$2:$X$78,19,FALSE)</f>
        <v>17771</v>
      </c>
      <c r="T88" s="8">
        <f>VLOOKUP($A$7:$A$91,data!$A$2:$X$78,20,FALSE)</f>
        <v>839</v>
      </c>
      <c r="U88" s="8">
        <f>VLOOKUP($A$7:$A$91,data!$A$2:$X$78,21,FALSE)</f>
        <v>32150</v>
      </c>
      <c r="V88" s="8">
        <f>VLOOKUP($A$7:$A$91,data!$A$2:$X$78,22,FALSE)</f>
        <v>5090</v>
      </c>
      <c r="W88" s="8">
        <f>VLOOKUP($A$7:$A$91,data!$A$2:$X$78,23,FALSE)</f>
        <v>630</v>
      </c>
      <c r="X88" s="8">
        <f>VLOOKUP($A$7:$A$91,data!$A$2:$X$78,24,FALSE)</f>
        <v>98</v>
      </c>
    </row>
    <row r="89" spans="1:24" ht="21.75" x14ac:dyDescent="0.2">
      <c r="A89" s="7" t="s">
        <v>84</v>
      </c>
      <c r="B89" s="8">
        <f>VLOOKUP($A$7:$A$91,data!$A$2:$X$78,2,FALSE)</f>
        <v>38627</v>
      </c>
      <c r="C89" s="8">
        <f>VLOOKUP($A$7:$A$91,data!$A$2:$X$78,3,FALSE)</f>
        <v>65870</v>
      </c>
      <c r="D89" s="8">
        <f>VLOOKUP($A$7:$A$91,data!$A$2:$X$78,4,FALSE)</f>
        <v>17900</v>
      </c>
      <c r="E89" s="8">
        <f>VLOOKUP($A$7:$A$91,data!$A$2:$X$78,5,FALSE)</f>
        <v>2</v>
      </c>
      <c r="F89" s="8">
        <f>VLOOKUP($A$7:$A$91,data!$A$2:$X$78,6,FALSE)</f>
        <v>1</v>
      </c>
      <c r="G89" s="8">
        <f>VLOOKUP($A$7:$A$91,data!$A$2:$X$78,7,FALSE)</f>
        <v>1649</v>
      </c>
      <c r="H89" s="8">
        <f>VLOOKUP($A$7:$A$91,data!$A$2:$X$78,8,FALSE)</f>
        <v>213</v>
      </c>
      <c r="I89" s="8">
        <f>VLOOKUP($A$7:$A$91,data!$A$2:$X$78,9,FALSE)</f>
        <v>4472</v>
      </c>
      <c r="J89" s="8">
        <f>VLOOKUP($A$7:$A$91,data!$A$2:$X$78,10,FALSE)</f>
        <v>180</v>
      </c>
      <c r="K89" s="8">
        <f>VLOOKUP($A$7:$A$91,data!$A$2:$X$78,11,FALSE)</f>
        <v>731331</v>
      </c>
      <c r="L89" s="8">
        <f>VLOOKUP($A$7:$A$91,data!$A$2:$X$78,12,FALSE)</f>
        <v>32541</v>
      </c>
      <c r="M89" s="8">
        <f>VLOOKUP($A$7:$A$91,data!$A$2:$X$78,13,FALSE)</f>
        <v>327299</v>
      </c>
      <c r="N89" s="8">
        <f>VLOOKUP($A$7:$A$91,data!$A$2:$X$78,14,FALSE)</f>
        <v>135</v>
      </c>
      <c r="O89" s="8">
        <f>VLOOKUP($A$7:$A$91,data!$A$2:$X$78,15,FALSE)</f>
        <v>37194</v>
      </c>
      <c r="P89" s="8">
        <f>VLOOKUP($A$7:$A$91,data!$A$2:$X$78,16,FALSE)</f>
        <v>737</v>
      </c>
      <c r="Q89" s="8">
        <f>VLOOKUP($A$7:$A$91,data!$A$2:$X$78,17,FALSE)</f>
        <v>14129</v>
      </c>
      <c r="R89" s="8">
        <f>VLOOKUP($A$7:$A$91,data!$A$2:$X$78,18,FALSE)</f>
        <v>466</v>
      </c>
      <c r="S89" s="8">
        <f>VLOOKUP($A$7:$A$91,data!$A$2:$X$78,19,FALSE)</f>
        <v>44703</v>
      </c>
      <c r="T89" s="8">
        <f>VLOOKUP($A$7:$A$91,data!$A$2:$X$78,20,FALSE)</f>
        <v>1536</v>
      </c>
      <c r="U89" s="8">
        <f>VLOOKUP($A$7:$A$91,data!$A$2:$X$78,21,FALSE)</f>
        <v>49804</v>
      </c>
      <c r="V89" s="8">
        <f>VLOOKUP($A$7:$A$91,data!$A$2:$X$78,22,FALSE)</f>
        <v>9825</v>
      </c>
      <c r="W89" s="8">
        <f>VLOOKUP($A$7:$A$91,data!$A$2:$X$78,23,FALSE)</f>
        <v>16746</v>
      </c>
      <c r="X89" s="8">
        <f>VLOOKUP($A$7:$A$91,data!$A$2:$X$78,24,FALSE)</f>
        <v>3598</v>
      </c>
    </row>
    <row r="90" spans="1:24" ht="21.75" x14ac:dyDescent="0.2">
      <c r="A90" s="7" t="s">
        <v>85</v>
      </c>
      <c r="B90" s="8">
        <f>VLOOKUP($A$7:$A$91,data!$A$2:$X$78,2,FALSE)</f>
        <v>46756</v>
      </c>
      <c r="C90" s="8">
        <f>VLOOKUP($A$7:$A$91,data!$A$2:$X$78,3,FALSE)</f>
        <v>58875</v>
      </c>
      <c r="D90" s="8">
        <f>VLOOKUP($A$7:$A$91,data!$A$2:$X$78,4,FALSE)</f>
        <v>17449</v>
      </c>
      <c r="E90" s="8">
        <f>VLOOKUP($A$7:$A$91,data!$A$2:$X$78,5,FALSE)</f>
        <v>18</v>
      </c>
      <c r="F90" s="8">
        <f>VLOOKUP($A$7:$A$91,data!$A$2:$X$78,6,FALSE)</f>
        <v>2</v>
      </c>
      <c r="G90" s="8">
        <f>VLOOKUP($A$7:$A$91,data!$A$2:$X$78,7,FALSE)</f>
        <v>1791</v>
      </c>
      <c r="H90" s="8">
        <f>VLOOKUP($A$7:$A$91,data!$A$2:$X$78,8,FALSE)</f>
        <v>357</v>
      </c>
      <c r="I90" s="8">
        <f>VLOOKUP($A$7:$A$91,data!$A$2:$X$78,9,FALSE)</f>
        <v>9551</v>
      </c>
      <c r="J90" s="8">
        <f>VLOOKUP($A$7:$A$91,data!$A$2:$X$78,10,FALSE)</f>
        <v>57</v>
      </c>
      <c r="K90" s="8">
        <f>VLOOKUP($A$7:$A$91,data!$A$2:$X$78,11,FALSE)</f>
        <v>857382</v>
      </c>
      <c r="L90" s="8">
        <f>VLOOKUP($A$7:$A$91,data!$A$2:$X$78,12,FALSE)</f>
        <v>38697</v>
      </c>
      <c r="M90" s="8">
        <f>VLOOKUP($A$7:$A$91,data!$A$2:$X$78,13,FALSE)</f>
        <v>81619</v>
      </c>
      <c r="N90" s="8">
        <f>VLOOKUP($A$7:$A$91,data!$A$2:$X$78,14,FALSE)</f>
        <v>755</v>
      </c>
      <c r="O90" s="8">
        <f>VLOOKUP($A$7:$A$91,data!$A$2:$X$78,15,FALSE)</f>
        <v>67082</v>
      </c>
      <c r="P90" s="8">
        <f>VLOOKUP($A$7:$A$91,data!$A$2:$X$78,16,FALSE)</f>
        <v>523</v>
      </c>
      <c r="Q90" s="8">
        <f>VLOOKUP($A$7:$A$91,data!$A$2:$X$78,17,FALSE)</f>
        <v>15638</v>
      </c>
      <c r="R90" s="8">
        <f>VLOOKUP($A$7:$A$91,data!$A$2:$X$78,18,FALSE)</f>
        <v>1038</v>
      </c>
      <c r="S90" s="8">
        <f>VLOOKUP($A$7:$A$91,data!$A$2:$X$78,19,FALSE)</f>
        <v>22444</v>
      </c>
      <c r="T90" s="8">
        <f>VLOOKUP($A$7:$A$91,data!$A$2:$X$78,20,FALSE)</f>
        <v>1262</v>
      </c>
      <c r="U90" s="8">
        <f>VLOOKUP($A$7:$A$91,data!$A$2:$X$78,21,FALSE)</f>
        <v>72024</v>
      </c>
      <c r="V90" s="8">
        <f>VLOOKUP($A$7:$A$91,data!$A$2:$X$78,22,FALSE)</f>
        <v>13677</v>
      </c>
      <c r="W90" s="8">
        <f>VLOOKUP($A$7:$A$91,data!$A$2:$X$78,23,FALSE)</f>
        <v>4351</v>
      </c>
      <c r="X90" s="8">
        <f>VLOOKUP($A$7:$A$91,data!$A$2:$X$78,24,FALSE)</f>
        <v>720</v>
      </c>
    </row>
    <row r="91" spans="1:24" ht="21.75" x14ac:dyDescent="0.2">
      <c r="A91" s="7" t="s">
        <v>86</v>
      </c>
      <c r="B91" s="8">
        <f>VLOOKUP($A$7:$A$91,data!$A$2:$X$78,2,FALSE)</f>
        <v>55796</v>
      </c>
      <c r="C91" s="8">
        <f>VLOOKUP($A$7:$A$91,data!$A$2:$X$78,3,FALSE)</f>
        <v>100722</v>
      </c>
      <c r="D91" s="8">
        <f>VLOOKUP($A$7:$A$91,data!$A$2:$X$78,4,FALSE)</f>
        <v>22774</v>
      </c>
      <c r="E91" s="8">
        <f>VLOOKUP($A$7:$A$91,data!$A$2:$X$78,5,FALSE)</f>
        <v>34</v>
      </c>
      <c r="F91" s="8">
        <f>VLOOKUP($A$7:$A$91,data!$A$2:$X$78,6,FALSE)</f>
        <v>4</v>
      </c>
      <c r="G91" s="8">
        <f>VLOOKUP($A$7:$A$91,data!$A$2:$X$78,7,FALSE)</f>
        <v>2664</v>
      </c>
      <c r="H91" s="8">
        <f>VLOOKUP($A$7:$A$91,data!$A$2:$X$78,8,FALSE)</f>
        <v>509</v>
      </c>
      <c r="I91" s="8">
        <f>VLOOKUP($A$7:$A$91,data!$A$2:$X$78,9,FALSE)</f>
        <v>6822</v>
      </c>
      <c r="J91" s="8">
        <f>VLOOKUP($A$7:$A$91,data!$A$2:$X$78,10,FALSE)</f>
        <v>210</v>
      </c>
      <c r="K91" s="8">
        <f>VLOOKUP($A$7:$A$91,data!$A$2:$X$78,11,FALSE)</f>
        <v>987093</v>
      </c>
      <c r="L91" s="8">
        <f>VLOOKUP($A$7:$A$91,data!$A$2:$X$78,12,FALSE)</f>
        <v>46674</v>
      </c>
      <c r="M91" s="8">
        <f>VLOOKUP($A$7:$A$91,data!$A$2:$X$78,13,FALSE)</f>
        <v>67644</v>
      </c>
      <c r="N91" s="8">
        <f>VLOOKUP($A$7:$A$91,data!$A$2:$X$78,14,FALSE)</f>
        <v>206</v>
      </c>
      <c r="O91" s="8">
        <f>VLOOKUP($A$7:$A$91,data!$A$2:$X$78,15,FALSE)</f>
        <v>42243</v>
      </c>
      <c r="P91" s="8">
        <f>VLOOKUP($A$7:$A$91,data!$A$2:$X$78,16,FALSE)</f>
        <v>1034</v>
      </c>
      <c r="Q91" s="8">
        <f>VLOOKUP($A$7:$A$91,data!$A$2:$X$78,17,FALSE)</f>
        <v>6388</v>
      </c>
      <c r="R91" s="8">
        <f>VLOOKUP($A$7:$A$91,data!$A$2:$X$78,18,FALSE)</f>
        <v>352</v>
      </c>
      <c r="S91" s="8">
        <f>VLOOKUP($A$7:$A$91,data!$A$2:$X$78,19,FALSE)</f>
        <v>22772</v>
      </c>
      <c r="T91" s="8">
        <f>VLOOKUP($A$7:$A$91,data!$A$2:$X$78,20,FALSE)</f>
        <v>1095</v>
      </c>
      <c r="U91" s="8">
        <f>VLOOKUP($A$7:$A$91,data!$A$2:$X$78,21,FALSE)</f>
        <v>55524</v>
      </c>
      <c r="V91" s="8">
        <f>VLOOKUP($A$7:$A$91,data!$A$2:$X$78,22,FALSE)</f>
        <v>10494</v>
      </c>
      <c r="W91" s="8">
        <f>VLOOKUP($A$7:$A$91,data!$A$2:$X$78,23,FALSE)</f>
        <v>3694</v>
      </c>
      <c r="X91" s="8">
        <f>VLOOKUP($A$7:$A$91,data!$A$2:$X$78,24,FALSE)</f>
        <v>613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20.03.63</vt:lpstr>
      <vt:lpstr>'20.03.63'!Print_Area</vt:lpstr>
      <vt:lpstr>'20.03.63'!Print_Titles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2020-11-24T03:21:16Z</dcterms:modified>
</cp:coreProperties>
</file>